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C:\Users\Nagoya\Desktop\2018市スポ\申込ファイル\"/>
    </mc:Choice>
  </mc:AlternateContent>
  <bookViews>
    <workbookView xWindow="0" yWindow="17265" windowWidth="28800" windowHeight="12915" tabRatio="725"/>
  </bookViews>
  <sheets>
    <sheet name="注意事項" sheetId="4" r:id="rId1"/>
    <sheet name="①陸連データ貼付け" sheetId="22" state="hidden" r:id="rId2"/>
    <sheet name="①団体情報入力" sheetId="7" r:id="rId3"/>
    <sheet name="②選手情報入力" sheetId="3" r:id="rId4"/>
    <sheet name="③リレー情報確認" sheetId="5" state="hidden" r:id="rId5"/>
    <sheet name="④種目別人数" sheetId="17" r:id="rId6"/>
    <sheet name="⑤申込一覧表" sheetId="21" r:id="rId7"/>
    <sheet name="⑥リレーの選手が反映されない場合の対処" sheetId="25" state="hidden" r:id="rId8"/>
    <sheet name="　　　　　" sheetId="14" r:id="rId9"/>
    <sheet name="種目情報" sheetId="18" r:id="rId10"/>
    <sheet name="data_kyogisha" sheetId="2" r:id="rId11"/>
    <sheet name="data_team" sheetId="19" r:id="rId12"/>
    <sheet name="Sheet2" sheetId="23" state="hidden" r:id="rId13"/>
    <sheet name="Sheet1" sheetId="24" state="hidden" r:id="rId14"/>
  </sheets>
  <externalReferences>
    <externalReference r:id="rId15"/>
    <externalReference r:id="rId16"/>
    <externalReference r:id="rId17"/>
  </externalReferences>
  <definedNames>
    <definedName name="otoko" localSheetId="7">[1]一覧表!#REF!</definedName>
    <definedName name="otoko">[1]一覧表!#REF!</definedName>
    <definedName name="_xlnm.Print_Area" localSheetId="5">④種目別人数!$A$1:$H$27</definedName>
    <definedName name="_xlnm.Print_Area" localSheetId="6">⑤申込一覧表!$A$1:$M$97</definedName>
    <definedName name="_xlnm.Print_Titles" localSheetId="6">⑤申込一覧表!$1:$4</definedName>
    <definedName name="sin" localSheetId="7">[1]一覧表!#REF!</definedName>
    <definedName name="sin">[1]一覧表!#REF!</definedName>
    <definedName name="X" localSheetId="7">[1]一覧表!#REF!</definedName>
    <definedName name="X">[1]一覧表!#REF!</definedName>
    <definedName name="おもて" localSheetId="7">[1]一覧表!#REF!</definedName>
    <definedName name="おもて">[1]一覧表!#REF!</definedName>
    <definedName name="リレー">[2]一覧表!$R$13</definedName>
    <definedName name="女子種目">[3]一覧表!$U$13:$U$28</definedName>
    <definedName name="小" localSheetId="7">[1]一覧表!#REF!</definedName>
    <definedName name="小">[1]一覧表!#REF!</definedName>
    <definedName name="小リレー" localSheetId="7">[1]一覧表!#REF!</definedName>
    <definedName name="小リレー">[1]一覧表!#REF!</definedName>
    <definedName name="小学校" localSheetId="7">[1]一覧表!#REF!</definedName>
    <definedName name="小学校">[1]一覧表!#REF!</definedName>
    <definedName name="小学生" localSheetId="7">[1]一覧表!#REF!</definedName>
    <definedName name="小学生">[1]一覧表!#REF!</definedName>
    <definedName name="性別">[2]一覧表!$S$13:$S$14</definedName>
    <definedName name="団体カテゴリー" localSheetId="7">[1]一覧表!#REF!</definedName>
    <definedName name="団体カテゴリー">[1]一覧表!#REF!</definedName>
    <definedName name="団体申し込み" localSheetId="7">[1]一覧表!#REF!</definedName>
    <definedName name="団体申し込み">[1]一覧表!#REF!</definedName>
    <definedName name="男子種目">[2]一覧表!$T$13:$T$32</definedName>
    <definedName name="男種目">[3]一覧表!$T$13:$T$32</definedName>
  </definedNames>
  <calcPr calcId="152511"/>
</workbook>
</file>

<file path=xl/calcChain.xml><?xml version="1.0" encoding="utf-8"?>
<calcChain xmlns="http://schemas.openxmlformats.org/spreadsheetml/2006/main">
  <c r="M17" i="17" l="1"/>
  <c r="N17" i="17" s="1"/>
  <c r="G16" i="17" s="1"/>
  <c r="M18" i="17"/>
  <c r="N18" i="17" s="1"/>
  <c r="G17" i="17" s="1"/>
  <c r="M19" i="17"/>
  <c r="N19" i="17"/>
  <c r="G18" i="17" s="1"/>
  <c r="M20" i="17"/>
  <c r="N20" i="17"/>
  <c r="G19" i="17"/>
  <c r="K17" i="17"/>
  <c r="L17" i="17" s="1"/>
  <c r="C16" i="17" s="1"/>
  <c r="K18" i="17"/>
  <c r="L18" i="17" s="1"/>
  <c r="C17" i="17" s="1"/>
  <c r="K19" i="17"/>
  <c r="L19" i="17"/>
  <c r="C18" i="17" s="1"/>
  <c r="K20" i="17"/>
  <c r="L20" i="17"/>
  <c r="C19" i="17"/>
  <c r="M16" i="17"/>
  <c r="N16" i="17" s="1"/>
  <c r="G15" i="17" s="1"/>
  <c r="K16" i="17"/>
  <c r="L16" i="17" s="1"/>
  <c r="C15" i="17" s="1"/>
  <c r="M13" i="17"/>
  <c r="M14" i="17"/>
  <c r="N14" i="17" s="1"/>
  <c r="G14" i="17" s="1"/>
  <c r="M15" i="17"/>
  <c r="K13" i="17"/>
  <c r="K14" i="17"/>
  <c r="K15" i="17"/>
  <c r="C23" i="17"/>
  <c r="G21" i="17"/>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2" i="2"/>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2" i="2"/>
  <c r="Y24" i="3"/>
  <c r="X24" i="3"/>
  <c r="F104" i="3"/>
  <c r="D6" i="21"/>
  <c r="L97" i="21"/>
  <c r="L96" i="21"/>
  <c r="L95" i="21"/>
  <c r="L94" i="21"/>
  <c r="L93" i="21"/>
  <c r="L92" i="21"/>
  <c r="L91" i="21"/>
  <c r="L90" i="21"/>
  <c r="L89" i="21"/>
  <c r="L88" i="21"/>
  <c r="L87" i="21"/>
  <c r="L86" i="21"/>
  <c r="L85" i="21"/>
  <c r="L84" i="21"/>
  <c r="L83" i="21"/>
  <c r="L82" i="21"/>
  <c r="L81" i="21"/>
  <c r="L80" i="21"/>
  <c r="L79" i="21"/>
  <c r="L78" i="21"/>
  <c r="L77" i="21"/>
  <c r="L76" i="21"/>
  <c r="L75" i="21"/>
  <c r="L74" i="21"/>
  <c r="L73" i="21"/>
  <c r="L72" i="21"/>
  <c r="L71" i="21"/>
  <c r="L70" i="21"/>
  <c r="L69" i="21"/>
  <c r="L68" i="21"/>
  <c r="L67" i="21"/>
  <c r="L66" i="21"/>
  <c r="L65" i="21"/>
  <c r="L64" i="21"/>
  <c r="L63" i="21"/>
  <c r="L62" i="21"/>
  <c r="L61" i="21"/>
  <c r="L60" i="21"/>
  <c r="L59" i="21"/>
  <c r="L58" i="21"/>
  <c r="L57" i="21"/>
  <c r="L56" i="21"/>
  <c r="L55" i="21"/>
  <c r="L54" i="21"/>
  <c r="L53" i="21"/>
  <c r="L52" i="21"/>
  <c r="L51" i="21"/>
  <c r="L50" i="21"/>
  <c r="L49" i="21"/>
  <c r="L48" i="21"/>
  <c r="L47" i="21"/>
  <c r="L46" i="21"/>
  <c r="L45" i="21"/>
  <c r="L44" i="21"/>
  <c r="L43" i="21"/>
  <c r="L42" i="21"/>
  <c r="L41" i="21"/>
  <c r="L40" i="21"/>
  <c r="L39" i="21"/>
  <c r="L38" i="21"/>
  <c r="L37" i="21"/>
  <c r="L36" i="21"/>
  <c r="L35" i="21"/>
  <c r="L34" i="21"/>
  <c r="L33" i="21"/>
  <c r="L32" i="21"/>
  <c r="L31" i="21"/>
  <c r="L30" i="21"/>
  <c r="L29" i="21"/>
  <c r="L28" i="21"/>
  <c r="L27" i="21"/>
  <c r="L26" i="21"/>
  <c r="L25" i="21"/>
  <c r="L24" i="21"/>
  <c r="L23" i="21"/>
  <c r="L22" i="21"/>
  <c r="L21" i="21"/>
  <c r="L20" i="21"/>
  <c r="L19" i="21"/>
  <c r="L18" i="21"/>
  <c r="L17" i="21"/>
  <c r="L16" i="21"/>
  <c r="L15" i="21"/>
  <c r="L14" i="21"/>
  <c r="L13" i="21"/>
  <c r="L12" i="21"/>
  <c r="L11" i="21"/>
  <c r="L10" i="21"/>
  <c r="L9" i="21"/>
  <c r="L8" i="21"/>
  <c r="X16" i="3"/>
  <c r="Y16" i="3"/>
  <c r="X17" i="3"/>
  <c r="Y17" i="3"/>
  <c r="X18" i="3"/>
  <c r="Y18" i="3"/>
  <c r="X19" i="3"/>
  <c r="Y19" i="3"/>
  <c r="X20" i="3"/>
  <c r="Y20" i="3"/>
  <c r="X21" i="3"/>
  <c r="Y21" i="3"/>
  <c r="X22" i="3"/>
  <c r="Y22" i="3"/>
  <c r="X23" i="3"/>
  <c r="Y23" i="3"/>
  <c r="D91" i="2"/>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A1305" i="23"/>
  <c r="B1305" i="23"/>
  <c r="C1305" i="23"/>
  <c r="D1305" i="23"/>
  <c r="E1305" i="23"/>
  <c r="F1305" i="23"/>
  <c r="G1305" i="23"/>
  <c r="H1305" i="23"/>
  <c r="I1305" i="23"/>
  <c r="J1305" i="23"/>
  <c r="K1305" i="23"/>
  <c r="L1305" i="23"/>
  <c r="M1305" i="23"/>
  <c r="A1306" i="23"/>
  <c r="B1306" i="23"/>
  <c r="C1306" i="23"/>
  <c r="D1306" i="23"/>
  <c r="E1306" i="23"/>
  <c r="F1306" i="23"/>
  <c r="G1306" i="23"/>
  <c r="H1306" i="23"/>
  <c r="I1306" i="23"/>
  <c r="J1306" i="23"/>
  <c r="K1306" i="23"/>
  <c r="L1306" i="23"/>
  <c r="M1306" i="23"/>
  <c r="A1307" i="23"/>
  <c r="B1307" i="23"/>
  <c r="C1307" i="23"/>
  <c r="D1307" i="23"/>
  <c r="E1307" i="23"/>
  <c r="F1307" i="23"/>
  <c r="G1307" i="23"/>
  <c r="H1307" i="23"/>
  <c r="I1307" i="23"/>
  <c r="J1307" i="23"/>
  <c r="K1307" i="23"/>
  <c r="L1307" i="23"/>
  <c r="M1307" i="23"/>
  <c r="A1308" i="23"/>
  <c r="B1308" i="23"/>
  <c r="C1308" i="23"/>
  <c r="D1308" i="23"/>
  <c r="E1308" i="23"/>
  <c r="F1308" i="23"/>
  <c r="G1308" i="23"/>
  <c r="H1308" i="23"/>
  <c r="I1308" i="23"/>
  <c r="J1308" i="23"/>
  <c r="K1308" i="23"/>
  <c r="L1308" i="23"/>
  <c r="M1308" i="23"/>
  <c r="A1309" i="23"/>
  <c r="B1309" i="23"/>
  <c r="C1309" i="23"/>
  <c r="D1309" i="23"/>
  <c r="E1309" i="23"/>
  <c r="F1309" i="23"/>
  <c r="G1309" i="23"/>
  <c r="H1309" i="23"/>
  <c r="I1309" i="23"/>
  <c r="J1309" i="23"/>
  <c r="K1309" i="23"/>
  <c r="L1309" i="23"/>
  <c r="M1309" i="23"/>
  <c r="A1310" i="23"/>
  <c r="B1310" i="23"/>
  <c r="C1310" i="23"/>
  <c r="D1310" i="23"/>
  <c r="E1310" i="23"/>
  <c r="F1310" i="23"/>
  <c r="G1310" i="23"/>
  <c r="H1310" i="23"/>
  <c r="I1310" i="23"/>
  <c r="J1310" i="23"/>
  <c r="K1310" i="23"/>
  <c r="L1310" i="23"/>
  <c r="M1310" i="23"/>
  <c r="A1311" i="23"/>
  <c r="B1311" i="23"/>
  <c r="C1311" i="23"/>
  <c r="D1311" i="23"/>
  <c r="E1311" i="23"/>
  <c r="F1311" i="23"/>
  <c r="G1311" i="23"/>
  <c r="H1311" i="23"/>
  <c r="I1311" i="23"/>
  <c r="J1311" i="23"/>
  <c r="K1311" i="23"/>
  <c r="L1311" i="23"/>
  <c r="M1311" i="23"/>
  <c r="A1312" i="23"/>
  <c r="B1312" i="23"/>
  <c r="C1312" i="23"/>
  <c r="D1312" i="23"/>
  <c r="E1312" i="23"/>
  <c r="F1312" i="23"/>
  <c r="G1312" i="23"/>
  <c r="H1312" i="23"/>
  <c r="I1312" i="23"/>
  <c r="J1312" i="23"/>
  <c r="K1312" i="23"/>
  <c r="L1312" i="23"/>
  <c r="M1312" i="23"/>
  <c r="A1313" i="23"/>
  <c r="B1313" i="23"/>
  <c r="C1313" i="23"/>
  <c r="D1313" i="23"/>
  <c r="E1313" i="23"/>
  <c r="F1313" i="23"/>
  <c r="G1313" i="23"/>
  <c r="H1313" i="23"/>
  <c r="I1313" i="23"/>
  <c r="J1313" i="23"/>
  <c r="K1313" i="23"/>
  <c r="L1313" i="23"/>
  <c r="M1313" i="23"/>
  <c r="A1314" i="23"/>
  <c r="B1314" i="23"/>
  <c r="C1314" i="23"/>
  <c r="D1314" i="23"/>
  <c r="E1314" i="23"/>
  <c r="F1314" i="23"/>
  <c r="G1314" i="23"/>
  <c r="H1314" i="23"/>
  <c r="I1314" i="23"/>
  <c r="J1314" i="23"/>
  <c r="K1314" i="23"/>
  <c r="L1314" i="23"/>
  <c r="M1314" i="23"/>
  <c r="A1315" i="23"/>
  <c r="B1315" i="23"/>
  <c r="C1315" i="23"/>
  <c r="D1315" i="23"/>
  <c r="E1315" i="23"/>
  <c r="F1315" i="23"/>
  <c r="G1315" i="23"/>
  <c r="H1315" i="23"/>
  <c r="I1315" i="23"/>
  <c r="J1315" i="23"/>
  <c r="K1315" i="23"/>
  <c r="L1315" i="23"/>
  <c r="M1315" i="23"/>
  <c r="A1316" i="23"/>
  <c r="B1316" i="23"/>
  <c r="C1316" i="23"/>
  <c r="D1316" i="23"/>
  <c r="E1316" i="23"/>
  <c r="F1316" i="23"/>
  <c r="G1316" i="23"/>
  <c r="H1316" i="23"/>
  <c r="I1316" i="23"/>
  <c r="J1316" i="23"/>
  <c r="K1316" i="23"/>
  <c r="L1316" i="23"/>
  <c r="M1316" i="23"/>
  <c r="A1317" i="23"/>
  <c r="B1317" i="23"/>
  <c r="C1317" i="23"/>
  <c r="D1317" i="23"/>
  <c r="E1317" i="23"/>
  <c r="F1317" i="23"/>
  <c r="G1317" i="23"/>
  <c r="H1317" i="23"/>
  <c r="I1317" i="23"/>
  <c r="J1317" i="23"/>
  <c r="K1317" i="23"/>
  <c r="L1317" i="23"/>
  <c r="M1317" i="23"/>
  <c r="A1318" i="23"/>
  <c r="B1318" i="23"/>
  <c r="C1318" i="23"/>
  <c r="D1318" i="23"/>
  <c r="E1318" i="23"/>
  <c r="F1318" i="23"/>
  <c r="G1318" i="23"/>
  <c r="H1318" i="23"/>
  <c r="I1318" i="23"/>
  <c r="J1318" i="23"/>
  <c r="K1318" i="23"/>
  <c r="L1318" i="23"/>
  <c r="M1318" i="23"/>
  <c r="A1319" i="23"/>
  <c r="B1319" i="23"/>
  <c r="C1319" i="23"/>
  <c r="D1319" i="23"/>
  <c r="E1319" i="23"/>
  <c r="F1319" i="23"/>
  <c r="G1319" i="23"/>
  <c r="H1319" i="23"/>
  <c r="I1319" i="23"/>
  <c r="J1319" i="23"/>
  <c r="K1319" i="23"/>
  <c r="L1319" i="23"/>
  <c r="M1319" i="23"/>
  <c r="A1320" i="23"/>
  <c r="B1320" i="23"/>
  <c r="C1320" i="23"/>
  <c r="D1320" i="23"/>
  <c r="E1320" i="23"/>
  <c r="F1320" i="23"/>
  <c r="G1320" i="23"/>
  <c r="H1320" i="23"/>
  <c r="I1320" i="23"/>
  <c r="J1320" i="23"/>
  <c r="K1320" i="23"/>
  <c r="L1320" i="23"/>
  <c r="M1320" i="23"/>
  <c r="A1321" i="23"/>
  <c r="B1321" i="23"/>
  <c r="C1321" i="23"/>
  <c r="D1321" i="23"/>
  <c r="E1321" i="23"/>
  <c r="F1321" i="23"/>
  <c r="G1321" i="23"/>
  <c r="H1321" i="23"/>
  <c r="I1321" i="23"/>
  <c r="J1321" i="23"/>
  <c r="K1321" i="23"/>
  <c r="L1321" i="23"/>
  <c r="M1321" i="23"/>
  <c r="A1322" i="23"/>
  <c r="B1322" i="23"/>
  <c r="C1322" i="23"/>
  <c r="D1322" i="23"/>
  <c r="E1322" i="23"/>
  <c r="F1322" i="23"/>
  <c r="G1322" i="23"/>
  <c r="H1322" i="23"/>
  <c r="I1322" i="23"/>
  <c r="J1322" i="23"/>
  <c r="K1322" i="23"/>
  <c r="L1322" i="23"/>
  <c r="M1322" i="23"/>
  <c r="A1323" i="23"/>
  <c r="B1323" i="23"/>
  <c r="C1323" i="23"/>
  <c r="D1323" i="23"/>
  <c r="E1323" i="23"/>
  <c r="F1323" i="23"/>
  <c r="G1323" i="23"/>
  <c r="H1323" i="23"/>
  <c r="I1323" i="23"/>
  <c r="J1323" i="23"/>
  <c r="K1323" i="23"/>
  <c r="L1323" i="23"/>
  <c r="M1323" i="23"/>
  <c r="A1324" i="23"/>
  <c r="B1324" i="23"/>
  <c r="C1324" i="23"/>
  <c r="D1324" i="23"/>
  <c r="E1324" i="23"/>
  <c r="F1324" i="23"/>
  <c r="G1324" i="23"/>
  <c r="H1324" i="23"/>
  <c r="I1324" i="23"/>
  <c r="J1324" i="23"/>
  <c r="K1324" i="23"/>
  <c r="L1324" i="23"/>
  <c r="M1324" i="23"/>
  <c r="A1325" i="23"/>
  <c r="B1325" i="23"/>
  <c r="C1325" i="23"/>
  <c r="D1325" i="23"/>
  <c r="E1325" i="23"/>
  <c r="F1325" i="23"/>
  <c r="G1325" i="23"/>
  <c r="H1325" i="23"/>
  <c r="I1325" i="23"/>
  <c r="J1325" i="23"/>
  <c r="K1325" i="23"/>
  <c r="L1325" i="23"/>
  <c r="M1325" i="23"/>
  <c r="A1326" i="23"/>
  <c r="B1326" i="23"/>
  <c r="C1326" i="23"/>
  <c r="D1326" i="23"/>
  <c r="E1326" i="23"/>
  <c r="F1326" i="23"/>
  <c r="G1326" i="23"/>
  <c r="H1326" i="23"/>
  <c r="I1326" i="23"/>
  <c r="J1326" i="23"/>
  <c r="K1326" i="23"/>
  <c r="L1326" i="23"/>
  <c r="M1326" i="23"/>
  <c r="A1327" i="23"/>
  <c r="B1327" i="23"/>
  <c r="C1327" i="23"/>
  <c r="D1327" i="23"/>
  <c r="E1327" i="23"/>
  <c r="F1327" i="23"/>
  <c r="G1327" i="23"/>
  <c r="H1327" i="23"/>
  <c r="I1327" i="23"/>
  <c r="J1327" i="23"/>
  <c r="K1327" i="23"/>
  <c r="L1327" i="23"/>
  <c r="M1327" i="23"/>
  <c r="A1328" i="23"/>
  <c r="B1328" i="23"/>
  <c r="C1328" i="23"/>
  <c r="D1328" i="23"/>
  <c r="E1328" i="23"/>
  <c r="F1328" i="23"/>
  <c r="G1328" i="23"/>
  <c r="H1328" i="23"/>
  <c r="I1328" i="23"/>
  <c r="J1328" i="23"/>
  <c r="K1328" i="23"/>
  <c r="L1328" i="23"/>
  <c r="M1328" i="23"/>
  <c r="A1329" i="23"/>
  <c r="B1329" i="23"/>
  <c r="C1329" i="23"/>
  <c r="D1329" i="23"/>
  <c r="E1329" i="23"/>
  <c r="F1329" i="23"/>
  <c r="G1329" i="23"/>
  <c r="H1329" i="23"/>
  <c r="I1329" i="23"/>
  <c r="J1329" i="23"/>
  <c r="K1329" i="23"/>
  <c r="L1329" i="23"/>
  <c r="M1329" i="23"/>
  <c r="A1330" i="23"/>
  <c r="B1330" i="23"/>
  <c r="C1330" i="23"/>
  <c r="D1330" i="23"/>
  <c r="E1330" i="23"/>
  <c r="F1330" i="23"/>
  <c r="G1330" i="23"/>
  <c r="H1330" i="23"/>
  <c r="I1330" i="23"/>
  <c r="J1330" i="23"/>
  <c r="K1330" i="23"/>
  <c r="L1330" i="23"/>
  <c r="M1330" i="23"/>
  <c r="A1331" i="23"/>
  <c r="B1331" i="23"/>
  <c r="C1331" i="23"/>
  <c r="D1331" i="23"/>
  <c r="E1331" i="23"/>
  <c r="F1331" i="23"/>
  <c r="G1331" i="23"/>
  <c r="H1331" i="23"/>
  <c r="I1331" i="23"/>
  <c r="J1331" i="23"/>
  <c r="K1331" i="23"/>
  <c r="L1331" i="23"/>
  <c r="M1331" i="23"/>
  <c r="A1332" i="23"/>
  <c r="B1332" i="23"/>
  <c r="C1332" i="23"/>
  <c r="D1332" i="23"/>
  <c r="E1332" i="23"/>
  <c r="F1332" i="23"/>
  <c r="G1332" i="23"/>
  <c r="H1332" i="23"/>
  <c r="I1332" i="23"/>
  <c r="J1332" i="23"/>
  <c r="K1332" i="23"/>
  <c r="L1332" i="23"/>
  <c r="M1332" i="23"/>
  <c r="A1333" i="23"/>
  <c r="B1333" i="23"/>
  <c r="C1333" i="23"/>
  <c r="D1333" i="23"/>
  <c r="E1333" i="23"/>
  <c r="F1333" i="23"/>
  <c r="G1333" i="23"/>
  <c r="H1333" i="23"/>
  <c r="I1333" i="23"/>
  <c r="J1333" i="23"/>
  <c r="K1333" i="23"/>
  <c r="L1333" i="23"/>
  <c r="M1333" i="23"/>
  <c r="A1334" i="23"/>
  <c r="B1334" i="23"/>
  <c r="C1334" i="23"/>
  <c r="D1334" i="23"/>
  <c r="E1334" i="23"/>
  <c r="F1334" i="23"/>
  <c r="G1334" i="23"/>
  <c r="H1334" i="23"/>
  <c r="I1334" i="23"/>
  <c r="J1334" i="23"/>
  <c r="K1334" i="23"/>
  <c r="L1334" i="23"/>
  <c r="M1334" i="23"/>
  <c r="A1335" i="23"/>
  <c r="B1335" i="23"/>
  <c r="C1335" i="23"/>
  <c r="D1335" i="23"/>
  <c r="E1335" i="23"/>
  <c r="F1335" i="23"/>
  <c r="G1335" i="23"/>
  <c r="H1335" i="23"/>
  <c r="I1335" i="23"/>
  <c r="J1335" i="23"/>
  <c r="K1335" i="23"/>
  <c r="L1335" i="23"/>
  <c r="M1335" i="23"/>
  <c r="A1336" i="23"/>
  <c r="B1336" i="23"/>
  <c r="C1336" i="23"/>
  <c r="D1336" i="23"/>
  <c r="E1336" i="23"/>
  <c r="F1336" i="23"/>
  <c r="G1336" i="23"/>
  <c r="H1336" i="23"/>
  <c r="I1336" i="23"/>
  <c r="J1336" i="23"/>
  <c r="K1336" i="23"/>
  <c r="L1336" i="23"/>
  <c r="M1336" i="23"/>
  <c r="A1337" i="23"/>
  <c r="B1337" i="23"/>
  <c r="C1337" i="23"/>
  <c r="D1337" i="23"/>
  <c r="E1337" i="23"/>
  <c r="F1337" i="23"/>
  <c r="G1337" i="23"/>
  <c r="H1337" i="23"/>
  <c r="I1337" i="23"/>
  <c r="J1337" i="23"/>
  <c r="K1337" i="23"/>
  <c r="L1337" i="23"/>
  <c r="M1337" i="23"/>
  <c r="A1338" i="23"/>
  <c r="B1338" i="23"/>
  <c r="C1338" i="23"/>
  <c r="D1338" i="23"/>
  <c r="E1338" i="23"/>
  <c r="F1338" i="23"/>
  <c r="G1338" i="23"/>
  <c r="H1338" i="23"/>
  <c r="I1338" i="23"/>
  <c r="J1338" i="23"/>
  <c r="K1338" i="23"/>
  <c r="L1338" i="23"/>
  <c r="M1338" i="23"/>
  <c r="A1339" i="23"/>
  <c r="B1339" i="23"/>
  <c r="C1339" i="23"/>
  <c r="D1339" i="23"/>
  <c r="E1339" i="23"/>
  <c r="F1339" i="23"/>
  <c r="G1339" i="23"/>
  <c r="H1339" i="23"/>
  <c r="I1339" i="23"/>
  <c r="J1339" i="23"/>
  <c r="K1339" i="23"/>
  <c r="L1339" i="23"/>
  <c r="M1339" i="23"/>
  <c r="A1340" i="23"/>
  <c r="B1340" i="23"/>
  <c r="C1340" i="23"/>
  <c r="D1340" i="23"/>
  <c r="E1340" i="23"/>
  <c r="F1340" i="23"/>
  <c r="G1340" i="23"/>
  <c r="H1340" i="23"/>
  <c r="I1340" i="23"/>
  <c r="J1340" i="23"/>
  <c r="K1340" i="23"/>
  <c r="L1340" i="23"/>
  <c r="M1340" i="23"/>
  <c r="A1341" i="23"/>
  <c r="B1341" i="23"/>
  <c r="C1341" i="23"/>
  <c r="D1341" i="23"/>
  <c r="E1341" i="23"/>
  <c r="F1341" i="23"/>
  <c r="G1341" i="23"/>
  <c r="H1341" i="23"/>
  <c r="I1341" i="23"/>
  <c r="J1341" i="23"/>
  <c r="K1341" i="23"/>
  <c r="L1341" i="23"/>
  <c r="M1341" i="23"/>
  <c r="A1342" i="23"/>
  <c r="B1342" i="23"/>
  <c r="C1342" i="23"/>
  <c r="D1342" i="23"/>
  <c r="E1342" i="23"/>
  <c r="F1342" i="23"/>
  <c r="G1342" i="23"/>
  <c r="H1342" i="23"/>
  <c r="I1342" i="23"/>
  <c r="J1342" i="23"/>
  <c r="K1342" i="23"/>
  <c r="L1342" i="23"/>
  <c r="M1342" i="23"/>
  <c r="A1343" i="23"/>
  <c r="B1343" i="23"/>
  <c r="C1343" i="23"/>
  <c r="D1343" i="23"/>
  <c r="E1343" i="23"/>
  <c r="F1343" i="23"/>
  <c r="G1343" i="23"/>
  <c r="H1343" i="23"/>
  <c r="I1343" i="23"/>
  <c r="J1343" i="23"/>
  <c r="K1343" i="23"/>
  <c r="L1343" i="23"/>
  <c r="M1343" i="23"/>
  <c r="A1344" i="23"/>
  <c r="B1344" i="23"/>
  <c r="C1344" i="23"/>
  <c r="D1344" i="23"/>
  <c r="E1344" i="23"/>
  <c r="F1344" i="23"/>
  <c r="G1344" i="23"/>
  <c r="H1344" i="23"/>
  <c r="I1344" i="23"/>
  <c r="J1344" i="23"/>
  <c r="K1344" i="23"/>
  <c r="L1344" i="23"/>
  <c r="M1344" i="23"/>
  <c r="A1345" i="23"/>
  <c r="B1345" i="23"/>
  <c r="C1345" i="23"/>
  <c r="D1345" i="23"/>
  <c r="E1345" i="23"/>
  <c r="F1345" i="23"/>
  <c r="G1345" i="23"/>
  <c r="H1345" i="23"/>
  <c r="I1345" i="23"/>
  <c r="J1345" i="23"/>
  <c r="K1345" i="23"/>
  <c r="L1345" i="23"/>
  <c r="M1345" i="23"/>
  <c r="A1346" i="23"/>
  <c r="B1346" i="23"/>
  <c r="C1346" i="23"/>
  <c r="D1346" i="23"/>
  <c r="E1346" i="23"/>
  <c r="F1346" i="23"/>
  <c r="G1346" i="23"/>
  <c r="H1346" i="23"/>
  <c r="I1346" i="23"/>
  <c r="J1346" i="23"/>
  <c r="K1346" i="23"/>
  <c r="L1346" i="23"/>
  <c r="M1346" i="23"/>
  <c r="A1347" i="23"/>
  <c r="B1347" i="23"/>
  <c r="C1347" i="23"/>
  <c r="D1347" i="23"/>
  <c r="E1347" i="23"/>
  <c r="F1347" i="23"/>
  <c r="G1347" i="23"/>
  <c r="H1347" i="23"/>
  <c r="I1347" i="23"/>
  <c r="J1347" i="23"/>
  <c r="K1347" i="23"/>
  <c r="L1347" i="23"/>
  <c r="M1347" i="23"/>
  <c r="A1348" i="23"/>
  <c r="B1348" i="23"/>
  <c r="C1348" i="23"/>
  <c r="D1348" i="23"/>
  <c r="E1348" i="23"/>
  <c r="F1348" i="23"/>
  <c r="G1348" i="23"/>
  <c r="H1348" i="23"/>
  <c r="I1348" i="23"/>
  <c r="J1348" i="23"/>
  <c r="K1348" i="23"/>
  <c r="L1348" i="23"/>
  <c r="M1348" i="23"/>
  <c r="A1349" i="23"/>
  <c r="B1349" i="23"/>
  <c r="C1349" i="23"/>
  <c r="D1349" i="23"/>
  <c r="E1349" i="23"/>
  <c r="F1349" i="23"/>
  <c r="G1349" i="23"/>
  <c r="H1349" i="23"/>
  <c r="I1349" i="23"/>
  <c r="J1349" i="23"/>
  <c r="K1349" i="23"/>
  <c r="L1349" i="23"/>
  <c r="M1349" i="23"/>
  <c r="A1350" i="23"/>
  <c r="B1350" i="23"/>
  <c r="C1350" i="23"/>
  <c r="D1350" i="23"/>
  <c r="E1350" i="23"/>
  <c r="F1350" i="23"/>
  <c r="G1350" i="23"/>
  <c r="H1350" i="23"/>
  <c r="I1350" i="23"/>
  <c r="J1350" i="23"/>
  <c r="K1350" i="23"/>
  <c r="L1350" i="23"/>
  <c r="M1350" i="23"/>
  <c r="A1351" i="23"/>
  <c r="B1351" i="23"/>
  <c r="C1351" i="23"/>
  <c r="D1351" i="23"/>
  <c r="E1351" i="23"/>
  <c r="F1351" i="23"/>
  <c r="G1351" i="23"/>
  <c r="H1351" i="23"/>
  <c r="I1351" i="23"/>
  <c r="J1351" i="23"/>
  <c r="K1351" i="23"/>
  <c r="L1351" i="23"/>
  <c r="M1351" i="23"/>
  <c r="A1352" i="23"/>
  <c r="B1352" i="23"/>
  <c r="C1352" i="23"/>
  <c r="D1352" i="23"/>
  <c r="E1352" i="23"/>
  <c r="F1352" i="23"/>
  <c r="G1352" i="23"/>
  <c r="H1352" i="23"/>
  <c r="I1352" i="23"/>
  <c r="J1352" i="23"/>
  <c r="K1352" i="23"/>
  <c r="L1352" i="23"/>
  <c r="M1352" i="23"/>
  <c r="A1353" i="23"/>
  <c r="B1353" i="23"/>
  <c r="C1353" i="23"/>
  <c r="D1353" i="23"/>
  <c r="E1353" i="23"/>
  <c r="F1353" i="23"/>
  <c r="G1353" i="23"/>
  <c r="H1353" i="23"/>
  <c r="I1353" i="23"/>
  <c r="J1353" i="23"/>
  <c r="K1353" i="23"/>
  <c r="L1353" i="23"/>
  <c r="M1353" i="23"/>
  <c r="A1354" i="23"/>
  <c r="B1354" i="23"/>
  <c r="C1354" i="23"/>
  <c r="D1354" i="23"/>
  <c r="E1354" i="23"/>
  <c r="F1354" i="23"/>
  <c r="G1354" i="23"/>
  <c r="H1354" i="23"/>
  <c r="I1354" i="23"/>
  <c r="J1354" i="23"/>
  <c r="K1354" i="23"/>
  <c r="L1354" i="23"/>
  <c r="M1354" i="23"/>
  <c r="A1355" i="23"/>
  <c r="B1355" i="23"/>
  <c r="C1355" i="23"/>
  <c r="D1355" i="23"/>
  <c r="E1355" i="23"/>
  <c r="F1355" i="23"/>
  <c r="G1355" i="23"/>
  <c r="H1355" i="23"/>
  <c r="I1355" i="23"/>
  <c r="J1355" i="23"/>
  <c r="K1355" i="23"/>
  <c r="L1355" i="23"/>
  <c r="M1355" i="23"/>
  <c r="A1356" i="23"/>
  <c r="B1356" i="23"/>
  <c r="C1356" i="23"/>
  <c r="D1356" i="23"/>
  <c r="E1356" i="23"/>
  <c r="F1356" i="23"/>
  <c r="G1356" i="23"/>
  <c r="H1356" i="23"/>
  <c r="I1356" i="23"/>
  <c r="J1356" i="23"/>
  <c r="K1356" i="23"/>
  <c r="L1356" i="23"/>
  <c r="M1356" i="23"/>
  <c r="A1357" i="23"/>
  <c r="B1357" i="23"/>
  <c r="C1357" i="23"/>
  <c r="D1357" i="23"/>
  <c r="E1357" i="23"/>
  <c r="F1357" i="23"/>
  <c r="G1357" i="23"/>
  <c r="H1357" i="23"/>
  <c r="I1357" i="23"/>
  <c r="J1357" i="23"/>
  <c r="K1357" i="23"/>
  <c r="L1357" i="23"/>
  <c r="M1357" i="23"/>
  <c r="A1358" i="23"/>
  <c r="B1358" i="23"/>
  <c r="C1358" i="23"/>
  <c r="D1358" i="23"/>
  <c r="E1358" i="23"/>
  <c r="F1358" i="23"/>
  <c r="G1358" i="23"/>
  <c r="H1358" i="23"/>
  <c r="I1358" i="23"/>
  <c r="J1358" i="23"/>
  <c r="K1358" i="23"/>
  <c r="L1358" i="23"/>
  <c r="M1358" i="23"/>
  <c r="A1359" i="23"/>
  <c r="B1359" i="23"/>
  <c r="C1359" i="23"/>
  <c r="D1359" i="23"/>
  <c r="E1359" i="23"/>
  <c r="F1359" i="23"/>
  <c r="G1359" i="23"/>
  <c r="H1359" i="23"/>
  <c r="I1359" i="23"/>
  <c r="J1359" i="23"/>
  <c r="K1359" i="23"/>
  <c r="L1359" i="23"/>
  <c r="M1359" i="23"/>
  <c r="A1360" i="23"/>
  <c r="B1360" i="23"/>
  <c r="C1360" i="23"/>
  <c r="D1360" i="23"/>
  <c r="E1360" i="23"/>
  <c r="F1360" i="23"/>
  <c r="G1360" i="23"/>
  <c r="H1360" i="23"/>
  <c r="I1360" i="23"/>
  <c r="J1360" i="23"/>
  <c r="K1360" i="23"/>
  <c r="L1360" i="23"/>
  <c r="M1360" i="23"/>
  <c r="A1361" i="23"/>
  <c r="B1361" i="23"/>
  <c r="C1361" i="23"/>
  <c r="D1361" i="23"/>
  <c r="E1361" i="23"/>
  <c r="F1361" i="23"/>
  <c r="G1361" i="23"/>
  <c r="H1361" i="23"/>
  <c r="I1361" i="23"/>
  <c r="J1361" i="23"/>
  <c r="K1361" i="23"/>
  <c r="L1361" i="23"/>
  <c r="M1361" i="23"/>
  <c r="A1362" i="23"/>
  <c r="B1362" i="23"/>
  <c r="C1362" i="23"/>
  <c r="D1362" i="23"/>
  <c r="E1362" i="23"/>
  <c r="F1362" i="23"/>
  <c r="G1362" i="23"/>
  <c r="H1362" i="23"/>
  <c r="I1362" i="23"/>
  <c r="J1362" i="23"/>
  <c r="K1362" i="23"/>
  <c r="L1362" i="23"/>
  <c r="M1362" i="23"/>
  <c r="A1363" i="23"/>
  <c r="B1363" i="23"/>
  <c r="C1363" i="23"/>
  <c r="D1363" i="23"/>
  <c r="E1363" i="23"/>
  <c r="F1363" i="23"/>
  <c r="G1363" i="23"/>
  <c r="H1363" i="23"/>
  <c r="I1363" i="23"/>
  <c r="J1363" i="23"/>
  <c r="K1363" i="23"/>
  <c r="L1363" i="23"/>
  <c r="M1363" i="23"/>
  <c r="A1364" i="23"/>
  <c r="B1364" i="23"/>
  <c r="C1364" i="23"/>
  <c r="D1364" i="23"/>
  <c r="E1364" i="23"/>
  <c r="F1364" i="23"/>
  <c r="G1364" i="23"/>
  <c r="H1364" i="23"/>
  <c r="I1364" i="23"/>
  <c r="J1364" i="23"/>
  <c r="K1364" i="23"/>
  <c r="L1364" i="23"/>
  <c r="M1364" i="23"/>
  <c r="A1365" i="23"/>
  <c r="B1365" i="23"/>
  <c r="C1365" i="23"/>
  <c r="D1365" i="23"/>
  <c r="E1365" i="23"/>
  <c r="F1365" i="23"/>
  <c r="G1365" i="23"/>
  <c r="H1365" i="23"/>
  <c r="I1365" i="23"/>
  <c r="J1365" i="23"/>
  <c r="K1365" i="23"/>
  <c r="L1365" i="23"/>
  <c r="M1365" i="23"/>
  <c r="A1366" i="23"/>
  <c r="B1366" i="23"/>
  <c r="C1366" i="23"/>
  <c r="D1366" i="23"/>
  <c r="E1366" i="23"/>
  <c r="F1366" i="23"/>
  <c r="G1366" i="23"/>
  <c r="H1366" i="23"/>
  <c r="I1366" i="23"/>
  <c r="J1366" i="23"/>
  <c r="K1366" i="23"/>
  <c r="L1366" i="23"/>
  <c r="M1366" i="23"/>
  <c r="A1367" i="23"/>
  <c r="B1367" i="23"/>
  <c r="C1367" i="23"/>
  <c r="D1367" i="23"/>
  <c r="E1367" i="23"/>
  <c r="F1367" i="23"/>
  <c r="G1367" i="23"/>
  <c r="H1367" i="23"/>
  <c r="I1367" i="23"/>
  <c r="J1367" i="23"/>
  <c r="K1367" i="23"/>
  <c r="L1367" i="23"/>
  <c r="M1367" i="23"/>
  <c r="A1368" i="23"/>
  <c r="B1368" i="23"/>
  <c r="C1368" i="23"/>
  <c r="D1368" i="23"/>
  <c r="E1368" i="23"/>
  <c r="F1368" i="23"/>
  <c r="G1368" i="23"/>
  <c r="H1368" i="23"/>
  <c r="I1368" i="23"/>
  <c r="J1368" i="23"/>
  <c r="K1368" i="23"/>
  <c r="L1368" i="23"/>
  <c r="M1368" i="23"/>
  <c r="A1369" i="23"/>
  <c r="B1369" i="23"/>
  <c r="C1369" i="23"/>
  <c r="D1369" i="23"/>
  <c r="E1369" i="23"/>
  <c r="F1369" i="23"/>
  <c r="G1369" i="23"/>
  <c r="H1369" i="23"/>
  <c r="I1369" i="23"/>
  <c r="J1369" i="23"/>
  <c r="K1369" i="23"/>
  <c r="L1369" i="23"/>
  <c r="M1369" i="23"/>
  <c r="A1370" i="23"/>
  <c r="B1370" i="23"/>
  <c r="C1370" i="23"/>
  <c r="D1370" i="23"/>
  <c r="E1370" i="23"/>
  <c r="F1370" i="23"/>
  <c r="G1370" i="23"/>
  <c r="H1370" i="23"/>
  <c r="I1370" i="23"/>
  <c r="J1370" i="23"/>
  <c r="K1370" i="23"/>
  <c r="L1370" i="23"/>
  <c r="M1370" i="23"/>
  <c r="A1371" i="23"/>
  <c r="B1371" i="23"/>
  <c r="C1371" i="23"/>
  <c r="D1371" i="23"/>
  <c r="E1371" i="23"/>
  <c r="F1371" i="23"/>
  <c r="G1371" i="23"/>
  <c r="H1371" i="23"/>
  <c r="I1371" i="23"/>
  <c r="J1371" i="23"/>
  <c r="K1371" i="23"/>
  <c r="L1371" i="23"/>
  <c r="M1371" i="23"/>
  <c r="A1372" i="23"/>
  <c r="B1372" i="23"/>
  <c r="C1372" i="23"/>
  <c r="D1372" i="23"/>
  <c r="E1372" i="23"/>
  <c r="F1372" i="23"/>
  <c r="G1372" i="23"/>
  <c r="H1372" i="23"/>
  <c r="I1372" i="23"/>
  <c r="J1372" i="23"/>
  <c r="K1372" i="23"/>
  <c r="L1372" i="23"/>
  <c r="M1372" i="23"/>
  <c r="A1373" i="23"/>
  <c r="B1373" i="23"/>
  <c r="C1373" i="23"/>
  <c r="D1373" i="23"/>
  <c r="E1373" i="23"/>
  <c r="F1373" i="23"/>
  <c r="G1373" i="23"/>
  <c r="H1373" i="23"/>
  <c r="I1373" i="23"/>
  <c r="J1373" i="23"/>
  <c r="K1373" i="23"/>
  <c r="L1373" i="23"/>
  <c r="M1373" i="23"/>
  <c r="A1374" i="23"/>
  <c r="B1374" i="23"/>
  <c r="C1374" i="23"/>
  <c r="D1374" i="23"/>
  <c r="E1374" i="23"/>
  <c r="F1374" i="23"/>
  <c r="G1374" i="23"/>
  <c r="H1374" i="23"/>
  <c r="I1374" i="23"/>
  <c r="J1374" i="23"/>
  <c r="K1374" i="23"/>
  <c r="L1374" i="23"/>
  <c r="M1374" i="23"/>
  <c r="A1375" i="23"/>
  <c r="B1375" i="23"/>
  <c r="C1375" i="23"/>
  <c r="D1375" i="23"/>
  <c r="E1375" i="23"/>
  <c r="F1375" i="23"/>
  <c r="G1375" i="23"/>
  <c r="H1375" i="23"/>
  <c r="I1375" i="23"/>
  <c r="J1375" i="23"/>
  <c r="K1375" i="23"/>
  <c r="L1375" i="23"/>
  <c r="M1375" i="23"/>
  <c r="A1376" i="23"/>
  <c r="B1376" i="23"/>
  <c r="C1376" i="23"/>
  <c r="D1376" i="23"/>
  <c r="E1376" i="23"/>
  <c r="F1376" i="23"/>
  <c r="G1376" i="23"/>
  <c r="H1376" i="23"/>
  <c r="I1376" i="23"/>
  <c r="J1376" i="23"/>
  <c r="K1376" i="23"/>
  <c r="L1376" i="23"/>
  <c r="M1376" i="23"/>
  <c r="A1377" i="23"/>
  <c r="B1377" i="23"/>
  <c r="C1377" i="23"/>
  <c r="D1377" i="23"/>
  <c r="E1377" i="23"/>
  <c r="F1377" i="23"/>
  <c r="G1377" i="23"/>
  <c r="H1377" i="23"/>
  <c r="I1377" i="23"/>
  <c r="J1377" i="23"/>
  <c r="K1377" i="23"/>
  <c r="L1377" i="23"/>
  <c r="M1377" i="23"/>
  <c r="A1378" i="23"/>
  <c r="B1378" i="23"/>
  <c r="C1378" i="23"/>
  <c r="D1378" i="23"/>
  <c r="E1378" i="23"/>
  <c r="F1378" i="23"/>
  <c r="G1378" i="23"/>
  <c r="H1378" i="23"/>
  <c r="I1378" i="23"/>
  <c r="J1378" i="23"/>
  <c r="K1378" i="23"/>
  <c r="L1378" i="23"/>
  <c r="M1378" i="23"/>
  <c r="A1379" i="23"/>
  <c r="B1379" i="23"/>
  <c r="C1379" i="23"/>
  <c r="D1379" i="23"/>
  <c r="E1379" i="23"/>
  <c r="F1379" i="23"/>
  <c r="G1379" i="23"/>
  <c r="H1379" i="23"/>
  <c r="I1379" i="23"/>
  <c r="J1379" i="23"/>
  <c r="K1379" i="23"/>
  <c r="L1379" i="23"/>
  <c r="M1379" i="23"/>
  <c r="A1380" i="23"/>
  <c r="B1380" i="23"/>
  <c r="C1380" i="23"/>
  <c r="D1380" i="23"/>
  <c r="E1380" i="23"/>
  <c r="F1380" i="23"/>
  <c r="G1380" i="23"/>
  <c r="H1380" i="23"/>
  <c r="I1380" i="23"/>
  <c r="J1380" i="23"/>
  <c r="K1380" i="23"/>
  <c r="L1380" i="23"/>
  <c r="M1380" i="23"/>
  <c r="A1381" i="23"/>
  <c r="B1381" i="23"/>
  <c r="C1381" i="23"/>
  <c r="D1381" i="23"/>
  <c r="E1381" i="23"/>
  <c r="F1381" i="23"/>
  <c r="G1381" i="23"/>
  <c r="H1381" i="23"/>
  <c r="I1381" i="23"/>
  <c r="J1381" i="23"/>
  <c r="K1381" i="23"/>
  <c r="L1381" i="23"/>
  <c r="M1381" i="23"/>
  <c r="A1382" i="23"/>
  <c r="B1382" i="23"/>
  <c r="C1382" i="23"/>
  <c r="D1382" i="23"/>
  <c r="E1382" i="23"/>
  <c r="F1382" i="23"/>
  <c r="G1382" i="23"/>
  <c r="H1382" i="23"/>
  <c r="I1382" i="23"/>
  <c r="J1382" i="23"/>
  <c r="K1382" i="23"/>
  <c r="L1382" i="23"/>
  <c r="M1382" i="23"/>
  <c r="A1383" i="23"/>
  <c r="B1383" i="23"/>
  <c r="C1383" i="23"/>
  <c r="D1383" i="23"/>
  <c r="E1383" i="23"/>
  <c r="F1383" i="23"/>
  <c r="G1383" i="23"/>
  <c r="H1383" i="23"/>
  <c r="I1383" i="23"/>
  <c r="J1383" i="23"/>
  <c r="K1383" i="23"/>
  <c r="L1383" i="23"/>
  <c r="M1383" i="23"/>
  <c r="A1384" i="23"/>
  <c r="B1384" i="23"/>
  <c r="C1384" i="23"/>
  <c r="D1384" i="23"/>
  <c r="E1384" i="23"/>
  <c r="F1384" i="23"/>
  <c r="G1384" i="23"/>
  <c r="H1384" i="23"/>
  <c r="I1384" i="23"/>
  <c r="J1384" i="23"/>
  <c r="K1384" i="23"/>
  <c r="L1384" i="23"/>
  <c r="M1384" i="23"/>
  <c r="A1385" i="23"/>
  <c r="B1385" i="23"/>
  <c r="C1385" i="23"/>
  <c r="D1385" i="23"/>
  <c r="E1385" i="23"/>
  <c r="F1385" i="23"/>
  <c r="G1385" i="23"/>
  <c r="H1385" i="23"/>
  <c r="I1385" i="23"/>
  <c r="J1385" i="23"/>
  <c r="K1385" i="23"/>
  <c r="L1385" i="23"/>
  <c r="M1385" i="23"/>
  <c r="A1386" i="23"/>
  <c r="B1386" i="23"/>
  <c r="C1386" i="23"/>
  <c r="D1386" i="23"/>
  <c r="E1386" i="23"/>
  <c r="F1386" i="23"/>
  <c r="G1386" i="23"/>
  <c r="H1386" i="23"/>
  <c r="I1386" i="23"/>
  <c r="J1386" i="23"/>
  <c r="K1386" i="23"/>
  <c r="L1386" i="23"/>
  <c r="M1386" i="23"/>
  <c r="A1387" i="23"/>
  <c r="B1387" i="23"/>
  <c r="C1387" i="23"/>
  <c r="D1387" i="23"/>
  <c r="E1387" i="23"/>
  <c r="F1387" i="23"/>
  <c r="G1387" i="23"/>
  <c r="H1387" i="23"/>
  <c r="I1387" i="23"/>
  <c r="J1387" i="23"/>
  <c r="K1387" i="23"/>
  <c r="L1387" i="23"/>
  <c r="M1387" i="23"/>
  <c r="A1388" i="23"/>
  <c r="B1388" i="23"/>
  <c r="C1388" i="23"/>
  <c r="D1388" i="23"/>
  <c r="E1388" i="23"/>
  <c r="F1388" i="23"/>
  <c r="G1388" i="23"/>
  <c r="H1388" i="23"/>
  <c r="I1388" i="23"/>
  <c r="J1388" i="23"/>
  <c r="K1388" i="23"/>
  <c r="L1388" i="23"/>
  <c r="M1388" i="23"/>
  <c r="A1389" i="23"/>
  <c r="B1389" i="23"/>
  <c r="C1389" i="23"/>
  <c r="D1389" i="23"/>
  <c r="E1389" i="23"/>
  <c r="F1389" i="23"/>
  <c r="G1389" i="23"/>
  <c r="H1389" i="23"/>
  <c r="I1389" i="23"/>
  <c r="J1389" i="23"/>
  <c r="K1389" i="23"/>
  <c r="L1389" i="23"/>
  <c r="M1389" i="23"/>
  <c r="A1390" i="23"/>
  <c r="B1390" i="23"/>
  <c r="C1390" i="23"/>
  <c r="D1390" i="23"/>
  <c r="E1390" i="23"/>
  <c r="F1390" i="23"/>
  <c r="G1390" i="23"/>
  <c r="H1390" i="23"/>
  <c r="I1390" i="23"/>
  <c r="J1390" i="23"/>
  <c r="K1390" i="23"/>
  <c r="L1390" i="23"/>
  <c r="M1390" i="23"/>
  <c r="A1391" i="23"/>
  <c r="B1391" i="23"/>
  <c r="C1391" i="23"/>
  <c r="D1391" i="23"/>
  <c r="E1391" i="23"/>
  <c r="F1391" i="23"/>
  <c r="G1391" i="23"/>
  <c r="H1391" i="23"/>
  <c r="I1391" i="23"/>
  <c r="J1391" i="23"/>
  <c r="K1391" i="23"/>
  <c r="L1391" i="23"/>
  <c r="M1391" i="23"/>
  <c r="A1392" i="23"/>
  <c r="B1392" i="23"/>
  <c r="C1392" i="23"/>
  <c r="D1392" i="23"/>
  <c r="E1392" i="23"/>
  <c r="F1392" i="23"/>
  <c r="G1392" i="23"/>
  <c r="H1392" i="23"/>
  <c r="I1392" i="23"/>
  <c r="J1392" i="23"/>
  <c r="K1392" i="23"/>
  <c r="L1392" i="23"/>
  <c r="M1392" i="23"/>
  <c r="A1393" i="23"/>
  <c r="B1393" i="23"/>
  <c r="C1393" i="23"/>
  <c r="D1393" i="23"/>
  <c r="E1393" i="23"/>
  <c r="F1393" i="23"/>
  <c r="G1393" i="23"/>
  <c r="H1393" i="23"/>
  <c r="I1393" i="23"/>
  <c r="J1393" i="23"/>
  <c r="K1393" i="23"/>
  <c r="L1393" i="23"/>
  <c r="M1393" i="23"/>
  <c r="A1394" i="23"/>
  <c r="B1394" i="23"/>
  <c r="C1394" i="23"/>
  <c r="D1394" i="23"/>
  <c r="E1394" i="23"/>
  <c r="F1394" i="23"/>
  <c r="G1394" i="23"/>
  <c r="H1394" i="23"/>
  <c r="I1394" i="23"/>
  <c r="J1394" i="23"/>
  <c r="K1394" i="23"/>
  <c r="L1394" i="23"/>
  <c r="M1394" i="23"/>
  <c r="A1395" i="23"/>
  <c r="B1395" i="23"/>
  <c r="C1395" i="23"/>
  <c r="D1395" i="23"/>
  <c r="E1395" i="23"/>
  <c r="F1395" i="23"/>
  <c r="G1395" i="23"/>
  <c r="H1395" i="23"/>
  <c r="I1395" i="23"/>
  <c r="J1395" i="23"/>
  <c r="K1395" i="23"/>
  <c r="L1395" i="23"/>
  <c r="M1395" i="23"/>
  <c r="A1396" i="23"/>
  <c r="B1396" i="23"/>
  <c r="C1396" i="23"/>
  <c r="D1396" i="23"/>
  <c r="E1396" i="23"/>
  <c r="F1396" i="23"/>
  <c r="G1396" i="23"/>
  <c r="H1396" i="23"/>
  <c r="I1396" i="23"/>
  <c r="J1396" i="23"/>
  <c r="K1396" i="23"/>
  <c r="L1396" i="23"/>
  <c r="M1396" i="23"/>
  <c r="A1397" i="23"/>
  <c r="B1397" i="23"/>
  <c r="C1397" i="23"/>
  <c r="D1397" i="23"/>
  <c r="E1397" i="23"/>
  <c r="F1397" i="23"/>
  <c r="G1397" i="23"/>
  <c r="H1397" i="23"/>
  <c r="I1397" i="23"/>
  <c r="J1397" i="23"/>
  <c r="K1397" i="23"/>
  <c r="L1397" i="23"/>
  <c r="M1397" i="23"/>
  <c r="A1398" i="23"/>
  <c r="B1398" i="23"/>
  <c r="C1398" i="23"/>
  <c r="D1398" i="23"/>
  <c r="E1398" i="23"/>
  <c r="F1398" i="23"/>
  <c r="G1398" i="23"/>
  <c r="H1398" i="23"/>
  <c r="I1398" i="23"/>
  <c r="J1398" i="23"/>
  <c r="K1398" i="23"/>
  <c r="L1398" i="23"/>
  <c r="M1398" i="23"/>
  <c r="A1399" i="23"/>
  <c r="B1399" i="23"/>
  <c r="C1399" i="23"/>
  <c r="D1399" i="23"/>
  <c r="E1399" i="23"/>
  <c r="F1399" i="23"/>
  <c r="G1399" i="23"/>
  <c r="H1399" i="23"/>
  <c r="I1399" i="23"/>
  <c r="J1399" i="23"/>
  <c r="K1399" i="23"/>
  <c r="L1399" i="23"/>
  <c r="M1399" i="23"/>
  <c r="A1400" i="23"/>
  <c r="B1400" i="23"/>
  <c r="C1400" i="23"/>
  <c r="D1400" i="23"/>
  <c r="E1400" i="23"/>
  <c r="F1400" i="23"/>
  <c r="G1400" i="23"/>
  <c r="H1400" i="23"/>
  <c r="I1400" i="23"/>
  <c r="J1400" i="23"/>
  <c r="K1400" i="23"/>
  <c r="L1400" i="23"/>
  <c r="M1400" i="23"/>
  <c r="A1401" i="23"/>
  <c r="B1401" i="23"/>
  <c r="C1401" i="23"/>
  <c r="D1401" i="23"/>
  <c r="E1401" i="23"/>
  <c r="F1401" i="23"/>
  <c r="G1401" i="23"/>
  <c r="H1401" i="23"/>
  <c r="I1401" i="23"/>
  <c r="J1401" i="23"/>
  <c r="K1401" i="23"/>
  <c r="L1401" i="23"/>
  <c r="M1401" i="23"/>
  <c r="A1402" i="23"/>
  <c r="B1402" i="23"/>
  <c r="C1402" i="23"/>
  <c r="D1402" i="23"/>
  <c r="E1402" i="23"/>
  <c r="F1402" i="23"/>
  <c r="G1402" i="23"/>
  <c r="H1402" i="23"/>
  <c r="I1402" i="23"/>
  <c r="J1402" i="23"/>
  <c r="K1402" i="23"/>
  <c r="L1402" i="23"/>
  <c r="M1402" i="23"/>
  <c r="A1403" i="23"/>
  <c r="B1403" i="23"/>
  <c r="C1403" i="23"/>
  <c r="D1403" i="23"/>
  <c r="E1403" i="23"/>
  <c r="F1403" i="23"/>
  <c r="G1403" i="23"/>
  <c r="H1403" i="23"/>
  <c r="I1403" i="23"/>
  <c r="J1403" i="23"/>
  <c r="K1403" i="23"/>
  <c r="L1403" i="23"/>
  <c r="M1403" i="23"/>
  <c r="A1404" i="23"/>
  <c r="B1404" i="23"/>
  <c r="C1404" i="23"/>
  <c r="D1404" i="23"/>
  <c r="E1404" i="23"/>
  <c r="F1404" i="23"/>
  <c r="G1404" i="23"/>
  <c r="H1404" i="23"/>
  <c r="I1404" i="23"/>
  <c r="J1404" i="23"/>
  <c r="K1404" i="23"/>
  <c r="L1404" i="23"/>
  <c r="M1404" i="23"/>
  <c r="A1405" i="23"/>
  <c r="B1405" i="23"/>
  <c r="C1405" i="23"/>
  <c r="D1405" i="23"/>
  <c r="E1405" i="23"/>
  <c r="F1405" i="23"/>
  <c r="G1405" i="23"/>
  <c r="H1405" i="23"/>
  <c r="I1405" i="23"/>
  <c r="J1405" i="23"/>
  <c r="K1405" i="23"/>
  <c r="L1405" i="23"/>
  <c r="M1405" i="23"/>
  <c r="A1406" i="23"/>
  <c r="B1406" i="23"/>
  <c r="C1406" i="23"/>
  <c r="D1406" i="23"/>
  <c r="E1406" i="23"/>
  <c r="F1406" i="23"/>
  <c r="G1406" i="23"/>
  <c r="H1406" i="23"/>
  <c r="I1406" i="23"/>
  <c r="J1406" i="23"/>
  <c r="K1406" i="23"/>
  <c r="L1406" i="23"/>
  <c r="M1406" i="23"/>
  <c r="A1407" i="23"/>
  <c r="B1407" i="23"/>
  <c r="C1407" i="23"/>
  <c r="D1407" i="23"/>
  <c r="E1407" i="23"/>
  <c r="F1407" i="23"/>
  <c r="G1407" i="23"/>
  <c r="H1407" i="23"/>
  <c r="I1407" i="23"/>
  <c r="J1407" i="23"/>
  <c r="K1407" i="23"/>
  <c r="L1407" i="23"/>
  <c r="M1407" i="23"/>
  <c r="A1408" i="23"/>
  <c r="B1408" i="23"/>
  <c r="C1408" i="23"/>
  <c r="D1408" i="23"/>
  <c r="E1408" i="23"/>
  <c r="F1408" i="23"/>
  <c r="G1408" i="23"/>
  <c r="H1408" i="23"/>
  <c r="I1408" i="23"/>
  <c r="J1408" i="23"/>
  <c r="K1408" i="23"/>
  <c r="L1408" i="23"/>
  <c r="M1408" i="23"/>
  <c r="A1409" i="23"/>
  <c r="B1409" i="23"/>
  <c r="C1409" i="23"/>
  <c r="D1409" i="23"/>
  <c r="E1409" i="23"/>
  <c r="F1409" i="23"/>
  <c r="G1409" i="23"/>
  <c r="H1409" i="23"/>
  <c r="I1409" i="23"/>
  <c r="J1409" i="23"/>
  <c r="K1409" i="23"/>
  <c r="L1409" i="23"/>
  <c r="M1409" i="23"/>
  <c r="A1410" i="23"/>
  <c r="B1410" i="23"/>
  <c r="C1410" i="23"/>
  <c r="D1410" i="23"/>
  <c r="E1410" i="23"/>
  <c r="F1410" i="23"/>
  <c r="G1410" i="23"/>
  <c r="H1410" i="23"/>
  <c r="I1410" i="23"/>
  <c r="J1410" i="23"/>
  <c r="K1410" i="23"/>
  <c r="L1410" i="23"/>
  <c r="M1410" i="23"/>
  <c r="A1411" i="23"/>
  <c r="B1411" i="23"/>
  <c r="C1411" i="23"/>
  <c r="D1411" i="23"/>
  <c r="E1411" i="23"/>
  <c r="F1411" i="23"/>
  <c r="G1411" i="23"/>
  <c r="H1411" i="23"/>
  <c r="I1411" i="23"/>
  <c r="J1411" i="23"/>
  <c r="K1411" i="23"/>
  <c r="L1411" i="23"/>
  <c r="M1411" i="23"/>
  <c r="A1412" i="23"/>
  <c r="B1412" i="23"/>
  <c r="C1412" i="23"/>
  <c r="D1412" i="23"/>
  <c r="E1412" i="23"/>
  <c r="F1412" i="23"/>
  <c r="G1412" i="23"/>
  <c r="H1412" i="23"/>
  <c r="I1412" i="23"/>
  <c r="J1412" i="23"/>
  <c r="K1412" i="23"/>
  <c r="L1412" i="23"/>
  <c r="M1412" i="23"/>
  <c r="A1413" i="23"/>
  <c r="B1413" i="23"/>
  <c r="C1413" i="23"/>
  <c r="D1413" i="23"/>
  <c r="E1413" i="23"/>
  <c r="F1413" i="23"/>
  <c r="G1413" i="23"/>
  <c r="H1413" i="23"/>
  <c r="I1413" i="23"/>
  <c r="J1413" i="23"/>
  <c r="K1413" i="23"/>
  <c r="L1413" i="23"/>
  <c r="M1413" i="23"/>
  <c r="A1414" i="23"/>
  <c r="B1414" i="23"/>
  <c r="C1414" i="23"/>
  <c r="D1414" i="23"/>
  <c r="E1414" i="23"/>
  <c r="F1414" i="23"/>
  <c r="G1414" i="23"/>
  <c r="H1414" i="23"/>
  <c r="I1414" i="23"/>
  <c r="J1414" i="23"/>
  <c r="K1414" i="23"/>
  <c r="L1414" i="23"/>
  <c r="M1414" i="23"/>
  <c r="A1415" i="23"/>
  <c r="B1415" i="23"/>
  <c r="C1415" i="23"/>
  <c r="D1415" i="23"/>
  <c r="E1415" i="23"/>
  <c r="F1415" i="23"/>
  <c r="G1415" i="23"/>
  <c r="H1415" i="23"/>
  <c r="I1415" i="23"/>
  <c r="J1415" i="23"/>
  <c r="K1415" i="23"/>
  <c r="L1415" i="23"/>
  <c r="M1415" i="23"/>
  <c r="A1416" i="23"/>
  <c r="B1416" i="23"/>
  <c r="C1416" i="23"/>
  <c r="D1416" i="23"/>
  <c r="E1416" i="23"/>
  <c r="F1416" i="23"/>
  <c r="G1416" i="23"/>
  <c r="H1416" i="23"/>
  <c r="I1416" i="23"/>
  <c r="J1416" i="23"/>
  <c r="K1416" i="23"/>
  <c r="L1416" i="23"/>
  <c r="M1416" i="23"/>
  <c r="A1417" i="23"/>
  <c r="B1417" i="23"/>
  <c r="C1417" i="23"/>
  <c r="D1417" i="23"/>
  <c r="E1417" i="23"/>
  <c r="F1417" i="23"/>
  <c r="G1417" i="23"/>
  <c r="H1417" i="23"/>
  <c r="I1417" i="23"/>
  <c r="J1417" i="23"/>
  <c r="K1417" i="23"/>
  <c r="L1417" i="23"/>
  <c r="M1417" i="23"/>
  <c r="A1418" i="23"/>
  <c r="B1418" i="23"/>
  <c r="C1418" i="23"/>
  <c r="D1418" i="23"/>
  <c r="E1418" i="23"/>
  <c r="F1418" i="23"/>
  <c r="G1418" i="23"/>
  <c r="H1418" i="23"/>
  <c r="I1418" i="23"/>
  <c r="J1418" i="23"/>
  <c r="K1418" i="23"/>
  <c r="L1418" i="23"/>
  <c r="M1418" i="23"/>
  <c r="A1419" i="23"/>
  <c r="B1419" i="23"/>
  <c r="C1419" i="23"/>
  <c r="D1419" i="23"/>
  <c r="E1419" i="23"/>
  <c r="F1419" i="23"/>
  <c r="G1419" i="23"/>
  <c r="H1419" i="23"/>
  <c r="I1419" i="23"/>
  <c r="J1419" i="23"/>
  <c r="K1419" i="23"/>
  <c r="L1419" i="23"/>
  <c r="M1419" i="23"/>
  <c r="A1420" i="23"/>
  <c r="B1420" i="23"/>
  <c r="C1420" i="23"/>
  <c r="D1420" i="23"/>
  <c r="E1420" i="23"/>
  <c r="F1420" i="23"/>
  <c r="G1420" i="23"/>
  <c r="H1420" i="23"/>
  <c r="I1420" i="23"/>
  <c r="J1420" i="23"/>
  <c r="K1420" i="23"/>
  <c r="L1420" i="23"/>
  <c r="M1420" i="23"/>
  <c r="A1421" i="23"/>
  <c r="B1421" i="23"/>
  <c r="C1421" i="23"/>
  <c r="D1421" i="23"/>
  <c r="E1421" i="23"/>
  <c r="F1421" i="23"/>
  <c r="G1421" i="23"/>
  <c r="H1421" i="23"/>
  <c r="I1421" i="23"/>
  <c r="J1421" i="23"/>
  <c r="K1421" i="23"/>
  <c r="L1421" i="23"/>
  <c r="M1421" i="23"/>
  <c r="A1422" i="23"/>
  <c r="B1422" i="23"/>
  <c r="C1422" i="23"/>
  <c r="D1422" i="23"/>
  <c r="E1422" i="23"/>
  <c r="F1422" i="23"/>
  <c r="G1422" i="23"/>
  <c r="H1422" i="23"/>
  <c r="I1422" i="23"/>
  <c r="J1422" i="23"/>
  <c r="K1422" i="23"/>
  <c r="L1422" i="23"/>
  <c r="M1422" i="23"/>
  <c r="A1423" i="23"/>
  <c r="B1423" i="23"/>
  <c r="C1423" i="23"/>
  <c r="D1423" i="23"/>
  <c r="E1423" i="23"/>
  <c r="F1423" i="23"/>
  <c r="G1423" i="23"/>
  <c r="H1423" i="23"/>
  <c r="I1423" i="23"/>
  <c r="J1423" i="23"/>
  <c r="K1423" i="23"/>
  <c r="L1423" i="23"/>
  <c r="M1423" i="23"/>
  <c r="A1424" i="23"/>
  <c r="B1424" i="23"/>
  <c r="C1424" i="23"/>
  <c r="D1424" i="23"/>
  <c r="E1424" i="23"/>
  <c r="F1424" i="23"/>
  <c r="G1424" i="23"/>
  <c r="H1424" i="23"/>
  <c r="I1424" i="23"/>
  <c r="J1424" i="23"/>
  <c r="K1424" i="23"/>
  <c r="L1424" i="23"/>
  <c r="M1424" i="23"/>
  <c r="A1425" i="23"/>
  <c r="B1425" i="23"/>
  <c r="C1425" i="23"/>
  <c r="D1425" i="23"/>
  <c r="E1425" i="23"/>
  <c r="F1425" i="23"/>
  <c r="G1425" i="23"/>
  <c r="H1425" i="23"/>
  <c r="I1425" i="23"/>
  <c r="J1425" i="23"/>
  <c r="K1425" i="23"/>
  <c r="L1425" i="23"/>
  <c r="M1425" i="23"/>
  <c r="A1426" i="23"/>
  <c r="B1426" i="23"/>
  <c r="C1426" i="23"/>
  <c r="D1426" i="23"/>
  <c r="E1426" i="23"/>
  <c r="F1426" i="23"/>
  <c r="G1426" i="23"/>
  <c r="H1426" i="23"/>
  <c r="I1426" i="23"/>
  <c r="J1426" i="23"/>
  <c r="K1426" i="23"/>
  <c r="L1426" i="23"/>
  <c r="M1426" i="23"/>
  <c r="A1427" i="23"/>
  <c r="B1427" i="23"/>
  <c r="C1427" i="23"/>
  <c r="D1427" i="23"/>
  <c r="E1427" i="23"/>
  <c r="F1427" i="23"/>
  <c r="G1427" i="23"/>
  <c r="H1427" i="23"/>
  <c r="I1427" i="23"/>
  <c r="J1427" i="23"/>
  <c r="K1427" i="23"/>
  <c r="L1427" i="23"/>
  <c r="M1427" i="23"/>
  <c r="A1428" i="23"/>
  <c r="B1428" i="23"/>
  <c r="C1428" i="23"/>
  <c r="D1428" i="23"/>
  <c r="E1428" i="23"/>
  <c r="F1428" i="23"/>
  <c r="G1428" i="23"/>
  <c r="H1428" i="23"/>
  <c r="I1428" i="23"/>
  <c r="J1428" i="23"/>
  <c r="K1428" i="23"/>
  <c r="L1428" i="23"/>
  <c r="M1428" i="23"/>
  <c r="A1429" i="23"/>
  <c r="B1429" i="23"/>
  <c r="C1429" i="23"/>
  <c r="D1429" i="23"/>
  <c r="E1429" i="23"/>
  <c r="F1429" i="23"/>
  <c r="G1429" i="23"/>
  <c r="H1429" i="23"/>
  <c r="I1429" i="23"/>
  <c r="J1429" i="23"/>
  <c r="K1429" i="23"/>
  <c r="L1429" i="23"/>
  <c r="M1429" i="23"/>
  <c r="A1430" i="23"/>
  <c r="B1430" i="23"/>
  <c r="C1430" i="23"/>
  <c r="D1430" i="23"/>
  <c r="E1430" i="23"/>
  <c r="F1430" i="23"/>
  <c r="G1430" i="23"/>
  <c r="H1430" i="23"/>
  <c r="I1430" i="23"/>
  <c r="J1430" i="23"/>
  <c r="K1430" i="23"/>
  <c r="L1430" i="23"/>
  <c r="M1430" i="23"/>
  <c r="A1431" i="23"/>
  <c r="B1431" i="23"/>
  <c r="C1431" i="23"/>
  <c r="D1431" i="23"/>
  <c r="E1431" i="23"/>
  <c r="F1431" i="23"/>
  <c r="G1431" i="23"/>
  <c r="H1431" i="23"/>
  <c r="I1431" i="23"/>
  <c r="J1431" i="23"/>
  <c r="K1431" i="23"/>
  <c r="L1431" i="23"/>
  <c r="M1431" i="23"/>
  <c r="A1432" i="23"/>
  <c r="B1432" i="23"/>
  <c r="C1432" i="23"/>
  <c r="D1432" i="23"/>
  <c r="E1432" i="23"/>
  <c r="F1432" i="23"/>
  <c r="G1432" i="23"/>
  <c r="H1432" i="23"/>
  <c r="I1432" i="23"/>
  <c r="J1432" i="23"/>
  <c r="K1432" i="23"/>
  <c r="L1432" i="23"/>
  <c r="M1432" i="23"/>
  <c r="A1433" i="23"/>
  <c r="B1433" i="23"/>
  <c r="C1433" i="23"/>
  <c r="D1433" i="23"/>
  <c r="E1433" i="23"/>
  <c r="F1433" i="23"/>
  <c r="G1433" i="23"/>
  <c r="H1433" i="23"/>
  <c r="I1433" i="23"/>
  <c r="J1433" i="23"/>
  <c r="K1433" i="23"/>
  <c r="L1433" i="23"/>
  <c r="M1433" i="23"/>
  <c r="A1434" i="23"/>
  <c r="B1434" i="23"/>
  <c r="C1434" i="23"/>
  <c r="D1434" i="23"/>
  <c r="E1434" i="23"/>
  <c r="F1434" i="23"/>
  <c r="G1434" i="23"/>
  <c r="H1434" i="23"/>
  <c r="I1434" i="23"/>
  <c r="J1434" i="23"/>
  <c r="K1434" i="23"/>
  <c r="L1434" i="23"/>
  <c r="M1434" i="23"/>
  <c r="A1435" i="23"/>
  <c r="B1435" i="23"/>
  <c r="C1435" i="23"/>
  <c r="D1435" i="23"/>
  <c r="E1435" i="23"/>
  <c r="F1435" i="23"/>
  <c r="G1435" i="23"/>
  <c r="H1435" i="23"/>
  <c r="I1435" i="23"/>
  <c r="J1435" i="23"/>
  <c r="K1435" i="23"/>
  <c r="L1435" i="23"/>
  <c r="M1435" i="23"/>
  <c r="A1436" i="23"/>
  <c r="B1436" i="23"/>
  <c r="C1436" i="23"/>
  <c r="D1436" i="23"/>
  <c r="E1436" i="23"/>
  <c r="F1436" i="23"/>
  <c r="G1436" i="23"/>
  <c r="H1436" i="23"/>
  <c r="I1436" i="23"/>
  <c r="J1436" i="23"/>
  <c r="K1436" i="23"/>
  <c r="L1436" i="23"/>
  <c r="M1436" i="23"/>
  <c r="A1437" i="23"/>
  <c r="B1437" i="23"/>
  <c r="C1437" i="23"/>
  <c r="D1437" i="23"/>
  <c r="E1437" i="23"/>
  <c r="F1437" i="23"/>
  <c r="G1437" i="23"/>
  <c r="H1437" i="23"/>
  <c r="I1437" i="23"/>
  <c r="J1437" i="23"/>
  <c r="K1437" i="23"/>
  <c r="L1437" i="23"/>
  <c r="M1437" i="23"/>
  <c r="A1438" i="23"/>
  <c r="B1438" i="23"/>
  <c r="C1438" i="23"/>
  <c r="D1438" i="23"/>
  <c r="E1438" i="23"/>
  <c r="F1438" i="23"/>
  <c r="G1438" i="23"/>
  <c r="H1438" i="23"/>
  <c r="I1438" i="23"/>
  <c r="J1438" i="23"/>
  <c r="K1438" i="23"/>
  <c r="L1438" i="23"/>
  <c r="M1438" i="23"/>
  <c r="A1439" i="23"/>
  <c r="B1439" i="23"/>
  <c r="C1439" i="23"/>
  <c r="D1439" i="23"/>
  <c r="E1439" i="23"/>
  <c r="F1439" i="23"/>
  <c r="G1439" i="23"/>
  <c r="H1439" i="23"/>
  <c r="I1439" i="23"/>
  <c r="J1439" i="23"/>
  <c r="K1439" i="23"/>
  <c r="L1439" i="23"/>
  <c r="M1439" i="23"/>
  <c r="A1440" i="23"/>
  <c r="B1440" i="23"/>
  <c r="C1440" i="23"/>
  <c r="D1440" i="23"/>
  <c r="E1440" i="23"/>
  <c r="F1440" i="23"/>
  <c r="G1440" i="23"/>
  <c r="H1440" i="23"/>
  <c r="I1440" i="23"/>
  <c r="J1440" i="23"/>
  <c r="K1440" i="23"/>
  <c r="L1440" i="23"/>
  <c r="M1440" i="23"/>
  <c r="A1441" i="23"/>
  <c r="B1441" i="23"/>
  <c r="C1441" i="23"/>
  <c r="D1441" i="23"/>
  <c r="E1441" i="23"/>
  <c r="F1441" i="23"/>
  <c r="G1441" i="23"/>
  <c r="H1441" i="23"/>
  <c r="I1441" i="23"/>
  <c r="J1441" i="23"/>
  <c r="K1441" i="23"/>
  <c r="L1441" i="23"/>
  <c r="M1441" i="23"/>
  <c r="A1442" i="23"/>
  <c r="B1442" i="23"/>
  <c r="C1442" i="23"/>
  <c r="D1442" i="23"/>
  <c r="E1442" i="23"/>
  <c r="F1442" i="23"/>
  <c r="G1442" i="23"/>
  <c r="H1442" i="23"/>
  <c r="I1442" i="23"/>
  <c r="J1442" i="23"/>
  <c r="K1442" i="23"/>
  <c r="L1442" i="23"/>
  <c r="M1442" i="23"/>
  <c r="A1443" i="23"/>
  <c r="B1443" i="23"/>
  <c r="C1443" i="23"/>
  <c r="D1443" i="23"/>
  <c r="E1443" i="23"/>
  <c r="F1443" i="23"/>
  <c r="G1443" i="23"/>
  <c r="H1443" i="23"/>
  <c r="I1443" i="23"/>
  <c r="J1443" i="23"/>
  <c r="K1443" i="23"/>
  <c r="L1443" i="23"/>
  <c r="M1443" i="23"/>
  <c r="A1444" i="23"/>
  <c r="B1444" i="23"/>
  <c r="C1444" i="23"/>
  <c r="D1444" i="23"/>
  <c r="E1444" i="23"/>
  <c r="F1444" i="23"/>
  <c r="G1444" i="23"/>
  <c r="H1444" i="23"/>
  <c r="I1444" i="23"/>
  <c r="J1444" i="23"/>
  <c r="K1444" i="23"/>
  <c r="L1444" i="23"/>
  <c r="M1444" i="23"/>
  <c r="A1445" i="23"/>
  <c r="B1445" i="23"/>
  <c r="C1445" i="23"/>
  <c r="D1445" i="23"/>
  <c r="E1445" i="23"/>
  <c r="F1445" i="23"/>
  <c r="G1445" i="23"/>
  <c r="H1445" i="23"/>
  <c r="I1445" i="23"/>
  <c r="J1445" i="23"/>
  <c r="K1445" i="23"/>
  <c r="L1445" i="23"/>
  <c r="M1445" i="23"/>
  <c r="A1446" i="23"/>
  <c r="B1446" i="23"/>
  <c r="C1446" i="23"/>
  <c r="D1446" i="23"/>
  <c r="E1446" i="23"/>
  <c r="F1446" i="23"/>
  <c r="G1446" i="23"/>
  <c r="H1446" i="23"/>
  <c r="I1446" i="23"/>
  <c r="J1446" i="23"/>
  <c r="K1446" i="23"/>
  <c r="L1446" i="23"/>
  <c r="M1446" i="23"/>
  <c r="A1447" i="23"/>
  <c r="B1447" i="23"/>
  <c r="C1447" i="23"/>
  <c r="D1447" i="23"/>
  <c r="E1447" i="23"/>
  <c r="F1447" i="23"/>
  <c r="G1447" i="23"/>
  <c r="H1447" i="23"/>
  <c r="I1447" i="23"/>
  <c r="J1447" i="23"/>
  <c r="K1447" i="23"/>
  <c r="L1447" i="23"/>
  <c r="M1447" i="23"/>
  <c r="A1448" i="23"/>
  <c r="B1448" i="23"/>
  <c r="C1448" i="23"/>
  <c r="D1448" i="23"/>
  <c r="E1448" i="23"/>
  <c r="F1448" i="23"/>
  <c r="G1448" i="23"/>
  <c r="H1448" i="23"/>
  <c r="I1448" i="23"/>
  <c r="J1448" i="23"/>
  <c r="K1448" i="23"/>
  <c r="L1448" i="23"/>
  <c r="M1448" i="23"/>
  <c r="A1449" i="23"/>
  <c r="B1449" i="23"/>
  <c r="C1449" i="23"/>
  <c r="D1449" i="23"/>
  <c r="E1449" i="23"/>
  <c r="F1449" i="23"/>
  <c r="G1449" i="23"/>
  <c r="H1449" i="23"/>
  <c r="I1449" i="23"/>
  <c r="J1449" i="23"/>
  <c r="K1449" i="23"/>
  <c r="L1449" i="23"/>
  <c r="M1449" i="23"/>
  <c r="A1450" i="23"/>
  <c r="B1450" i="23"/>
  <c r="C1450" i="23"/>
  <c r="D1450" i="23"/>
  <c r="E1450" i="23"/>
  <c r="F1450" i="23"/>
  <c r="G1450" i="23"/>
  <c r="H1450" i="23"/>
  <c r="I1450" i="23"/>
  <c r="J1450" i="23"/>
  <c r="K1450" i="23"/>
  <c r="L1450" i="23"/>
  <c r="M1450" i="23"/>
  <c r="A1451" i="23"/>
  <c r="B1451" i="23"/>
  <c r="C1451" i="23"/>
  <c r="D1451" i="23"/>
  <c r="E1451" i="23"/>
  <c r="F1451" i="23"/>
  <c r="G1451" i="23"/>
  <c r="H1451" i="23"/>
  <c r="I1451" i="23"/>
  <c r="J1451" i="23"/>
  <c r="K1451" i="23"/>
  <c r="L1451" i="23"/>
  <c r="M1451" i="23"/>
  <c r="A1452" i="23"/>
  <c r="B1452" i="23"/>
  <c r="C1452" i="23"/>
  <c r="D1452" i="23"/>
  <c r="E1452" i="23"/>
  <c r="F1452" i="23"/>
  <c r="G1452" i="23"/>
  <c r="H1452" i="23"/>
  <c r="I1452" i="23"/>
  <c r="J1452" i="23"/>
  <c r="K1452" i="23"/>
  <c r="L1452" i="23"/>
  <c r="M1452" i="23"/>
  <c r="A1453" i="23"/>
  <c r="B1453" i="23"/>
  <c r="C1453" i="23"/>
  <c r="D1453" i="23"/>
  <c r="E1453" i="23"/>
  <c r="F1453" i="23"/>
  <c r="G1453" i="23"/>
  <c r="H1453" i="23"/>
  <c r="I1453" i="23"/>
  <c r="J1453" i="23"/>
  <c r="K1453" i="23"/>
  <c r="L1453" i="23"/>
  <c r="M1453" i="23"/>
  <c r="A1454" i="23"/>
  <c r="B1454" i="23"/>
  <c r="C1454" i="23"/>
  <c r="D1454" i="23"/>
  <c r="E1454" i="23"/>
  <c r="F1454" i="23"/>
  <c r="G1454" i="23"/>
  <c r="H1454" i="23"/>
  <c r="I1454" i="23"/>
  <c r="J1454" i="23"/>
  <c r="K1454" i="23"/>
  <c r="L1454" i="23"/>
  <c r="M1454" i="23"/>
  <c r="A1455" i="23"/>
  <c r="B1455" i="23"/>
  <c r="C1455" i="23"/>
  <c r="D1455" i="23"/>
  <c r="E1455" i="23"/>
  <c r="F1455" i="23"/>
  <c r="G1455" i="23"/>
  <c r="H1455" i="23"/>
  <c r="I1455" i="23"/>
  <c r="J1455" i="23"/>
  <c r="K1455" i="23"/>
  <c r="L1455" i="23"/>
  <c r="M1455" i="23"/>
  <c r="A1456" i="23"/>
  <c r="B1456" i="23"/>
  <c r="C1456" i="23"/>
  <c r="D1456" i="23"/>
  <c r="E1456" i="23"/>
  <c r="F1456" i="23"/>
  <c r="G1456" i="23"/>
  <c r="H1456" i="23"/>
  <c r="I1456" i="23"/>
  <c r="J1456" i="23"/>
  <c r="K1456" i="23"/>
  <c r="L1456" i="23"/>
  <c r="M1456" i="23"/>
  <c r="A1457" i="23"/>
  <c r="B1457" i="23"/>
  <c r="C1457" i="23"/>
  <c r="D1457" i="23"/>
  <c r="E1457" i="23"/>
  <c r="F1457" i="23"/>
  <c r="G1457" i="23"/>
  <c r="H1457" i="23"/>
  <c r="I1457" i="23"/>
  <c r="J1457" i="23"/>
  <c r="K1457" i="23"/>
  <c r="L1457" i="23"/>
  <c r="M1457" i="23"/>
  <c r="A1458" i="23"/>
  <c r="B1458" i="23"/>
  <c r="C1458" i="23"/>
  <c r="D1458" i="23"/>
  <c r="E1458" i="23"/>
  <c r="F1458" i="23"/>
  <c r="G1458" i="23"/>
  <c r="H1458" i="23"/>
  <c r="I1458" i="23"/>
  <c r="J1458" i="23"/>
  <c r="K1458" i="23"/>
  <c r="L1458" i="23"/>
  <c r="M1458" i="23"/>
  <c r="A1459" i="23"/>
  <c r="B1459" i="23"/>
  <c r="C1459" i="23"/>
  <c r="D1459" i="23"/>
  <c r="E1459" i="23"/>
  <c r="F1459" i="23"/>
  <c r="G1459" i="23"/>
  <c r="H1459" i="23"/>
  <c r="I1459" i="23"/>
  <c r="J1459" i="23"/>
  <c r="K1459" i="23"/>
  <c r="L1459" i="23"/>
  <c r="M1459" i="23"/>
  <c r="A1460" i="23"/>
  <c r="B1460" i="23"/>
  <c r="C1460" i="23"/>
  <c r="D1460" i="23"/>
  <c r="E1460" i="23"/>
  <c r="F1460" i="23"/>
  <c r="G1460" i="23"/>
  <c r="H1460" i="23"/>
  <c r="I1460" i="23"/>
  <c r="J1460" i="23"/>
  <c r="K1460" i="23"/>
  <c r="L1460" i="23"/>
  <c r="M1460" i="23"/>
  <c r="A1461" i="23"/>
  <c r="B1461" i="23"/>
  <c r="C1461" i="23"/>
  <c r="D1461" i="23"/>
  <c r="E1461" i="23"/>
  <c r="F1461" i="23"/>
  <c r="G1461" i="23"/>
  <c r="H1461" i="23"/>
  <c r="I1461" i="23"/>
  <c r="J1461" i="23"/>
  <c r="K1461" i="23"/>
  <c r="L1461" i="23"/>
  <c r="M1461" i="23"/>
  <c r="A1462" i="23"/>
  <c r="B1462" i="23"/>
  <c r="C1462" i="23"/>
  <c r="D1462" i="23"/>
  <c r="E1462" i="23"/>
  <c r="F1462" i="23"/>
  <c r="G1462" i="23"/>
  <c r="H1462" i="23"/>
  <c r="I1462" i="23"/>
  <c r="J1462" i="23"/>
  <c r="K1462" i="23"/>
  <c r="L1462" i="23"/>
  <c r="M1462" i="23"/>
  <c r="A1463" i="23"/>
  <c r="B1463" i="23"/>
  <c r="C1463" i="23"/>
  <c r="D1463" i="23"/>
  <c r="E1463" i="23"/>
  <c r="F1463" i="23"/>
  <c r="G1463" i="23"/>
  <c r="H1463" i="23"/>
  <c r="I1463" i="23"/>
  <c r="J1463" i="23"/>
  <c r="K1463" i="23"/>
  <c r="L1463" i="23"/>
  <c r="M1463" i="23"/>
  <c r="A1464" i="23"/>
  <c r="B1464" i="23"/>
  <c r="C1464" i="23"/>
  <c r="D1464" i="23"/>
  <c r="E1464" i="23"/>
  <c r="F1464" i="23"/>
  <c r="G1464" i="23"/>
  <c r="H1464" i="23"/>
  <c r="I1464" i="23"/>
  <c r="J1464" i="23"/>
  <c r="K1464" i="23"/>
  <c r="L1464" i="23"/>
  <c r="M1464" i="23"/>
  <c r="A1465" i="23"/>
  <c r="B1465" i="23"/>
  <c r="C1465" i="23"/>
  <c r="D1465" i="23"/>
  <c r="E1465" i="23"/>
  <c r="F1465" i="23"/>
  <c r="G1465" i="23"/>
  <c r="H1465" i="23"/>
  <c r="I1465" i="23"/>
  <c r="J1465" i="23"/>
  <c r="K1465" i="23"/>
  <c r="L1465" i="23"/>
  <c r="M1465" i="23"/>
  <c r="A1466" i="23"/>
  <c r="B1466" i="23"/>
  <c r="C1466" i="23"/>
  <c r="D1466" i="23"/>
  <c r="E1466" i="23"/>
  <c r="F1466" i="23"/>
  <c r="G1466" i="23"/>
  <c r="H1466" i="23"/>
  <c r="I1466" i="23"/>
  <c r="J1466" i="23"/>
  <c r="K1466" i="23"/>
  <c r="L1466" i="23"/>
  <c r="M1466" i="23"/>
  <c r="A1467" i="23"/>
  <c r="B1467" i="23"/>
  <c r="C1467" i="23"/>
  <c r="D1467" i="23"/>
  <c r="E1467" i="23"/>
  <c r="F1467" i="23"/>
  <c r="G1467" i="23"/>
  <c r="H1467" i="23"/>
  <c r="I1467" i="23"/>
  <c r="J1467" i="23"/>
  <c r="K1467" i="23"/>
  <c r="L1467" i="23"/>
  <c r="M1467" i="23"/>
  <c r="A1468" i="23"/>
  <c r="B1468" i="23"/>
  <c r="C1468" i="23"/>
  <c r="D1468" i="23"/>
  <c r="E1468" i="23"/>
  <c r="F1468" i="23"/>
  <c r="G1468" i="23"/>
  <c r="H1468" i="23"/>
  <c r="I1468" i="23"/>
  <c r="J1468" i="23"/>
  <c r="K1468" i="23"/>
  <c r="L1468" i="23"/>
  <c r="M1468" i="23"/>
  <c r="A1469" i="23"/>
  <c r="B1469" i="23"/>
  <c r="C1469" i="23"/>
  <c r="D1469" i="23"/>
  <c r="E1469" i="23"/>
  <c r="F1469" i="23"/>
  <c r="G1469" i="23"/>
  <c r="H1469" i="23"/>
  <c r="I1469" i="23"/>
  <c r="J1469" i="23"/>
  <c r="K1469" i="23"/>
  <c r="L1469" i="23"/>
  <c r="M1469" i="23"/>
  <c r="A1470" i="23"/>
  <c r="B1470" i="23"/>
  <c r="C1470" i="23"/>
  <c r="D1470" i="23"/>
  <c r="E1470" i="23"/>
  <c r="F1470" i="23"/>
  <c r="G1470" i="23"/>
  <c r="H1470" i="23"/>
  <c r="I1470" i="23"/>
  <c r="J1470" i="23"/>
  <c r="K1470" i="23"/>
  <c r="L1470" i="23"/>
  <c r="M1470" i="23"/>
  <c r="A1471" i="23"/>
  <c r="B1471" i="23"/>
  <c r="C1471" i="23"/>
  <c r="D1471" i="23"/>
  <c r="E1471" i="23"/>
  <c r="F1471" i="23"/>
  <c r="G1471" i="23"/>
  <c r="H1471" i="23"/>
  <c r="I1471" i="23"/>
  <c r="J1471" i="23"/>
  <c r="K1471" i="23"/>
  <c r="L1471" i="23"/>
  <c r="M1471" i="23"/>
  <c r="A1472" i="23"/>
  <c r="B1472" i="23"/>
  <c r="C1472" i="23"/>
  <c r="D1472" i="23"/>
  <c r="E1472" i="23"/>
  <c r="F1472" i="23"/>
  <c r="G1472" i="23"/>
  <c r="H1472" i="23"/>
  <c r="I1472" i="23"/>
  <c r="J1472" i="23"/>
  <c r="K1472" i="23"/>
  <c r="L1472" i="23"/>
  <c r="M1472" i="23"/>
  <c r="A1473" i="23"/>
  <c r="B1473" i="23"/>
  <c r="C1473" i="23"/>
  <c r="D1473" i="23"/>
  <c r="E1473" i="23"/>
  <c r="F1473" i="23"/>
  <c r="G1473" i="23"/>
  <c r="H1473" i="23"/>
  <c r="I1473" i="23"/>
  <c r="J1473" i="23"/>
  <c r="K1473" i="23"/>
  <c r="L1473" i="23"/>
  <c r="M1473" i="23"/>
  <c r="A1474" i="23"/>
  <c r="B1474" i="23"/>
  <c r="C1474" i="23"/>
  <c r="D1474" i="23"/>
  <c r="E1474" i="23"/>
  <c r="F1474" i="23"/>
  <c r="G1474" i="23"/>
  <c r="H1474" i="23"/>
  <c r="I1474" i="23"/>
  <c r="J1474" i="23"/>
  <c r="K1474" i="23"/>
  <c r="L1474" i="23"/>
  <c r="M1474" i="23"/>
  <c r="A1475" i="23"/>
  <c r="B1475" i="23"/>
  <c r="C1475" i="23"/>
  <c r="D1475" i="23"/>
  <c r="E1475" i="23"/>
  <c r="F1475" i="23"/>
  <c r="G1475" i="23"/>
  <c r="H1475" i="23"/>
  <c r="I1475" i="23"/>
  <c r="J1475" i="23"/>
  <c r="K1475" i="23"/>
  <c r="L1475" i="23"/>
  <c r="M1475" i="23"/>
  <c r="A1476" i="23"/>
  <c r="B1476" i="23"/>
  <c r="C1476" i="23"/>
  <c r="D1476" i="23"/>
  <c r="E1476" i="23"/>
  <c r="F1476" i="23"/>
  <c r="G1476" i="23"/>
  <c r="H1476" i="23"/>
  <c r="I1476" i="23"/>
  <c r="J1476" i="23"/>
  <c r="K1476" i="23"/>
  <c r="L1476" i="23"/>
  <c r="M1476" i="23"/>
  <c r="A1477" i="23"/>
  <c r="B1477" i="23"/>
  <c r="C1477" i="23"/>
  <c r="D1477" i="23"/>
  <c r="E1477" i="23"/>
  <c r="F1477" i="23"/>
  <c r="G1477" i="23"/>
  <c r="H1477" i="23"/>
  <c r="I1477" i="23"/>
  <c r="J1477" i="23"/>
  <c r="K1477" i="23"/>
  <c r="L1477" i="23"/>
  <c r="M1477" i="23"/>
  <c r="A1478" i="23"/>
  <c r="B1478" i="23"/>
  <c r="C1478" i="23"/>
  <c r="D1478" i="23"/>
  <c r="E1478" i="23"/>
  <c r="F1478" i="23"/>
  <c r="G1478" i="23"/>
  <c r="H1478" i="23"/>
  <c r="I1478" i="23"/>
  <c r="J1478" i="23"/>
  <c r="K1478" i="23"/>
  <c r="L1478" i="23"/>
  <c r="M1478" i="23"/>
  <c r="A1479" i="23"/>
  <c r="B1479" i="23"/>
  <c r="C1479" i="23"/>
  <c r="D1479" i="23"/>
  <c r="E1479" i="23"/>
  <c r="F1479" i="23"/>
  <c r="G1479" i="23"/>
  <c r="H1479" i="23"/>
  <c r="I1479" i="23"/>
  <c r="J1479" i="23"/>
  <c r="K1479" i="23"/>
  <c r="L1479" i="23"/>
  <c r="M1479" i="23"/>
  <c r="A1480" i="23"/>
  <c r="B1480" i="23"/>
  <c r="C1480" i="23"/>
  <c r="D1480" i="23"/>
  <c r="E1480" i="23"/>
  <c r="F1480" i="23"/>
  <c r="G1480" i="23"/>
  <c r="H1480" i="23"/>
  <c r="I1480" i="23"/>
  <c r="J1480" i="23"/>
  <c r="K1480" i="23"/>
  <c r="L1480" i="23"/>
  <c r="M1480" i="23"/>
  <c r="A1481" i="23"/>
  <c r="B1481" i="23"/>
  <c r="C1481" i="23"/>
  <c r="D1481" i="23"/>
  <c r="E1481" i="23"/>
  <c r="F1481" i="23"/>
  <c r="G1481" i="23"/>
  <c r="H1481" i="23"/>
  <c r="I1481" i="23"/>
  <c r="J1481" i="23"/>
  <c r="K1481" i="23"/>
  <c r="L1481" i="23"/>
  <c r="M1481" i="23"/>
  <c r="A1482" i="23"/>
  <c r="B1482" i="23"/>
  <c r="C1482" i="23"/>
  <c r="D1482" i="23"/>
  <c r="E1482" i="23"/>
  <c r="F1482" i="23"/>
  <c r="G1482" i="23"/>
  <c r="H1482" i="23"/>
  <c r="I1482" i="23"/>
  <c r="J1482" i="23"/>
  <c r="K1482" i="23"/>
  <c r="L1482" i="23"/>
  <c r="M1482" i="23"/>
  <c r="A1483" i="23"/>
  <c r="B1483" i="23"/>
  <c r="C1483" i="23"/>
  <c r="D1483" i="23"/>
  <c r="E1483" i="23"/>
  <c r="F1483" i="23"/>
  <c r="G1483" i="23"/>
  <c r="H1483" i="23"/>
  <c r="I1483" i="23"/>
  <c r="J1483" i="23"/>
  <c r="K1483" i="23"/>
  <c r="L1483" i="23"/>
  <c r="M1483" i="23"/>
  <c r="A1484" i="23"/>
  <c r="B1484" i="23"/>
  <c r="C1484" i="23"/>
  <c r="D1484" i="23"/>
  <c r="E1484" i="23"/>
  <c r="F1484" i="23"/>
  <c r="G1484" i="23"/>
  <c r="H1484" i="23"/>
  <c r="I1484" i="23"/>
  <c r="J1484" i="23"/>
  <c r="K1484" i="23"/>
  <c r="L1484" i="23"/>
  <c r="M1484" i="23"/>
  <c r="A1485" i="23"/>
  <c r="B1485" i="23"/>
  <c r="C1485" i="23"/>
  <c r="D1485" i="23"/>
  <c r="E1485" i="23"/>
  <c r="F1485" i="23"/>
  <c r="G1485" i="23"/>
  <c r="H1485" i="23"/>
  <c r="I1485" i="23"/>
  <c r="J1485" i="23"/>
  <c r="K1485" i="23"/>
  <c r="L1485" i="23"/>
  <c r="M1485" i="23"/>
  <c r="A1486" i="23"/>
  <c r="B1486" i="23"/>
  <c r="C1486" i="23"/>
  <c r="D1486" i="23"/>
  <c r="E1486" i="23"/>
  <c r="F1486" i="23"/>
  <c r="G1486" i="23"/>
  <c r="H1486" i="23"/>
  <c r="I1486" i="23"/>
  <c r="J1486" i="23"/>
  <c r="K1486" i="23"/>
  <c r="L1486" i="23"/>
  <c r="M1486" i="23"/>
  <c r="A1487" i="23"/>
  <c r="B1487" i="23"/>
  <c r="C1487" i="23"/>
  <c r="D1487" i="23"/>
  <c r="E1487" i="23"/>
  <c r="F1487" i="23"/>
  <c r="G1487" i="23"/>
  <c r="H1487" i="23"/>
  <c r="I1487" i="23"/>
  <c r="J1487" i="23"/>
  <c r="K1487" i="23"/>
  <c r="L1487" i="23"/>
  <c r="M1487" i="23"/>
  <c r="A1488" i="23"/>
  <c r="B1488" i="23"/>
  <c r="C1488" i="23"/>
  <c r="D1488" i="23"/>
  <c r="E1488" i="23"/>
  <c r="F1488" i="23"/>
  <c r="G1488" i="23"/>
  <c r="H1488" i="23"/>
  <c r="I1488" i="23"/>
  <c r="J1488" i="23"/>
  <c r="K1488" i="23"/>
  <c r="L1488" i="23"/>
  <c r="M1488" i="23"/>
  <c r="A1489" i="23"/>
  <c r="B1489" i="23"/>
  <c r="C1489" i="23"/>
  <c r="D1489" i="23"/>
  <c r="E1489" i="23"/>
  <c r="F1489" i="23"/>
  <c r="G1489" i="23"/>
  <c r="H1489" i="23"/>
  <c r="I1489" i="23"/>
  <c r="J1489" i="23"/>
  <c r="K1489" i="23"/>
  <c r="L1489" i="23"/>
  <c r="M1489" i="23"/>
  <c r="A1490" i="23"/>
  <c r="B1490" i="23"/>
  <c r="C1490" i="23"/>
  <c r="D1490" i="23"/>
  <c r="E1490" i="23"/>
  <c r="F1490" i="23"/>
  <c r="G1490" i="23"/>
  <c r="H1490" i="23"/>
  <c r="I1490" i="23"/>
  <c r="J1490" i="23"/>
  <c r="K1490" i="23"/>
  <c r="L1490" i="23"/>
  <c r="M1490" i="23"/>
  <c r="A1491" i="23"/>
  <c r="B1491" i="23"/>
  <c r="C1491" i="23"/>
  <c r="D1491" i="23"/>
  <c r="E1491" i="23"/>
  <c r="F1491" i="23"/>
  <c r="G1491" i="23"/>
  <c r="H1491" i="23"/>
  <c r="I1491" i="23"/>
  <c r="J1491" i="23"/>
  <c r="K1491" i="23"/>
  <c r="L1491" i="23"/>
  <c r="M1491" i="23"/>
  <c r="A1492" i="23"/>
  <c r="B1492" i="23"/>
  <c r="C1492" i="23"/>
  <c r="D1492" i="23"/>
  <c r="E1492" i="23"/>
  <c r="F1492" i="23"/>
  <c r="G1492" i="23"/>
  <c r="H1492" i="23"/>
  <c r="I1492" i="23"/>
  <c r="J1492" i="23"/>
  <c r="K1492" i="23"/>
  <c r="L1492" i="23"/>
  <c r="M1492" i="23"/>
  <c r="A1493" i="23"/>
  <c r="B1493" i="23"/>
  <c r="C1493" i="23"/>
  <c r="D1493" i="23"/>
  <c r="E1493" i="23"/>
  <c r="F1493" i="23"/>
  <c r="G1493" i="23"/>
  <c r="H1493" i="23"/>
  <c r="I1493" i="23"/>
  <c r="J1493" i="23"/>
  <c r="K1493" i="23"/>
  <c r="L1493" i="23"/>
  <c r="M1493" i="23"/>
  <c r="A1494" i="23"/>
  <c r="B1494" i="23"/>
  <c r="C1494" i="23"/>
  <c r="D1494" i="23"/>
  <c r="E1494" i="23"/>
  <c r="F1494" i="23"/>
  <c r="G1494" i="23"/>
  <c r="H1494" i="23"/>
  <c r="I1494" i="23"/>
  <c r="J1494" i="23"/>
  <c r="K1494" i="23"/>
  <c r="L1494" i="23"/>
  <c r="M1494" i="23"/>
  <c r="A1495" i="23"/>
  <c r="B1495" i="23"/>
  <c r="C1495" i="23"/>
  <c r="D1495" i="23"/>
  <c r="E1495" i="23"/>
  <c r="F1495" i="23"/>
  <c r="G1495" i="23"/>
  <c r="H1495" i="23"/>
  <c r="I1495" i="23"/>
  <c r="J1495" i="23"/>
  <c r="K1495" i="23"/>
  <c r="L1495" i="23"/>
  <c r="M1495" i="23"/>
  <c r="A1496" i="23"/>
  <c r="B1496" i="23"/>
  <c r="C1496" i="23"/>
  <c r="D1496" i="23"/>
  <c r="E1496" i="23"/>
  <c r="F1496" i="23"/>
  <c r="G1496" i="23"/>
  <c r="H1496" i="23"/>
  <c r="I1496" i="23"/>
  <c r="J1496" i="23"/>
  <c r="K1496" i="23"/>
  <c r="L1496" i="23"/>
  <c r="M1496" i="23"/>
  <c r="A1497" i="23"/>
  <c r="B1497" i="23"/>
  <c r="C1497" i="23"/>
  <c r="D1497" i="23"/>
  <c r="E1497" i="23"/>
  <c r="F1497" i="23"/>
  <c r="G1497" i="23"/>
  <c r="H1497" i="23"/>
  <c r="I1497" i="23"/>
  <c r="J1497" i="23"/>
  <c r="K1497" i="23"/>
  <c r="L1497" i="23"/>
  <c r="M1497" i="23"/>
  <c r="A1498" i="23"/>
  <c r="B1498" i="23"/>
  <c r="C1498" i="23"/>
  <c r="D1498" i="23"/>
  <c r="E1498" i="23"/>
  <c r="F1498" i="23"/>
  <c r="G1498" i="23"/>
  <c r="H1498" i="23"/>
  <c r="I1498" i="23"/>
  <c r="J1498" i="23"/>
  <c r="K1498" i="23"/>
  <c r="L1498" i="23"/>
  <c r="M1498" i="23"/>
  <c r="A1499" i="23"/>
  <c r="B1499" i="23"/>
  <c r="C1499" i="23"/>
  <c r="D1499" i="23"/>
  <c r="E1499" i="23"/>
  <c r="F1499" i="23"/>
  <c r="G1499" i="23"/>
  <c r="H1499" i="23"/>
  <c r="I1499" i="23"/>
  <c r="J1499" i="23"/>
  <c r="K1499" i="23"/>
  <c r="L1499" i="23"/>
  <c r="M1499" i="23"/>
  <c r="A1500" i="23"/>
  <c r="B1500" i="23"/>
  <c r="C1500" i="23"/>
  <c r="D1500" i="23"/>
  <c r="E1500" i="23"/>
  <c r="F1500" i="23"/>
  <c r="G1500" i="23"/>
  <c r="H1500" i="23"/>
  <c r="I1500" i="23"/>
  <c r="J1500" i="23"/>
  <c r="K1500" i="23"/>
  <c r="L1500" i="23"/>
  <c r="M1500" i="23"/>
  <c r="A1501" i="23"/>
  <c r="B1501" i="23"/>
  <c r="C1501" i="23"/>
  <c r="D1501" i="23"/>
  <c r="E1501" i="23"/>
  <c r="F1501" i="23"/>
  <c r="G1501" i="23"/>
  <c r="H1501" i="23"/>
  <c r="I1501" i="23"/>
  <c r="J1501" i="23"/>
  <c r="K1501" i="23"/>
  <c r="L1501" i="23"/>
  <c r="M1501" i="23"/>
  <c r="A1502" i="23"/>
  <c r="B1502" i="23"/>
  <c r="C1502" i="23"/>
  <c r="D1502" i="23"/>
  <c r="E1502" i="23"/>
  <c r="F1502" i="23"/>
  <c r="G1502" i="23"/>
  <c r="H1502" i="23"/>
  <c r="I1502" i="23"/>
  <c r="J1502" i="23"/>
  <c r="K1502" i="23"/>
  <c r="L1502" i="23"/>
  <c r="M1502" i="23"/>
  <c r="A1503" i="23"/>
  <c r="B1503" i="23"/>
  <c r="C1503" i="23"/>
  <c r="D1503" i="23"/>
  <c r="E1503" i="23"/>
  <c r="F1503" i="23"/>
  <c r="G1503" i="23"/>
  <c r="H1503" i="23"/>
  <c r="I1503" i="23"/>
  <c r="J1503" i="23"/>
  <c r="K1503" i="23"/>
  <c r="L1503" i="23"/>
  <c r="M1503" i="23"/>
  <c r="A1504" i="23"/>
  <c r="B1504" i="23"/>
  <c r="C1504" i="23"/>
  <c r="D1504" i="23"/>
  <c r="E1504" i="23"/>
  <c r="F1504" i="23"/>
  <c r="G1504" i="23"/>
  <c r="H1504" i="23"/>
  <c r="I1504" i="23"/>
  <c r="J1504" i="23"/>
  <c r="K1504" i="23"/>
  <c r="L1504" i="23"/>
  <c r="M1504" i="23"/>
  <c r="A1505" i="23"/>
  <c r="B1505" i="23"/>
  <c r="C1505" i="23"/>
  <c r="D1505" i="23"/>
  <c r="E1505" i="23"/>
  <c r="F1505" i="23"/>
  <c r="G1505" i="23"/>
  <c r="H1505" i="23"/>
  <c r="I1505" i="23"/>
  <c r="J1505" i="23"/>
  <c r="K1505" i="23"/>
  <c r="L1505" i="23"/>
  <c r="M1505" i="23"/>
  <c r="A1506" i="23"/>
  <c r="B1506" i="23"/>
  <c r="C1506" i="23"/>
  <c r="D1506" i="23"/>
  <c r="E1506" i="23"/>
  <c r="F1506" i="23"/>
  <c r="G1506" i="23"/>
  <c r="H1506" i="23"/>
  <c r="I1506" i="23"/>
  <c r="J1506" i="23"/>
  <c r="K1506" i="23"/>
  <c r="L1506" i="23"/>
  <c r="M1506" i="23"/>
  <c r="A1507" i="23"/>
  <c r="B1507" i="23"/>
  <c r="C1507" i="23"/>
  <c r="D1507" i="23"/>
  <c r="E1507" i="23"/>
  <c r="F1507" i="23"/>
  <c r="G1507" i="23"/>
  <c r="H1507" i="23"/>
  <c r="I1507" i="23"/>
  <c r="J1507" i="23"/>
  <c r="K1507" i="23"/>
  <c r="L1507" i="23"/>
  <c r="M1507" i="23"/>
  <c r="A1508" i="23"/>
  <c r="B1508" i="23"/>
  <c r="C1508" i="23"/>
  <c r="D1508" i="23"/>
  <c r="E1508" i="23"/>
  <c r="F1508" i="23"/>
  <c r="G1508" i="23"/>
  <c r="H1508" i="23"/>
  <c r="I1508" i="23"/>
  <c r="J1508" i="23"/>
  <c r="K1508" i="23"/>
  <c r="L1508" i="23"/>
  <c r="M1508" i="23"/>
  <c r="A1509" i="23"/>
  <c r="B1509" i="23"/>
  <c r="C1509" i="23"/>
  <c r="D1509" i="23"/>
  <c r="E1509" i="23"/>
  <c r="F1509" i="23"/>
  <c r="G1509" i="23"/>
  <c r="H1509" i="23"/>
  <c r="I1509" i="23"/>
  <c r="J1509" i="23"/>
  <c r="K1509" i="23"/>
  <c r="L1509" i="23"/>
  <c r="M1509" i="23"/>
  <c r="A1510" i="23"/>
  <c r="B1510" i="23"/>
  <c r="C1510" i="23"/>
  <c r="D1510" i="23"/>
  <c r="E1510" i="23"/>
  <c r="F1510" i="23"/>
  <c r="G1510" i="23"/>
  <c r="H1510" i="23"/>
  <c r="I1510" i="23"/>
  <c r="J1510" i="23"/>
  <c r="K1510" i="23"/>
  <c r="L1510" i="23"/>
  <c r="M1510" i="23"/>
  <c r="A1511" i="23"/>
  <c r="B1511" i="23"/>
  <c r="C1511" i="23"/>
  <c r="D1511" i="23"/>
  <c r="E1511" i="23"/>
  <c r="F1511" i="23"/>
  <c r="G1511" i="23"/>
  <c r="H1511" i="23"/>
  <c r="I1511" i="23"/>
  <c r="J1511" i="23"/>
  <c r="K1511" i="23"/>
  <c r="L1511" i="23"/>
  <c r="M1511" i="23"/>
  <c r="A1512" i="23"/>
  <c r="B1512" i="23"/>
  <c r="C1512" i="23"/>
  <c r="D1512" i="23"/>
  <c r="E1512" i="23"/>
  <c r="F1512" i="23"/>
  <c r="G1512" i="23"/>
  <c r="H1512" i="23"/>
  <c r="I1512" i="23"/>
  <c r="J1512" i="23"/>
  <c r="K1512" i="23"/>
  <c r="L1512" i="23"/>
  <c r="M1512" i="23"/>
  <c r="A1513" i="23"/>
  <c r="B1513" i="23"/>
  <c r="C1513" i="23"/>
  <c r="D1513" i="23"/>
  <c r="E1513" i="23"/>
  <c r="F1513" i="23"/>
  <c r="G1513" i="23"/>
  <c r="H1513" i="23"/>
  <c r="I1513" i="23"/>
  <c r="J1513" i="23"/>
  <c r="K1513" i="23"/>
  <c r="L1513" i="23"/>
  <c r="M1513" i="23"/>
  <c r="A1514" i="23"/>
  <c r="B1514" i="23"/>
  <c r="C1514" i="23"/>
  <c r="D1514" i="23"/>
  <c r="E1514" i="23"/>
  <c r="F1514" i="23"/>
  <c r="G1514" i="23"/>
  <c r="H1514" i="23"/>
  <c r="I1514" i="23"/>
  <c r="J1514" i="23"/>
  <c r="K1514" i="23"/>
  <c r="L1514" i="23"/>
  <c r="M1514" i="23"/>
  <c r="A1515" i="23"/>
  <c r="B1515" i="23"/>
  <c r="C1515" i="23"/>
  <c r="D1515" i="23"/>
  <c r="E1515" i="23"/>
  <c r="F1515" i="23"/>
  <c r="G1515" i="23"/>
  <c r="H1515" i="23"/>
  <c r="I1515" i="23"/>
  <c r="J1515" i="23"/>
  <c r="K1515" i="23"/>
  <c r="L1515" i="23"/>
  <c r="M1515" i="23"/>
  <c r="A1516" i="23"/>
  <c r="B1516" i="23"/>
  <c r="C1516" i="23"/>
  <c r="D1516" i="23"/>
  <c r="E1516" i="23"/>
  <c r="F1516" i="23"/>
  <c r="G1516" i="23"/>
  <c r="H1516" i="23"/>
  <c r="I1516" i="23"/>
  <c r="J1516" i="23"/>
  <c r="K1516" i="23"/>
  <c r="L1516" i="23"/>
  <c r="M1516" i="23"/>
  <c r="A1517" i="23"/>
  <c r="B1517" i="23"/>
  <c r="C1517" i="23"/>
  <c r="D1517" i="23"/>
  <c r="E1517" i="23"/>
  <c r="F1517" i="23"/>
  <c r="G1517" i="23"/>
  <c r="H1517" i="23"/>
  <c r="I1517" i="23"/>
  <c r="J1517" i="23"/>
  <c r="K1517" i="23"/>
  <c r="L1517" i="23"/>
  <c r="M1517" i="23"/>
  <c r="A1518" i="23"/>
  <c r="B1518" i="23"/>
  <c r="C1518" i="23"/>
  <c r="D1518" i="23"/>
  <c r="E1518" i="23"/>
  <c r="F1518" i="23"/>
  <c r="G1518" i="23"/>
  <c r="H1518" i="23"/>
  <c r="I1518" i="23"/>
  <c r="J1518" i="23"/>
  <c r="K1518" i="23"/>
  <c r="L1518" i="23"/>
  <c r="M1518" i="23"/>
  <c r="A1519" i="23"/>
  <c r="B1519" i="23"/>
  <c r="C1519" i="23"/>
  <c r="D1519" i="23"/>
  <c r="E1519" i="23"/>
  <c r="F1519" i="23"/>
  <c r="G1519" i="23"/>
  <c r="H1519" i="23"/>
  <c r="I1519" i="23"/>
  <c r="J1519" i="23"/>
  <c r="K1519" i="23"/>
  <c r="L1519" i="23"/>
  <c r="M1519" i="23"/>
  <c r="A1520" i="23"/>
  <c r="B1520" i="23"/>
  <c r="C1520" i="23"/>
  <c r="D1520" i="23"/>
  <c r="E1520" i="23"/>
  <c r="F1520" i="23"/>
  <c r="G1520" i="23"/>
  <c r="H1520" i="23"/>
  <c r="I1520" i="23"/>
  <c r="J1520" i="23"/>
  <c r="K1520" i="23"/>
  <c r="L1520" i="23"/>
  <c r="M1520" i="23"/>
  <c r="A1521" i="23"/>
  <c r="B1521" i="23"/>
  <c r="C1521" i="23"/>
  <c r="D1521" i="23"/>
  <c r="E1521" i="23"/>
  <c r="F1521" i="23"/>
  <c r="G1521" i="23"/>
  <c r="H1521" i="23"/>
  <c r="I1521" i="23"/>
  <c r="J1521" i="23"/>
  <c r="K1521" i="23"/>
  <c r="L1521" i="23"/>
  <c r="M1521" i="23"/>
  <c r="A1522" i="23"/>
  <c r="B1522" i="23"/>
  <c r="C1522" i="23"/>
  <c r="D1522" i="23"/>
  <c r="E1522" i="23"/>
  <c r="F1522" i="23"/>
  <c r="G1522" i="23"/>
  <c r="H1522" i="23"/>
  <c r="I1522" i="23"/>
  <c r="J1522" i="23"/>
  <c r="K1522" i="23"/>
  <c r="L1522" i="23"/>
  <c r="M1522" i="23"/>
  <c r="A1523" i="23"/>
  <c r="B1523" i="23"/>
  <c r="C1523" i="23"/>
  <c r="D1523" i="23"/>
  <c r="E1523" i="23"/>
  <c r="F1523" i="23"/>
  <c r="G1523" i="23"/>
  <c r="H1523" i="23"/>
  <c r="I1523" i="23"/>
  <c r="J1523" i="23"/>
  <c r="K1523" i="23"/>
  <c r="L1523" i="23"/>
  <c r="M1523" i="23"/>
  <c r="A1524" i="23"/>
  <c r="B1524" i="23"/>
  <c r="C1524" i="23"/>
  <c r="D1524" i="23"/>
  <c r="E1524" i="23"/>
  <c r="F1524" i="23"/>
  <c r="G1524" i="23"/>
  <c r="H1524" i="23"/>
  <c r="I1524" i="23"/>
  <c r="J1524" i="23"/>
  <c r="K1524" i="23"/>
  <c r="L1524" i="23"/>
  <c r="M1524" i="23"/>
  <c r="A1525" i="23"/>
  <c r="B1525" i="23"/>
  <c r="C1525" i="23"/>
  <c r="D1525" i="23"/>
  <c r="E1525" i="23"/>
  <c r="F1525" i="23"/>
  <c r="G1525" i="23"/>
  <c r="H1525" i="23"/>
  <c r="I1525" i="23"/>
  <c r="J1525" i="23"/>
  <c r="K1525" i="23"/>
  <c r="L1525" i="23"/>
  <c r="M1525" i="23"/>
  <c r="A1526" i="23"/>
  <c r="B1526" i="23"/>
  <c r="C1526" i="23"/>
  <c r="D1526" i="23"/>
  <c r="E1526" i="23"/>
  <c r="F1526" i="23"/>
  <c r="G1526" i="23"/>
  <c r="H1526" i="23"/>
  <c r="I1526" i="23"/>
  <c r="J1526" i="23"/>
  <c r="K1526" i="23"/>
  <c r="L1526" i="23"/>
  <c r="M1526" i="23"/>
  <c r="A1527" i="23"/>
  <c r="B1527" i="23"/>
  <c r="C1527" i="23"/>
  <c r="D1527" i="23"/>
  <c r="E1527" i="23"/>
  <c r="F1527" i="23"/>
  <c r="G1527" i="23"/>
  <c r="H1527" i="23"/>
  <c r="I1527" i="23"/>
  <c r="J1527" i="23"/>
  <c r="K1527" i="23"/>
  <c r="L1527" i="23"/>
  <c r="M1527" i="23"/>
  <c r="A1528" i="23"/>
  <c r="B1528" i="23"/>
  <c r="C1528" i="23"/>
  <c r="D1528" i="23"/>
  <c r="E1528" i="23"/>
  <c r="F1528" i="23"/>
  <c r="G1528" i="23"/>
  <c r="H1528" i="23"/>
  <c r="I1528" i="23"/>
  <c r="J1528" i="23"/>
  <c r="K1528" i="23"/>
  <c r="L1528" i="23"/>
  <c r="M1528" i="23"/>
  <c r="A1529" i="23"/>
  <c r="B1529" i="23"/>
  <c r="C1529" i="23"/>
  <c r="D1529" i="23"/>
  <c r="E1529" i="23"/>
  <c r="F1529" i="23"/>
  <c r="G1529" i="23"/>
  <c r="H1529" i="23"/>
  <c r="I1529" i="23"/>
  <c r="J1529" i="23"/>
  <c r="K1529" i="23"/>
  <c r="L1529" i="23"/>
  <c r="M1529" i="23"/>
  <c r="A1530" i="23"/>
  <c r="B1530" i="23"/>
  <c r="C1530" i="23"/>
  <c r="D1530" i="23"/>
  <c r="E1530" i="23"/>
  <c r="F1530" i="23"/>
  <c r="G1530" i="23"/>
  <c r="H1530" i="23"/>
  <c r="I1530" i="23"/>
  <c r="J1530" i="23"/>
  <c r="K1530" i="23"/>
  <c r="L1530" i="23"/>
  <c r="M1530" i="23"/>
  <c r="A1531" i="23"/>
  <c r="B1531" i="23"/>
  <c r="C1531" i="23"/>
  <c r="D1531" i="23"/>
  <c r="E1531" i="23"/>
  <c r="F1531" i="23"/>
  <c r="G1531" i="23"/>
  <c r="H1531" i="23"/>
  <c r="I1531" i="23"/>
  <c r="J1531" i="23"/>
  <c r="K1531" i="23"/>
  <c r="L1531" i="23"/>
  <c r="M1531" i="23"/>
  <c r="A1532" i="23"/>
  <c r="B1532" i="23"/>
  <c r="C1532" i="23"/>
  <c r="D1532" i="23"/>
  <c r="E1532" i="23"/>
  <c r="F1532" i="23"/>
  <c r="G1532" i="23"/>
  <c r="H1532" i="23"/>
  <c r="I1532" i="23"/>
  <c r="J1532" i="23"/>
  <c r="K1532" i="23"/>
  <c r="L1532" i="23"/>
  <c r="M1532" i="23"/>
  <c r="A1533" i="23"/>
  <c r="B1533" i="23"/>
  <c r="C1533" i="23"/>
  <c r="D1533" i="23"/>
  <c r="E1533" i="23"/>
  <c r="F1533" i="23"/>
  <c r="G1533" i="23"/>
  <c r="H1533" i="23"/>
  <c r="I1533" i="23"/>
  <c r="J1533" i="23"/>
  <c r="K1533" i="23"/>
  <c r="L1533" i="23"/>
  <c r="M1533" i="23"/>
  <c r="A1534" i="23"/>
  <c r="B1534" i="23"/>
  <c r="C1534" i="23"/>
  <c r="D1534" i="23"/>
  <c r="E1534" i="23"/>
  <c r="F1534" i="23"/>
  <c r="G1534" i="23"/>
  <c r="H1534" i="23"/>
  <c r="I1534" i="23"/>
  <c r="J1534" i="23"/>
  <c r="K1534" i="23"/>
  <c r="L1534" i="23"/>
  <c r="M1534" i="23"/>
  <c r="A1535" i="23"/>
  <c r="B1535" i="23"/>
  <c r="C1535" i="23"/>
  <c r="D1535" i="23"/>
  <c r="E1535" i="23"/>
  <c r="F1535" i="23"/>
  <c r="G1535" i="23"/>
  <c r="H1535" i="23"/>
  <c r="I1535" i="23"/>
  <c r="J1535" i="23"/>
  <c r="K1535" i="23"/>
  <c r="L1535" i="23"/>
  <c r="M1535" i="23"/>
  <c r="A1536" i="23"/>
  <c r="B1536" i="23"/>
  <c r="C1536" i="23"/>
  <c r="D1536" i="23"/>
  <c r="E1536" i="23"/>
  <c r="F1536" i="23"/>
  <c r="G1536" i="23"/>
  <c r="H1536" i="23"/>
  <c r="I1536" i="23"/>
  <c r="J1536" i="23"/>
  <c r="K1536" i="23"/>
  <c r="L1536" i="23"/>
  <c r="M1536" i="23"/>
  <c r="A1537" i="23"/>
  <c r="B1537" i="23"/>
  <c r="C1537" i="23"/>
  <c r="D1537" i="23"/>
  <c r="E1537" i="23"/>
  <c r="F1537" i="23"/>
  <c r="G1537" i="23"/>
  <c r="H1537" i="23"/>
  <c r="I1537" i="23"/>
  <c r="J1537" i="23"/>
  <c r="K1537" i="23"/>
  <c r="L1537" i="23"/>
  <c r="M1537" i="23"/>
  <c r="A1538" i="23"/>
  <c r="B1538" i="23"/>
  <c r="C1538" i="23"/>
  <c r="D1538" i="23"/>
  <c r="E1538" i="23"/>
  <c r="F1538" i="23"/>
  <c r="G1538" i="23"/>
  <c r="H1538" i="23"/>
  <c r="I1538" i="23"/>
  <c r="J1538" i="23"/>
  <c r="K1538" i="23"/>
  <c r="L1538" i="23"/>
  <c r="M1538" i="23"/>
  <c r="A1539" i="23"/>
  <c r="B1539" i="23"/>
  <c r="C1539" i="23"/>
  <c r="D1539" i="23"/>
  <c r="E1539" i="23"/>
  <c r="F1539" i="23"/>
  <c r="G1539" i="23"/>
  <c r="H1539" i="23"/>
  <c r="I1539" i="23"/>
  <c r="J1539" i="23"/>
  <c r="K1539" i="23"/>
  <c r="L1539" i="23"/>
  <c r="M1539" i="23"/>
  <c r="A1540" i="23"/>
  <c r="B1540" i="23"/>
  <c r="C1540" i="23"/>
  <c r="D1540" i="23"/>
  <c r="E1540" i="23"/>
  <c r="F1540" i="23"/>
  <c r="G1540" i="23"/>
  <c r="H1540" i="23"/>
  <c r="I1540" i="23"/>
  <c r="J1540" i="23"/>
  <c r="K1540" i="23"/>
  <c r="L1540" i="23"/>
  <c r="M1540" i="23"/>
  <c r="A1541" i="23"/>
  <c r="B1541" i="23"/>
  <c r="C1541" i="23"/>
  <c r="D1541" i="23"/>
  <c r="E1541" i="23"/>
  <c r="F1541" i="23"/>
  <c r="G1541" i="23"/>
  <c r="H1541" i="23"/>
  <c r="I1541" i="23"/>
  <c r="J1541" i="23"/>
  <c r="K1541" i="23"/>
  <c r="L1541" i="23"/>
  <c r="M1541" i="23"/>
  <c r="A1542" i="23"/>
  <c r="B1542" i="23"/>
  <c r="C1542" i="23"/>
  <c r="D1542" i="23"/>
  <c r="E1542" i="23"/>
  <c r="F1542" i="23"/>
  <c r="G1542" i="23"/>
  <c r="H1542" i="23"/>
  <c r="I1542" i="23"/>
  <c r="J1542" i="23"/>
  <c r="K1542" i="23"/>
  <c r="L1542" i="23"/>
  <c r="M1542" i="23"/>
  <c r="A1543" i="23"/>
  <c r="B1543" i="23"/>
  <c r="C1543" i="23"/>
  <c r="D1543" i="23"/>
  <c r="E1543" i="23"/>
  <c r="F1543" i="23"/>
  <c r="G1543" i="23"/>
  <c r="H1543" i="23"/>
  <c r="I1543" i="23"/>
  <c r="J1543" i="23"/>
  <c r="K1543" i="23"/>
  <c r="L1543" i="23"/>
  <c r="M1543" i="23"/>
  <c r="A1544" i="23"/>
  <c r="B1544" i="23"/>
  <c r="C1544" i="23"/>
  <c r="D1544" i="23"/>
  <c r="E1544" i="23"/>
  <c r="F1544" i="23"/>
  <c r="G1544" i="23"/>
  <c r="H1544" i="23"/>
  <c r="I1544" i="23"/>
  <c r="J1544" i="23"/>
  <c r="K1544" i="23"/>
  <c r="L1544" i="23"/>
  <c r="M1544" i="23"/>
  <c r="A1545" i="23"/>
  <c r="B1545" i="23"/>
  <c r="C1545" i="23"/>
  <c r="D1545" i="23"/>
  <c r="E1545" i="23"/>
  <c r="F1545" i="23"/>
  <c r="G1545" i="23"/>
  <c r="H1545" i="23"/>
  <c r="I1545" i="23"/>
  <c r="J1545" i="23"/>
  <c r="K1545" i="23"/>
  <c r="L1545" i="23"/>
  <c r="M1545" i="23"/>
  <c r="A1546" i="23"/>
  <c r="B1546" i="23"/>
  <c r="C1546" i="23"/>
  <c r="D1546" i="23"/>
  <c r="E1546" i="23"/>
  <c r="F1546" i="23"/>
  <c r="G1546" i="23"/>
  <c r="H1546" i="23"/>
  <c r="I1546" i="23"/>
  <c r="J1546" i="23"/>
  <c r="K1546" i="23"/>
  <c r="L1546" i="23"/>
  <c r="M1546" i="23"/>
  <c r="A1547" i="23"/>
  <c r="B1547" i="23"/>
  <c r="C1547" i="23"/>
  <c r="D1547" i="23"/>
  <c r="E1547" i="23"/>
  <c r="F1547" i="23"/>
  <c r="G1547" i="23"/>
  <c r="H1547" i="23"/>
  <c r="I1547" i="23"/>
  <c r="J1547" i="23"/>
  <c r="K1547" i="23"/>
  <c r="L1547" i="23"/>
  <c r="M1547" i="23"/>
  <c r="A1548" i="23"/>
  <c r="B1548" i="23"/>
  <c r="C1548" i="23"/>
  <c r="D1548" i="23"/>
  <c r="E1548" i="23"/>
  <c r="F1548" i="23"/>
  <c r="G1548" i="23"/>
  <c r="H1548" i="23"/>
  <c r="I1548" i="23"/>
  <c r="J1548" i="23"/>
  <c r="K1548" i="23"/>
  <c r="L1548" i="23"/>
  <c r="M1548" i="23"/>
  <c r="A1549" i="23"/>
  <c r="B1549" i="23"/>
  <c r="C1549" i="23"/>
  <c r="D1549" i="23"/>
  <c r="E1549" i="23"/>
  <c r="F1549" i="23"/>
  <c r="G1549" i="23"/>
  <c r="H1549" i="23"/>
  <c r="I1549" i="23"/>
  <c r="J1549" i="23"/>
  <c r="K1549" i="23"/>
  <c r="L1549" i="23"/>
  <c r="M1549" i="23"/>
  <c r="A1550" i="23"/>
  <c r="B1550" i="23"/>
  <c r="C1550" i="23"/>
  <c r="D1550" i="23"/>
  <c r="E1550" i="23"/>
  <c r="F1550" i="23"/>
  <c r="G1550" i="23"/>
  <c r="H1550" i="23"/>
  <c r="I1550" i="23"/>
  <c r="J1550" i="23"/>
  <c r="K1550" i="23"/>
  <c r="L1550" i="23"/>
  <c r="M1550" i="23"/>
  <c r="A1551" i="23"/>
  <c r="B1551" i="23"/>
  <c r="C1551" i="23"/>
  <c r="D1551" i="23"/>
  <c r="E1551" i="23"/>
  <c r="F1551" i="23"/>
  <c r="G1551" i="23"/>
  <c r="H1551" i="23"/>
  <c r="I1551" i="23"/>
  <c r="J1551" i="23"/>
  <c r="K1551" i="23"/>
  <c r="L1551" i="23"/>
  <c r="M1551" i="23"/>
  <c r="A1552" i="23"/>
  <c r="B1552" i="23"/>
  <c r="C1552" i="23"/>
  <c r="D1552" i="23"/>
  <c r="E1552" i="23"/>
  <c r="F1552" i="23"/>
  <c r="G1552" i="23"/>
  <c r="H1552" i="23"/>
  <c r="I1552" i="23"/>
  <c r="J1552" i="23"/>
  <c r="K1552" i="23"/>
  <c r="L1552" i="23"/>
  <c r="M1552" i="23"/>
  <c r="A1553" i="23"/>
  <c r="B1553" i="23"/>
  <c r="C1553" i="23"/>
  <c r="D1553" i="23"/>
  <c r="E1553" i="23"/>
  <c r="F1553" i="23"/>
  <c r="G1553" i="23"/>
  <c r="H1553" i="23"/>
  <c r="I1553" i="23"/>
  <c r="J1553" i="23"/>
  <c r="K1553" i="23"/>
  <c r="L1553" i="23"/>
  <c r="M1553" i="23"/>
  <c r="A1554" i="23"/>
  <c r="B1554" i="23"/>
  <c r="C1554" i="23"/>
  <c r="D1554" i="23"/>
  <c r="E1554" i="23"/>
  <c r="F1554" i="23"/>
  <c r="G1554" i="23"/>
  <c r="H1554" i="23"/>
  <c r="I1554" i="23"/>
  <c r="J1554" i="23"/>
  <c r="K1554" i="23"/>
  <c r="L1554" i="23"/>
  <c r="M1554" i="23"/>
  <c r="A1555" i="23"/>
  <c r="B1555" i="23"/>
  <c r="C1555" i="23"/>
  <c r="D1555" i="23"/>
  <c r="E1555" i="23"/>
  <c r="F1555" i="23"/>
  <c r="G1555" i="23"/>
  <c r="H1555" i="23"/>
  <c r="I1555" i="23"/>
  <c r="J1555" i="23"/>
  <c r="K1555" i="23"/>
  <c r="L1555" i="23"/>
  <c r="M1555" i="23"/>
  <c r="A1556" i="23"/>
  <c r="B1556" i="23"/>
  <c r="C1556" i="23"/>
  <c r="D1556" i="23"/>
  <c r="E1556" i="23"/>
  <c r="F1556" i="23"/>
  <c r="G1556" i="23"/>
  <c r="H1556" i="23"/>
  <c r="I1556" i="23"/>
  <c r="J1556" i="23"/>
  <c r="K1556" i="23"/>
  <c r="L1556" i="23"/>
  <c r="M1556" i="23"/>
  <c r="A1557" i="23"/>
  <c r="B1557" i="23"/>
  <c r="C1557" i="23"/>
  <c r="D1557" i="23"/>
  <c r="E1557" i="23"/>
  <c r="F1557" i="23"/>
  <c r="G1557" i="23"/>
  <c r="H1557" i="23"/>
  <c r="I1557" i="23"/>
  <c r="J1557" i="23"/>
  <c r="K1557" i="23"/>
  <c r="L1557" i="23"/>
  <c r="M1557" i="23"/>
  <c r="A1558" i="23"/>
  <c r="B1558" i="23"/>
  <c r="C1558" i="23"/>
  <c r="D1558" i="23"/>
  <c r="E1558" i="23"/>
  <c r="F1558" i="23"/>
  <c r="G1558" i="23"/>
  <c r="H1558" i="23"/>
  <c r="I1558" i="23"/>
  <c r="J1558" i="23"/>
  <c r="K1558" i="23"/>
  <c r="L1558" i="23"/>
  <c r="M1558" i="23"/>
  <c r="A1559" i="23"/>
  <c r="B1559" i="23"/>
  <c r="C1559" i="23"/>
  <c r="D1559" i="23"/>
  <c r="E1559" i="23"/>
  <c r="F1559" i="23"/>
  <c r="G1559" i="23"/>
  <c r="H1559" i="23"/>
  <c r="I1559" i="23"/>
  <c r="J1559" i="23"/>
  <c r="K1559" i="23"/>
  <c r="L1559" i="23"/>
  <c r="M1559" i="23"/>
  <c r="A1560" i="23"/>
  <c r="B1560" i="23"/>
  <c r="C1560" i="23"/>
  <c r="D1560" i="23"/>
  <c r="E1560" i="23"/>
  <c r="F1560" i="23"/>
  <c r="G1560" i="23"/>
  <c r="H1560" i="23"/>
  <c r="I1560" i="23"/>
  <c r="J1560" i="23"/>
  <c r="K1560" i="23"/>
  <c r="L1560" i="23"/>
  <c r="M1560" i="23"/>
  <c r="A1561" i="23"/>
  <c r="B1561" i="23"/>
  <c r="C1561" i="23"/>
  <c r="D1561" i="23"/>
  <c r="E1561" i="23"/>
  <c r="F1561" i="23"/>
  <c r="G1561" i="23"/>
  <c r="H1561" i="23"/>
  <c r="I1561" i="23"/>
  <c r="J1561" i="23"/>
  <c r="K1561" i="23"/>
  <c r="L1561" i="23"/>
  <c r="M1561" i="23"/>
  <c r="A1562" i="23"/>
  <c r="B1562" i="23"/>
  <c r="C1562" i="23"/>
  <c r="D1562" i="23"/>
  <c r="E1562" i="23"/>
  <c r="F1562" i="23"/>
  <c r="G1562" i="23"/>
  <c r="H1562" i="23"/>
  <c r="I1562" i="23"/>
  <c r="J1562" i="23"/>
  <c r="K1562" i="23"/>
  <c r="L1562" i="23"/>
  <c r="M1562" i="23"/>
  <c r="A1563" i="23"/>
  <c r="B1563" i="23"/>
  <c r="C1563" i="23"/>
  <c r="D1563" i="23"/>
  <c r="E1563" i="23"/>
  <c r="F1563" i="23"/>
  <c r="G1563" i="23"/>
  <c r="H1563" i="23"/>
  <c r="I1563" i="23"/>
  <c r="J1563" i="23"/>
  <c r="K1563" i="23"/>
  <c r="L1563" i="23"/>
  <c r="M1563" i="23"/>
  <c r="A1564" i="23"/>
  <c r="B1564" i="23"/>
  <c r="C1564" i="23"/>
  <c r="D1564" i="23"/>
  <c r="E1564" i="23"/>
  <c r="F1564" i="23"/>
  <c r="G1564" i="23"/>
  <c r="H1564" i="23"/>
  <c r="I1564" i="23"/>
  <c r="J1564" i="23"/>
  <c r="K1564" i="23"/>
  <c r="L1564" i="23"/>
  <c r="M1564" i="23"/>
  <c r="A1565" i="23"/>
  <c r="B1565" i="23"/>
  <c r="C1565" i="23"/>
  <c r="D1565" i="23"/>
  <c r="E1565" i="23"/>
  <c r="F1565" i="23"/>
  <c r="G1565" i="23"/>
  <c r="H1565" i="23"/>
  <c r="I1565" i="23"/>
  <c r="J1565" i="23"/>
  <c r="K1565" i="23"/>
  <c r="L1565" i="23"/>
  <c r="M1565" i="23"/>
  <c r="A1566" i="23"/>
  <c r="B1566" i="23"/>
  <c r="C1566" i="23"/>
  <c r="D1566" i="23"/>
  <c r="E1566" i="23"/>
  <c r="F1566" i="23"/>
  <c r="G1566" i="23"/>
  <c r="H1566" i="23"/>
  <c r="I1566" i="23"/>
  <c r="J1566" i="23"/>
  <c r="K1566" i="23"/>
  <c r="L1566" i="23"/>
  <c r="M1566" i="23"/>
  <c r="A1567" i="23"/>
  <c r="B1567" i="23"/>
  <c r="C1567" i="23"/>
  <c r="D1567" i="23"/>
  <c r="E1567" i="23"/>
  <c r="F1567" i="23"/>
  <c r="G1567" i="23"/>
  <c r="H1567" i="23"/>
  <c r="I1567" i="23"/>
  <c r="J1567" i="23"/>
  <c r="K1567" i="23"/>
  <c r="L1567" i="23"/>
  <c r="M1567" i="23"/>
  <c r="A1568" i="23"/>
  <c r="B1568" i="23"/>
  <c r="C1568" i="23"/>
  <c r="D1568" i="23"/>
  <c r="E1568" i="23"/>
  <c r="F1568" i="23"/>
  <c r="G1568" i="23"/>
  <c r="H1568" i="23"/>
  <c r="I1568" i="23"/>
  <c r="J1568" i="23"/>
  <c r="K1568" i="23"/>
  <c r="L1568" i="23"/>
  <c r="M1568" i="23"/>
  <c r="A1569" i="23"/>
  <c r="B1569" i="23"/>
  <c r="C1569" i="23"/>
  <c r="D1569" i="23"/>
  <c r="E1569" i="23"/>
  <c r="F1569" i="23"/>
  <c r="G1569" i="23"/>
  <c r="H1569" i="23"/>
  <c r="I1569" i="23"/>
  <c r="J1569" i="23"/>
  <c r="K1569" i="23"/>
  <c r="L1569" i="23"/>
  <c r="M1569" i="23"/>
  <c r="A1570" i="23"/>
  <c r="B1570" i="23"/>
  <c r="C1570" i="23"/>
  <c r="D1570" i="23"/>
  <c r="E1570" i="23"/>
  <c r="F1570" i="23"/>
  <c r="G1570" i="23"/>
  <c r="H1570" i="23"/>
  <c r="I1570" i="23"/>
  <c r="J1570" i="23"/>
  <c r="K1570" i="23"/>
  <c r="L1570" i="23"/>
  <c r="M1570" i="23"/>
  <c r="A1571" i="23"/>
  <c r="B1571" i="23"/>
  <c r="C1571" i="23"/>
  <c r="D1571" i="23"/>
  <c r="E1571" i="23"/>
  <c r="F1571" i="23"/>
  <c r="G1571" i="23"/>
  <c r="H1571" i="23"/>
  <c r="I1571" i="23"/>
  <c r="J1571" i="23"/>
  <c r="K1571" i="23"/>
  <c r="L1571" i="23"/>
  <c r="M1571" i="23"/>
  <c r="A1572" i="23"/>
  <c r="B1572" i="23"/>
  <c r="C1572" i="23"/>
  <c r="D1572" i="23"/>
  <c r="E1572" i="23"/>
  <c r="F1572" i="23"/>
  <c r="G1572" i="23"/>
  <c r="H1572" i="23"/>
  <c r="I1572" i="23"/>
  <c r="J1572" i="23"/>
  <c r="K1572" i="23"/>
  <c r="L1572" i="23"/>
  <c r="M1572" i="23"/>
  <c r="A1573" i="23"/>
  <c r="B1573" i="23"/>
  <c r="C1573" i="23"/>
  <c r="D1573" i="23"/>
  <c r="E1573" i="23"/>
  <c r="F1573" i="23"/>
  <c r="G1573" i="23"/>
  <c r="H1573" i="23"/>
  <c r="I1573" i="23"/>
  <c r="J1573" i="23"/>
  <c r="K1573" i="23"/>
  <c r="L1573" i="23"/>
  <c r="M1573" i="23"/>
  <c r="A1574" i="23"/>
  <c r="B1574" i="23"/>
  <c r="C1574" i="23"/>
  <c r="D1574" i="23"/>
  <c r="E1574" i="23"/>
  <c r="F1574" i="23"/>
  <c r="G1574" i="23"/>
  <c r="H1574" i="23"/>
  <c r="I1574" i="23"/>
  <c r="J1574" i="23"/>
  <c r="K1574" i="23"/>
  <c r="L1574" i="23"/>
  <c r="M1574" i="23"/>
  <c r="A1575" i="23"/>
  <c r="B1575" i="23"/>
  <c r="C1575" i="23"/>
  <c r="D1575" i="23"/>
  <c r="E1575" i="23"/>
  <c r="F1575" i="23"/>
  <c r="G1575" i="23"/>
  <c r="H1575" i="23"/>
  <c r="I1575" i="23"/>
  <c r="J1575" i="23"/>
  <c r="K1575" i="23"/>
  <c r="L1575" i="23"/>
  <c r="M1575" i="23"/>
  <c r="A1576" i="23"/>
  <c r="B1576" i="23"/>
  <c r="C1576" i="23"/>
  <c r="D1576" i="23"/>
  <c r="E1576" i="23"/>
  <c r="F1576" i="23"/>
  <c r="G1576" i="23"/>
  <c r="H1576" i="23"/>
  <c r="I1576" i="23"/>
  <c r="J1576" i="23"/>
  <c r="K1576" i="23"/>
  <c r="L1576" i="23"/>
  <c r="M1576" i="23"/>
  <c r="A1577" i="23"/>
  <c r="B1577" i="23"/>
  <c r="C1577" i="23"/>
  <c r="D1577" i="23"/>
  <c r="E1577" i="23"/>
  <c r="F1577" i="23"/>
  <c r="G1577" i="23"/>
  <c r="H1577" i="23"/>
  <c r="I1577" i="23"/>
  <c r="J1577" i="23"/>
  <c r="K1577" i="23"/>
  <c r="L1577" i="23"/>
  <c r="M1577" i="23"/>
  <c r="A1578" i="23"/>
  <c r="B1578" i="23"/>
  <c r="C1578" i="23"/>
  <c r="D1578" i="23"/>
  <c r="E1578" i="23"/>
  <c r="F1578" i="23"/>
  <c r="G1578" i="23"/>
  <c r="H1578" i="23"/>
  <c r="I1578" i="23"/>
  <c r="J1578" i="23"/>
  <c r="K1578" i="23"/>
  <c r="L1578" i="23"/>
  <c r="M1578" i="23"/>
  <c r="A1579" i="23"/>
  <c r="B1579" i="23"/>
  <c r="C1579" i="23"/>
  <c r="D1579" i="23"/>
  <c r="E1579" i="23"/>
  <c r="F1579" i="23"/>
  <c r="G1579" i="23"/>
  <c r="H1579" i="23"/>
  <c r="I1579" i="23"/>
  <c r="J1579" i="23"/>
  <c r="K1579" i="23"/>
  <c r="L1579" i="23"/>
  <c r="M1579" i="23"/>
  <c r="A1580" i="23"/>
  <c r="B1580" i="23"/>
  <c r="C1580" i="23"/>
  <c r="D1580" i="23"/>
  <c r="E1580" i="23"/>
  <c r="F1580" i="23"/>
  <c r="G1580" i="23"/>
  <c r="H1580" i="23"/>
  <c r="I1580" i="23"/>
  <c r="J1580" i="23"/>
  <c r="K1580" i="23"/>
  <c r="L1580" i="23"/>
  <c r="M1580" i="23"/>
  <c r="A1581" i="23"/>
  <c r="B1581" i="23"/>
  <c r="C1581" i="23"/>
  <c r="D1581" i="23"/>
  <c r="E1581" i="23"/>
  <c r="F1581" i="23"/>
  <c r="G1581" i="23"/>
  <c r="H1581" i="23"/>
  <c r="I1581" i="23"/>
  <c r="J1581" i="23"/>
  <c r="K1581" i="23"/>
  <c r="L1581" i="23"/>
  <c r="M1581" i="23"/>
  <c r="A1582" i="23"/>
  <c r="B1582" i="23"/>
  <c r="C1582" i="23"/>
  <c r="D1582" i="23"/>
  <c r="E1582" i="23"/>
  <c r="F1582" i="23"/>
  <c r="G1582" i="23"/>
  <c r="H1582" i="23"/>
  <c r="I1582" i="23"/>
  <c r="J1582" i="23"/>
  <c r="K1582" i="23"/>
  <c r="L1582" i="23"/>
  <c r="M1582" i="23"/>
  <c r="A1583" i="23"/>
  <c r="B1583" i="23"/>
  <c r="C1583" i="23"/>
  <c r="D1583" i="23"/>
  <c r="E1583" i="23"/>
  <c r="F1583" i="23"/>
  <c r="G1583" i="23"/>
  <c r="H1583" i="23"/>
  <c r="I1583" i="23"/>
  <c r="J1583" i="23"/>
  <c r="K1583" i="23"/>
  <c r="L1583" i="23"/>
  <c r="M1583" i="23"/>
  <c r="A1584" i="23"/>
  <c r="B1584" i="23"/>
  <c r="C1584" i="23"/>
  <c r="D1584" i="23"/>
  <c r="E1584" i="23"/>
  <c r="F1584" i="23"/>
  <c r="G1584" i="23"/>
  <c r="H1584" i="23"/>
  <c r="I1584" i="23"/>
  <c r="J1584" i="23"/>
  <c r="K1584" i="23"/>
  <c r="L1584" i="23"/>
  <c r="M1584" i="23"/>
  <c r="A1585" i="23"/>
  <c r="B1585" i="23"/>
  <c r="C1585" i="23"/>
  <c r="D1585" i="23"/>
  <c r="E1585" i="23"/>
  <c r="F1585" i="23"/>
  <c r="G1585" i="23"/>
  <c r="H1585" i="23"/>
  <c r="I1585" i="23"/>
  <c r="J1585" i="23"/>
  <c r="K1585" i="23"/>
  <c r="L1585" i="23"/>
  <c r="M1585" i="23"/>
  <c r="A1586" i="23"/>
  <c r="B1586" i="23"/>
  <c r="C1586" i="23"/>
  <c r="D1586" i="23"/>
  <c r="E1586" i="23"/>
  <c r="F1586" i="23"/>
  <c r="G1586" i="23"/>
  <c r="H1586" i="23"/>
  <c r="I1586" i="23"/>
  <c r="J1586" i="23"/>
  <c r="K1586" i="23"/>
  <c r="L1586" i="23"/>
  <c r="M1586" i="23"/>
  <c r="A1587" i="23"/>
  <c r="B1587" i="23"/>
  <c r="C1587" i="23"/>
  <c r="D1587" i="23"/>
  <c r="E1587" i="23"/>
  <c r="F1587" i="23"/>
  <c r="G1587" i="23"/>
  <c r="H1587" i="23"/>
  <c r="I1587" i="23"/>
  <c r="J1587" i="23"/>
  <c r="K1587" i="23"/>
  <c r="L1587" i="23"/>
  <c r="M1587" i="23"/>
  <c r="A1588" i="23"/>
  <c r="B1588" i="23"/>
  <c r="C1588" i="23"/>
  <c r="D1588" i="23"/>
  <c r="E1588" i="23"/>
  <c r="F1588" i="23"/>
  <c r="G1588" i="23"/>
  <c r="H1588" i="23"/>
  <c r="I1588" i="23"/>
  <c r="J1588" i="23"/>
  <c r="K1588" i="23"/>
  <c r="L1588" i="23"/>
  <c r="M1588" i="23"/>
  <c r="A1589" i="23"/>
  <c r="B1589" i="23"/>
  <c r="C1589" i="23"/>
  <c r="D1589" i="23"/>
  <c r="E1589" i="23"/>
  <c r="F1589" i="23"/>
  <c r="G1589" i="23"/>
  <c r="H1589" i="23"/>
  <c r="I1589" i="23"/>
  <c r="J1589" i="23"/>
  <c r="K1589" i="23"/>
  <c r="L1589" i="23"/>
  <c r="M1589" i="23"/>
  <c r="A1590" i="23"/>
  <c r="B1590" i="23"/>
  <c r="C1590" i="23"/>
  <c r="D1590" i="23"/>
  <c r="E1590" i="23"/>
  <c r="F1590" i="23"/>
  <c r="G1590" i="23"/>
  <c r="H1590" i="23"/>
  <c r="I1590" i="23"/>
  <c r="J1590" i="23"/>
  <c r="K1590" i="23"/>
  <c r="L1590" i="23"/>
  <c r="M1590" i="23"/>
  <c r="A1591" i="23"/>
  <c r="B1591" i="23"/>
  <c r="C1591" i="23"/>
  <c r="D1591" i="23"/>
  <c r="E1591" i="23"/>
  <c r="F1591" i="23"/>
  <c r="G1591" i="23"/>
  <c r="H1591" i="23"/>
  <c r="I1591" i="23"/>
  <c r="J1591" i="23"/>
  <c r="K1591" i="23"/>
  <c r="L1591" i="23"/>
  <c r="M1591" i="23"/>
  <c r="A1592" i="23"/>
  <c r="B1592" i="23"/>
  <c r="C1592" i="23"/>
  <c r="D1592" i="23"/>
  <c r="E1592" i="23"/>
  <c r="F1592" i="23"/>
  <c r="G1592" i="23"/>
  <c r="H1592" i="23"/>
  <c r="I1592" i="23"/>
  <c r="J1592" i="23"/>
  <c r="K1592" i="23"/>
  <c r="L1592" i="23"/>
  <c r="M1592" i="23"/>
  <c r="A1593" i="23"/>
  <c r="B1593" i="23"/>
  <c r="C1593" i="23"/>
  <c r="D1593" i="23"/>
  <c r="E1593" i="23"/>
  <c r="F1593" i="23"/>
  <c r="G1593" i="23"/>
  <c r="H1593" i="23"/>
  <c r="I1593" i="23"/>
  <c r="J1593" i="23"/>
  <c r="K1593" i="23"/>
  <c r="L1593" i="23"/>
  <c r="M1593" i="23"/>
  <c r="A1594" i="23"/>
  <c r="B1594" i="23"/>
  <c r="C1594" i="23"/>
  <c r="D1594" i="23"/>
  <c r="E1594" i="23"/>
  <c r="F1594" i="23"/>
  <c r="G1594" i="23"/>
  <c r="H1594" i="23"/>
  <c r="I1594" i="23"/>
  <c r="J1594" i="23"/>
  <c r="K1594" i="23"/>
  <c r="L1594" i="23"/>
  <c r="M1594" i="23"/>
  <c r="A1595" i="23"/>
  <c r="B1595" i="23"/>
  <c r="C1595" i="23"/>
  <c r="D1595" i="23"/>
  <c r="E1595" i="23"/>
  <c r="F1595" i="23"/>
  <c r="G1595" i="23"/>
  <c r="H1595" i="23"/>
  <c r="I1595" i="23"/>
  <c r="J1595" i="23"/>
  <c r="K1595" i="23"/>
  <c r="L1595" i="23"/>
  <c r="M1595" i="23"/>
  <c r="A1596" i="23"/>
  <c r="B1596" i="23"/>
  <c r="C1596" i="23"/>
  <c r="D1596" i="23"/>
  <c r="E1596" i="23"/>
  <c r="F1596" i="23"/>
  <c r="G1596" i="23"/>
  <c r="H1596" i="23"/>
  <c r="I1596" i="23"/>
  <c r="J1596" i="23"/>
  <c r="K1596" i="23"/>
  <c r="L1596" i="23"/>
  <c r="M1596" i="23"/>
  <c r="A1597" i="23"/>
  <c r="B1597" i="23"/>
  <c r="C1597" i="23"/>
  <c r="D1597" i="23"/>
  <c r="E1597" i="23"/>
  <c r="F1597" i="23"/>
  <c r="G1597" i="23"/>
  <c r="H1597" i="23"/>
  <c r="I1597" i="23"/>
  <c r="J1597" i="23"/>
  <c r="K1597" i="23"/>
  <c r="L1597" i="23"/>
  <c r="M1597" i="23"/>
  <c r="A1598" i="23"/>
  <c r="B1598" i="23"/>
  <c r="C1598" i="23"/>
  <c r="D1598" i="23"/>
  <c r="E1598" i="23"/>
  <c r="F1598" i="23"/>
  <c r="G1598" i="23"/>
  <c r="H1598" i="23"/>
  <c r="I1598" i="23"/>
  <c r="J1598" i="23"/>
  <c r="K1598" i="23"/>
  <c r="L1598" i="23"/>
  <c r="M1598" i="23"/>
  <c r="A1599" i="23"/>
  <c r="B1599" i="23"/>
  <c r="C1599" i="23"/>
  <c r="D1599" i="23"/>
  <c r="E1599" i="23"/>
  <c r="F1599" i="23"/>
  <c r="G1599" i="23"/>
  <c r="H1599" i="23"/>
  <c r="I1599" i="23"/>
  <c r="J1599" i="23"/>
  <c r="K1599" i="23"/>
  <c r="L1599" i="23"/>
  <c r="M1599" i="23"/>
  <c r="A1600" i="23"/>
  <c r="B1600" i="23"/>
  <c r="C1600" i="23"/>
  <c r="D1600" i="23"/>
  <c r="E1600" i="23"/>
  <c r="F1600" i="23"/>
  <c r="G1600" i="23"/>
  <c r="H1600" i="23"/>
  <c r="I1600" i="23"/>
  <c r="J1600" i="23"/>
  <c r="K1600" i="23"/>
  <c r="L1600" i="23"/>
  <c r="M1600" i="23"/>
  <c r="A1601" i="23"/>
  <c r="B1601" i="23"/>
  <c r="C1601" i="23"/>
  <c r="D1601" i="23"/>
  <c r="E1601" i="23"/>
  <c r="F1601" i="23"/>
  <c r="G1601" i="23"/>
  <c r="H1601" i="23"/>
  <c r="I1601" i="23"/>
  <c r="J1601" i="23"/>
  <c r="K1601" i="23"/>
  <c r="L1601" i="23"/>
  <c r="M1601" i="23"/>
  <c r="A1602" i="23"/>
  <c r="B1602" i="23"/>
  <c r="C1602" i="23"/>
  <c r="D1602" i="23"/>
  <c r="E1602" i="23"/>
  <c r="F1602" i="23"/>
  <c r="G1602" i="23"/>
  <c r="H1602" i="23"/>
  <c r="I1602" i="23"/>
  <c r="J1602" i="23"/>
  <c r="K1602" i="23"/>
  <c r="L1602" i="23"/>
  <c r="M1602" i="23"/>
  <c r="A1603" i="23"/>
  <c r="B1603" i="23"/>
  <c r="C1603" i="23"/>
  <c r="D1603" i="23"/>
  <c r="E1603" i="23"/>
  <c r="F1603" i="23"/>
  <c r="G1603" i="23"/>
  <c r="H1603" i="23"/>
  <c r="I1603" i="23"/>
  <c r="J1603" i="23"/>
  <c r="K1603" i="23"/>
  <c r="L1603" i="23"/>
  <c r="M1603" i="23"/>
  <c r="A1604" i="23"/>
  <c r="B1604" i="23"/>
  <c r="C1604" i="23"/>
  <c r="D1604" i="23"/>
  <c r="E1604" i="23"/>
  <c r="F1604" i="23"/>
  <c r="G1604" i="23"/>
  <c r="H1604" i="23"/>
  <c r="I1604" i="23"/>
  <c r="J1604" i="23"/>
  <c r="K1604" i="23"/>
  <c r="L1604" i="23"/>
  <c r="M1604" i="23"/>
  <c r="A1605" i="23"/>
  <c r="B1605" i="23"/>
  <c r="C1605" i="23"/>
  <c r="D1605" i="23"/>
  <c r="E1605" i="23"/>
  <c r="F1605" i="23"/>
  <c r="G1605" i="23"/>
  <c r="H1605" i="23"/>
  <c r="I1605" i="23"/>
  <c r="J1605" i="23"/>
  <c r="K1605" i="23"/>
  <c r="L1605" i="23"/>
  <c r="M1605" i="23"/>
  <c r="A1606" i="23"/>
  <c r="B1606" i="23"/>
  <c r="C1606" i="23"/>
  <c r="D1606" i="23"/>
  <c r="E1606" i="23"/>
  <c r="F1606" i="23"/>
  <c r="G1606" i="23"/>
  <c r="H1606" i="23"/>
  <c r="I1606" i="23"/>
  <c r="J1606" i="23"/>
  <c r="K1606" i="23"/>
  <c r="L1606" i="23"/>
  <c r="M1606" i="23"/>
  <c r="A1607" i="23"/>
  <c r="B1607" i="23"/>
  <c r="C1607" i="23"/>
  <c r="D1607" i="23"/>
  <c r="E1607" i="23"/>
  <c r="F1607" i="23"/>
  <c r="G1607" i="23"/>
  <c r="H1607" i="23"/>
  <c r="I1607" i="23"/>
  <c r="J1607" i="23"/>
  <c r="K1607" i="23"/>
  <c r="L1607" i="23"/>
  <c r="M1607" i="23"/>
  <c r="A1608" i="23"/>
  <c r="B1608" i="23"/>
  <c r="C1608" i="23"/>
  <c r="D1608" i="23"/>
  <c r="E1608" i="23"/>
  <c r="F1608" i="23"/>
  <c r="G1608" i="23"/>
  <c r="H1608" i="23"/>
  <c r="I1608" i="23"/>
  <c r="J1608" i="23"/>
  <c r="K1608" i="23"/>
  <c r="L1608" i="23"/>
  <c r="M1608" i="23"/>
  <c r="A1609" i="23"/>
  <c r="B1609" i="23"/>
  <c r="C1609" i="23"/>
  <c r="D1609" i="23"/>
  <c r="E1609" i="23"/>
  <c r="F1609" i="23"/>
  <c r="G1609" i="23"/>
  <c r="H1609" i="23"/>
  <c r="I1609" i="23"/>
  <c r="J1609" i="23"/>
  <c r="K1609" i="23"/>
  <c r="L1609" i="23"/>
  <c r="M1609" i="23"/>
  <c r="A1610" i="23"/>
  <c r="B1610" i="23"/>
  <c r="C1610" i="23"/>
  <c r="D1610" i="23"/>
  <c r="E1610" i="23"/>
  <c r="F1610" i="23"/>
  <c r="G1610" i="23"/>
  <c r="H1610" i="23"/>
  <c r="I1610" i="23"/>
  <c r="J1610" i="23"/>
  <c r="K1610" i="23"/>
  <c r="L1610" i="23"/>
  <c r="M1610" i="23"/>
  <c r="A1611" i="23"/>
  <c r="B1611" i="23"/>
  <c r="C1611" i="23"/>
  <c r="D1611" i="23"/>
  <c r="E1611" i="23"/>
  <c r="F1611" i="23"/>
  <c r="G1611" i="23"/>
  <c r="H1611" i="23"/>
  <c r="I1611" i="23"/>
  <c r="J1611" i="23"/>
  <c r="K1611" i="23"/>
  <c r="L1611" i="23"/>
  <c r="M1611" i="23"/>
  <c r="A1612" i="23"/>
  <c r="B1612" i="23"/>
  <c r="C1612" i="23"/>
  <c r="D1612" i="23"/>
  <c r="E1612" i="23"/>
  <c r="F1612" i="23"/>
  <c r="G1612" i="23"/>
  <c r="H1612" i="23"/>
  <c r="I1612" i="23"/>
  <c r="J1612" i="23"/>
  <c r="K1612" i="23"/>
  <c r="L1612" i="23"/>
  <c r="M1612" i="23"/>
  <c r="A1613" i="23"/>
  <c r="B1613" i="23"/>
  <c r="C1613" i="23"/>
  <c r="D1613" i="23"/>
  <c r="E1613" i="23"/>
  <c r="F1613" i="23"/>
  <c r="G1613" i="23"/>
  <c r="H1613" i="23"/>
  <c r="I1613" i="23"/>
  <c r="J1613" i="23"/>
  <c r="K1613" i="23"/>
  <c r="L1613" i="23"/>
  <c r="M1613" i="23"/>
  <c r="A1614" i="23"/>
  <c r="B1614" i="23"/>
  <c r="C1614" i="23"/>
  <c r="D1614" i="23"/>
  <c r="E1614" i="23"/>
  <c r="F1614" i="23"/>
  <c r="G1614" i="23"/>
  <c r="H1614" i="23"/>
  <c r="I1614" i="23"/>
  <c r="J1614" i="23"/>
  <c r="K1614" i="23"/>
  <c r="L1614" i="23"/>
  <c r="M1614" i="23"/>
  <c r="A1615" i="23"/>
  <c r="B1615" i="23"/>
  <c r="C1615" i="23"/>
  <c r="D1615" i="23"/>
  <c r="E1615" i="23"/>
  <c r="F1615" i="23"/>
  <c r="G1615" i="23"/>
  <c r="H1615" i="23"/>
  <c r="I1615" i="23"/>
  <c r="J1615" i="23"/>
  <c r="K1615" i="23"/>
  <c r="L1615" i="23"/>
  <c r="M1615" i="23"/>
  <c r="A1616" i="23"/>
  <c r="B1616" i="23"/>
  <c r="C1616" i="23"/>
  <c r="D1616" i="23"/>
  <c r="E1616" i="23"/>
  <c r="F1616" i="23"/>
  <c r="G1616" i="23"/>
  <c r="H1616" i="23"/>
  <c r="I1616" i="23"/>
  <c r="J1616" i="23"/>
  <c r="K1616" i="23"/>
  <c r="L1616" i="23"/>
  <c r="M1616" i="23"/>
  <c r="A1617" i="23"/>
  <c r="B1617" i="23"/>
  <c r="C1617" i="23"/>
  <c r="D1617" i="23"/>
  <c r="E1617" i="23"/>
  <c r="F1617" i="23"/>
  <c r="G1617" i="23"/>
  <c r="H1617" i="23"/>
  <c r="I1617" i="23"/>
  <c r="J1617" i="23"/>
  <c r="K1617" i="23"/>
  <c r="L1617" i="23"/>
  <c r="M1617" i="23"/>
  <c r="A1618" i="23"/>
  <c r="B1618" i="23"/>
  <c r="C1618" i="23"/>
  <c r="D1618" i="23"/>
  <c r="E1618" i="23"/>
  <c r="F1618" i="23"/>
  <c r="G1618" i="23"/>
  <c r="H1618" i="23"/>
  <c r="I1618" i="23"/>
  <c r="J1618" i="23"/>
  <c r="K1618" i="23"/>
  <c r="L1618" i="23"/>
  <c r="M1618" i="23"/>
  <c r="A1619" i="23"/>
  <c r="B1619" i="23"/>
  <c r="C1619" i="23"/>
  <c r="D1619" i="23"/>
  <c r="E1619" i="23"/>
  <c r="F1619" i="23"/>
  <c r="G1619" i="23"/>
  <c r="H1619" i="23"/>
  <c r="I1619" i="23"/>
  <c r="J1619" i="23"/>
  <c r="K1619" i="23"/>
  <c r="L1619" i="23"/>
  <c r="M1619" i="23"/>
  <c r="A1620" i="23"/>
  <c r="B1620" i="23"/>
  <c r="C1620" i="23"/>
  <c r="D1620" i="23"/>
  <c r="E1620" i="23"/>
  <c r="F1620" i="23"/>
  <c r="G1620" i="23"/>
  <c r="H1620" i="23"/>
  <c r="I1620" i="23"/>
  <c r="J1620" i="23"/>
  <c r="K1620" i="23"/>
  <c r="L1620" i="23"/>
  <c r="M1620" i="23"/>
  <c r="A1621" i="23"/>
  <c r="B1621" i="23"/>
  <c r="C1621" i="23"/>
  <c r="D1621" i="23"/>
  <c r="E1621" i="23"/>
  <c r="F1621" i="23"/>
  <c r="G1621" i="23"/>
  <c r="H1621" i="23"/>
  <c r="I1621" i="23"/>
  <c r="J1621" i="23"/>
  <c r="K1621" i="23"/>
  <c r="L1621" i="23"/>
  <c r="M1621" i="23"/>
  <c r="A1622" i="23"/>
  <c r="B1622" i="23"/>
  <c r="C1622" i="23"/>
  <c r="D1622" i="23"/>
  <c r="E1622" i="23"/>
  <c r="F1622" i="23"/>
  <c r="G1622" i="23"/>
  <c r="H1622" i="23"/>
  <c r="I1622" i="23"/>
  <c r="J1622" i="23"/>
  <c r="K1622" i="23"/>
  <c r="L1622" i="23"/>
  <c r="M1622" i="23"/>
  <c r="A1623" i="23"/>
  <c r="B1623" i="23"/>
  <c r="C1623" i="23"/>
  <c r="D1623" i="23"/>
  <c r="E1623" i="23"/>
  <c r="F1623" i="23"/>
  <c r="G1623" i="23"/>
  <c r="H1623" i="23"/>
  <c r="I1623" i="23"/>
  <c r="J1623" i="23"/>
  <c r="K1623" i="23"/>
  <c r="L1623" i="23"/>
  <c r="M1623" i="23"/>
  <c r="A1624" i="23"/>
  <c r="B1624" i="23"/>
  <c r="C1624" i="23"/>
  <c r="D1624" i="23"/>
  <c r="E1624" i="23"/>
  <c r="F1624" i="23"/>
  <c r="G1624" i="23"/>
  <c r="H1624" i="23"/>
  <c r="I1624" i="23"/>
  <c r="J1624" i="23"/>
  <c r="K1624" i="23"/>
  <c r="L1624" i="23"/>
  <c r="M1624" i="23"/>
  <c r="A1625" i="23"/>
  <c r="B1625" i="23"/>
  <c r="C1625" i="23"/>
  <c r="D1625" i="23"/>
  <c r="E1625" i="23"/>
  <c r="F1625" i="23"/>
  <c r="G1625" i="23"/>
  <c r="H1625" i="23"/>
  <c r="I1625" i="23"/>
  <c r="J1625" i="23"/>
  <c r="K1625" i="23"/>
  <c r="L1625" i="23"/>
  <c r="M1625" i="23"/>
  <c r="A1626" i="23"/>
  <c r="B1626" i="23"/>
  <c r="C1626" i="23"/>
  <c r="D1626" i="23"/>
  <c r="E1626" i="23"/>
  <c r="F1626" i="23"/>
  <c r="G1626" i="23"/>
  <c r="H1626" i="23"/>
  <c r="I1626" i="23"/>
  <c r="J1626" i="23"/>
  <c r="K1626" i="23"/>
  <c r="L1626" i="23"/>
  <c r="M1626" i="23"/>
  <c r="A1627" i="23"/>
  <c r="B1627" i="23"/>
  <c r="C1627" i="23"/>
  <c r="D1627" i="23"/>
  <c r="E1627" i="23"/>
  <c r="F1627" i="23"/>
  <c r="G1627" i="23"/>
  <c r="H1627" i="23"/>
  <c r="I1627" i="23"/>
  <c r="J1627" i="23"/>
  <c r="K1627" i="23"/>
  <c r="L1627" i="23"/>
  <c r="M1627" i="23"/>
  <c r="A1628" i="23"/>
  <c r="B1628" i="23"/>
  <c r="C1628" i="23"/>
  <c r="D1628" i="23"/>
  <c r="E1628" i="23"/>
  <c r="F1628" i="23"/>
  <c r="G1628" i="23"/>
  <c r="H1628" i="23"/>
  <c r="I1628" i="23"/>
  <c r="J1628" i="23"/>
  <c r="K1628" i="23"/>
  <c r="L1628" i="23"/>
  <c r="M1628" i="23"/>
  <c r="A1629" i="23"/>
  <c r="B1629" i="23"/>
  <c r="C1629" i="23"/>
  <c r="D1629" i="23"/>
  <c r="E1629" i="23"/>
  <c r="F1629" i="23"/>
  <c r="G1629" i="23"/>
  <c r="H1629" i="23"/>
  <c r="I1629" i="23"/>
  <c r="J1629" i="23"/>
  <c r="K1629" i="23"/>
  <c r="L1629" i="23"/>
  <c r="M1629" i="23"/>
  <c r="A1630" i="23"/>
  <c r="B1630" i="23"/>
  <c r="C1630" i="23"/>
  <c r="D1630" i="23"/>
  <c r="E1630" i="23"/>
  <c r="F1630" i="23"/>
  <c r="G1630" i="23"/>
  <c r="H1630" i="23"/>
  <c r="I1630" i="23"/>
  <c r="J1630" i="23"/>
  <c r="K1630" i="23"/>
  <c r="L1630" i="23"/>
  <c r="M1630" i="23"/>
  <c r="A1631" i="23"/>
  <c r="B1631" i="23"/>
  <c r="C1631" i="23"/>
  <c r="D1631" i="23"/>
  <c r="E1631" i="23"/>
  <c r="F1631" i="23"/>
  <c r="G1631" i="23"/>
  <c r="H1631" i="23"/>
  <c r="I1631" i="23"/>
  <c r="J1631" i="23"/>
  <c r="K1631" i="23"/>
  <c r="L1631" i="23"/>
  <c r="M1631" i="23"/>
  <c r="A1632" i="23"/>
  <c r="B1632" i="23"/>
  <c r="C1632" i="23"/>
  <c r="D1632" i="23"/>
  <c r="E1632" i="23"/>
  <c r="F1632" i="23"/>
  <c r="G1632" i="23"/>
  <c r="H1632" i="23"/>
  <c r="I1632" i="23"/>
  <c r="J1632" i="23"/>
  <c r="K1632" i="23"/>
  <c r="L1632" i="23"/>
  <c r="M1632" i="23"/>
  <c r="A1633" i="23"/>
  <c r="B1633" i="23"/>
  <c r="C1633" i="23"/>
  <c r="D1633" i="23"/>
  <c r="E1633" i="23"/>
  <c r="F1633" i="23"/>
  <c r="G1633" i="23"/>
  <c r="H1633" i="23"/>
  <c r="I1633" i="23"/>
  <c r="J1633" i="23"/>
  <c r="K1633" i="23"/>
  <c r="L1633" i="23"/>
  <c r="M1633" i="23"/>
  <c r="A1634" i="23"/>
  <c r="B1634" i="23"/>
  <c r="C1634" i="23"/>
  <c r="D1634" i="23"/>
  <c r="E1634" i="23"/>
  <c r="F1634" i="23"/>
  <c r="G1634" i="23"/>
  <c r="H1634" i="23"/>
  <c r="I1634" i="23"/>
  <c r="J1634" i="23"/>
  <c r="K1634" i="23"/>
  <c r="L1634" i="23"/>
  <c r="M1634" i="23"/>
  <c r="A1635" i="23"/>
  <c r="B1635" i="23"/>
  <c r="C1635" i="23"/>
  <c r="D1635" i="23"/>
  <c r="E1635" i="23"/>
  <c r="F1635" i="23"/>
  <c r="G1635" i="23"/>
  <c r="H1635" i="23"/>
  <c r="I1635" i="23"/>
  <c r="J1635" i="23"/>
  <c r="K1635" i="23"/>
  <c r="L1635" i="23"/>
  <c r="M1635" i="23"/>
  <c r="A1636" i="23"/>
  <c r="B1636" i="23"/>
  <c r="C1636" i="23"/>
  <c r="D1636" i="23"/>
  <c r="E1636" i="23"/>
  <c r="F1636" i="23"/>
  <c r="G1636" i="23"/>
  <c r="H1636" i="23"/>
  <c r="I1636" i="23"/>
  <c r="J1636" i="23"/>
  <c r="K1636" i="23"/>
  <c r="L1636" i="23"/>
  <c r="M1636" i="23"/>
  <c r="A1637" i="23"/>
  <c r="B1637" i="23"/>
  <c r="C1637" i="23"/>
  <c r="D1637" i="23"/>
  <c r="E1637" i="23"/>
  <c r="F1637" i="23"/>
  <c r="G1637" i="23"/>
  <c r="H1637" i="23"/>
  <c r="I1637" i="23"/>
  <c r="J1637" i="23"/>
  <c r="K1637" i="23"/>
  <c r="L1637" i="23"/>
  <c r="M1637" i="23"/>
  <c r="A1638" i="23"/>
  <c r="B1638" i="23"/>
  <c r="C1638" i="23"/>
  <c r="D1638" i="23"/>
  <c r="E1638" i="23"/>
  <c r="F1638" i="23"/>
  <c r="G1638" i="23"/>
  <c r="H1638" i="23"/>
  <c r="I1638" i="23"/>
  <c r="J1638" i="23"/>
  <c r="K1638" i="23"/>
  <c r="L1638" i="23"/>
  <c r="M1638" i="23"/>
  <c r="A1639" i="23"/>
  <c r="B1639" i="23"/>
  <c r="C1639" i="23"/>
  <c r="D1639" i="23"/>
  <c r="E1639" i="23"/>
  <c r="F1639" i="23"/>
  <c r="G1639" i="23"/>
  <c r="H1639" i="23"/>
  <c r="I1639" i="23"/>
  <c r="J1639" i="23"/>
  <c r="K1639" i="23"/>
  <c r="L1639" i="23"/>
  <c r="M1639" i="23"/>
  <c r="A1640" i="23"/>
  <c r="B1640" i="23"/>
  <c r="C1640" i="23"/>
  <c r="D1640" i="23"/>
  <c r="E1640" i="23"/>
  <c r="F1640" i="23"/>
  <c r="G1640" i="23"/>
  <c r="H1640" i="23"/>
  <c r="I1640" i="23"/>
  <c r="J1640" i="23"/>
  <c r="K1640" i="23"/>
  <c r="L1640" i="23"/>
  <c r="M1640" i="23"/>
  <c r="A1641" i="23"/>
  <c r="B1641" i="23"/>
  <c r="C1641" i="23"/>
  <c r="D1641" i="23"/>
  <c r="E1641" i="23"/>
  <c r="F1641" i="23"/>
  <c r="G1641" i="23"/>
  <c r="H1641" i="23"/>
  <c r="I1641" i="23"/>
  <c r="J1641" i="23"/>
  <c r="K1641" i="23"/>
  <c r="L1641" i="23"/>
  <c r="M1641" i="23"/>
  <c r="A1642" i="23"/>
  <c r="B1642" i="23"/>
  <c r="C1642" i="23"/>
  <c r="D1642" i="23"/>
  <c r="E1642" i="23"/>
  <c r="F1642" i="23"/>
  <c r="G1642" i="23"/>
  <c r="H1642" i="23"/>
  <c r="I1642" i="23"/>
  <c r="J1642" i="23"/>
  <c r="K1642" i="23"/>
  <c r="L1642" i="23"/>
  <c r="M1642" i="23"/>
  <c r="A1643" i="23"/>
  <c r="B1643" i="23"/>
  <c r="C1643" i="23"/>
  <c r="D1643" i="23"/>
  <c r="E1643" i="23"/>
  <c r="F1643" i="23"/>
  <c r="G1643" i="23"/>
  <c r="H1643" i="23"/>
  <c r="I1643" i="23"/>
  <c r="J1643" i="23"/>
  <c r="K1643" i="23"/>
  <c r="L1643" i="23"/>
  <c r="M1643" i="23"/>
  <c r="A1644" i="23"/>
  <c r="B1644" i="23"/>
  <c r="C1644" i="23"/>
  <c r="D1644" i="23"/>
  <c r="E1644" i="23"/>
  <c r="F1644" i="23"/>
  <c r="G1644" i="23"/>
  <c r="H1644" i="23"/>
  <c r="I1644" i="23"/>
  <c r="J1644" i="23"/>
  <c r="K1644" i="23"/>
  <c r="L1644" i="23"/>
  <c r="M1644" i="23"/>
  <c r="A1645" i="23"/>
  <c r="B1645" i="23"/>
  <c r="C1645" i="23"/>
  <c r="D1645" i="23"/>
  <c r="E1645" i="23"/>
  <c r="F1645" i="23"/>
  <c r="G1645" i="23"/>
  <c r="H1645" i="23"/>
  <c r="I1645" i="23"/>
  <c r="J1645" i="23"/>
  <c r="K1645" i="23"/>
  <c r="L1645" i="23"/>
  <c r="M1645" i="23"/>
  <c r="A1646" i="23"/>
  <c r="B1646" i="23"/>
  <c r="C1646" i="23"/>
  <c r="D1646" i="23"/>
  <c r="E1646" i="23"/>
  <c r="F1646" i="23"/>
  <c r="G1646" i="23"/>
  <c r="H1646" i="23"/>
  <c r="I1646" i="23"/>
  <c r="J1646" i="23"/>
  <c r="K1646" i="23"/>
  <c r="L1646" i="23"/>
  <c r="M1646" i="23"/>
  <c r="A1647" i="23"/>
  <c r="B1647" i="23"/>
  <c r="C1647" i="23"/>
  <c r="D1647" i="23"/>
  <c r="E1647" i="23"/>
  <c r="F1647" i="23"/>
  <c r="G1647" i="23"/>
  <c r="H1647" i="23"/>
  <c r="I1647" i="23"/>
  <c r="J1647" i="23"/>
  <c r="K1647" i="23"/>
  <c r="L1647" i="23"/>
  <c r="M1647" i="23"/>
  <c r="A1648" i="23"/>
  <c r="B1648" i="23"/>
  <c r="C1648" i="23"/>
  <c r="D1648" i="23"/>
  <c r="E1648" i="23"/>
  <c r="F1648" i="23"/>
  <c r="G1648" i="23"/>
  <c r="H1648" i="23"/>
  <c r="I1648" i="23"/>
  <c r="J1648" i="23"/>
  <c r="K1648" i="23"/>
  <c r="L1648" i="23"/>
  <c r="M1648" i="23"/>
  <c r="A1649" i="23"/>
  <c r="B1649" i="23"/>
  <c r="C1649" i="23"/>
  <c r="D1649" i="23"/>
  <c r="E1649" i="23"/>
  <c r="F1649" i="23"/>
  <c r="G1649" i="23"/>
  <c r="H1649" i="23"/>
  <c r="I1649" i="23"/>
  <c r="J1649" i="23"/>
  <c r="K1649" i="23"/>
  <c r="L1649" i="23"/>
  <c r="M1649" i="23"/>
  <c r="A1650" i="23"/>
  <c r="B1650" i="23"/>
  <c r="C1650" i="23"/>
  <c r="D1650" i="23"/>
  <c r="E1650" i="23"/>
  <c r="F1650" i="23"/>
  <c r="G1650" i="23"/>
  <c r="H1650" i="23"/>
  <c r="I1650" i="23"/>
  <c r="J1650" i="23"/>
  <c r="K1650" i="23"/>
  <c r="L1650" i="23"/>
  <c r="M1650" i="23"/>
  <c r="A1651" i="23"/>
  <c r="B1651" i="23"/>
  <c r="C1651" i="23"/>
  <c r="D1651" i="23"/>
  <c r="E1651" i="23"/>
  <c r="F1651" i="23"/>
  <c r="G1651" i="23"/>
  <c r="H1651" i="23"/>
  <c r="I1651" i="23"/>
  <c r="J1651" i="23"/>
  <c r="K1651" i="23"/>
  <c r="L1651" i="23"/>
  <c r="M1651" i="23"/>
  <c r="A1652" i="23"/>
  <c r="B1652" i="23"/>
  <c r="C1652" i="23"/>
  <c r="D1652" i="23"/>
  <c r="E1652" i="23"/>
  <c r="F1652" i="23"/>
  <c r="G1652" i="23"/>
  <c r="H1652" i="23"/>
  <c r="I1652" i="23"/>
  <c r="J1652" i="23"/>
  <c r="K1652" i="23"/>
  <c r="L1652" i="23"/>
  <c r="M1652" i="23"/>
  <c r="A1653" i="23"/>
  <c r="B1653" i="23"/>
  <c r="C1653" i="23"/>
  <c r="D1653" i="23"/>
  <c r="E1653" i="23"/>
  <c r="F1653" i="23"/>
  <c r="G1653" i="23"/>
  <c r="H1653" i="23"/>
  <c r="I1653" i="23"/>
  <c r="J1653" i="23"/>
  <c r="K1653" i="23"/>
  <c r="L1653" i="23"/>
  <c r="M1653" i="23"/>
  <c r="A1654" i="23"/>
  <c r="B1654" i="23"/>
  <c r="C1654" i="23"/>
  <c r="D1654" i="23"/>
  <c r="E1654" i="23"/>
  <c r="F1654" i="23"/>
  <c r="G1654" i="23"/>
  <c r="H1654" i="23"/>
  <c r="I1654" i="23"/>
  <c r="J1654" i="23"/>
  <c r="K1654" i="23"/>
  <c r="L1654" i="23"/>
  <c r="M1654" i="23"/>
  <c r="A1655" i="23"/>
  <c r="B1655" i="23"/>
  <c r="C1655" i="23"/>
  <c r="D1655" i="23"/>
  <c r="E1655" i="23"/>
  <c r="F1655" i="23"/>
  <c r="G1655" i="23"/>
  <c r="H1655" i="23"/>
  <c r="I1655" i="23"/>
  <c r="J1655" i="23"/>
  <c r="K1655" i="23"/>
  <c r="L1655" i="23"/>
  <c r="M1655" i="23"/>
  <c r="A1656" i="23"/>
  <c r="B1656" i="23"/>
  <c r="C1656" i="23"/>
  <c r="D1656" i="23"/>
  <c r="E1656" i="23"/>
  <c r="F1656" i="23"/>
  <c r="G1656" i="23"/>
  <c r="H1656" i="23"/>
  <c r="I1656" i="23"/>
  <c r="J1656" i="23"/>
  <c r="K1656" i="23"/>
  <c r="L1656" i="23"/>
  <c r="M1656" i="23"/>
  <c r="A1657" i="23"/>
  <c r="B1657" i="23"/>
  <c r="C1657" i="23"/>
  <c r="D1657" i="23"/>
  <c r="E1657" i="23"/>
  <c r="F1657" i="23"/>
  <c r="G1657" i="23"/>
  <c r="H1657" i="23"/>
  <c r="I1657" i="23"/>
  <c r="J1657" i="23"/>
  <c r="K1657" i="23"/>
  <c r="L1657" i="23"/>
  <c r="M1657" i="23"/>
  <c r="A1658" i="23"/>
  <c r="B1658" i="23"/>
  <c r="C1658" i="23"/>
  <c r="D1658" i="23"/>
  <c r="E1658" i="23"/>
  <c r="F1658" i="23"/>
  <c r="G1658" i="23"/>
  <c r="H1658" i="23"/>
  <c r="I1658" i="23"/>
  <c r="J1658" i="23"/>
  <c r="K1658" i="23"/>
  <c r="L1658" i="23"/>
  <c r="M1658" i="23"/>
  <c r="A1659" i="23"/>
  <c r="B1659" i="23"/>
  <c r="C1659" i="23"/>
  <c r="D1659" i="23"/>
  <c r="E1659" i="23"/>
  <c r="F1659" i="23"/>
  <c r="G1659" i="23"/>
  <c r="H1659" i="23"/>
  <c r="I1659" i="23"/>
  <c r="J1659" i="23"/>
  <c r="K1659" i="23"/>
  <c r="L1659" i="23"/>
  <c r="M1659" i="23"/>
  <c r="A1660" i="23"/>
  <c r="B1660" i="23"/>
  <c r="C1660" i="23"/>
  <c r="D1660" i="23"/>
  <c r="E1660" i="23"/>
  <c r="F1660" i="23"/>
  <c r="G1660" i="23"/>
  <c r="H1660" i="23"/>
  <c r="I1660" i="23"/>
  <c r="J1660" i="23"/>
  <c r="K1660" i="23"/>
  <c r="L1660" i="23"/>
  <c r="M1660" i="23"/>
  <c r="A1661" i="23"/>
  <c r="B1661" i="23"/>
  <c r="C1661" i="23"/>
  <c r="D1661" i="23"/>
  <c r="E1661" i="23"/>
  <c r="F1661" i="23"/>
  <c r="G1661" i="23"/>
  <c r="H1661" i="23"/>
  <c r="I1661" i="23"/>
  <c r="J1661" i="23"/>
  <c r="K1661" i="23"/>
  <c r="L1661" i="23"/>
  <c r="M1661" i="23"/>
  <c r="A1662" i="23"/>
  <c r="B1662" i="23"/>
  <c r="C1662" i="23"/>
  <c r="D1662" i="23"/>
  <c r="E1662" i="23"/>
  <c r="F1662" i="23"/>
  <c r="G1662" i="23"/>
  <c r="H1662" i="23"/>
  <c r="I1662" i="23"/>
  <c r="J1662" i="23"/>
  <c r="K1662" i="23"/>
  <c r="L1662" i="23"/>
  <c r="M1662" i="23"/>
  <c r="A1663" i="23"/>
  <c r="B1663" i="23"/>
  <c r="C1663" i="23"/>
  <c r="D1663" i="23"/>
  <c r="E1663" i="23"/>
  <c r="F1663" i="23"/>
  <c r="G1663" i="23"/>
  <c r="H1663" i="23"/>
  <c r="I1663" i="23"/>
  <c r="J1663" i="23"/>
  <c r="K1663" i="23"/>
  <c r="L1663" i="23"/>
  <c r="M1663" i="23"/>
  <c r="A1664" i="23"/>
  <c r="B1664" i="23"/>
  <c r="C1664" i="23"/>
  <c r="D1664" i="23"/>
  <c r="E1664" i="23"/>
  <c r="F1664" i="23"/>
  <c r="G1664" i="23"/>
  <c r="H1664" i="23"/>
  <c r="I1664" i="23"/>
  <c r="J1664" i="23"/>
  <c r="K1664" i="23"/>
  <c r="L1664" i="23"/>
  <c r="M1664" i="23"/>
  <c r="A1665" i="23"/>
  <c r="B1665" i="23"/>
  <c r="C1665" i="23"/>
  <c r="D1665" i="23"/>
  <c r="E1665" i="23"/>
  <c r="F1665" i="23"/>
  <c r="G1665" i="23"/>
  <c r="H1665" i="23"/>
  <c r="I1665" i="23"/>
  <c r="J1665" i="23"/>
  <c r="K1665" i="23"/>
  <c r="L1665" i="23"/>
  <c r="M1665" i="23"/>
  <c r="A1666" i="23"/>
  <c r="B1666" i="23"/>
  <c r="C1666" i="23"/>
  <c r="D1666" i="23"/>
  <c r="E1666" i="23"/>
  <c r="F1666" i="23"/>
  <c r="G1666" i="23"/>
  <c r="H1666" i="23"/>
  <c r="I1666" i="23"/>
  <c r="J1666" i="23"/>
  <c r="K1666" i="23"/>
  <c r="L1666" i="23"/>
  <c r="M1666" i="23"/>
  <c r="A1667" i="23"/>
  <c r="B1667" i="23"/>
  <c r="C1667" i="23"/>
  <c r="D1667" i="23"/>
  <c r="E1667" i="23"/>
  <c r="F1667" i="23"/>
  <c r="G1667" i="23"/>
  <c r="H1667" i="23"/>
  <c r="I1667" i="23"/>
  <c r="J1667" i="23"/>
  <c r="K1667" i="23"/>
  <c r="L1667" i="23"/>
  <c r="M1667" i="23"/>
  <c r="A1668" i="23"/>
  <c r="B1668" i="23"/>
  <c r="C1668" i="23"/>
  <c r="D1668" i="23"/>
  <c r="E1668" i="23"/>
  <c r="F1668" i="23"/>
  <c r="G1668" i="23"/>
  <c r="H1668" i="23"/>
  <c r="I1668" i="23"/>
  <c r="J1668" i="23"/>
  <c r="K1668" i="23"/>
  <c r="L1668" i="23"/>
  <c r="M1668" i="23"/>
  <c r="A1669" i="23"/>
  <c r="B1669" i="23"/>
  <c r="C1669" i="23"/>
  <c r="D1669" i="23"/>
  <c r="E1669" i="23"/>
  <c r="F1669" i="23"/>
  <c r="G1669" i="23"/>
  <c r="H1669" i="23"/>
  <c r="I1669" i="23"/>
  <c r="J1669" i="23"/>
  <c r="K1669" i="23"/>
  <c r="L1669" i="23"/>
  <c r="M1669" i="23"/>
  <c r="A1670" i="23"/>
  <c r="B1670" i="23"/>
  <c r="C1670" i="23"/>
  <c r="D1670" i="23"/>
  <c r="E1670" i="23"/>
  <c r="F1670" i="23"/>
  <c r="G1670" i="23"/>
  <c r="H1670" i="23"/>
  <c r="I1670" i="23"/>
  <c r="J1670" i="23"/>
  <c r="K1670" i="23"/>
  <c r="L1670" i="23"/>
  <c r="M1670" i="23"/>
  <c r="A1671" i="23"/>
  <c r="B1671" i="23"/>
  <c r="C1671" i="23"/>
  <c r="D1671" i="23"/>
  <c r="E1671" i="23"/>
  <c r="F1671" i="23"/>
  <c r="G1671" i="23"/>
  <c r="H1671" i="23"/>
  <c r="I1671" i="23"/>
  <c r="J1671" i="23"/>
  <c r="K1671" i="23"/>
  <c r="L1671" i="23"/>
  <c r="M1671" i="23"/>
  <c r="A1672" i="23"/>
  <c r="B1672" i="23"/>
  <c r="C1672" i="23"/>
  <c r="D1672" i="23"/>
  <c r="E1672" i="23"/>
  <c r="F1672" i="23"/>
  <c r="G1672" i="23"/>
  <c r="H1672" i="23"/>
  <c r="I1672" i="23"/>
  <c r="J1672" i="23"/>
  <c r="K1672" i="23"/>
  <c r="L1672" i="23"/>
  <c r="M1672" i="23"/>
  <c r="A1673" i="23"/>
  <c r="B1673" i="23"/>
  <c r="C1673" i="23"/>
  <c r="D1673" i="23"/>
  <c r="E1673" i="23"/>
  <c r="F1673" i="23"/>
  <c r="G1673" i="23"/>
  <c r="H1673" i="23"/>
  <c r="I1673" i="23"/>
  <c r="J1673" i="23"/>
  <c r="K1673" i="23"/>
  <c r="L1673" i="23"/>
  <c r="M1673" i="23"/>
  <c r="A1674" i="23"/>
  <c r="B1674" i="23"/>
  <c r="C1674" i="23"/>
  <c r="D1674" i="23"/>
  <c r="E1674" i="23"/>
  <c r="F1674" i="23"/>
  <c r="G1674" i="23"/>
  <c r="H1674" i="23"/>
  <c r="I1674" i="23"/>
  <c r="J1674" i="23"/>
  <c r="K1674" i="23"/>
  <c r="L1674" i="23"/>
  <c r="M1674" i="23"/>
  <c r="A1675" i="23"/>
  <c r="B1675" i="23"/>
  <c r="C1675" i="23"/>
  <c r="D1675" i="23"/>
  <c r="E1675" i="23"/>
  <c r="F1675" i="23"/>
  <c r="G1675" i="23"/>
  <c r="H1675" i="23"/>
  <c r="I1675" i="23"/>
  <c r="J1675" i="23"/>
  <c r="K1675" i="23"/>
  <c r="L1675" i="23"/>
  <c r="M1675" i="23"/>
  <c r="A1676" i="23"/>
  <c r="B1676" i="23"/>
  <c r="C1676" i="23"/>
  <c r="D1676" i="23"/>
  <c r="E1676" i="23"/>
  <c r="F1676" i="23"/>
  <c r="G1676" i="23"/>
  <c r="H1676" i="23"/>
  <c r="I1676" i="23"/>
  <c r="J1676" i="23"/>
  <c r="K1676" i="23"/>
  <c r="L1676" i="23"/>
  <c r="M1676" i="23"/>
  <c r="A1677" i="23"/>
  <c r="B1677" i="23"/>
  <c r="C1677" i="23"/>
  <c r="D1677" i="23"/>
  <c r="E1677" i="23"/>
  <c r="F1677" i="23"/>
  <c r="G1677" i="23"/>
  <c r="H1677" i="23"/>
  <c r="I1677" i="23"/>
  <c r="J1677" i="23"/>
  <c r="K1677" i="23"/>
  <c r="L1677" i="23"/>
  <c r="M1677" i="23"/>
  <c r="A1678" i="23"/>
  <c r="B1678" i="23"/>
  <c r="C1678" i="23"/>
  <c r="D1678" i="23"/>
  <c r="E1678" i="23"/>
  <c r="F1678" i="23"/>
  <c r="G1678" i="23"/>
  <c r="H1678" i="23"/>
  <c r="I1678" i="23"/>
  <c r="J1678" i="23"/>
  <c r="K1678" i="23"/>
  <c r="L1678" i="23"/>
  <c r="M1678" i="23"/>
  <c r="A1679" i="23"/>
  <c r="B1679" i="23"/>
  <c r="C1679" i="23"/>
  <c r="D1679" i="23"/>
  <c r="E1679" i="23"/>
  <c r="F1679" i="23"/>
  <c r="G1679" i="23"/>
  <c r="H1679" i="23"/>
  <c r="I1679" i="23"/>
  <c r="J1679" i="23"/>
  <c r="K1679" i="23"/>
  <c r="L1679" i="23"/>
  <c r="M1679" i="23"/>
  <c r="A1680" i="23"/>
  <c r="B1680" i="23"/>
  <c r="C1680" i="23"/>
  <c r="D1680" i="23"/>
  <c r="E1680" i="23"/>
  <c r="F1680" i="23"/>
  <c r="G1680" i="23"/>
  <c r="H1680" i="23"/>
  <c r="I1680" i="23"/>
  <c r="J1680" i="23"/>
  <c r="K1680" i="23"/>
  <c r="L1680" i="23"/>
  <c r="M1680" i="23"/>
  <c r="A1681" i="23"/>
  <c r="B1681" i="23"/>
  <c r="C1681" i="23"/>
  <c r="D1681" i="23"/>
  <c r="E1681" i="23"/>
  <c r="F1681" i="23"/>
  <c r="G1681" i="23"/>
  <c r="H1681" i="23"/>
  <c r="I1681" i="23"/>
  <c r="J1681" i="23"/>
  <c r="K1681" i="23"/>
  <c r="L1681" i="23"/>
  <c r="M1681" i="23"/>
  <c r="A1682" i="23"/>
  <c r="B1682" i="23"/>
  <c r="C1682" i="23"/>
  <c r="D1682" i="23"/>
  <c r="E1682" i="23"/>
  <c r="F1682" i="23"/>
  <c r="G1682" i="23"/>
  <c r="H1682" i="23"/>
  <c r="I1682" i="23"/>
  <c r="J1682" i="23"/>
  <c r="K1682" i="23"/>
  <c r="L1682" i="23"/>
  <c r="M1682" i="23"/>
  <c r="A1683" i="23"/>
  <c r="B1683" i="23"/>
  <c r="C1683" i="23"/>
  <c r="D1683" i="23"/>
  <c r="E1683" i="23"/>
  <c r="F1683" i="23"/>
  <c r="G1683" i="23"/>
  <c r="H1683" i="23"/>
  <c r="I1683" i="23"/>
  <c r="J1683" i="23"/>
  <c r="K1683" i="23"/>
  <c r="L1683" i="23"/>
  <c r="M1683" i="23"/>
  <c r="A1684" i="23"/>
  <c r="B1684" i="23"/>
  <c r="C1684" i="23"/>
  <c r="D1684" i="23"/>
  <c r="E1684" i="23"/>
  <c r="F1684" i="23"/>
  <c r="G1684" i="23"/>
  <c r="H1684" i="23"/>
  <c r="I1684" i="23"/>
  <c r="J1684" i="23"/>
  <c r="K1684" i="23"/>
  <c r="L1684" i="23"/>
  <c r="M1684" i="23"/>
  <c r="A1685" i="23"/>
  <c r="B1685" i="23"/>
  <c r="C1685" i="23"/>
  <c r="D1685" i="23"/>
  <c r="E1685" i="23"/>
  <c r="F1685" i="23"/>
  <c r="G1685" i="23"/>
  <c r="H1685" i="23"/>
  <c r="I1685" i="23"/>
  <c r="J1685" i="23"/>
  <c r="K1685" i="23"/>
  <c r="L1685" i="23"/>
  <c r="M1685" i="23"/>
  <c r="A1686" i="23"/>
  <c r="B1686" i="23"/>
  <c r="C1686" i="23"/>
  <c r="D1686" i="23"/>
  <c r="E1686" i="23"/>
  <c r="F1686" i="23"/>
  <c r="G1686" i="23"/>
  <c r="H1686" i="23"/>
  <c r="I1686" i="23"/>
  <c r="J1686" i="23"/>
  <c r="K1686" i="23"/>
  <c r="L1686" i="23"/>
  <c r="M1686" i="23"/>
  <c r="A1687" i="23"/>
  <c r="B1687" i="23"/>
  <c r="C1687" i="23"/>
  <c r="D1687" i="23"/>
  <c r="E1687" i="23"/>
  <c r="F1687" i="23"/>
  <c r="G1687" i="23"/>
  <c r="H1687" i="23"/>
  <c r="I1687" i="23"/>
  <c r="J1687" i="23"/>
  <c r="K1687" i="23"/>
  <c r="L1687" i="23"/>
  <c r="M1687" i="23"/>
  <c r="A1688" i="23"/>
  <c r="B1688" i="23"/>
  <c r="C1688" i="23"/>
  <c r="D1688" i="23"/>
  <c r="E1688" i="23"/>
  <c r="F1688" i="23"/>
  <c r="G1688" i="23"/>
  <c r="H1688" i="23"/>
  <c r="I1688" i="23"/>
  <c r="J1688" i="23"/>
  <c r="K1688" i="23"/>
  <c r="L1688" i="23"/>
  <c r="M1688" i="23"/>
  <c r="A1689" i="23"/>
  <c r="B1689" i="23"/>
  <c r="C1689" i="23"/>
  <c r="D1689" i="23"/>
  <c r="E1689" i="23"/>
  <c r="F1689" i="23"/>
  <c r="G1689" i="23"/>
  <c r="H1689" i="23"/>
  <c r="I1689" i="23"/>
  <c r="J1689" i="23"/>
  <c r="K1689" i="23"/>
  <c r="L1689" i="23"/>
  <c r="M1689" i="23"/>
  <c r="A1690" i="23"/>
  <c r="B1690" i="23"/>
  <c r="C1690" i="23"/>
  <c r="D1690" i="23"/>
  <c r="E1690" i="23"/>
  <c r="F1690" i="23"/>
  <c r="G1690" i="23"/>
  <c r="H1690" i="23"/>
  <c r="I1690" i="23"/>
  <c r="J1690" i="23"/>
  <c r="K1690" i="23"/>
  <c r="L1690" i="23"/>
  <c r="M1690" i="23"/>
  <c r="A1691" i="23"/>
  <c r="B1691" i="23"/>
  <c r="C1691" i="23"/>
  <c r="D1691" i="23"/>
  <c r="E1691" i="23"/>
  <c r="F1691" i="23"/>
  <c r="G1691" i="23"/>
  <c r="H1691" i="23"/>
  <c r="I1691" i="23"/>
  <c r="J1691" i="23"/>
  <c r="K1691" i="23"/>
  <c r="L1691" i="23"/>
  <c r="M1691" i="23"/>
  <c r="A1692" i="23"/>
  <c r="B1692" i="23"/>
  <c r="C1692" i="23"/>
  <c r="D1692" i="23"/>
  <c r="E1692" i="23"/>
  <c r="F1692" i="23"/>
  <c r="G1692" i="23"/>
  <c r="H1692" i="23"/>
  <c r="I1692" i="23"/>
  <c r="J1692" i="23"/>
  <c r="K1692" i="23"/>
  <c r="L1692" i="23"/>
  <c r="M1692" i="23"/>
  <c r="A1693" i="23"/>
  <c r="B1693" i="23"/>
  <c r="C1693" i="23"/>
  <c r="D1693" i="23"/>
  <c r="E1693" i="23"/>
  <c r="F1693" i="23"/>
  <c r="G1693" i="23"/>
  <c r="H1693" i="23"/>
  <c r="I1693" i="23"/>
  <c r="J1693" i="23"/>
  <c r="K1693" i="23"/>
  <c r="L1693" i="23"/>
  <c r="M1693" i="23"/>
  <c r="A1694" i="23"/>
  <c r="B1694" i="23"/>
  <c r="C1694" i="23"/>
  <c r="D1694" i="23"/>
  <c r="E1694" i="23"/>
  <c r="F1694" i="23"/>
  <c r="G1694" i="23"/>
  <c r="H1694" i="23"/>
  <c r="I1694" i="23"/>
  <c r="J1694" i="23"/>
  <c r="K1694" i="23"/>
  <c r="L1694" i="23"/>
  <c r="M1694" i="23"/>
  <c r="A1695" i="23"/>
  <c r="B1695" i="23"/>
  <c r="C1695" i="23"/>
  <c r="D1695" i="23"/>
  <c r="E1695" i="23"/>
  <c r="F1695" i="23"/>
  <c r="G1695" i="23"/>
  <c r="H1695" i="23"/>
  <c r="I1695" i="23"/>
  <c r="J1695" i="23"/>
  <c r="K1695" i="23"/>
  <c r="L1695" i="23"/>
  <c r="M1695" i="23"/>
  <c r="A1696" i="23"/>
  <c r="B1696" i="23"/>
  <c r="C1696" i="23"/>
  <c r="D1696" i="23"/>
  <c r="E1696" i="23"/>
  <c r="F1696" i="23"/>
  <c r="G1696" i="23"/>
  <c r="H1696" i="23"/>
  <c r="I1696" i="23"/>
  <c r="J1696" i="23"/>
  <c r="K1696" i="23"/>
  <c r="L1696" i="23"/>
  <c r="M1696" i="23"/>
  <c r="A1697" i="23"/>
  <c r="B1697" i="23"/>
  <c r="C1697" i="23"/>
  <c r="D1697" i="23"/>
  <c r="E1697" i="23"/>
  <c r="F1697" i="23"/>
  <c r="G1697" i="23"/>
  <c r="H1697" i="23"/>
  <c r="I1697" i="23"/>
  <c r="J1697" i="23"/>
  <c r="K1697" i="23"/>
  <c r="L1697" i="23"/>
  <c r="M1697" i="23"/>
  <c r="A1698" i="23"/>
  <c r="B1698" i="23"/>
  <c r="C1698" i="23"/>
  <c r="D1698" i="23"/>
  <c r="E1698" i="23"/>
  <c r="F1698" i="23"/>
  <c r="G1698" i="23"/>
  <c r="H1698" i="23"/>
  <c r="I1698" i="23"/>
  <c r="J1698" i="23"/>
  <c r="K1698" i="23"/>
  <c r="L1698" i="23"/>
  <c r="M1698" i="23"/>
  <c r="A1699" i="23"/>
  <c r="B1699" i="23"/>
  <c r="C1699" i="23"/>
  <c r="D1699" i="23"/>
  <c r="E1699" i="23"/>
  <c r="F1699" i="23"/>
  <c r="G1699" i="23"/>
  <c r="H1699" i="23"/>
  <c r="I1699" i="23"/>
  <c r="J1699" i="23"/>
  <c r="K1699" i="23"/>
  <c r="L1699" i="23"/>
  <c r="M1699" i="23"/>
  <c r="A1700" i="23"/>
  <c r="B1700" i="23"/>
  <c r="C1700" i="23"/>
  <c r="D1700" i="23"/>
  <c r="E1700" i="23"/>
  <c r="F1700" i="23"/>
  <c r="G1700" i="23"/>
  <c r="H1700" i="23"/>
  <c r="I1700" i="23"/>
  <c r="J1700" i="23"/>
  <c r="K1700" i="23"/>
  <c r="L1700" i="23"/>
  <c r="M1700" i="23"/>
  <c r="A1701" i="23"/>
  <c r="B1701" i="23"/>
  <c r="C1701" i="23"/>
  <c r="D1701" i="23"/>
  <c r="E1701" i="23"/>
  <c r="F1701" i="23"/>
  <c r="G1701" i="23"/>
  <c r="H1701" i="23"/>
  <c r="I1701" i="23"/>
  <c r="J1701" i="23"/>
  <c r="K1701" i="23"/>
  <c r="L1701" i="23"/>
  <c r="M1701" i="23"/>
  <c r="A1702" i="23"/>
  <c r="B1702" i="23"/>
  <c r="C1702" i="23"/>
  <c r="D1702" i="23"/>
  <c r="E1702" i="23"/>
  <c r="F1702" i="23"/>
  <c r="G1702" i="23"/>
  <c r="H1702" i="23"/>
  <c r="I1702" i="23"/>
  <c r="J1702" i="23"/>
  <c r="K1702" i="23"/>
  <c r="L1702" i="23"/>
  <c r="M1702" i="23"/>
  <c r="A1703" i="23"/>
  <c r="B1703" i="23"/>
  <c r="C1703" i="23"/>
  <c r="D1703" i="23"/>
  <c r="E1703" i="23"/>
  <c r="F1703" i="23"/>
  <c r="G1703" i="23"/>
  <c r="H1703" i="23"/>
  <c r="I1703" i="23"/>
  <c r="J1703" i="23"/>
  <c r="K1703" i="23"/>
  <c r="L1703" i="23"/>
  <c r="M1703" i="23"/>
  <c r="A1704" i="23"/>
  <c r="B1704" i="23"/>
  <c r="C1704" i="23"/>
  <c r="D1704" i="23"/>
  <c r="E1704" i="23"/>
  <c r="F1704" i="23"/>
  <c r="G1704" i="23"/>
  <c r="H1704" i="23"/>
  <c r="I1704" i="23"/>
  <c r="J1704" i="23"/>
  <c r="K1704" i="23"/>
  <c r="L1704" i="23"/>
  <c r="M1704" i="23"/>
  <c r="A1705" i="23"/>
  <c r="B1705" i="23"/>
  <c r="C1705" i="23"/>
  <c r="D1705" i="23"/>
  <c r="E1705" i="23"/>
  <c r="F1705" i="23"/>
  <c r="G1705" i="23"/>
  <c r="H1705" i="23"/>
  <c r="I1705" i="23"/>
  <c r="J1705" i="23"/>
  <c r="K1705" i="23"/>
  <c r="L1705" i="23"/>
  <c r="M1705" i="23"/>
  <c r="A1706" i="23"/>
  <c r="B1706" i="23"/>
  <c r="C1706" i="23"/>
  <c r="D1706" i="23"/>
  <c r="E1706" i="23"/>
  <c r="F1706" i="23"/>
  <c r="G1706" i="23"/>
  <c r="H1706" i="23"/>
  <c r="I1706" i="23"/>
  <c r="J1706" i="23"/>
  <c r="K1706" i="23"/>
  <c r="L1706" i="23"/>
  <c r="M1706" i="23"/>
  <c r="A1707" i="23"/>
  <c r="B1707" i="23"/>
  <c r="C1707" i="23"/>
  <c r="D1707" i="23"/>
  <c r="E1707" i="23"/>
  <c r="F1707" i="23"/>
  <c r="G1707" i="23"/>
  <c r="H1707" i="23"/>
  <c r="I1707" i="23"/>
  <c r="J1707" i="23"/>
  <c r="K1707" i="23"/>
  <c r="L1707" i="23"/>
  <c r="M1707" i="23"/>
  <c r="A1708" i="23"/>
  <c r="B1708" i="23"/>
  <c r="C1708" i="23"/>
  <c r="D1708" i="23"/>
  <c r="E1708" i="23"/>
  <c r="F1708" i="23"/>
  <c r="G1708" i="23"/>
  <c r="H1708" i="23"/>
  <c r="I1708" i="23"/>
  <c r="J1708" i="23"/>
  <c r="K1708" i="23"/>
  <c r="L1708" i="23"/>
  <c r="M1708" i="23"/>
  <c r="A1709" i="23"/>
  <c r="B1709" i="23"/>
  <c r="C1709" i="23"/>
  <c r="D1709" i="23"/>
  <c r="E1709" i="23"/>
  <c r="F1709" i="23"/>
  <c r="G1709" i="23"/>
  <c r="H1709" i="23"/>
  <c r="I1709" i="23"/>
  <c r="J1709" i="23"/>
  <c r="K1709" i="23"/>
  <c r="L1709" i="23"/>
  <c r="M1709" i="23"/>
  <c r="A1710" i="23"/>
  <c r="B1710" i="23"/>
  <c r="C1710" i="23"/>
  <c r="D1710" i="23"/>
  <c r="E1710" i="23"/>
  <c r="F1710" i="23"/>
  <c r="G1710" i="23"/>
  <c r="H1710" i="23"/>
  <c r="I1710" i="23"/>
  <c r="J1710" i="23"/>
  <c r="K1710" i="23"/>
  <c r="L1710" i="23"/>
  <c r="M1710" i="23"/>
  <c r="A1711" i="23"/>
  <c r="B1711" i="23"/>
  <c r="C1711" i="23"/>
  <c r="D1711" i="23"/>
  <c r="E1711" i="23"/>
  <c r="F1711" i="23"/>
  <c r="G1711" i="23"/>
  <c r="H1711" i="23"/>
  <c r="I1711" i="23"/>
  <c r="J1711" i="23"/>
  <c r="K1711" i="23"/>
  <c r="L1711" i="23"/>
  <c r="M1711" i="23"/>
  <c r="A1712" i="23"/>
  <c r="B1712" i="23"/>
  <c r="C1712" i="23"/>
  <c r="D1712" i="23"/>
  <c r="E1712" i="23"/>
  <c r="F1712" i="23"/>
  <c r="G1712" i="23"/>
  <c r="H1712" i="23"/>
  <c r="I1712" i="23"/>
  <c r="J1712" i="23"/>
  <c r="K1712" i="23"/>
  <c r="L1712" i="23"/>
  <c r="M1712" i="23"/>
  <c r="A1713" i="23"/>
  <c r="B1713" i="23"/>
  <c r="C1713" i="23"/>
  <c r="D1713" i="23"/>
  <c r="E1713" i="23"/>
  <c r="F1713" i="23"/>
  <c r="G1713" i="23"/>
  <c r="H1713" i="23"/>
  <c r="I1713" i="23"/>
  <c r="J1713" i="23"/>
  <c r="K1713" i="23"/>
  <c r="L1713" i="23"/>
  <c r="M1713" i="23"/>
  <c r="A1714" i="23"/>
  <c r="B1714" i="23"/>
  <c r="C1714" i="23"/>
  <c r="D1714" i="23"/>
  <c r="E1714" i="23"/>
  <c r="F1714" i="23"/>
  <c r="G1714" i="23"/>
  <c r="H1714" i="23"/>
  <c r="I1714" i="23"/>
  <c r="J1714" i="23"/>
  <c r="K1714" i="23"/>
  <c r="L1714" i="23"/>
  <c r="M1714" i="23"/>
  <c r="A1715" i="23"/>
  <c r="B1715" i="23"/>
  <c r="C1715" i="23"/>
  <c r="D1715" i="23"/>
  <c r="E1715" i="23"/>
  <c r="F1715" i="23"/>
  <c r="G1715" i="23"/>
  <c r="H1715" i="23"/>
  <c r="I1715" i="23"/>
  <c r="J1715" i="23"/>
  <c r="K1715" i="23"/>
  <c r="L1715" i="23"/>
  <c r="M1715" i="23"/>
  <c r="A1716" i="23"/>
  <c r="B1716" i="23"/>
  <c r="C1716" i="23"/>
  <c r="D1716" i="23"/>
  <c r="E1716" i="23"/>
  <c r="F1716" i="23"/>
  <c r="G1716" i="23"/>
  <c r="H1716" i="23"/>
  <c r="I1716" i="23"/>
  <c r="J1716" i="23"/>
  <c r="K1716" i="23"/>
  <c r="L1716" i="23"/>
  <c r="M1716" i="23"/>
  <c r="A1717" i="23"/>
  <c r="B1717" i="23"/>
  <c r="C1717" i="23"/>
  <c r="D1717" i="23"/>
  <c r="E1717" i="23"/>
  <c r="F1717" i="23"/>
  <c r="G1717" i="23"/>
  <c r="H1717" i="23"/>
  <c r="I1717" i="23"/>
  <c r="J1717" i="23"/>
  <c r="K1717" i="23"/>
  <c r="L1717" i="23"/>
  <c r="M1717" i="23"/>
  <c r="A1718" i="23"/>
  <c r="B1718" i="23"/>
  <c r="C1718" i="23"/>
  <c r="D1718" i="23"/>
  <c r="E1718" i="23"/>
  <c r="F1718" i="23"/>
  <c r="G1718" i="23"/>
  <c r="H1718" i="23"/>
  <c r="I1718" i="23"/>
  <c r="J1718" i="23"/>
  <c r="K1718" i="23"/>
  <c r="L1718" i="23"/>
  <c r="M1718" i="23"/>
  <c r="A1719" i="23"/>
  <c r="B1719" i="23"/>
  <c r="C1719" i="23"/>
  <c r="D1719" i="23"/>
  <c r="E1719" i="23"/>
  <c r="F1719" i="23"/>
  <c r="G1719" i="23"/>
  <c r="H1719" i="23"/>
  <c r="I1719" i="23"/>
  <c r="J1719" i="23"/>
  <c r="K1719" i="23"/>
  <c r="L1719" i="23"/>
  <c r="M1719" i="23"/>
  <c r="A1720" i="23"/>
  <c r="B1720" i="23"/>
  <c r="C1720" i="23"/>
  <c r="D1720" i="23"/>
  <c r="E1720" i="23"/>
  <c r="F1720" i="23"/>
  <c r="G1720" i="23"/>
  <c r="H1720" i="23"/>
  <c r="I1720" i="23"/>
  <c r="J1720" i="23"/>
  <c r="K1720" i="23"/>
  <c r="L1720" i="23"/>
  <c r="M1720" i="23"/>
  <c r="A1721" i="23"/>
  <c r="B1721" i="23"/>
  <c r="C1721" i="23"/>
  <c r="D1721" i="23"/>
  <c r="E1721" i="23"/>
  <c r="F1721" i="23"/>
  <c r="G1721" i="23"/>
  <c r="H1721" i="23"/>
  <c r="I1721" i="23"/>
  <c r="J1721" i="23"/>
  <c r="K1721" i="23"/>
  <c r="L1721" i="23"/>
  <c r="M1721" i="23"/>
  <c r="A1722" i="23"/>
  <c r="B1722" i="23"/>
  <c r="C1722" i="23"/>
  <c r="D1722" i="23"/>
  <c r="E1722" i="23"/>
  <c r="F1722" i="23"/>
  <c r="G1722" i="23"/>
  <c r="H1722" i="23"/>
  <c r="I1722" i="23"/>
  <c r="J1722" i="23"/>
  <c r="K1722" i="23"/>
  <c r="L1722" i="23"/>
  <c r="M1722" i="23"/>
  <c r="A1723" i="23"/>
  <c r="B1723" i="23"/>
  <c r="C1723" i="23"/>
  <c r="D1723" i="23"/>
  <c r="E1723" i="23"/>
  <c r="F1723" i="23"/>
  <c r="G1723" i="23"/>
  <c r="H1723" i="23"/>
  <c r="I1723" i="23"/>
  <c r="J1723" i="23"/>
  <c r="K1723" i="23"/>
  <c r="L1723" i="23"/>
  <c r="M1723" i="23"/>
  <c r="A1724" i="23"/>
  <c r="B1724" i="23"/>
  <c r="C1724" i="23"/>
  <c r="D1724" i="23"/>
  <c r="E1724" i="23"/>
  <c r="F1724" i="23"/>
  <c r="G1724" i="23"/>
  <c r="H1724" i="23"/>
  <c r="I1724" i="23"/>
  <c r="J1724" i="23"/>
  <c r="K1724" i="23"/>
  <c r="L1724" i="23"/>
  <c r="M1724" i="23"/>
  <c r="A1725" i="23"/>
  <c r="B1725" i="23"/>
  <c r="C1725" i="23"/>
  <c r="D1725" i="23"/>
  <c r="E1725" i="23"/>
  <c r="F1725" i="23"/>
  <c r="G1725" i="23"/>
  <c r="H1725" i="23"/>
  <c r="I1725" i="23"/>
  <c r="J1725" i="23"/>
  <c r="K1725" i="23"/>
  <c r="L1725" i="23"/>
  <c r="M1725" i="23"/>
  <c r="A1726" i="23"/>
  <c r="B1726" i="23"/>
  <c r="C1726" i="23"/>
  <c r="D1726" i="23"/>
  <c r="E1726" i="23"/>
  <c r="F1726" i="23"/>
  <c r="G1726" i="23"/>
  <c r="H1726" i="23"/>
  <c r="I1726" i="23"/>
  <c r="J1726" i="23"/>
  <c r="K1726" i="23"/>
  <c r="L1726" i="23"/>
  <c r="M1726" i="23"/>
  <c r="A1727" i="23"/>
  <c r="B1727" i="23"/>
  <c r="C1727" i="23"/>
  <c r="D1727" i="23"/>
  <c r="E1727" i="23"/>
  <c r="F1727" i="23"/>
  <c r="G1727" i="23"/>
  <c r="H1727" i="23"/>
  <c r="I1727" i="23"/>
  <c r="J1727" i="23"/>
  <c r="K1727" i="23"/>
  <c r="L1727" i="23"/>
  <c r="M1727" i="23"/>
  <c r="A1728" i="23"/>
  <c r="B1728" i="23"/>
  <c r="C1728" i="23"/>
  <c r="D1728" i="23"/>
  <c r="E1728" i="23"/>
  <c r="F1728" i="23"/>
  <c r="G1728" i="23"/>
  <c r="H1728" i="23"/>
  <c r="I1728" i="23"/>
  <c r="J1728" i="23"/>
  <c r="K1728" i="23"/>
  <c r="L1728" i="23"/>
  <c r="M1728" i="23"/>
  <c r="A1729" i="23"/>
  <c r="B1729" i="23"/>
  <c r="C1729" i="23"/>
  <c r="D1729" i="23"/>
  <c r="E1729" i="23"/>
  <c r="F1729" i="23"/>
  <c r="G1729" i="23"/>
  <c r="H1729" i="23"/>
  <c r="I1729" i="23"/>
  <c r="J1729" i="23"/>
  <c r="K1729" i="23"/>
  <c r="L1729" i="23"/>
  <c r="M1729" i="23"/>
  <c r="A1730" i="23"/>
  <c r="B1730" i="23"/>
  <c r="C1730" i="23"/>
  <c r="D1730" i="23"/>
  <c r="E1730" i="23"/>
  <c r="F1730" i="23"/>
  <c r="G1730" i="23"/>
  <c r="H1730" i="23"/>
  <c r="I1730" i="23"/>
  <c r="J1730" i="23"/>
  <c r="K1730" i="23"/>
  <c r="L1730" i="23"/>
  <c r="M1730" i="23"/>
  <c r="A1731" i="23"/>
  <c r="B1731" i="23"/>
  <c r="C1731" i="23"/>
  <c r="D1731" i="23"/>
  <c r="E1731" i="23"/>
  <c r="F1731" i="23"/>
  <c r="G1731" i="23"/>
  <c r="H1731" i="23"/>
  <c r="I1731" i="23"/>
  <c r="J1731" i="23"/>
  <c r="K1731" i="23"/>
  <c r="L1731" i="23"/>
  <c r="M1731" i="23"/>
  <c r="A1732" i="23"/>
  <c r="B1732" i="23"/>
  <c r="C1732" i="23"/>
  <c r="D1732" i="23"/>
  <c r="E1732" i="23"/>
  <c r="F1732" i="23"/>
  <c r="G1732" i="23"/>
  <c r="H1732" i="23"/>
  <c r="I1732" i="23"/>
  <c r="J1732" i="23"/>
  <c r="K1732" i="23"/>
  <c r="L1732" i="23"/>
  <c r="M1732" i="23"/>
  <c r="A1733" i="23"/>
  <c r="B1733" i="23"/>
  <c r="C1733" i="23"/>
  <c r="D1733" i="23"/>
  <c r="E1733" i="23"/>
  <c r="F1733" i="23"/>
  <c r="G1733" i="23"/>
  <c r="H1733" i="23"/>
  <c r="I1733" i="23"/>
  <c r="J1733" i="23"/>
  <c r="K1733" i="23"/>
  <c r="L1733" i="23"/>
  <c r="M1733" i="23"/>
  <c r="A1734" i="23"/>
  <c r="B1734" i="23"/>
  <c r="C1734" i="23"/>
  <c r="D1734" i="23"/>
  <c r="E1734" i="23"/>
  <c r="F1734" i="23"/>
  <c r="G1734" i="23"/>
  <c r="H1734" i="23"/>
  <c r="I1734" i="23"/>
  <c r="J1734" i="23"/>
  <c r="K1734" i="23"/>
  <c r="L1734" i="23"/>
  <c r="M1734" i="23"/>
  <c r="A1735" i="23"/>
  <c r="B1735" i="23"/>
  <c r="C1735" i="23"/>
  <c r="D1735" i="23"/>
  <c r="E1735" i="23"/>
  <c r="F1735" i="23"/>
  <c r="G1735" i="23"/>
  <c r="H1735" i="23"/>
  <c r="I1735" i="23"/>
  <c r="J1735" i="23"/>
  <c r="K1735" i="23"/>
  <c r="L1735" i="23"/>
  <c r="M1735" i="23"/>
  <c r="A1736" i="23"/>
  <c r="B1736" i="23"/>
  <c r="C1736" i="23"/>
  <c r="D1736" i="23"/>
  <c r="E1736" i="23"/>
  <c r="F1736" i="23"/>
  <c r="G1736" i="23"/>
  <c r="H1736" i="23"/>
  <c r="I1736" i="23"/>
  <c r="J1736" i="23"/>
  <c r="K1736" i="23"/>
  <c r="L1736" i="23"/>
  <c r="M1736" i="23"/>
  <c r="A1737" i="23"/>
  <c r="B1737" i="23"/>
  <c r="C1737" i="23"/>
  <c r="D1737" i="23"/>
  <c r="E1737" i="23"/>
  <c r="F1737" i="23"/>
  <c r="G1737" i="23"/>
  <c r="H1737" i="23"/>
  <c r="I1737" i="23"/>
  <c r="J1737" i="23"/>
  <c r="K1737" i="23"/>
  <c r="L1737" i="23"/>
  <c r="M1737" i="23"/>
  <c r="A1738" i="23"/>
  <c r="B1738" i="23"/>
  <c r="C1738" i="23"/>
  <c r="D1738" i="23"/>
  <c r="E1738" i="23"/>
  <c r="F1738" i="23"/>
  <c r="G1738" i="23"/>
  <c r="H1738" i="23"/>
  <c r="I1738" i="23"/>
  <c r="J1738" i="23"/>
  <c r="K1738" i="23"/>
  <c r="L1738" i="23"/>
  <c r="M1738" i="23"/>
  <c r="A1739" i="23"/>
  <c r="B1739" i="23"/>
  <c r="C1739" i="23"/>
  <c r="D1739" i="23"/>
  <c r="E1739" i="23"/>
  <c r="F1739" i="23"/>
  <c r="G1739" i="23"/>
  <c r="H1739" i="23"/>
  <c r="I1739" i="23"/>
  <c r="J1739" i="23"/>
  <c r="K1739" i="23"/>
  <c r="L1739" i="23"/>
  <c r="M1739" i="23"/>
  <c r="A1740" i="23"/>
  <c r="B1740" i="23"/>
  <c r="C1740" i="23"/>
  <c r="D1740" i="23"/>
  <c r="E1740" i="23"/>
  <c r="F1740" i="23"/>
  <c r="G1740" i="23"/>
  <c r="H1740" i="23"/>
  <c r="I1740" i="23"/>
  <c r="J1740" i="23"/>
  <c r="K1740" i="23"/>
  <c r="L1740" i="23"/>
  <c r="M1740" i="23"/>
  <c r="A1066" i="23"/>
  <c r="B1066" i="23"/>
  <c r="C1066" i="23"/>
  <c r="D1066" i="23"/>
  <c r="E1066" i="23"/>
  <c r="F1066" i="23"/>
  <c r="G1066" i="23"/>
  <c r="H1066" i="23"/>
  <c r="I1066" i="23"/>
  <c r="J1066" i="23"/>
  <c r="K1066" i="23"/>
  <c r="L1066" i="23"/>
  <c r="M1066" i="23"/>
  <c r="A1067" i="23"/>
  <c r="B1067" i="23"/>
  <c r="C1067" i="23"/>
  <c r="D1067" i="23"/>
  <c r="E1067" i="23"/>
  <c r="F1067" i="23"/>
  <c r="G1067" i="23"/>
  <c r="H1067" i="23"/>
  <c r="I1067" i="23"/>
  <c r="J1067" i="23"/>
  <c r="K1067" i="23"/>
  <c r="L1067" i="23"/>
  <c r="M1067" i="23"/>
  <c r="A1068" i="23"/>
  <c r="B1068" i="23"/>
  <c r="C1068" i="23"/>
  <c r="D1068" i="23"/>
  <c r="E1068" i="23"/>
  <c r="F1068" i="23"/>
  <c r="G1068" i="23"/>
  <c r="H1068" i="23"/>
  <c r="I1068" i="23"/>
  <c r="J1068" i="23"/>
  <c r="K1068" i="23"/>
  <c r="L1068" i="23"/>
  <c r="M1068" i="23"/>
  <c r="A1069" i="23"/>
  <c r="B1069" i="23"/>
  <c r="C1069" i="23"/>
  <c r="D1069" i="23"/>
  <c r="E1069" i="23"/>
  <c r="F1069" i="23"/>
  <c r="G1069" i="23"/>
  <c r="H1069" i="23"/>
  <c r="I1069" i="23"/>
  <c r="J1069" i="23"/>
  <c r="K1069" i="23"/>
  <c r="L1069" i="23"/>
  <c r="M1069" i="23"/>
  <c r="A1070" i="23"/>
  <c r="B1070" i="23"/>
  <c r="C1070" i="23"/>
  <c r="D1070" i="23"/>
  <c r="E1070" i="23"/>
  <c r="F1070" i="23"/>
  <c r="G1070" i="23"/>
  <c r="H1070" i="23"/>
  <c r="I1070" i="23"/>
  <c r="J1070" i="23"/>
  <c r="K1070" i="23"/>
  <c r="L1070" i="23"/>
  <c r="M1070" i="23"/>
  <c r="A1071" i="23"/>
  <c r="B1071" i="23"/>
  <c r="C1071" i="23"/>
  <c r="D1071" i="23"/>
  <c r="E1071" i="23"/>
  <c r="F1071" i="23"/>
  <c r="G1071" i="23"/>
  <c r="H1071" i="23"/>
  <c r="I1071" i="23"/>
  <c r="J1071" i="23"/>
  <c r="K1071" i="23"/>
  <c r="L1071" i="23"/>
  <c r="M1071" i="23"/>
  <c r="A1072" i="23"/>
  <c r="B1072" i="23"/>
  <c r="C1072" i="23"/>
  <c r="D1072" i="23"/>
  <c r="E1072" i="23"/>
  <c r="F1072" i="23"/>
  <c r="G1072" i="23"/>
  <c r="H1072" i="23"/>
  <c r="I1072" i="23"/>
  <c r="J1072" i="23"/>
  <c r="K1072" i="23"/>
  <c r="L1072" i="23"/>
  <c r="M1072" i="23"/>
  <c r="A1073" i="23"/>
  <c r="B1073" i="23"/>
  <c r="C1073" i="23"/>
  <c r="D1073" i="23"/>
  <c r="E1073" i="23"/>
  <c r="F1073" i="23"/>
  <c r="G1073" i="23"/>
  <c r="H1073" i="23"/>
  <c r="I1073" i="23"/>
  <c r="J1073" i="23"/>
  <c r="K1073" i="23"/>
  <c r="L1073" i="23"/>
  <c r="M1073" i="23"/>
  <c r="A1074" i="23"/>
  <c r="B1074" i="23"/>
  <c r="C1074" i="23"/>
  <c r="D1074" i="23"/>
  <c r="E1074" i="23"/>
  <c r="F1074" i="23"/>
  <c r="G1074" i="23"/>
  <c r="H1074" i="23"/>
  <c r="I1074" i="23"/>
  <c r="J1074" i="23"/>
  <c r="K1074" i="23"/>
  <c r="L1074" i="23"/>
  <c r="M1074" i="23"/>
  <c r="A1075" i="23"/>
  <c r="B1075" i="23"/>
  <c r="C1075" i="23"/>
  <c r="D1075" i="23"/>
  <c r="E1075" i="23"/>
  <c r="F1075" i="23"/>
  <c r="G1075" i="23"/>
  <c r="H1075" i="23"/>
  <c r="I1075" i="23"/>
  <c r="J1075" i="23"/>
  <c r="K1075" i="23"/>
  <c r="L1075" i="23"/>
  <c r="M1075" i="23"/>
  <c r="A1076" i="23"/>
  <c r="B1076" i="23"/>
  <c r="C1076" i="23"/>
  <c r="D1076" i="23"/>
  <c r="E1076" i="23"/>
  <c r="F1076" i="23"/>
  <c r="G1076" i="23"/>
  <c r="H1076" i="23"/>
  <c r="I1076" i="23"/>
  <c r="J1076" i="23"/>
  <c r="K1076" i="23"/>
  <c r="L1076" i="23"/>
  <c r="M1076" i="23"/>
  <c r="A1077" i="23"/>
  <c r="B1077" i="23"/>
  <c r="C1077" i="23"/>
  <c r="D1077" i="23"/>
  <c r="E1077" i="23"/>
  <c r="F1077" i="23"/>
  <c r="G1077" i="23"/>
  <c r="H1077" i="23"/>
  <c r="I1077" i="23"/>
  <c r="J1077" i="23"/>
  <c r="K1077" i="23"/>
  <c r="L1077" i="23"/>
  <c r="M1077" i="23"/>
  <c r="A1078" i="23"/>
  <c r="B1078" i="23"/>
  <c r="C1078" i="23"/>
  <c r="D1078" i="23"/>
  <c r="E1078" i="23"/>
  <c r="F1078" i="23"/>
  <c r="G1078" i="23"/>
  <c r="H1078" i="23"/>
  <c r="I1078" i="23"/>
  <c r="J1078" i="23"/>
  <c r="K1078" i="23"/>
  <c r="L1078" i="23"/>
  <c r="M1078" i="23"/>
  <c r="A1079" i="23"/>
  <c r="B1079" i="23"/>
  <c r="C1079" i="23"/>
  <c r="D1079" i="23"/>
  <c r="E1079" i="23"/>
  <c r="F1079" i="23"/>
  <c r="G1079" i="23"/>
  <c r="H1079" i="23"/>
  <c r="I1079" i="23"/>
  <c r="J1079" i="23"/>
  <c r="K1079" i="23"/>
  <c r="L1079" i="23"/>
  <c r="M1079" i="23"/>
  <c r="A1080" i="23"/>
  <c r="B1080" i="23"/>
  <c r="C1080" i="23"/>
  <c r="D1080" i="23"/>
  <c r="E1080" i="23"/>
  <c r="F1080" i="23"/>
  <c r="G1080" i="23"/>
  <c r="H1080" i="23"/>
  <c r="I1080" i="23"/>
  <c r="J1080" i="23"/>
  <c r="K1080" i="23"/>
  <c r="L1080" i="23"/>
  <c r="M1080" i="23"/>
  <c r="A1081" i="23"/>
  <c r="B1081" i="23"/>
  <c r="C1081" i="23"/>
  <c r="D1081" i="23"/>
  <c r="E1081" i="23"/>
  <c r="F1081" i="23"/>
  <c r="G1081" i="23"/>
  <c r="H1081" i="23"/>
  <c r="I1081" i="23"/>
  <c r="J1081" i="23"/>
  <c r="K1081" i="23"/>
  <c r="L1081" i="23"/>
  <c r="M1081" i="23"/>
  <c r="A1082" i="23"/>
  <c r="B1082" i="23"/>
  <c r="C1082" i="23"/>
  <c r="D1082" i="23"/>
  <c r="E1082" i="23"/>
  <c r="F1082" i="23"/>
  <c r="G1082" i="23"/>
  <c r="H1082" i="23"/>
  <c r="I1082" i="23"/>
  <c r="J1082" i="23"/>
  <c r="K1082" i="23"/>
  <c r="L1082" i="23"/>
  <c r="M1082" i="23"/>
  <c r="A1083" i="23"/>
  <c r="B1083" i="23"/>
  <c r="C1083" i="23"/>
  <c r="D1083" i="23"/>
  <c r="E1083" i="23"/>
  <c r="F1083" i="23"/>
  <c r="G1083" i="23"/>
  <c r="H1083" i="23"/>
  <c r="I1083" i="23"/>
  <c r="J1083" i="23"/>
  <c r="K1083" i="23"/>
  <c r="L1083" i="23"/>
  <c r="M1083" i="23"/>
  <c r="A1084" i="23"/>
  <c r="B1084" i="23"/>
  <c r="C1084" i="23"/>
  <c r="D1084" i="23"/>
  <c r="E1084" i="23"/>
  <c r="F1084" i="23"/>
  <c r="G1084" i="23"/>
  <c r="H1084" i="23"/>
  <c r="I1084" i="23"/>
  <c r="J1084" i="23"/>
  <c r="K1084" i="23"/>
  <c r="L1084" i="23"/>
  <c r="M1084" i="23"/>
  <c r="A1085" i="23"/>
  <c r="B1085" i="23"/>
  <c r="C1085" i="23"/>
  <c r="D1085" i="23"/>
  <c r="E1085" i="23"/>
  <c r="F1085" i="23"/>
  <c r="G1085" i="23"/>
  <c r="H1085" i="23"/>
  <c r="I1085" i="23"/>
  <c r="J1085" i="23"/>
  <c r="K1085" i="23"/>
  <c r="L1085" i="23"/>
  <c r="M1085" i="23"/>
  <c r="A1086" i="23"/>
  <c r="B1086" i="23"/>
  <c r="C1086" i="23"/>
  <c r="D1086" i="23"/>
  <c r="E1086" i="23"/>
  <c r="F1086" i="23"/>
  <c r="G1086" i="23"/>
  <c r="H1086" i="23"/>
  <c r="I1086" i="23"/>
  <c r="J1086" i="23"/>
  <c r="K1086" i="23"/>
  <c r="L1086" i="23"/>
  <c r="M1086" i="23"/>
  <c r="A1087" i="23"/>
  <c r="B1087" i="23"/>
  <c r="C1087" i="23"/>
  <c r="D1087" i="23"/>
  <c r="E1087" i="23"/>
  <c r="F1087" i="23"/>
  <c r="G1087" i="23"/>
  <c r="H1087" i="23"/>
  <c r="I1087" i="23"/>
  <c r="J1087" i="23"/>
  <c r="K1087" i="23"/>
  <c r="L1087" i="23"/>
  <c r="M1087" i="23"/>
  <c r="A1088" i="23"/>
  <c r="B1088" i="23"/>
  <c r="C1088" i="23"/>
  <c r="D1088" i="23"/>
  <c r="E1088" i="23"/>
  <c r="F1088" i="23"/>
  <c r="G1088" i="23"/>
  <c r="H1088" i="23"/>
  <c r="I1088" i="23"/>
  <c r="J1088" i="23"/>
  <c r="K1088" i="23"/>
  <c r="L1088" i="23"/>
  <c r="M1088" i="23"/>
  <c r="A1089" i="23"/>
  <c r="B1089" i="23"/>
  <c r="C1089" i="23"/>
  <c r="D1089" i="23"/>
  <c r="E1089" i="23"/>
  <c r="F1089" i="23"/>
  <c r="G1089" i="23"/>
  <c r="H1089" i="23"/>
  <c r="I1089" i="23"/>
  <c r="J1089" i="23"/>
  <c r="K1089" i="23"/>
  <c r="L1089" i="23"/>
  <c r="M1089" i="23"/>
  <c r="A1090" i="23"/>
  <c r="B1090" i="23"/>
  <c r="C1090" i="23"/>
  <c r="D1090" i="23"/>
  <c r="E1090" i="23"/>
  <c r="F1090" i="23"/>
  <c r="G1090" i="23"/>
  <c r="H1090" i="23"/>
  <c r="I1090" i="23"/>
  <c r="J1090" i="23"/>
  <c r="K1090" i="23"/>
  <c r="L1090" i="23"/>
  <c r="M1090" i="23"/>
  <c r="A1091" i="23"/>
  <c r="B1091" i="23"/>
  <c r="C1091" i="23"/>
  <c r="D1091" i="23"/>
  <c r="E1091" i="23"/>
  <c r="F1091" i="23"/>
  <c r="G1091" i="23"/>
  <c r="H1091" i="23"/>
  <c r="I1091" i="23"/>
  <c r="J1091" i="23"/>
  <c r="K1091" i="23"/>
  <c r="L1091" i="23"/>
  <c r="M1091" i="23"/>
  <c r="A1092" i="23"/>
  <c r="B1092" i="23"/>
  <c r="C1092" i="23"/>
  <c r="D1092" i="23"/>
  <c r="E1092" i="23"/>
  <c r="F1092" i="23"/>
  <c r="G1092" i="23"/>
  <c r="H1092" i="23"/>
  <c r="I1092" i="23"/>
  <c r="J1092" i="23"/>
  <c r="K1092" i="23"/>
  <c r="L1092" i="23"/>
  <c r="M1092" i="23"/>
  <c r="A1093" i="23"/>
  <c r="B1093" i="23"/>
  <c r="C1093" i="23"/>
  <c r="D1093" i="23"/>
  <c r="E1093" i="23"/>
  <c r="F1093" i="23"/>
  <c r="G1093" i="23"/>
  <c r="H1093" i="23"/>
  <c r="I1093" i="23"/>
  <c r="J1093" i="23"/>
  <c r="K1093" i="23"/>
  <c r="L1093" i="23"/>
  <c r="M1093" i="23"/>
  <c r="A1094" i="23"/>
  <c r="B1094" i="23"/>
  <c r="C1094" i="23"/>
  <c r="D1094" i="23"/>
  <c r="E1094" i="23"/>
  <c r="F1094" i="23"/>
  <c r="G1094" i="23"/>
  <c r="H1094" i="23"/>
  <c r="I1094" i="23"/>
  <c r="J1094" i="23"/>
  <c r="K1094" i="23"/>
  <c r="L1094" i="23"/>
  <c r="M1094" i="23"/>
  <c r="A1095" i="23"/>
  <c r="B1095" i="23"/>
  <c r="C1095" i="23"/>
  <c r="D1095" i="23"/>
  <c r="E1095" i="23"/>
  <c r="F1095" i="23"/>
  <c r="G1095" i="23"/>
  <c r="H1095" i="23"/>
  <c r="I1095" i="23"/>
  <c r="J1095" i="23"/>
  <c r="K1095" i="23"/>
  <c r="L1095" i="23"/>
  <c r="M1095" i="23"/>
  <c r="A1096" i="23"/>
  <c r="B1096" i="23"/>
  <c r="C1096" i="23"/>
  <c r="D1096" i="23"/>
  <c r="E1096" i="23"/>
  <c r="F1096" i="23"/>
  <c r="G1096" i="23"/>
  <c r="H1096" i="23"/>
  <c r="I1096" i="23"/>
  <c r="J1096" i="23"/>
  <c r="K1096" i="23"/>
  <c r="L1096" i="23"/>
  <c r="M1096" i="23"/>
  <c r="A1097" i="23"/>
  <c r="B1097" i="23"/>
  <c r="C1097" i="23"/>
  <c r="D1097" i="23"/>
  <c r="E1097" i="23"/>
  <c r="F1097" i="23"/>
  <c r="G1097" i="23"/>
  <c r="H1097" i="23"/>
  <c r="I1097" i="23"/>
  <c r="J1097" i="23"/>
  <c r="K1097" i="23"/>
  <c r="L1097" i="23"/>
  <c r="M1097" i="23"/>
  <c r="A1098" i="23"/>
  <c r="B1098" i="23"/>
  <c r="C1098" i="23"/>
  <c r="D1098" i="23"/>
  <c r="E1098" i="23"/>
  <c r="F1098" i="23"/>
  <c r="G1098" i="23"/>
  <c r="H1098" i="23"/>
  <c r="I1098" i="23"/>
  <c r="J1098" i="23"/>
  <c r="K1098" i="23"/>
  <c r="L1098" i="23"/>
  <c r="M1098" i="23"/>
  <c r="A1099" i="23"/>
  <c r="B1099" i="23"/>
  <c r="C1099" i="23"/>
  <c r="D1099" i="23"/>
  <c r="E1099" i="23"/>
  <c r="F1099" i="23"/>
  <c r="G1099" i="23"/>
  <c r="H1099" i="23"/>
  <c r="I1099" i="23"/>
  <c r="J1099" i="23"/>
  <c r="K1099" i="23"/>
  <c r="L1099" i="23"/>
  <c r="M1099" i="23"/>
  <c r="A1100" i="23"/>
  <c r="B1100" i="23"/>
  <c r="C1100" i="23"/>
  <c r="D1100" i="23"/>
  <c r="E1100" i="23"/>
  <c r="F1100" i="23"/>
  <c r="G1100" i="23"/>
  <c r="H1100" i="23"/>
  <c r="I1100" i="23"/>
  <c r="J1100" i="23"/>
  <c r="K1100" i="23"/>
  <c r="L1100" i="23"/>
  <c r="M1100" i="23"/>
  <c r="A1101" i="23"/>
  <c r="B1101" i="23"/>
  <c r="C1101" i="23"/>
  <c r="D1101" i="23"/>
  <c r="E1101" i="23"/>
  <c r="F1101" i="23"/>
  <c r="G1101" i="23"/>
  <c r="H1101" i="23"/>
  <c r="I1101" i="23"/>
  <c r="J1101" i="23"/>
  <c r="K1101" i="23"/>
  <c r="L1101" i="23"/>
  <c r="M1101" i="23"/>
  <c r="A1102" i="23"/>
  <c r="B1102" i="23"/>
  <c r="C1102" i="23"/>
  <c r="D1102" i="23"/>
  <c r="E1102" i="23"/>
  <c r="F1102" i="23"/>
  <c r="G1102" i="23"/>
  <c r="H1102" i="23"/>
  <c r="I1102" i="23"/>
  <c r="J1102" i="23"/>
  <c r="K1102" i="23"/>
  <c r="L1102" i="23"/>
  <c r="M1102" i="23"/>
  <c r="A1103" i="23"/>
  <c r="B1103" i="23"/>
  <c r="C1103" i="23"/>
  <c r="D1103" i="23"/>
  <c r="E1103" i="23"/>
  <c r="F1103" i="23"/>
  <c r="G1103" i="23"/>
  <c r="H1103" i="23"/>
  <c r="I1103" i="23"/>
  <c r="J1103" i="23"/>
  <c r="K1103" i="23"/>
  <c r="L1103" i="23"/>
  <c r="M1103" i="23"/>
  <c r="A1104" i="23"/>
  <c r="B1104" i="23"/>
  <c r="C1104" i="23"/>
  <c r="D1104" i="23"/>
  <c r="E1104" i="23"/>
  <c r="F1104" i="23"/>
  <c r="G1104" i="23"/>
  <c r="H1104" i="23"/>
  <c r="I1104" i="23"/>
  <c r="J1104" i="23"/>
  <c r="K1104" i="23"/>
  <c r="L1104" i="23"/>
  <c r="M1104" i="23"/>
  <c r="A1105" i="23"/>
  <c r="B1105" i="23"/>
  <c r="C1105" i="23"/>
  <c r="D1105" i="23"/>
  <c r="E1105" i="23"/>
  <c r="F1105" i="23"/>
  <c r="G1105" i="23"/>
  <c r="H1105" i="23"/>
  <c r="I1105" i="23"/>
  <c r="J1105" i="23"/>
  <c r="K1105" i="23"/>
  <c r="L1105" i="23"/>
  <c r="M1105" i="23"/>
  <c r="A1106" i="23"/>
  <c r="B1106" i="23"/>
  <c r="C1106" i="23"/>
  <c r="D1106" i="23"/>
  <c r="E1106" i="23"/>
  <c r="F1106" i="23"/>
  <c r="G1106" i="23"/>
  <c r="H1106" i="23"/>
  <c r="I1106" i="23"/>
  <c r="J1106" i="23"/>
  <c r="K1106" i="23"/>
  <c r="L1106" i="23"/>
  <c r="M1106" i="23"/>
  <c r="A1107" i="23"/>
  <c r="B1107" i="23"/>
  <c r="C1107" i="23"/>
  <c r="D1107" i="23"/>
  <c r="E1107" i="23"/>
  <c r="F1107" i="23"/>
  <c r="G1107" i="23"/>
  <c r="H1107" i="23"/>
  <c r="I1107" i="23"/>
  <c r="J1107" i="23"/>
  <c r="K1107" i="23"/>
  <c r="L1107" i="23"/>
  <c r="M1107" i="23"/>
  <c r="A1108" i="23"/>
  <c r="B1108" i="23"/>
  <c r="C1108" i="23"/>
  <c r="D1108" i="23"/>
  <c r="E1108" i="23"/>
  <c r="F1108" i="23"/>
  <c r="G1108" i="23"/>
  <c r="H1108" i="23"/>
  <c r="I1108" i="23"/>
  <c r="J1108" i="23"/>
  <c r="K1108" i="23"/>
  <c r="L1108" i="23"/>
  <c r="M1108" i="23"/>
  <c r="A1109" i="23"/>
  <c r="B1109" i="23"/>
  <c r="C1109" i="23"/>
  <c r="D1109" i="23"/>
  <c r="E1109" i="23"/>
  <c r="F1109" i="23"/>
  <c r="G1109" i="23"/>
  <c r="H1109" i="23"/>
  <c r="I1109" i="23"/>
  <c r="J1109" i="23"/>
  <c r="K1109" i="23"/>
  <c r="L1109" i="23"/>
  <c r="M1109" i="23"/>
  <c r="A1110" i="23"/>
  <c r="B1110" i="23"/>
  <c r="C1110" i="23"/>
  <c r="D1110" i="23"/>
  <c r="E1110" i="23"/>
  <c r="F1110" i="23"/>
  <c r="G1110" i="23"/>
  <c r="H1110" i="23"/>
  <c r="I1110" i="23"/>
  <c r="J1110" i="23"/>
  <c r="K1110" i="23"/>
  <c r="L1110" i="23"/>
  <c r="M1110" i="23"/>
  <c r="A1111" i="23"/>
  <c r="B1111" i="23"/>
  <c r="C1111" i="23"/>
  <c r="D1111" i="23"/>
  <c r="E1111" i="23"/>
  <c r="F1111" i="23"/>
  <c r="G1111" i="23"/>
  <c r="H1111" i="23"/>
  <c r="I1111" i="23"/>
  <c r="J1111" i="23"/>
  <c r="K1111" i="23"/>
  <c r="L1111" i="23"/>
  <c r="M1111" i="23"/>
  <c r="A1112" i="23"/>
  <c r="B1112" i="23"/>
  <c r="C1112" i="23"/>
  <c r="D1112" i="23"/>
  <c r="E1112" i="23"/>
  <c r="F1112" i="23"/>
  <c r="G1112" i="23"/>
  <c r="H1112" i="23"/>
  <c r="I1112" i="23"/>
  <c r="J1112" i="23"/>
  <c r="K1112" i="23"/>
  <c r="L1112" i="23"/>
  <c r="M1112" i="23"/>
  <c r="A1113" i="23"/>
  <c r="B1113" i="23"/>
  <c r="C1113" i="23"/>
  <c r="D1113" i="23"/>
  <c r="E1113" i="23"/>
  <c r="F1113" i="23"/>
  <c r="G1113" i="23"/>
  <c r="H1113" i="23"/>
  <c r="I1113" i="23"/>
  <c r="J1113" i="23"/>
  <c r="K1113" i="23"/>
  <c r="L1113" i="23"/>
  <c r="M1113" i="23"/>
  <c r="A1114" i="23"/>
  <c r="B1114" i="23"/>
  <c r="C1114" i="23"/>
  <c r="D1114" i="23"/>
  <c r="E1114" i="23"/>
  <c r="F1114" i="23"/>
  <c r="G1114" i="23"/>
  <c r="H1114" i="23"/>
  <c r="I1114" i="23"/>
  <c r="J1114" i="23"/>
  <c r="K1114" i="23"/>
  <c r="L1114" i="23"/>
  <c r="M1114" i="23"/>
  <c r="A1115" i="23"/>
  <c r="B1115" i="23"/>
  <c r="C1115" i="23"/>
  <c r="D1115" i="23"/>
  <c r="E1115" i="23"/>
  <c r="F1115" i="23"/>
  <c r="G1115" i="23"/>
  <c r="H1115" i="23"/>
  <c r="I1115" i="23"/>
  <c r="J1115" i="23"/>
  <c r="K1115" i="23"/>
  <c r="L1115" i="23"/>
  <c r="M1115" i="23"/>
  <c r="A1116" i="23"/>
  <c r="B1116" i="23"/>
  <c r="C1116" i="23"/>
  <c r="D1116" i="23"/>
  <c r="E1116" i="23"/>
  <c r="F1116" i="23"/>
  <c r="G1116" i="23"/>
  <c r="H1116" i="23"/>
  <c r="I1116" i="23"/>
  <c r="J1116" i="23"/>
  <c r="K1116" i="23"/>
  <c r="L1116" i="23"/>
  <c r="M1116" i="23"/>
  <c r="A1117" i="23"/>
  <c r="B1117" i="23"/>
  <c r="C1117" i="23"/>
  <c r="D1117" i="23"/>
  <c r="E1117" i="23"/>
  <c r="F1117" i="23"/>
  <c r="G1117" i="23"/>
  <c r="H1117" i="23"/>
  <c r="I1117" i="23"/>
  <c r="J1117" i="23"/>
  <c r="K1117" i="23"/>
  <c r="L1117" i="23"/>
  <c r="M1117" i="23"/>
  <c r="A1118" i="23"/>
  <c r="B1118" i="23"/>
  <c r="C1118" i="23"/>
  <c r="D1118" i="23"/>
  <c r="E1118" i="23"/>
  <c r="F1118" i="23"/>
  <c r="G1118" i="23"/>
  <c r="H1118" i="23"/>
  <c r="I1118" i="23"/>
  <c r="J1118" i="23"/>
  <c r="K1118" i="23"/>
  <c r="L1118" i="23"/>
  <c r="M1118" i="23"/>
  <c r="A1119" i="23"/>
  <c r="B1119" i="23"/>
  <c r="C1119" i="23"/>
  <c r="D1119" i="23"/>
  <c r="E1119" i="23"/>
  <c r="F1119" i="23"/>
  <c r="G1119" i="23"/>
  <c r="H1119" i="23"/>
  <c r="I1119" i="23"/>
  <c r="J1119" i="23"/>
  <c r="K1119" i="23"/>
  <c r="L1119" i="23"/>
  <c r="M1119" i="23"/>
  <c r="A1120" i="23"/>
  <c r="B1120" i="23"/>
  <c r="C1120" i="23"/>
  <c r="D1120" i="23"/>
  <c r="E1120" i="23"/>
  <c r="F1120" i="23"/>
  <c r="G1120" i="23"/>
  <c r="H1120" i="23"/>
  <c r="I1120" i="23"/>
  <c r="J1120" i="23"/>
  <c r="K1120" i="23"/>
  <c r="L1120" i="23"/>
  <c r="M1120" i="23"/>
  <c r="A1121" i="23"/>
  <c r="B1121" i="23"/>
  <c r="C1121" i="23"/>
  <c r="D1121" i="23"/>
  <c r="E1121" i="23"/>
  <c r="F1121" i="23"/>
  <c r="G1121" i="23"/>
  <c r="H1121" i="23"/>
  <c r="I1121" i="23"/>
  <c r="J1121" i="23"/>
  <c r="K1121" i="23"/>
  <c r="L1121" i="23"/>
  <c r="M1121" i="23"/>
  <c r="A1122" i="23"/>
  <c r="B1122" i="23"/>
  <c r="C1122" i="23"/>
  <c r="D1122" i="23"/>
  <c r="E1122" i="23"/>
  <c r="F1122" i="23"/>
  <c r="G1122" i="23"/>
  <c r="H1122" i="23"/>
  <c r="I1122" i="23"/>
  <c r="J1122" i="23"/>
  <c r="K1122" i="23"/>
  <c r="L1122" i="23"/>
  <c r="M1122" i="23"/>
  <c r="A1123" i="23"/>
  <c r="B1123" i="23"/>
  <c r="C1123" i="23"/>
  <c r="D1123" i="23"/>
  <c r="E1123" i="23"/>
  <c r="F1123" i="23"/>
  <c r="G1123" i="23"/>
  <c r="H1123" i="23"/>
  <c r="I1123" i="23"/>
  <c r="J1123" i="23"/>
  <c r="K1123" i="23"/>
  <c r="L1123" i="23"/>
  <c r="M1123" i="23"/>
  <c r="A1124" i="23"/>
  <c r="B1124" i="23"/>
  <c r="C1124" i="23"/>
  <c r="D1124" i="23"/>
  <c r="E1124" i="23"/>
  <c r="F1124" i="23"/>
  <c r="G1124" i="23"/>
  <c r="H1124" i="23"/>
  <c r="I1124" i="23"/>
  <c r="J1124" i="23"/>
  <c r="K1124" i="23"/>
  <c r="L1124" i="23"/>
  <c r="M1124" i="23"/>
  <c r="A1125" i="23"/>
  <c r="B1125" i="23"/>
  <c r="C1125" i="23"/>
  <c r="D1125" i="23"/>
  <c r="E1125" i="23"/>
  <c r="F1125" i="23"/>
  <c r="G1125" i="23"/>
  <c r="H1125" i="23"/>
  <c r="I1125" i="23"/>
  <c r="J1125" i="23"/>
  <c r="K1125" i="23"/>
  <c r="L1125" i="23"/>
  <c r="M1125" i="23"/>
  <c r="A1126" i="23"/>
  <c r="B1126" i="23"/>
  <c r="C1126" i="23"/>
  <c r="D1126" i="23"/>
  <c r="E1126" i="23"/>
  <c r="F1126" i="23"/>
  <c r="G1126" i="23"/>
  <c r="H1126" i="23"/>
  <c r="I1126" i="23"/>
  <c r="J1126" i="23"/>
  <c r="K1126" i="23"/>
  <c r="L1126" i="23"/>
  <c r="M1126" i="23"/>
  <c r="A1127" i="23"/>
  <c r="B1127" i="23"/>
  <c r="C1127" i="23"/>
  <c r="D1127" i="23"/>
  <c r="E1127" i="23"/>
  <c r="F1127" i="23"/>
  <c r="G1127" i="23"/>
  <c r="H1127" i="23"/>
  <c r="I1127" i="23"/>
  <c r="J1127" i="23"/>
  <c r="K1127" i="23"/>
  <c r="L1127" i="23"/>
  <c r="M1127" i="23"/>
  <c r="A1128" i="23"/>
  <c r="B1128" i="23"/>
  <c r="C1128" i="23"/>
  <c r="D1128" i="23"/>
  <c r="E1128" i="23"/>
  <c r="F1128" i="23"/>
  <c r="G1128" i="23"/>
  <c r="H1128" i="23"/>
  <c r="I1128" i="23"/>
  <c r="J1128" i="23"/>
  <c r="K1128" i="23"/>
  <c r="L1128" i="23"/>
  <c r="M1128" i="23"/>
  <c r="A1129" i="23"/>
  <c r="B1129" i="23"/>
  <c r="C1129" i="23"/>
  <c r="D1129" i="23"/>
  <c r="E1129" i="23"/>
  <c r="F1129" i="23"/>
  <c r="G1129" i="23"/>
  <c r="H1129" i="23"/>
  <c r="I1129" i="23"/>
  <c r="J1129" i="23"/>
  <c r="K1129" i="23"/>
  <c r="L1129" i="23"/>
  <c r="M1129" i="23"/>
  <c r="A1130" i="23"/>
  <c r="B1130" i="23"/>
  <c r="C1130" i="23"/>
  <c r="D1130" i="23"/>
  <c r="E1130" i="23"/>
  <c r="F1130" i="23"/>
  <c r="G1130" i="23"/>
  <c r="H1130" i="23"/>
  <c r="I1130" i="23"/>
  <c r="J1130" i="23"/>
  <c r="K1130" i="23"/>
  <c r="L1130" i="23"/>
  <c r="M1130" i="23"/>
  <c r="A1131" i="23"/>
  <c r="B1131" i="23"/>
  <c r="C1131" i="23"/>
  <c r="D1131" i="23"/>
  <c r="E1131" i="23"/>
  <c r="F1131" i="23"/>
  <c r="G1131" i="23"/>
  <c r="H1131" i="23"/>
  <c r="I1131" i="23"/>
  <c r="J1131" i="23"/>
  <c r="K1131" i="23"/>
  <c r="L1131" i="23"/>
  <c r="M1131" i="23"/>
  <c r="A1132" i="23"/>
  <c r="B1132" i="23"/>
  <c r="C1132" i="23"/>
  <c r="D1132" i="23"/>
  <c r="E1132" i="23"/>
  <c r="F1132" i="23"/>
  <c r="G1132" i="23"/>
  <c r="H1132" i="23"/>
  <c r="I1132" i="23"/>
  <c r="J1132" i="23"/>
  <c r="K1132" i="23"/>
  <c r="L1132" i="23"/>
  <c r="M1132" i="23"/>
  <c r="A1133" i="23"/>
  <c r="B1133" i="23"/>
  <c r="C1133" i="23"/>
  <c r="D1133" i="23"/>
  <c r="E1133" i="23"/>
  <c r="F1133" i="23"/>
  <c r="G1133" i="23"/>
  <c r="H1133" i="23"/>
  <c r="I1133" i="23"/>
  <c r="J1133" i="23"/>
  <c r="K1133" i="23"/>
  <c r="L1133" i="23"/>
  <c r="M1133" i="23"/>
  <c r="A1134" i="23"/>
  <c r="B1134" i="23"/>
  <c r="C1134" i="23"/>
  <c r="D1134" i="23"/>
  <c r="E1134" i="23"/>
  <c r="F1134" i="23"/>
  <c r="G1134" i="23"/>
  <c r="H1134" i="23"/>
  <c r="I1134" i="23"/>
  <c r="J1134" i="23"/>
  <c r="K1134" i="23"/>
  <c r="L1134" i="23"/>
  <c r="M1134" i="23"/>
  <c r="A1135" i="23"/>
  <c r="B1135" i="23"/>
  <c r="C1135" i="23"/>
  <c r="D1135" i="23"/>
  <c r="E1135" i="23"/>
  <c r="F1135" i="23"/>
  <c r="G1135" i="23"/>
  <c r="H1135" i="23"/>
  <c r="I1135" i="23"/>
  <c r="J1135" i="23"/>
  <c r="K1135" i="23"/>
  <c r="L1135" i="23"/>
  <c r="M1135" i="23"/>
  <c r="A1136" i="23"/>
  <c r="B1136" i="23"/>
  <c r="C1136" i="23"/>
  <c r="D1136" i="23"/>
  <c r="E1136" i="23"/>
  <c r="F1136" i="23"/>
  <c r="G1136" i="23"/>
  <c r="H1136" i="23"/>
  <c r="I1136" i="23"/>
  <c r="J1136" i="23"/>
  <c r="K1136" i="23"/>
  <c r="L1136" i="23"/>
  <c r="M1136" i="23"/>
  <c r="A1137" i="23"/>
  <c r="B1137" i="23"/>
  <c r="C1137" i="23"/>
  <c r="D1137" i="23"/>
  <c r="E1137" i="23"/>
  <c r="F1137" i="23"/>
  <c r="G1137" i="23"/>
  <c r="H1137" i="23"/>
  <c r="I1137" i="23"/>
  <c r="J1137" i="23"/>
  <c r="K1137" i="23"/>
  <c r="L1137" i="23"/>
  <c r="M1137" i="23"/>
  <c r="A1138" i="23"/>
  <c r="B1138" i="23"/>
  <c r="C1138" i="23"/>
  <c r="D1138" i="23"/>
  <c r="E1138" i="23"/>
  <c r="F1138" i="23"/>
  <c r="G1138" i="23"/>
  <c r="H1138" i="23"/>
  <c r="I1138" i="23"/>
  <c r="J1138" i="23"/>
  <c r="K1138" i="23"/>
  <c r="L1138" i="23"/>
  <c r="M1138" i="23"/>
  <c r="A1139" i="23"/>
  <c r="B1139" i="23"/>
  <c r="C1139" i="23"/>
  <c r="D1139" i="23"/>
  <c r="E1139" i="23"/>
  <c r="F1139" i="23"/>
  <c r="G1139" i="23"/>
  <c r="H1139" i="23"/>
  <c r="I1139" i="23"/>
  <c r="J1139" i="23"/>
  <c r="K1139" i="23"/>
  <c r="L1139" i="23"/>
  <c r="M1139" i="23"/>
  <c r="A1140" i="23"/>
  <c r="B1140" i="23"/>
  <c r="C1140" i="23"/>
  <c r="D1140" i="23"/>
  <c r="E1140" i="23"/>
  <c r="F1140" i="23"/>
  <c r="G1140" i="23"/>
  <c r="H1140" i="23"/>
  <c r="I1140" i="23"/>
  <c r="J1140" i="23"/>
  <c r="K1140" i="23"/>
  <c r="L1140" i="23"/>
  <c r="M1140" i="23"/>
  <c r="A1141" i="23"/>
  <c r="B1141" i="23"/>
  <c r="C1141" i="23"/>
  <c r="D1141" i="23"/>
  <c r="E1141" i="23"/>
  <c r="F1141" i="23"/>
  <c r="G1141" i="23"/>
  <c r="H1141" i="23"/>
  <c r="I1141" i="23"/>
  <c r="J1141" i="23"/>
  <c r="K1141" i="23"/>
  <c r="L1141" i="23"/>
  <c r="M1141" i="23"/>
  <c r="A1142" i="23"/>
  <c r="B1142" i="23"/>
  <c r="C1142" i="23"/>
  <c r="D1142" i="23"/>
  <c r="E1142" i="23"/>
  <c r="F1142" i="23"/>
  <c r="G1142" i="23"/>
  <c r="H1142" i="23"/>
  <c r="I1142" i="23"/>
  <c r="J1142" i="23"/>
  <c r="K1142" i="23"/>
  <c r="L1142" i="23"/>
  <c r="M1142" i="23"/>
  <c r="A1143" i="23"/>
  <c r="B1143" i="23"/>
  <c r="C1143" i="23"/>
  <c r="D1143" i="23"/>
  <c r="E1143" i="23"/>
  <c r="F1143" i="23"/>
  <c r="G1143" i="23"/>
  <c r="H1143" i="23"/>
  <c r="I1143" i="23"/>
  <c r="J1143" i="23"/>
  <c r="K1143" i="23"/>
  <c r="L1143" i="23"/>
  <c r="M1143" i="23"/>
  <c r="A1144" i="23"/>
  <c r="B1144" i="23"/>
  <c r="C1144" i="23"/>
  <c r="D1144" i="23"/>
  <c r="E1144" i="23"/>
  <c r="F1144" i="23"/>
  <c r="G1144" i="23"/>
  <c r="H1144" i="23"/>
  <c r="I1144" i="23"/>
  <c r="J1144" i="23"/>
  <c r="K1144" i="23"/>
  <c r="L1144" i="23"/>
  <c r="M1144" i="23"/>
  <c r="A1145" i="23"/>
  <c r="B1145" i="23"/>
  <c r="C1145" i="23"/>
  <c r="D1145" i="23"/>
  <c r="E1145" i="23"/>
  <c r="F1145" i="23"/>
  <c r="G1145" i="23"/>
  <c r="H1145" i="23"/>
  <c r="I1145" i="23"/>
  <c r="J1145" i="23"/>
  <c r="K1145" i="23"/>
  <c r="L1145" i="23"/>
  <c r="M1145" i="23"/>
  <c r="A1146" i="23"/>
  <c r="B1146" i="23"/>
  <c r="C1146" i="23"/>
  <c r="D1146" i="23"/>
  <c r="E1146" i="23"/>
  <c r="F1146" i="23"/>
  <c r="G1146" i="23"/>
  <c r="H1146" i="23"/>
  <c r="I1146" i="23"/>
  <c r="J1146" i="23"/>
  <c r="K1146" i="23"/>
  <c r="L1146" i="23"/>
  <c r="M1146" i="23"/>
  <c r="A1147" i="23"/>
  <c r="B1147" i="23"/>
  <c r="C1147" i="23"/>
  <c r="D1147" i="23"/>
  <c r="E1147" i="23"/>
  <c r="F1147" i="23"/>
  <c r="G1147" i="23"/>
  <c r="H1147" i="23"/>
  <c r="I1147" i="23"/>
  <c r="J1147" i="23"/>
  <c r="K1147" i="23"/>
  <c r="L1147" i="23"/>
  <c r="M1147" i="23"/>
  <c r="A1148" i="23"/>
  <c r="B1148" i="23"/>
  <c r="C1148" i="23"/>
  <c r="D1148" i="23"/>
  <c r="E1148" i="23"/>
  <c r="F1148" i="23"/>
  <c r="G1148" i="23"/>
  <c r="H1148" i="23"/>
  <c r="I1148" i="23"/>
  <c r="J1148" i="23"/>
  <c r="K1148" i="23"/>
  <c r="L1148" i="23"/>
  <c r="M1148" i="23"/>
  <c r="A1149" i="23"/>
  <c r="B1149" i="23"/>
  <c r="C1149" i="23"/>
  <c r="D1149" i="23"/>
  <c r="E1149" i="23"/>
  <c r="F1149" i="23"/>
  <c r="G1149" i="23"/>
  <c r="H1149" i="23"/>
  <c r="I1149" i="23"/>
  <c r="J1149" i="23"/>
  <c r="K1149" i="23"/>
  <c r="L1149" i="23"/>
  <c r="M1149" i="23"/>
  <c r="A1150" i="23"/>
  <c r="B1150" i="23"/>
  <c r="C1150" i="23"/>
  <c r="D1150" i="23"/>
  <c r="E1150" i="23"/>
  <c r="F1150" i="23"/>
  <c r="G1150" i="23"/>
  <c r="H1150" i="23"/>
  <c r="I1150" i="23"/>
  <c r="J1150" i="23"/>
  <c r="K1150" i="23"/>
  <c r="L1150" i="23"/>
  <c r="M1150" i="23"/>
  <c r="A1151" i="23"/>
  <c r="B1151" i="23"/>
  <c r="C1151" i="23"/>
  <c r="D1151" i="23"/>
  <c r="E1151" i="23"/>
  <c r="F1151" i="23"/>
  <c r="G1151" i="23"/>
  <c r="H1151" i="23"/>
  <c r="I1151" i="23"/>
  <c r="J1151" i="23"/>
  <c r="K1151" i="23"/>
  <c r="L1151" i="23"/>
  <c r="M1151" i="23"/>
  <c r="A1152" i="23"/>
  <c r="B1152" i="23"/>
  <c r="C1152" i="23"/>
  <c r="D1152" i="23"/>
  <c r="E1152" i="23"/>
  <c r="F1152" i="23"/>
  <c r="G1152" i="23"/>
  <c r="H1152" i="23"/>
  <c r="I1152" i="23"/>
  <c r="J1152" i="23"/>
  <c r="K1152" i="23"/>
  <c r="L1152" i="23"/>
  <c r="M1152" i="23"/>
  <c r="A1153" i="23"/>
  <c r="B1153" i="23"/>
  <c r="C1153" i="23"/>
  <c r="D1153" i="23"/>
  <c r="E1153" i="23"/>
  <c r="F1153" i="23"/>
  <c r="G1153" i="23"/>
  <c r="H1153" i="23"/>
  <c r="I1153" i="23"/>
  <c r="J1153" i="23"/>
  <c r="K1153" i="23"/>
  <c r="L1153" i="23"/>
  <c r="M1153" i="23"/>
  <c r="A1154" i="23"/>
  <c r="B1154" i="23"/>
  <c r="C1154" i="23"/>
  <c r="D1154" i="23"/>
  <c r="E1154" i="23"/>
  <c r="F1154" i="23"/>
  <c r="G1154" i="23"/>
  <c r="H1154" i="23"/>
  <c r="I1154" i="23"/>
  <c r="J1154" i="23"/>
  <c r="K1154" i="23"/>
  <c r="L1154" i="23"/>
  <c r="M1154" i="23"/>
  <c r="A1155" i="23"/>
  <c r="B1155" i="23"/>
  <c r="C1155" i="23"/>
  <c r="D1155" i="23"/>
  <c r="E1155" i="23"/>
  <c r="F1155" i="23"/>
  <c r="G1155" i="23"/>
  <c r="H1155" i="23"/>
  <c r="I1155" i="23"/>
  <c r="J1155" i="23"/>
  <c r="K1155" i="23"/>
  <c r="L1155" i="23"/>
  <c r="M1155" i="23"/>
  <c r="A1156" i="23"/>
  <c r="B1156" i="23"/>
  <c r="C1156" i="23"/>
  <c r="D1156" i="23"/>
  <c r="E1156" i="23"/>
  <c r="F1156" i="23"/>
  <c r="G1156" i="23"/>
  <c r="H1156" i="23"/>
  <c r="I1156" i="23"/>
  <c r="J1156" i="23"/>
  <c r="K1156" i="23"/>
  <c r="L1156" i="23"/>
  <c r="M1156" i="23"/>
  <c r="A1157" i="23"/>
  <c r="B1157" i="23"/>
  <c r="C1157" i="23"/>
  <c r="D1157" i="23"/>
  <c r="E1157" i="23"/>
  <c r="F1157" i="23"/>
  <c r="G1157" i="23"/>
  <c r="H1157" i="23"/>
  <c r="I1157" i="23"/>
  <c r="J1157" i="23"/>
  <c r="K1157" i="23"/>
  <c r="L1157" i="23"/>
  <c r="M1157" i="23"/>
  <c r="A1158" i="23"/>
  <c r="B1158" i="23"/>
  <c r="C1158" i="23"/>
  <c r="D1158" i="23"/>
  <c r="E1158" i="23"/>
  <c r="F1158" i="23"/>
  <c r="G1158" i="23"/>
  <c r="H1158" i="23"/>
  <c r="I1158" i="23"/>
  <c r="J1158" i="23"/>
  <c r="K1158" i="23"/>
  <c r="L1158" i="23"/>
  <c r="M1158" i="23"/>
  <c r="A1159" i="23"/>
  <c r="B1159" i="23"/>
  <c r="C1159" i="23"/>
  <c r="D1159" i="23"/>
  <c r="E1159" i="23"/>
  <c r="F1159" i="23"/>
  <c r="G1159" i="23"/>
  <c r="H1159" i="23"/>
  <c r="I1159" i="23"/>
  <c r="J1159" i="23"/>
  <c r="K1159" i="23"/>
  <c r="L1159" i="23"/>
  <c r="M1159" i="23"/>
  <c r="A1160" i="23"/>
  <c r="B1160" i="23"/>
  <c r="C1160" i="23"/>
  <c r="D1160" i="23"/>
  <c r="E1160" i="23"/>
  <c r="F1160" i="23"/>
  <c r="G1160" i="23"/>
  <c r="H1160" i="23"/>
  <c r="I1160" i="23"/>
  <c r="J1160" i="23"/>
  <c r="K1160" i="23"/>
  <c r="L1160" i="23"/>
  <c r="M1160" i="23"/>
  <c r="A1161" i="23"/>
  <c r="B1161" i="23"/>
  <c r="C1161" i="23"/>
  <c r="D1161" i="23"/>
  <c r="E1161" i="23"/>
  <c r="F1161" i="23"/>
  <c r="G1161" i="23"/>
  <c r="H1161" i="23"/>
  <c r="I1161" i="23"/>
  <c r="J1161" i="23"/>
  <c r="K1161" i="23"/>
  <c r="L1161" i="23"/>
  <c r="M1161" i="23"/>
  <c r="A1162" i="23"/>
  <c r="B1162" i="23"/>
  <c r="C1162" i="23"/>
  <c r="D1162" i="23"/>
  <c r="E1162" i="23"/>
  <c r="F1162" i="23"/>
  <c r="G1162" i="23"/>
  <c r="H1162" i="23"/>
  <c r="I1162" i="23"/>
  <c r="J1162" i="23"/>
  <c r="K1162" i="23"/>
  <c r="L1162" i="23"/>
  <c r="M1162" i="23"/>
  <c r="A1163" i="23"/>
  <c r="B1163" i="23"/>
  <c r="C1163" i="23"/>
  <c r="D1163" i="23"/>
  <c r="E1163" i="23"/>
  <c r="F1163" i="23"/>
  <c r="G1163" i="23"/>
  <c r="H1163" i="23"/>
  <c r="I1163" i="23"/>
  <c r="J1163" i="23"/>
  <c r="K1163" i="23"/>
  <c r="L1163" i="23"/>
  <c r="M1163" i="23"/>
  <c r="A1164" i="23"/>
  <c r="B1164" i="23"/>
  <c r="C1164" i="23"/>
  <c r="D1164" i="23"/>
  <c r="E1164" i="23"/>
  <c r="F1164" i="23"/>
  <c r="G1164" i="23"/>
  <c r="H1164" i="23"/>
  <c r="I1164" i="23"/>
  <c r="J1164" i="23"/>
  <c r="K1164" i="23"/>
  <c r="L1164" i="23"/>
  <c r="M1164" i="23"/>
  <c r="A1165" i="23"/>
  <c r="B1165" i="23"/>
  <c r="C1165" i="23"/>
  <c r="D1165" i="23"/>
  <c r="E1165" i="23"/>
  <c r="F1165" i="23"/>
  <c r="G1165" i="23"/>
  <c r="H1165" i="23"/>
  <c r="I1165" i="23"/>
  <c r="J1165" i="23"/>
  <c r="K1165" i="23"/>
  <c r="L1165" i="23"/>
  <c r="M1165" i="23"/>
  <c r="A1166" i="23"/>
  <c r="B1166" i="23"/>
  <c r="C1166" i="23"/>
  <c r="D1166" i="23"/>
  <c r="E1166" i="23"/>
  <c r="F1166" i="23"/>
  <c r="G1166" i="23"/>
  <c r="H1166" i="23"/>
  <c r="I1166" i="23"/>
  <c r="J1166" i="23"/>
  <c r="K1166" i="23"/>
  <c r="L1166" i="23"/>
  <c r="M1166" i="23"/>
  <c r="A1167" i="23"/>
  <c r="B1167" i="23"/>
  <c r="C1167" i="23"/>
  <c r="D1167" i="23"/>
  <c r="E1167" i="23"/>
  <c r="F1167" i="23"/>
  <c r="G1167" i="23"/>
  <c r="H1167" i="23"/>
  <c r="I1167" i="23"/>
  <c r="J1167" i="23"/>
  <c r="K1167" i="23"/>
  <c r="L1167" i="23"/>
  <c r="M1167" i="23"/>
  <c r="A1168" i="23"/>
  <c r="B1168" i="23"/>
  <c r="C1168" i="23"/>
  <c r="D1168" i="23"/>
  <c r="E1168" i="23"/>
  <c r="F1168" i="23"/>
  <c r="G1168" i="23"/>
  <c r="H1168" i="23"/>
  <c r="I1168" i="23"/>
  <c r="J1168" i="23"/>
  <c r="K1168" i="23"/>
  <c r="L1168" i="23"/>
  <c r="M1168" i="23"/>
  <c r="A1169" i="23"/>
  <c r="B1169" i="23"/>
  <c r="C1169" i="23"/>
  <c r="D1169" i="23"/>
  <c r="E1169" i="23"/>
  <c r="F1169" i="23"/>
  <c r="G1169" i="23"/>
  <c r="H1169" i="23"/>
  <c r="I1169" i="23"/>
  <c r="J1169" i="23"/>
  <c r="K1169" i="23"/>
  <c r="L1169" i="23"/>
  <c r="M1169" i="23"/>
  <c r="A1170" i="23"/>
  <c r="B1170" i="23"/>
  <c r="C1170" i="23"/>
  <c r="D1170" i="23"/>
  <c r="E1170" i="23"/>
  <c r="F1170" i="23"/>
  <c r="G1170" i="23"/>
  <c r="H1170" i="23"/>
  <c r="I1170" i="23"/>
  <c r="J1170" i="23"/>
  <c r="K1170" i="23"/>
  <c r="L1170" i="23"/>
  <c r="M1170" i="23"/>
  <c r="A1171" i="23"/>
  <c r="B1171" i="23"/>
  <c r="C1171" i="23"/>
  <c r="D1171" i="23"/>
  <c r="E1171" i="23"/>
  <c r="F1171" i="23"/>
  <c r="G1171" i="23"/>
  <c r="H1171" i="23"/>
  <c r="I1171" i="23"/>
  <c r="J1171" i="23"/>
  <c r="K1171" i="23"/>
  <c r="L1171" i="23"/>
  <c r="M1171" i="23"/>
  <c r="A1172" i="23"/>
  <c r="B1172" i="23"/>
  <c r="C1172" i="23"/>
  <c r="D1172" i="23"/>
  <c r="E1172" i="23"/>
  <c r="F1172" i="23"/>
  <c r="G1172" i="23"/>
  <c r="H1172" i="23"/>
  <c r="I1172" i="23"/>
  <c r="J1172" i="23"/>
  <c r="K1172" i="23"/>
  <c r="L1172" i="23"/>
  <c r="M1172" i="23"/>
  <c r="A1173" i="23"/>
  <c r="B1173" i="23"/>
  <c r="C1173" i="23"/>
  <c r="D1173" i="23"/>
  <c r="E1173" i="23"/>
  <c r="F1173" i="23"/>
  <c r="G1173" i="23"/>
  <c r="H1173" i="23"/>
  <c r="I1173" i="23"/>
  <c r="J1173" i="23"/>
  <c r="K1173" i="23"/>
  <c r="L1173" i="23"/>
  <c r="M1173" i="23"/>
  <c r="A1174" i="23"/>
  <c r="B1174" i="23"/>
  <c r="C1174" i="23"/>
  <c r="D1174" i="23"/>
  <c r="E1174" i="23"/>
  <c r="F1174" i="23"/>
  <c r="G1174" i="23"/>
  <c r="H1174" i="23"/>
  <c r="I1174" i="23"/>
  <c r="J1174" i="23"/>
  <c r="K1174" i="23"/>
  <c r="L1174" i="23"/>
  <c r="M1174" i="23"/>
  <c r="A1175" i="23"/>
  <c r="B1175" i="23"/>
  <c r="C1175" i="23"/>
  <c r="D1175" i="23"/>
  <c r="E1175" i="23"/>
  <c r="F1175" i="23"/>
  <c r="G1175" i="23"/>
  <c r="H1175" i="23"/>
  <c r="I1175" i="23"/>
  <c r="J1175" i="23"/>
  <c r="K1175" i="23"/>
  <c r="L1175" i="23"/>
  <c r="M1175" i="23"/>
  <c r="A1176" i="23"/>
  <c r="B1176" i="23"/>
  <c r="C1176" i="23"/>
  <c r="D1176" i="23"/>
  <c r="E1176" i="23"/>
  <c r="F1176" i="23"/>
  <c r="G1176" i="23"/>
  <c r="H1176" i="23"/>
  <c r="I1176" i="23"/>
  <c r="J1176" i="23"/>
  <c r="K1176" i="23"/>
  <c r="L1176" i="23"/>
  <c r="M1176" i="23"/>
  <c r="A1177" i="23"/>
  <c r="B1177" i="23"/>
  <c r="C1177" i="23"/>
  <c r="D1177" i="23"/>
  <c r="E1177" i="23"/>
  <c r="F1177" i="23"/>
  <c r="G1177" i="23"/>
  <c r="H1177" i="23"/>
  <c r="I1177" i="23"/>
  <c r="J1177" i="23"/>
  <c r="K1177" i="23"/>
  <c r="L1177" i="23"/>
  <c r="M1177" i="23"/>
  <c r="A1178" i="23"/>
  <c r="B1178" i="23"/>
  <c r="C1178" i="23"/>
  <c r="D1178" i="23"/>
  <c r="E1178" i="23"/>
  <c r="F1178" i="23"/>
  <c r="G1178" i="23"/>
  <c r="H1178" i="23"/>
  <c r="I1178" i="23"/>
  <c r="J1178" i="23"/>
  <c r="K1178" i="23"/>
  <c r="L1178" i="23"/>
  <c r="M1178" i="23"/>
  <c r="A1179" i="23"/>
  <c r="B1179" i="23"/>
  <c r="C1179" i="23"/>
  <c r="D1179" i="23"/>
  <c r="E1179" i="23"/>
  <c r="F1179" i="23"/>
  <c r="G1179" i="23"/>
  <c r="H1179" i="23"/>
  <c r="I1179" i="23"/>
  <c r="J1179" i="23"/>
  <c r="K1179" i="23"/>
  <c r="L1179" i="23"/>
  <c r="M1179" i="23"/>
  <c r="A1180" i="23"/>
  <c r="B1180" i="23"/>
  <c r="C1180" i="23"/>
  <c r="D1180" i="23"/>
  <c r="E1180" i="23"/>
  <c r="F1180" i="23"/>
  <c r="G1180" i="23"/>
  <c r="H1180" i="23"/>
  <c r="I1180" i="23"/>
  <c r="J1180" i="23"/>
  <c r="K1180" i="23"/>
  <c r="L1180" i="23"/>
  <c r="M1180" i="23"/>
  <c r="A1181" i="23"/>
  <c r="B1181" i="23"/>
  <c r="C1181" i="23"/>
  <c r="D1181" i="23"/>
  <c r="E1181" i="23"/>
  <c r="F1181" i="23"/>
  <c r="G1181" i="23"/>
  <c r="H1181" i="23"/>
  <c r="I1181" i="23"/>
  <c r="J1181" i="23"/>
  <c r="K1181" i="23"/>
  <c r="L1181" i="23"/>
  <c r="M1181" i="23"/>
  <c r="A1182" i="23"/>
  <c r="B1182" i="23"/>
  <c r="C1182" i="23"/>
  <c r="D1182" i="23"/>
  <c r="E1182" i="23"/>
  <c r="F1182" i="23"/>
  <c r="G1182" i="23"/>
  <c r="H1182" i="23"/>
  <c r="I1182" i="23"/>
  <c r="J1182" i="23"/>
  <c r="K1182" i="23"/>
  <c r="L1182" i="23"/>
  <c r="M1182" i="23"/>
  <c r="A1183" i="23"/>
  <c r="B1183" i="23"/>
  <c r="C1183" i="23"/>
  <c r="D1183" i="23"/>
  <c r="E1183" i="23"/>
  <c r="F1183" i="23"/>
  <c r="G1183" i="23"/>
  <c r="H1183" i="23"/>
  <c r="I1183" i="23"/>
  <c r="J1183" i="23"/>
  <c r="K1183" i="23"/>
  <c r="L1183" i="23"/>
  <c r="M1183" i="23"/>
  <c r="A1184" i="23"/>
  <c r="B1184" i="23"/>
  <c r="C1184" i="23"/>
  <c r="D1184" i="23"/>
  <c r="E1184" i="23"/>
  <c r="F1184" i="23"/>
  <c r="G1184" i="23"/>
  <c r="H1184" i="23"/>
  <c r="I1184" i="23"/>
  <c r="J1184" i="23"/>
  <c r="K1184" i="23"/>
  <c r="L1184" i="23"/>
  <c r="M1184" i="23"/>
  <c r="A1185" i="23"/>
  <c r="B1185" i="23"/>
  <c r="C1185" i="23"/>
  <c r="D1185" i="23"/>
  <c r="E1185" i="23"/>
  <c r="F1185" i="23"/>
  <c r="G1185" i="23"/>
  <c r="H1185" i="23"/>
  <c r="I1185" i="23"/>
  <c r="J1185" i="23"/>
  <c r="K1185" i="23"/>
  <c r="L1185" i="23"/>
  <c r="M1185" i="23"/>
  <c r="A1186" i="23"/>
  <c r="B1186" i="23"/>
  <c r="C1186" i="23"/>
  <c r="D1186" i="23"/>
  <c r="E1186" i="23"/>
  <c r="F1186" i="23"/>
  <c r="G1186" i="23"/>
  <c r="H1186" i="23"/>
  <c r="I1186" i="23"/>
  <c r="J1186" i="23"/>
  <c r="K1186" i="23"/>
  <c r="L1186" i="23"/>
  <c r="M1186" i="23"/>
  <c r="A1187" i="23"/>
  <c r="B1187" i="23"/>
  <c r="C1187" i="23"/>
  <c r="D1187" i="23"/>
  <c r="E1187" i="23"/>
  <c r="F1187" i="23"/>
  <c r="G1187" i="23"/>
  <c r="H1187" i="23"/>
  <c r="I1187" i="23"/>
  <c r="J1187" i="23"/>
  <c r="K1187" i="23"/>
  <c r="L1187" i="23"/>
  <c r="M1187" i="23"/>
  <c r="A1188" i="23"/>
  <c r="B1188" i="23"/>
  <c r="C1188" i="23"/>
  <c r="D1188" i="23"/>
  <c r="E1188" i="23"/>
  <c r="F1188" i="23"/>
  <c r="G1188" i="23"/>
  <c r="H1188" i="23"/>
  <c r="I1188" i="23"/>
  <c r="J1188" i="23"/>
  <c r="K1188" i="23"/>
  <c r="L1188" i="23"/>
  <c r="M1188" i="23"/>
  <c r="A1189" i="23"/>
  <c r="B1189" i="23"/>
  <c r="C1189" i="23"/>
  <c r="D1189" i="23"/>
  <c r="E1189" i="23"/>
  <c r="F1189" i="23"/>
  <c r="G1189" i="23"/>
  <c r="H1189" i="23"/>
  <c r="I1189" i="23"/>
  <c r="J1189" i="23"/>
  <c r="K1189" i="23"/>
  <c r="L1189" i="23"/>
  <c r="M1189" i="23"/>
  <c r="A1190" i="23"/>
  <c r="B1190" i="23"/>
  <c r="C1190" i="23"/>
  <c r="D1190" i="23"/>
  <c r="E1190" i="23"/>
  <c r="F1190" i="23"/>
  <c r="G1190" i="23"/>
  <c r="H1190" i="23"/>
  <c r="I1190" i="23"/>
  <c r="J1190" i="23"/>
  <c r="K1190" i="23"/>
  <c r="L1190" i="23"/>
  <c r="M1190" i="23"/>
  <c r="A1191" i="23"/>
  <c r="B1191" i="23"/>
  <c r="C1191" i="23"/>
  <c r="D1191" i="23"/>
  <c r="E1191" i="23"/>
  <c r="F1191" i="23"/>
  <c r="G1191" i="23"/>
  <c r="H1191" i="23"/>
  <c r="I1191" i="23"/>
  <c r="J1191" i="23"/>
  <c r="K1191" i="23"/>
  <c r="L1191" i="23"/>
  <c r="M1191" i="23"/>
  <c r="A1192" i="23"/>
  <c r="B1192" i="23"/>
  <c r="C1192" i="23"/>
  <c r="D1192" i="23"/>
  <c r="E1192" i="23"/>
  <c r="F1192" i="23"/>
  <c r="G1192" i="23"/>
  <c r="H1192" i="23"/>
  <c r="I1192" i="23"/>
  <c r="J1192" i="23"/>
  <c r="K1192" i="23"/>
  <c r="L1192" i="23"/>
  <c r="M1192" i="23"/>
  <c r="A1193" i="23"/>
  <c r="B1193" i="23"/>
  <c r="C1193" i="23"/>
  <c r="D1193" i="23"/>
  <c r="E1193" i="23"/>
  <c r="F1193" i="23"/>
  <c r="G1193" i="23"/>
  <c r="H1193" i="23"/>
  <c r="I1193" i="23"/>
  <c r="J1193" i="23"/>
  <c r="K1193" i="23"/>
  <c r="L1193" i="23"/>
  <c r="M1193" i="23"/>
  <c r="A1194" i="23"/>
  <c r="B1194" i="23"/>
  <c r="C1194" i="23"/>
  <c r="D1194" i="23"/>
  <c r="E1194" i="23"/>
  <c r="F1194" i="23"/>
  <c r="G1194" i="23"/>
  <c r="H1194" i="23"/>
  <c r="I1194" i="23"/>
  <c r="J1194" i="23"/>
  <c r="K1194" i="23"/>
  <c r="L1194" i="23"/>
  <c r="M1194" i="23"/>
  <c r="A1195" i="23"/>
  <c r="B1195" i="23"/>
  <c r="C1195" i="23"/>
  <c r="D1195" i="23"/>
  <c r="E1195" i="23"/>
  <c r="F1195" i="23"/>
  <c r="G1195" i="23"/>
  <c r="H1195" i="23"/>
  <c r="I1195" i="23"/>
  <c r="J1195" i="23"/>
  <c r="K1195" i="23"/>
  <c r="L1195" i="23"/>
  <c r="M1195" i="23"/>
  <c r="A1196" i="23"/>
  <c r="B1196" i="23"/>
  <c r="C1196" i="23"/>
  <c r="D1196" i="23"/>
  <c r="E1196" i="23"/>
  <c r="F1196" i="23"/>
  <c r="G1196" i="23"/>
  <c r="H1196" i="23"/>
  <c r="I1196" i="23"/>
  <c r="J1196" i="23"/>
  <c r="K1196" i="23"/>
  <c r="L1196" i="23"/>
  <c r="M1196" i="23"/>
  <c r="A1197" i="23"/>
  <c r="B1197" i="23"/>
  <c r="C1197" i="23"/>
  <c r="D1197" i="23"/>
  <c r="E1197" i="23"/>
  <c r="F1197" i="23"/>
  <c r="G1197" i="23"/>
  <c r="H1197" i="23"/>
  <c r="I1197" i="23"/>
  <c r="J1197" i="23"/>
  <c r="K1197" i="23"/>
  <c r="L1197" i="23"/>
  <c r="M1197" i="23"/>
  <c r="A1198" i="23"/>
  <c r="B1198" i="23"/>
  <c r="C1198" i="23"/>
  <c r="D1198" i="23"/>
  <c r="E1198" i="23"/>
  <c r="F1198" i="23"/>
  <c r="G1198" i="23"/>
  <c r="H1198" i="23"/>
  <c r="I1198" i="23"/>
  <c r="J1198" i="23"/>
  <c r="K1198" i="23"/>
  <c r="L1198" i="23"/>
  <c r="M1198" i="23"/>
  <c r="A1199" i="23"/>
  <c r="B1199" i="23"/>
  <c r="C1199" i="23"/>
  <c r="D1199" i="23"/>
  <c r="E1199" i="23"/>
  <c r="F1199" i="23"/>
  <c r="G1199" i="23"/>
  <c r="H1199" i="23"/>
  <c r="I1199" i="23"/>
  <c r="J1199" i="23"/>
  <c r="K1199" i="23"/>
  <c r="L1199" i="23"/>
  <c r="M1199" i="23"/>
  <c r="A1200" i="23"/>
  <c r="B1200" i="23"/>
  <c r="C1200" i="23"/>
  <c r="D1200" i="23"/>
  <c r="E1200" i="23"/>
  <c r="F1200" i="23"/>
  <c r="G1200" i="23"/>
  <c r="H1200" i="23"/>
  <c r="I1200" i="23"/>
  <c r="J1200" i="23"/>
  <c r="K1200" i="23"/>
  <c r="L1200" i="23"/>
  <c r="M1200" i="23"/>
  <c r="A1201" i="23"/>
  <c r="B1201" i="23"/>
  <c r="C1201" i="23"/>
  <c r="D1201" i="23"/>
  <c r="E1201" i="23"/>
  <c r="F1201" i="23"/>
  <c r="G1201" i="23"/>
  <c r="H1201" i="23"/>
  <c r="I1201" i="23"/>
  <c r="J1201" i="23"/>
  <c r="K1201" i="23"/>
  <c r="L1201" i="23"/>
  <c r="M1201" i="23"/>
  <c r="A1202" i="23"/>
  <c r="B1202" i="23"/>
  <c r="C1202" i="23"/>
  <c r="D1202" i="23"/>
  <c r="E1202" i="23"/>
  <c r="F1202" i="23"/>
  <c r="G1202" i="23"/>
  <c r="H1202" i="23"/>
  <c r="I1202" i="23"/>
  <c r="J1202" i="23"/>
  <c r="K1202" i="23"/>
  <c r="L1202" i="23"/>
  <c r="M1202" i="23"/>
  <c r="A1203" i="23"/>
  <c r="B1203" i="23"/>
  <c r="C1203" i="23"/>
  <c r="D1203" i="23"/>
  <c r="E1203" i="23"/>
  <c r="F1203" i="23"/>
  <c r="G1203" i="23"/>
  <c r="H1203" i="23"/>
  <c r="I1203" i="23"/>
  <c r="J1203" i="23"/>
  <c r="K1203" i="23"/>
  <c r="L1203" i="23"/>
  <c r="M1203" i="23"/>
  <c r="A1204" i="23"/>
  <c r="B1204" i="23"/>
  <c r="C1204" i="23"/>
  <c r="D1204" i="23"/>
  <c r="E1204" i="23"/>
  <c r="F1204" i="23"/>
  <c r="G1204" i="23"/>
  <c r="H1204" i="23"/>
  <c r="I1204" i="23"/>
  <c r="J1204" i="23"/>
  <c r="K1204" i="23"/>
  <c r="L1204" i="23"/>
  <c r="M1204" i="23"/>
  <c r="A1205" i="23"/>
  <c r="B1205" i="23"/>
  <c r="C1205" i="23"/>
  <c r="D1205" i="23"/>
  <c r="E1205" i="23"/>
  <c r="F1205" i="23"/>
  <c r="G1205" i="23"/>
  <c r="H1205" i="23"/>
  <c r="I1205" i="23"/>
  <c r="J1205" i="23"/>
  <c r="K1205" i="23"/>
  <c r="L1205" i="23"/>
  <c r="M1205" i="23"/>
  <c r="A1206" i="23"/>
  <c r="B1206" i="23"/>
  <c r="C1206" i="23"/>
  <c r="D1206" i="23"/>
  <c r="E1206" i="23"/>
  <c r="F1206" i="23"/>
  <c r="G1206" i="23"/>
  <c r="H1206" i="23"/>
  <c r="I1206" i="23"/>
  <c r="J1206" i="23"/>
  <c r="K1206" i="23"/>
  <c r="L1206" i="23"/>
  <c r="M1206" i="23"/>
  <c r="A1207" i="23"/>
  <c r="B1207" i="23"/>
  <c r="C1207" i="23"/>
  <c r="D1207" i="23"/>
  <c r="E1207" i="23"/>
  <c r="F1207" i="23"/>
  <c r="G1207" i="23"/>
  <c r="H1207" i="23"/>
  <c r="I1207" i="23"/>
  <c r="J1207" i="23"/>
  <c r="K1207" i="23"/>
  <c r="L1207" i="23"/>
  <c r="M1207" i="23"/>
  <c r="A1208" i="23"/>
  <c r="B1208" i="23"/>
  <c r="C1208" i="23"/>
  <c r="D1208" i="23"/>
  <c r="E1208" i="23"/>
  <c r="F1208" i="23"/>
  <c r="G1208" i="23"/>
  <c r="H1208" i="23"/>
  <c r="I1208" i="23"/>
  <c r="J1208" i="23"/>
  <c r="K1208" i="23"/>
  <c r="L1208" i="23"/>
  <c r="M1208" i="23"/>
  <c r="A1209" i="23"/>
  <c r="B1209" i="23"/>
  <c r="C1209" i="23"/>
  <c r="D1209" i="23"/>
  <c r="E1209" i="23"/>
  <c r="F1209" i="23"/>
  <c r="G1209" i="23"/>
  <c r="H1209" i="23"/>
  <c r="I1209" i="23"/>
  <c r="J1209" i="23"/>
  <c r="K1209" i="23"/>
  <c r="L1209" i="23"/>
  <c r="M1209" i="23"/>
  <c r="A1210" i="23"/>
  <c r="B1210" i="23"/>
  <c r="C1210" i="23"/>
  <c r="D1210" i="23"/>
  <c r="E1210" i="23"/>
  <c r="F1210" i="23"/>
  <c r="G1210" i="23"/>
  <c r="H1210" i="23"/>
  <c r="I1210" i="23"/>
  <c r="J1210" i="23"/>
  <c r="K1210" i="23"/>
  <c r="L1210" i="23"/>
  <c r="M1210" i="23"/>
  <c r="A1211" i="23"/>
  <c r="B1211" i="23"/>
  <c r="C1211" i="23"/>
  <c r="D1211" i="23"/>
  <c r="E1211" i="23"/>
  <c r="F1211" i="23"/>
  <c r="G1211" i="23"/>
  <c r="H1211" i="23"/>
  <c r="I1211" i="23"/>
  <c r="J1211" i="23"/>
  <c r="K1211" i="23"/>
  <c r="L1211" i="23"/>
  <c r="M1211" i="23"/>
  <c r="A1212" i="23"/>
  <c r="B1212" i="23"/>
  <c r="C1212" i="23"/>
  <c r="D1212" i="23"/>
  <c r="E1212" i="23"/>
  <c r="F1212" i="23"/>
  <c r="G1212" i="23"/>
  <c r="H1212" i="23"/>
  <c r="I1212" i="23"/>
  <c r="J1212" i="23"/>
  <c r="K1212" i="23"/>
  <c r="L1212" i="23"/>
  <c r="M1212" i="23"/>
  <c r="A1213" i="23"/>
  <c r="B1213" i="23"/>
  <c r="C1213" i="23"/>
  <c r="D1213" i="23"/>
  <c r="E1213" i="23"/>
  <c r="F1213" i="23"/>
  <c r="G1213" i="23"/>
  <c r="H1213" i="23"/>
  <c r="I1213" i="23"/>
  <c r="J1213" i="23"/>
  <c r="K1213" i="23"/>
  <c r="L1213" i="23"/>
  <c r="M1213" i="23"/>
  <c r="A1214" i="23"/>
  <c r="B1214" i="23"/>
  <c r="C1214" i="23"/>
  <c r="D1214" i="23"/>
  <c r="E1214" i="23"/>
  <c r="F1214" i="23"/>
  <c r="G1214" i="23"/>
  <c r="H1214" i="23"/>
  <c r="I1214" i="23"/>
  <c r="J1214" i="23"/>
  <c r="K1214" i="23"/>
  <c r="L1214" i="23"/>
  <c r="M1214" i="23"/>
  <c r="A1215" i="23"/>
  <c r="B1215" i="23"/>
  <c r="C1215" i="23"/>
  <c r="D1215" i="23"/>
  <c r="E1215" i="23"/>
  <c r="F1215" i="23"/>
  <c r="G1215" i="23"/>
  <c r="H1215" i="23"/>
  <c r="I1215" i="23"/>
  <c r="J1215" i="23"/>
  <c r="K1215" i="23"/>
  <c r="L1215" i="23"/>
  <c r="M1215" i="23"/>
  <c r="A1216" i="23"/>
  <c r="B1216" i="23"/>
  <c r="C1216" i="23"/>
  <c r="D1216" i="23"/>
  <c r="E1216" i="23"/>
  <c r="F1216" i="23"/>
  <c r="G1216" i="23"/>
  <c r="H1216" i="23"/>
  <c r="I1216" i="23"/>
  <c r="J1216" i="23"/>
  <c r="K1216" i="23"/>
  <c r="L1216" i="23"/>
  <c r="M1216" i="23"/>
  <c r="A1217" i="23"/>
  <c r="B1217" i="23"/>
  <c r="C1217" i="23"/>
  <c r="D1217" i="23"/>
  <c r="E1217" i="23"/>
  <c r="F1217" i="23"/>
  <c r="G1217" i="23"/>
  <c r="H1217" i="23"/>
  <c r="I1217" i="23"/>
  <c r="J1217" i="23"/>
  <c r="K1217" i="23"/>
  <c r="L1217" i="23"/>
  <c r="M1217" i="23"/>
  <c r="A1218" i="23"/>
  <c r="B1218" i="23"/>
  <c r="C1218" i="23"/>
  <c r="D1218" i="23"/>
  <c r="E1218" i="23"/>
  <c r="F1218" i="23"/>
  <c r="G1218" i="23"/>
  <c r="H1218" i="23"/>
  <c r="I1218" i="23"/>
  <c r="J1218" i="23"/>
  <c r="K1218" i="23"/>
  <c r="L1218" i="23"/>
  <c r="M1218" i="23"/>
  <c r="A1219" i="23"/>
  <c r="B1219" i="23"/>
  <c r="C1219" i="23"/>
  <c r="D1219" i="23"/>
  <c r="E1219" i="23"/>
  <c r="F1219" i="23"/>
  <c r="G1219" i="23"/>
  <c r="H1219" i="23"/>
  <c r="I1219" i="23"/>
  <c r="J1219" i="23"/>
  <c r="K1219" i="23"/>
  <c r="L1219" i="23"/>
  <c r="M1219" i="23"/>
  <c r="A1220" i="23"/>
  <c r="B1220" i="23"/>
  <c r="C1220" i="23"/>
  <c r="D1220" i="23"/>
  <c r="E1220" i="23"/>
  <c r="F1220" i="23"/>
  <c r="G1220" i="23"/>
  <c r="H1220" i="23"/>
  <c r="I1220" i="23"/>
  <c r="J1220" i="23"/>
  <c r="K1220" i="23"/>
  <c r="L1220" i="23"/>
  <c r="M1220" i="23"/>
  <c r="A1221" i="23"/>
  <c r="B1221" i="23"/>
  <c r="C1221" i="23"/>
  <c r="D1221" i="23"/>
  <c r="E1221" i="23"/>
  <c r="F1221" i="23"/>
  <c r="G1221" i="23"/>
  <c r="H1221" i="23"/>
  <c r="I1221" i="23"/>
  <c r="J1221" i="23"/>
  <c r="K1221" i="23"/>
  <c r="L1221" i="23"/>
  <c r="M1221" i="23"/>
  <c r="A1222" i="23"/>
  <c r="B1222" i="23"/>
  <c r="C1222" i="23"/>
  <c r="D1222" i="23"/>
  <c r="E1222" i="23"/>
  <c r="F1222" i="23"/>
  <c r="G1222" i="23"/>
  <c r="H1222" i="23"/>
  <c r="I1222" i="23"/>
  <c r="J1222" i="23"/>
  <c r="K1222" i="23"/>
  <c r="L1222" i="23"/>
  <c r="M1222" i="23"/>
  <c r="A1223" i="23"/>
  <c r="B1223" i="23"/>
  <c r="C1223" i="23"/>
  <c r="D1223" i="23"/>
  <c r="E1223" i="23"/>
  <c r="F1223" i="23"/>
  <c r="G1223" i="23"/>
  <c r="H1223" i="23"/>
  <c r="I1223" i="23"/>
  <c r="J1223" i="23"/>
  <c r="K1223" i="23"/>
  <c r="L1223" i="23"/>
  <c r="M1223" i="23"/>
  <c r="A1224" i="23"/>
  <c r="B1224" i="23"/>
  <c r="C1224" i="23"/>
  <c r="D1224" i="23"/>
  <c r="E1224" i="23"/>
  <c r="F1224" i="23"/>
  <c r="G1224" i="23"/>
  <c r="H1224" i="23"/>
  <c r="I1224" i="23"/>
  <c r="J1224" i="23"/>
  <c r="K1224" i="23"/>
  <c r="L1224" i="23"/>
  <c r="M1224" i="23"/>
  <c r="A1225" i="23"/>
  <c r="B1225" i="23"/>
  <c r="C1225" i="23"/>
  <c r="D1225" i="23"/>
  <c r="E1225" i="23"/>
  <c r="F1225" i="23"/>
  <c r="G1225" i="23"/>
  <c r="H1225" i="23"/>
  <c r="I1225" i="23"/>
  <c r="J1225" i="23"/>
  <c r="K1225" i="23"/>
  <c r="L1225" i="23"/>
  <c r="M1225" i="23"/>
  <c r="A1226" i="23"/>
  <c r="B1226" i="23"/>
  <c r="C1226" i="23"/>
  <c r="D1226" i="23"/>
  <c r="E1226" i="23"/>
  <c r="F1226" i="23"/>
  <c r="G1226" i="23"/>
  <c r="H1226" i="23"/>
  <c r="I1226" i="23"/>
  <c r="J1226" i="23"/>
  <c r="K1226" i="23"/>
  <c r="L1226" i="23"/>
  <c r="M1226" i="23"/>
  <c r="A1227" i="23"/>
  <c r="B1227" i="23"/>
  <c r="C1227" i="23"/>
  <c r="D1227" i="23"/>
  <c r="E1227" i="23"/>
  <c r="F1227" i="23"/>
  <c r="G1227" i="23"/>
  <c r="H1227" i="23"/>
  <c r="I1227" i="23"/>
  <c r="J1227" i="23"/>
  <c r="K1227" i="23"/>
  <c r="L1227" i="23"/>
  <c r="M1227" i="23"/>
  <c r="A1228" i="23"/>
  <c r="B1228" i="23"/>
  <c r="C1228" i="23"/>
  <c r="D1228" i="23"/>
  <c r="E1228" i="23"/>
  <c r="F1228" i="23"/>
  <c r="G1228" i="23"/>
  <c r="H1228" i="23"/>
  <c r="I1228" i="23"/>
  <c r="J1228" i="23"/>
  <c r="K1228" i="23"/>
  <c r="L1228" i="23"/>
  <c r="M1228" i="23"/>
  <c r="A1229" i="23"/>
  <c r="B1229" i="23"/>
  <c r="C1229" i="23"/>
  <c r="D1229" i="23"/>
  <c r="E1229" i="23"/>
  <c r="F1229" i="23"/>
  <c r="G1229" i="23"/>
  <c r="H1229" i="23"/>
  <c r="I1229" i="23"/>
  <c r="J1229" i="23"/>
  <c r="K1229" i="23"/>
  <c r="L1229" i="23"/>
  <c r="M1229" i="23"/>
  <c r="A1230" i="23"/>
  <c r="B1230" i="23"/>
  <c r="C1230" i="23"/>
  <c r="D1230" i="23"/>
  <c r="E1230" i="23"/>
  <c r="F1230" i="23"/>
  <c r="G1230" i="23"/>
  <c r="H1230" i="23"/>
  <c r="I1230" i="23"/>
  <c r="J1230" i="23"/>
  <c r="K1230" i="23"/>
  <c r="L1230" i="23"/>
  <c r="M1230" i="23"/>
  <c r="A1231" i="23"/>
  <c r="B1231" i="23"/>
  <c r="C1231" i="23"/>
  <c r="D1231" i="23"/>
  <c r="E1231" i="23"/>
  <c r="F1231" i="23"/>
  <c r="G1231" i="23"/>
  <c r="H1231" i="23"/>
  <c r="I1231" i="23"/>
  <c r="J1231" i="23"/>
  <c r="K1231" i="23"/>
  <c r="L1231" i="23"/>
  <c r="M1231" i="23"/>
  <c r="A1232" i="23"/>
  <c r="B1232" i="23"/>
  <c r="C1232" i="23"/>
  <c r="D1232" i="23"/>
  <c r="E1232" i="23"/>
  <c r="F1232" i="23"/>
  <c r="G1232" i="23"/>
  <c r="H1232" i="23"/>
  <c r="I1232" i="23"/>
  <c r="J1232" i="23"/>
  <c r="K1232" i="23"/>
  <c r="L1232" i="23"/>
  <c r="M1232" i="23"/>
  <c r="A1233" i="23"/>
  <c r="B1233" i="23"/>
  <c r="C1233" i="23"/>
  <c r="D1233" i="23"/>
  <c r="E1233" i="23"/>
  <c r="F1233" i="23"/>
  <c r="G1233" i="23"/>
  <c r="H1233" i="23"/>
  <c r="I1233" i="23"/>
  <c r="J1233" i="23"/>
  <c r="K1233" i="23"/>
  <c r="L1233" i="23"/>
  <c r="M1233" i="23"/>
  <c r="A1234" i="23"/>
  <c r="B1234" i="23"/>
  <c r="C1234" i="23"/>
  <c r="D1234" i="23"/>
  <c r="E1234" i="23"/>
  <c r="F1234" i="23"/>
  <c r="G1234" i="23"/>
  <c r="H1234" i="23"/>
  <c r="I1234" i="23"/>
  <c r="J1234" i="23"/>
  <c r="K1234" i="23"/>
  <c r="L1234" i="23"/>
  <c r="M1234" i="23"/>
  <c r="A1235" i="23"/>
  <c r="B1235" i="23"/>
  <c r="C1235" i="23"/>
  <c r="D1235" i="23"/>
  <c r="E1235" i="23"/>
  <c r="F1235" i="23"/>
  <c r="G1235" i="23"/>
  <c r="H1235" i="23"/>
  <c r="I1235" i="23"/>
  <c r="J1235" i="23"/>
  <c r="K1235" i="23"/>
  <c r="L1235" i="23"/>
  <c r="M1235" i="23"/>
  <c r="A1236" i="23"/>
  <c r="B1236" i="23"/>
  <c r="C1236" i="23"/>
  <c r="D1236" i="23"/>
  <c r="E1236" i="23"/>
  <c r="F1236" i="23"/>
  <c r="G1236" i="23"/>
  <c r="H1236" i="23"/>
  <c r="I1236" i="23"/>
  <c r="J1236" i="23"/>
  <c r="K1236" i="23"/>
  <c r="L1236" i="23"/>
  <c r="M1236" i="23"/>
  <c r="A1237" i="23"/>
  <c r="B1237" i="23"/>
  <c r="C1237" i="23"/>
  <c r="D1237" i="23"/>
  <c r="E1237" i="23"/>
  <c r="F1237" i="23"/>
  <c r="G1237" i="23"/>
  <c r="H1237" i="23"/>
  <c r="I1237" i="23"/>
  <c r="J1237" i="23"/>
  <c r="K1237" i="23"/>
  <c r="L1237" i="23"/>
  <c r="M1237" i="23"/>
  <c r="A1238" i="23"/>
  <c r="B1238" i="23"/>
  <c r="C1238" i="23"/>
  <c r="D1238" i="23"/>
  <c r="E1238" i="23"/>
  <c r="F1238" i="23"/>
  <c r="G1238" i="23"/>
  <c r="H1238" i="23"/>
  <c r="I1238" i="23"/>
  <c r="J1238" i="23"/>
  <c r="K1238" i="23"/>
  <c r="L1238" i="23"/>
  <c r="M1238" i="23"/>
  <c r="A1239" i="23"/>
  <c r="B1239" i="23"/>
  <c r="C1239" i="23"/>
  <c r="D1239" i="23"/>
  <c r="E1239" i="23"/>
  <c r="F1239" i="23"/>
  <c r="G1239" i="23"/>
  <c r="H1239" i="23"/>
  <c r="I1239" i="23"/>
  <c r="J1239" i="23"/>
  <c r="K1239" i="23"/>
  <c r="L1239" i="23"/>
  <c r="M1239" i="23"/>
  <c r="A1240" i="23"/>
  <c r="B1240" i="23"/>
  <c r="C1240" i="23"/>
  <c r="D1240" i="23"/>
  <c r="E1240" i="23"/>
  <c r="F1240" i="23"/>
  <c r="G1240" i="23"/>
  <c r="H1240" i="23"/>
  <c r="I1240" i="23"/>
  <c r="J1240" i="23"/>
  <c r="K1240" i="23"/>
  <c r="L1240" i="23"/>
  <c r="M1240" i="23"/>
  <c r="A1241" i="23"/>
  <c r="B1241" i="23"/>
  <c r="C1241" i="23"/>
  <c r="D1241" i="23"/>
  <c r="E1241" i="23"/>
  <c r="F1241" i="23"/>
  <c r="G1241" i="23"/>
  <c r="H1241" i="23"/>
  <c r="I1241" i="23"/>
  <c r="J1241" i="23"/>
  <c r="K1241" i="23"/>
  <c r="L1241" i="23"/>
  <c r="M1241" i="23"/>
  <c r="A1242" i="23"/>
  <c r="B1242" i="23"/>
  <c r="C1242" i="23"/>
  <c r="D1242" i="23"/>
  <c r="E1242" i="23"/>
  <c r="F1242" i="23"/>
  <c r="G1242" i="23"/>
  <c r="H1242" i="23"/>
  <c r="I1242" i="23"/>
  <c r="J1242" i="23"/>
  <c r="K1242" i="23"/>
  <c r="L1242" i="23"/>
  <c r="M1242" i="23"/>
  <c r="A1243" i="23"/>
  <c r="B1243" i="23"/>
  <c r="C1243" i="23"/>
  <c r="D1243" i="23"/>
  <c r="E1243" i="23"/>
  <c r="F1243" i="23"/>
  <c r="G1243" i="23"/>
  <c r="H1243" i="23"/>
  <c r="I1243" i="23"/>
  <c r="J1243" i="23"/>
  <c r="K1243" i="23"/>
  <c r="L1243" i="23"/>
  <c r="M1243" i="23"/>
  <c r="A1244" i="23"/>
  <c r="B1244" i="23"/>
  <c r="C1244" i="23"/>
  <c r="D1244" i="23"/>
  <c r="E1244" i="23"/>
  <c r="F1244" i="23"/>
  <c r="G1244" i="23"/>
  <c r="H1244" i="23"/>
  <c r="I1244" i="23"/>
  <c r="J1244" i="23"/>
  <c r="K1244" i="23"/>
  <c r="L1244" i="23"/>
  <c r="M1244" i="23"/>
  <c r="A1245" i="23"/>
  <c r="B1245" i="23"/>
  <c r="C1245" i="23"/>
  <c r="D1245" i="23"/>
  <c r="E1245" i="23"/>
  <c r="F1245" i="23"/>
  <c r="G1245" i="23"/>
  <c r="H1245" i="23"/>
  <c r="I1245" i="23"/>
  <c r="J1245" i="23"/>
  <c r="K1245" i="23"/>
  <c r="L1245" i="23"/>
  <c r="M1245" i="23"/>
  <c r="A1246" i="23"/>
  <c r="B1246" i="23"/>
  <c r="C1246" i="23"/>
  <c r="D1246" i="23"/>
  <c r="E1246" i="23"/>
  <c r="F1246" i="23"/>
  <c r="G1246" i="23"/>
  <c r="H1246" i="23"/>
  <c r="I1246" i="23"/>
  <c r="J1246" i="23"/>
  <c r="K1246" i="23"/>
  <c r="L1246" i="23"/>
  <c r="M1246" i="23"/>
  <c r="A1247" i="23"/>
  <c r="B1247" i="23"/>
  <c r="C1247" i="23"/>
  <c r="D1247" i="23"/>
  <c r="E1247" i="23"/>
  <c r="F1247" i="23"/>
  <c r="G1247" i="23"/>
  <c r="H1247" i="23"/>
  <c r="I1247" i="23"/>
  <c r="J1247" i="23"/>
  <c r="K1247" i="23"/>
  <c r="L1247" i="23"/>
  <c r="M1247" i="23"/>
  <c r="A1248" i="23"/>
  <c r="B1248" i="23"/>
  <c r="C1248" i="23"/>
  <c r="D1248" i="23"/>
  <c r="E1248" i="23"/>
  <c r="F1248" i="23"/>
  <c r="G1248" i="23"/>
  <c r="H1248" i="23"/>
  <c r="I1248" i="23"/>
  <c r="J1248" i="23"/>
  <c r="K1248" i="23"/>
  <c r="L1248" i="23"/>
  <c r="M1248" i="23"/>
  <c r="A1249" i="23"/>
  <c r="B1249" i="23"/>
  <c r="C1249" i="23"/>
  <c r="D1249" i="23"/>
  <c r="E1249" i="23"/>
  <c r="F1249" i="23"/>
  <c r="G1249" i="23"/>
  <c r="H1249" i="23"/>
  <c r="I1249" i="23"/>
  <c r="J1249" i="23"/>
  <c r="K1249" i="23"/>
  <c r="L1249" i="23"/>
  <c r="M1249" i="23"/>
  <c r="A1250" i="23"/>
  <c r="B1250" i="23"/>
  <c r="C1250" i="23"/>
  <c r="D1250" i="23"/>
  <c r="E1250" i="23"/>
  <c r="F1250" i="23"/>
  <c r="G1250" i="23"/>
  <c r="H1250" i="23"/>
  <c r="I1250" i="23"/>
  <c r="J1250" i="23"/>
  <c r="K1250" i="23"/>
  <c r="L1250" i="23"/>
  <c r="M1250" i="23"/>
  <c r="A1251" i="23"/>
  <c r="B1251" i="23"/>
  <c r="C1251" i="23"/>
  <c r="D1251" i="23"/>
  <c r="E1251" i="23"/>
  <c r="F1251" i="23"/>
  <c r="G1251" i="23"/>
  <c r="H1251" i="23"/>
  <c r="I1251" i="23"/>
  <c r="J1251" i="23"/>
  <c r="K1251" i="23"/>
  <c r="L1251" i="23"/>
  <c r="M1251" i="23"/>
  <c r="A1252" i="23"/>
  <c r="B1252" i="23"/>
  <c r="C1252" i="23"/>
  <c r="D1252" i="23"/>
  <c r="E1252" i="23"/>
  <c r="F1252" i="23"/>
  <c r="G1252" i="23"/>
  <c r="H1252" i="23"/>
  <c r="I1252" i="23"/>
  <c r="J1252" i="23"/>
  <c r="K1252" i="23"/>
  <c r="L1252" i="23"/>
  <c r="M1252" i="23"/>
  <c r="A1253" i="23"/>
  <c r="B1253" i="23"/>
  <c r="C1253" i="23"/>
  <c r="D1253" i="23"/>
  <c r="E1253" i="23"/>
  <c r="F1253" i="23"/>
  <c r="G1253" i="23"/>
  <c r="H1253" i="23"/>
  <c r="I1253" i="23"/>
  <c r="J1253" i="23"/>
  <c r="K1253" i="23"/>
  <c r="L1253" i="23"/>
  <c r="M1253" i="23"/>
  <c r="A1254" i="23"/>
  <c r="B1254" i="23"/>
  <c r="C1254" i="23"/>
  <c r="D1254" i="23"/>
  <c r="E1254" i="23"/>
  <c r="F1254" i="23"/>
  <c r="G1254" i="23"/>
  <c r="H1254" i="23"/>
  <c r="I1254" i="23"/>
  <c r="J1254" i="23"/>
  <c r="K1254" i="23"/>
  <c r="L1254" i="23"/>
  <c r="M1254" i="23"/>
  <c r="A1255" i="23"/>
  <c r="B1255" i="23"/>
  <c r="C1255" i="23"/>
  <c r="D1255" i="23"/>
  <c r="E1255" i="23"/>
  <c r="F1255" i="23"/>
  <c r="G1255" i="23"/>
  <c r="H1255" i="23"/>
  <c r="I1255" i="23"/>
  <c r="J1255" i="23"/>
  <c r="K1255" i="23"/>
  <c r="L1255" i="23"/>
  <c r="M1255" i="23"/>
  <c r="A1256" i="23"/>
  <c r="B1256" i="23"/>
  <c r="C1256" i="23"/>
  <c r="D1256" i="23"/>
  <c r="E1256" i="23"/>
  <c r="F1256" i="23"/>
  <c r="G1256" i="23"/>
  <c r="H1256" i="23"/>
  <c r="I1256" i="23"/>
  <c r="J1256" i="23"/>
  <c r="K1256" i="23"/>
  <c r="L1256" i="23"/>
  <c r="M1256" i="23"/>
  <c r="A1257" i="23"/>
  <c r="B1257" i="23"/>
  <c r="C1257" i="23"/>
  <c r="D1257" i="23"/>
  <c r="E1257" i="23"/>
  <c r="F1257" i="23"/>
  <c r="G1257" i="23"/>
  <c r="H1257" i="23"/>
  <c r="I1257" i="23"/>
  <c r="J1257" i="23"/>
  <c r="K1257" i="23"/>
  <c r="L1257" i="23"/>
  <c r="M1257" i="23"/>
  <c r="A1258" i="23"/>
  <c r="B1258" i="23"/>
  <c r="C1258" i="23"/>
  <c r="D1258" i="23"/>
  <c r="E1258" i="23"/>
  <c r="F1258" i="23"/>
  <c r="G1258" i="23"/>
  <c r="H1258" i="23"/>
  <c r="I1258" i="23"/>
  <c r="J1258" i="23"/>
  <c r="K1258" i="23"/>
  <c r="L1258" i="23"/>
  <c r="M1258" i="23"/>
  <c r="A1259" i="23"/>
  <c r="B1259" i="23"/>
  <c r="C1259" i="23"/>
  <c r="D1259" i="23"/>
  <c r="E1259" i="23"/>
  <c r="F1259" i="23"/>
  <c r="G1259" i="23"/>
  <c r="H1259" i="23"/>
  <c r="I1259" i="23"/>
  <c r="J1259" i="23"/>
  <c r="K1259" i="23"/>
  <c r="L1259" i="23"/>
  <c r="M1259" i="23"/>
  <c r="A1260" i="23"/>
  <c r="B1260" i="23"/>
  <c r="C1260" i="23"/>
  <c r="D1260" i="23"/>
  <c r="E1260" i="23"/>
  <c r="F1260" i="23"/>
  <c r="G1260" i="23"/>
  <c r="H1260" i="23"/>
  <c r="I1260" i="23"/>
  <c r="J1260" i="23"/>
  <c r="K1260" i="23"/>
  <c r="L1260" i="23"/>
  <c r="M1260" i="23"/>
  <c r="A1261" i="23"/>
  <c r="B1261" i="23"/>
  <c r="C1261" i="23"/>
  <c r="D1261" i="23"/>
  <c r="E1261" i="23"/>
  <c r="F1261" i="23"/>
  <c r="G1261" i="23"/>
  <c r="H1261" i="23"/>
  <c r="I1261" i="23"/>
  <c r="J1261" i="23"/>
  <c r="K1261" i="23"/>
  <c r="L1261" i="23"/>
  <c r="M1261" i="23"/>
  <c r="A1262" i="23"/>
  <c r="B1262" i="23"/>
  <c r="C1262" i="23"/>
  <c r="D1262" i="23"/>
  <c r="E1262" i="23"/>
  <c r="F1262" i="23"/>
  <c r="G1262" i="23"/>
  <c r="H1262" i="23"/>
  <c r="I1262" i="23"/>
  <c r="J1262" i="23"/>
  <c r="K1262" i="23"/>
  <c r="L1262" i="23"/>
  <c r="M1262" i="23"/>
  <c r="A1263" i="23"/>
  <c r="B1263" i="23"/>
  <c r="C1263" i="23"/>
  <c r="D1263" i="23"/>
  <c r="E1263" i="23"/>
  <c r="F1263" i="23"/>
  <c r="G1263" i="23"/>
  <c r="H1263" i="23"/>
  <c r="I1263" i="23"/>
  <c r="J1263" i="23"/>
  <c r="K1263" i="23"/>
  <c r="L1263" i="23"/>
  <c r="M1263" i="23"/>
  <c r="A1264" i="23"/>
  <c r="B1264" i="23"/>
  <c r="C1264" i="23"/>
  <c r="D1264" i="23"/>
  <c r="E1264" i="23"/>
  <c r="F1264" i="23"/>
  <c r="G1264" i="23"/>
  <c r="H1264" i="23"/>
  <c r="I1264" i="23"/>
  <c r="J1264" i="23"/>
  <c r="K1264" i="23"/>
  <c r="L1264" i="23"/>
  <c r="M1264" i="23"/>
  <c r="A1265" i="23"/>
  <c r="B1265" i="23"/>
  <c r="C1265" i="23"/>
  <c r="D1265" i="23"/>
  <c r="E1265" i="23"/>
  <c r="F1265" i="23"/>
  <c r="G1265" i="23"/>
  <c r="H1265" i="23"/>
  <c r="I1265" i="23"/>
  <c r="J1265" i="23"/>
  <c r="K1265" i="23"/>
  <c r="L1265" i="23"/>
  <c r="M1265" i="23"/>
  <c r="A1266" i="23"/>
  <c r="B1266" i="23"/>
  <c r="C1266" i="23"/>
  <c r="D1266" i="23"/>
  <c r="E1266" i="23"/>
  <c r="F1266" i="23"/>
  <c r="G1266" i="23"/>
  <c r="H1266" i="23"/>
  <c r="I1266" i="23"/>
  <c r="J1266" i="23"/>
  <c r="K1266" i="23"/>
  <c r="L1266" i="23"/>
  <c r="M1266" i="23"/>
  <c r="A1267" i="23"/>
  <c r="B1267" i="23"/>
  <c r="C1267" i="23"/>
  <c r="D1267" i="23"/>
  <c r="E1267" i="23"/>
  <c r="F1267" i="23"/>
  <c r="G1267" i="23"/>
  <c r="H1267" i="23"/>
  <c r="I1267" i="23"/>
  <c r="J1267" i="23"/>
  <c r="K1267" i="23"/>
  <c r="L1267" i="23"/>
  <c r="M1267" i="23"/>
  <c r="A1268" i="23"/>
  <c r="B1268" i="23"/>
  <c r="C1268" i="23"/>
  <c r="D1268" i="23"/>
  <c r="E1268" i="23"/>
  <c r="F1268" i="23"/>
  <c r="G1268" i="23"/>
  <c r="H1268" i="23"/>
  <c r="I1268" i="23"/>
  <c r="J1268" i="23"/>
  <c r="K1268" i="23"/>
  <c r="L1268" i="23"/>
  <c r="M1268" i="23"/>
  <c r="A1269" i="23"/>
  <c r="B1269" i="23"/>
  <c r="C1269" i="23"/>
  <c r="D1269" i="23"/>
  <c r="E1269" i="23"/>
  <c r="F1269" i="23"/>
  <c r="G1269" i="23"/>
  <c r="H1269" i="23"/>
  <c r="I1269" i="23"/>
  <c r="J1269" i="23"/>
  <c r="K1269" i="23"/>
  <c r="L1269" i="23"/>
  <c r="M1269" i="23"/>
  <c r="A1270" i="23"/>
  <c r="B1270" i="23"/>
  <c r="C1270" i="23"/>
  <c r="D1270" i="23"/>
  <c r="E1270" i="23"/>
  <c r="F1270" i="23"/>
  <c r="G1270" i="23"/>
  <c r="H1270" i="23"/>
  <c r="I1270" i="23"/>
  <c r="J1270" i="23"/>
  <c r="K1270" i="23"/>
  <c r="L1270" i="23"/>
  <c r="M1270" i="23"/>
  <c r="A1271" i="23"/>
  <c r="B1271" i="23"/>
  <c r="C1271" i="23"/>
  <c r="D1271" i="23"/>
  <c r="E1271" i="23"/>
  <c r="F1271" i="23"/>
  <c r="G1271" i="23"/>
  <c r="H1271" i="23"/>
  <c r="I1271" i="23"/>
  <c r="J1271" i="23"/>
  <c r="K1271" i="23"/>
  <c r="L1271" i="23"/>
  <c r="M1271" i="23"/>
  <c r="A1272" i="23"/>
  <c r="B1272" i="23"/>
  <c r="C1272" i="23"/>
  <c r="D1272" i="23"/>
  <c r="E1272" i="23"/>
  <c r="F1272" i="23"/>
  <c r="G1272" i="23"/>
  <c r="H1272" i="23"/>
  <c r="I1272" i="23"/>
  <c r="J1272" i="23"/>
  <c r="K1272" i="23"/>
  <c r="L1272" i="23"/>
  <c r="M1272" i="23"/>
  <c r="A1273" i="23"/>
  <c r="B1273" i="23"/>
  <c r="C1273" i="23"/>
  <c r="D1273" i="23"/>
  <c r="E1273" i="23"/>
  <c r="F1273" i="23"/>
  <c r="G1273" i="23"/>
  <c r="H1273" i="23"/>
  <c r="I1273" i="23"/>
  <c r="J1273" i="23"/>
  <c r="K1273" i="23"/>
  <c r="L1273" i="23"/>
  <c r="M1273" i="23"/>
  <c r="A1274" i="23"/>
  <c r="B1274" i="23"/>
  <c r="C1274" i="23"/>
  <c r="D1274" i="23"/>
  <c r="E1274" i="23"/>
  <c r="F1274" i="23"/>
  <c r="G1274" i="23"/>
  <c r="H1274" i="23"/>
  <c r="I1274" i="23"/>
  <c r="J1274" i="23"/>
  <c r="K1274" i="23"/>
  <c r="L1274" i="23"/>
  <c r="M1274" i="23"/>
  <c r="A1275" i="23"/>
  <c r="B1275" i="23"/>
  <c r="C1275" i="23"/>
  <c r="D1275" i="23"/>
  <c r="E1275" i="23"/>
  <c r="F1275" i="23"/>
  <c r="G1275" i="23"/>
  <c r="H1275" i="23"/>
  <c r="I1275" i="23"/>
  <c r="J1275" i="23"/>
  <c r="K1275" i="23"/>
  <c r="L1275" i="23"/>
  <c r="M1275" i="23"/>
  <c r="A1276" i="23"/>
  <c r="B1276" i="23"/>
  <c r="C1276" i="23"/>
  <c r="D1276" i="23"/>
  <c r="E1276" i="23"/>
  <c r="F1276" i="23"/>
  <c r="G1276" i="23"/>
  <c r="H1276" i="23"/>
  <c r="I1276" i="23"/>
  <c r="J1276" i="23"/>
  <c r="K1276" i="23"/>
  <c r="L1276" i="23"/>
  <c r="M1276" i="23"/>
  <c r="A1277" i="23"/>
  <c r="B1277" i="23"/>
  <c r="C1277" i="23"/>
  <c r="D1277" i="23"/>
  <c r="E1277" i="23"/>
  <c r="F1277" i="23"/>
  <c r="G1277" i="23"/>
  <c r="H1277" i="23"/>
  <c r="I1277" i="23"/>
  <c r="J1277" i="23"/>
  <c r="K1277" i="23"/>
  <c r="L1277" i="23"/>
  <c r="M1277" i="23"/>
  <c r="A1278" i="23"/>
  <c r="B1278" i="23"/>
  <c r="C1278" i="23"/>
  <c r="D1278" i="23"/>
  <c r="E1278" i="23"/>
  <c r="F1278" i="23"/>
  <c r="G1278" i="23"/>
  <c r="H1278" i="23"/>
  <c r="I1278" i="23"/>
  <c r="J1278" i="23"/>
  <c r="K1278" i="23"/>
  <c r="L1278" i="23"/>
  <c r="M1278" i="23"/>
  <c r="A1279" i="23"/>
  <c r="B1279" i="23"/>
  <c r="C1279" i="23"/>
  <c r="D1279" i="23"/>
  <c r="E1279" i="23"/>
  <c r="F1279" i="23"/>
  <c r="G1279" i="23"/>
  <c r="H1279" i="23"/>
  <c r="I1279" i="23"/>
  <c r="J1279" i="23"/>
  <c r="K1279" i="23"/>
  <c r="L1279" i="23"/>
  <c r="M1279" i="23"/>
  <c r="A1280" i="23"/>
  <c r="B1280" i="23"/>
  <c r="C1280" i="23"/>
  <c r="D1280" i="23"/>
  <c r="E1280" i="23"/>
  <c r="F1280" i="23"/>
  <c r="G1280" i="23"/>
  <c r="H1280" i="23"/>
  <c r="I1280" i="23"/>
  <c r="J1280" i="23"/>
  <c r="K1280" i="23"/>
  <c r="L1280" i="23"/>
  <c r="M1280" i="23"/>
  <c r="A1281" i="23"/>
  <c r="B1281" i="23"/>
  <c r="C1281" i="23"/>
  <c r="D1281" i="23"/>
  <c r="E1281" i="23"/>
  <c r="F1281" i="23"/>
  <c r="G1281" i="23"/>
  <c r="H1281" i="23"/>
  <c r="I1281" i="23"/>
  <c r="J1281" i="23"/>
  <c r="K1281" i="23"/>
  <c r="L1281" i="23"/>
  <c r="M1281" i="23"/>
  <c r="A1282" i="23"/>
  <c r="B1282" i="23"/>
  <c r="C1282" i="23"/>
  <c r="D1282" i="23"/>
  <c r="E1282" i="23"/>
  <c r="F1282" i="23"/>
  <c r="G1282" i="23"/>
  <c r="H1282" i="23"/>
  <c r="I1282" i="23"/>
  <c r="J1282" i="23"/>
  <c r="K1282" i="23"/>
  <c r="L1282" i="23"/>
  <c r="M1282" i="23"/>
  <c r="A1283" i="23"/>
  <c r="B1283" i="23"/>
  <c r="C1283" i="23"/>
  <c r="D1283" i="23"/>
  <c r="E1283" i="23"/>
  <c r="F1283" i="23"/>
  <c r="G1283" i="23"/>
  <c r="H1283" i="23"/>
  <c r="I1283" i="23"/>
  <c r="J1283" i="23"/>
  <c r="K1283" i="23"/>
  <c r="L1283" i="23"/>
  <c r="M1283" i="23"/>
  <c r="A1284" i="23"/>
  <c r="B1284" i="23"/>
  <c r="C1284" i="23"/>
  <c r="D1284" i="23"/>
  <c r="E1284" i="23"/>
  <c r="F1284" i="23"/>
  <c r="G1284" i="23"/>
  <c r="H1284" i="23"/>
  <c r="I1284" i="23"/>
  <c r="J1284" i="23"/>
  <c r="K1284" i="23"/>
  <c r="L1284" i="23"/>
  <c r="M1284" i="23"/>
  <c r="A1285" i="23"/>
  <c r="B1285" i="23"/>
  <c r="C1285" i="23"/>
  <c r="D1285" i="23"/>
  <c r="E1285" i="23"/>
  <c r="F1285" i="23"/>
  <c r="G1285" i="23"/>
  <c r="H1285" i="23"/>
  <c r="I1285" i="23"/>
  <c r="J1285" i="23"/>
  <c r="K1285" i="23"/>
  <c r="L1285" i="23"/>
  <c r="M1285" i="23"/>
  <c r="A1286" i="23"/>
  <c r="B1286" i="23"/>
  <c r="C1286" i="23"/>
  <c r="D1286" i="23"/>
  <c r="E1286" i="23"/>
  <c r="F1286" i="23"/>
  <c r="G1286" i="23"/>
  <c r="H1286" i="23"/>
  <c r="I1286" i="23"/>
  <c r="J1286" i="23"/>
  <c r="K1286" i="23"/>
  <c r="L1286" i="23"/>
  <c r="M1286" i="23"/>
  <c r="A1287" i="23"/>
  <c r="B1287" i="23"/>
  <c r="C1287" i="23"/>
  <c r="D1287" i="23"/>
  <c r="E1287" i="23"/>
  <c r="F1287" i="23"/>
  <c r="G1287" i="23"/>
  <c r="H1287" i="23"/>
  <c r="I1287" i="23"/>
  <c r="J1287" i="23"/>
  <c r="K1287" i="23"/>
  <c r="L1287" i="23"/>
  <c r="M1287" i="23"/>
  <c r="A1288" i="23"/>
  <c r="B1288" i="23"/>
  <c r="C1288" i="23"/>
  <c r="D1288" i="23"/>
  <c r="E1288" i="23"/>
  <c r="F1288" i="23"/>
  <c r="G1288" i="23"/>
  <c r="H1288" i="23"/>
  <c r="I1288" i="23"/>
  <c r="J1288" i="23"/>
  <c r="K1288" i="23"/>
  <c r="L1288" i="23"/>
  <c r="M1288" i="23"/>
  <c r="A1289" i="23"/>
  <c r="B1289" i="23"/>
  <c r="C1289" i="23"/>
  <c r="D1289" i="23"/>
  <c r="E1289" i="23"/>
  <c r="F1289" i="23"/>
  <c r="G1289" i="23"/>
  <c r="H1289" i="23"/>
  <c r="I1289" i="23"/>
  <c r="J1289" i="23"/>
  <c r="K1289" i="23"/>
  <c r="L1289" i="23"/>
  <c r="M1289" i="23"/>
  <c r="A1290" i="23"/>
  <c r="B1290" i="23"/>
  <c r="C1290" i="23"/>
  <c r="D1290" i="23"/>
  <c r="E1290" i="23"/>
  <c r="F1290" i="23"/>
  <c r="G1290" i="23"/>
  <c r="H1290" i="23"/>
  <c r="I1290" i="23"/>
  <c r="J1290" i="23"/>
  <c r="K1290" i="23"/>
  <c r="L1290" i="23"/>
  <c r="M1290" i="23"/>
  <c r="A1291" i="23"/>
  <c r="B1291" i="23"/>
  <c r="C1291" i="23"/>
  <c r="D1291" i="23"/>
  <c r="E1291" i="23"/>
  <c r="F1291" i="23"/>
  <c r="G1291" i="23"/>
  <c r="H1291" i="23"/>
  <c r="I1291" i="23"/>
  <c r="J1291" i="23"/>
  <c r="K1291" i="23"/>
  <c r="L1291" i="23"/>
  <c r="M1291" i="23"/>
  <c r="A1292" i="23"/>
  <c r="B1292" i="23"/>
  <c r="C1292" i="23"/>
  <c r="D1292" i="23"/>
  <c r="E1292" i="23"/>
  <c r="F1292" i="23"/>
  <c r="G1292" i="23"/>
  <c r="H1292" i="23"/>
  <c r="I1292" i="23"/>
  <c r="J1292" i="23"/>
  <c r="K1292" i="23"/>
  <c r="L1292" i="23"/>
  <c r="M1292" i="23"/>
  <c r="A1293" i="23"/>
  <c r="B1293" i="23"/>
  <c r="C1293" i="23"/>
  <c r="D1293" i="23"/>
  <c r="E1293" i="23"/>
  <c r="F1293" i="23"/>
  <c r="G1293" i="23"/>
  <c r="H1293" i="23"/>
  <c r="I1293" i="23"/>
  <c r="J1293" i="23"/>
  <c r="K1293" i="23"/>
  <c r="L1293" i="23"/>
  <c r="M1293" i="23"/>
  <c r="A1294" i="23"/>
  <c r="B1294" i="23"/>
  <c r="C1294" i="23"/>
  <c r="D1294" i="23"/>
  <c r="E1294" i="23"/>
  <c r="F1294" i="23"/>
  <c r="G1294" i="23"/>
  <c r="H1294" i="23"/>
  <c r="I1294" i="23"/>
  <c r="J1294" i="23"/>
  <c r="K1294" i="23"/>
  <c r="L1294" i="23"/>
  <c r="M1294" i="23"/>
  <c r="A1295" i="23"/>
  <c r="B1295" i="23"/>
  <c r="C1295" i="23"/>
  <c r="D1295" i="23"/>
  <c r="E1295" i="23"/>
  <c r="F1295" i="23"/>
  <c r="G1295" i="23"/>
  <c r="H1295" i="23"/>
  <c r="I1295" i="23"/>
  <c r="J1295" i="23"/>
  <c r="K1295" i="23"/>
  <c r="L1295" i="23"/>
  <c r="M1295" i="23"/>
  <c r="A1296" i="23"/>
  <c r="B1296" i="23"/>
  <c r="C1296" i="23"/>
  <c r="D1296" i="23"/>
  <c r="E1296" i="23"/>
  <c r="F1296" i="23"/>
  <c r="G1296" i="23"/>
  <c r="H1296" i="23"/>
  <c r="I1296" i="23"/>
  <c r="J1296" i="23"/>
  <c r="K1296" i="23"/>
  <c r="L1296" i="23"/>
  <c r="M1296" i="23"/>
  <c r="A1297" i="23"/>
  <c r="B1297" i="23"/>
  <c r="C1297" i="23"/>
  <c r="D1297" i="23"/>
  <c r="E1297" i="23"/>
  <c r="F1297" i="23"/>
  <c r="G1297" i="23"/>
  <c r="H1297" i="23"/>
  <c r="I1297" i="23"/>
  <c r="J1297" i="23"/>
  <c r="K1297" i="23"/>
  <c r="L1297" i="23"/>
  <c r="M1297" i="23"/>
  <c r="A1298" i="23"/>
  <c r="B1298" i="23"/>
  <c r="C1298" i="23"/>
  <c r="D1298" i="23"/>
  <c r="E1298" i="23"/>
  <c r="F1298" i="23"/>
  <c r="G1298" i="23"/>
  <c r="H1298" i="23"/>
  <c r="I1298" i="23"/>
  <c r="J1298" i="23"/>
  <c r="K1298" i="23"/>
  <c r="L1298" i="23"/>
  <c r="M1298" i="23"/>
  <c r="A1299" i="23"/>
  <c r="B1299" i="23"/>
  <c r="C1299" i="23"/>
  <c r="D1299" i="23"/>
  <c r="E1299" i="23"/>
  <c r="F1299" i="23"/>
  <c r="G1299" i="23"/>
  <c r="H1299" i="23"/>
  <c r="I1299" i="23"/>
  <c r="J1299" i="23"/>
  <c r="K1299" i="23"/>
  <c r="L1299" i="23"/>
  <c r="M1299" i="23"/>
  <c r="A1300" i="23"/>
  <c r="B1300" i="23"/>
  <c r="C1300" i="23"/>
  <c r="D1300" i="23"/>
  <c r="E1300" i="23"/>
  <c r="F1300" i="23"/>
  <c r="G1300" i="23"/>
  <c r="H1300" i="23"/>
  <c r="I1300" i="23"/>
  <c r="J1300" i="23"/>
  <c r="K1300" i="23"/>
  <c r="L1300" i="23"/>
  <c r="M1300" i="23"/>
  <c r="A1301" i="23"/>
  <c r="B1301" i="23"/>
  <c r="C1301" i="23"/>
  <c r="D1301" i="23"/>
  <c r="E1301" i="23"/>
  <c r="F1301" i="23"/>
  <c r="G1301" i="23"/>
  <c r="H1301" i="23"/>
  <c r="I1301" i="23"/>
  <c r="J1301" i="23"/>
  <c r="K1301" i="23"/>
  <c r="L1301" i="23"/>
  <c r="M1301" i="23"/>
  <c r="A1302" i="23"/>
  <c r="B1302" i="23"/>
  <c r="C1302" i="23"/>
  <c r="D1302" i="23"/>
  <c r="E1302" i="23"/>
  <c r="F1302" i="23"/>
  <c r="G1302" i="23"/>
  <c r="H1302" i="23"/>
  <c r="I1302" i="23"/>
  <c r="J1302" i="23"/>
  <c r="K1302" i="23"/>
  <c r="L1302" i="23"/>
  <c r="M1302" i="23"/>
  <c r="A1303" i="23"/>
  <c r="B1303" i="23"/>
  <c r="C1303" i="23"/>
  <c r="D1303" i="23"/>
  <c r="E1303" i="23"/>
  <c r="F1303" i="23"/>
  <c r="G1303" i="23"/>
  <c r="H1303" i="23"/>
  <c r="I1303" i="23"/>
  <c r="J1303" i="23"/>
  <c r="K1303" i="23"/>
  <c r="L1303" i="23"/>
  <c r="M1303" i="23"/>
  <c r="A1304" i="23"/>
  <c r="B1304" i="23"/>
  <c r="C1304" i="23"/>
  <c r="D1304" i="23"/>
  <c r="E1304" i="23"/>
  <c r="F1304" i="23"/>
  <c r="G1304" i="23"/>
  <c r="H1304" i="23"/>
  <c r="I1304" i="23"/>
  <c r="J1304" i="23"/>
  <c r="K1304" i="23"/>
  <c r="L1304" i="23"/>
  <c r="M1304" i="23"/>
  <c r="A92" i="23"/>
  <c r="B92" i="23"/>
  <c r="C92" i="23"/>
  <c r="D92" i="23"/>
  <c r="E92" i="23"/>
  <c r="F92" i="23"/>
  <c r="G92" i="23"/>
  <c r="H92" i="23"/>
  <c r="I92" i="23"/>
  <c r="J92" i="23"/>
  <c r="K92" i="23"/>
  <c r="L92" i="23"/>
  <c r="M92" i="23"/>
  <c r="A93" i="23"/>
  <c r="B93" i="23"/>
  <c r="C93" i="23"/>
  <c r="D93" i="23"/>
  <c r="E93" i="23"/>
  <c r="F93" i="23"/>
  <c r="G93" i="23"/>
  <c r="H93" i="23"/>
  <c r="I93" i="23"/>
  <c r="J93" i="23"/>
  <c r="K93" i="23"/>
  <c r="L93" i="23"/>
  <c r="M93" i="23"/>
  <c r="A94" i="23"/>
  <c r="B94" i="23"/>
  <c r="C94" i="23"/>
  <c r="D94" i="23"/>
  <c r="E94" i="23"/>
  <c r="F94" i="23"/>
  <c r="G94" i="23"/>
  <c r="H94" i="23"/>
  <c r="I94" i="23"/>
  <c r="J94" i="23"/>
  <c r="K94" i="23"/>
  <c r="L94" i="23"/>
  <c r="M94" i="23"/>
  <c r="A95" i="23"/>
  <c r="B95" i="23"/>
  <c r="C95" i="23"/>
  <c r="D95" i="23"/>
  <c r="E95" i="23"/>
  <c r="F95" i="23"/>
  <c r="G95" i="23"/>
  <c r="H95" i="23"/>
  <c r="I95" i="23"/>
  <c r="J95" i="23"/>
  <c r="K95" i="23"/>
  <c r="L95" i="23"/>
  <c r="M95" i="23"/>
  <c r="A96" i="23"/>
  <c r="B96" i="23"/>
  <c r="C96" i="23"/>
  <c r="D96" i="23"/>
  <c r="E96" i="23"/>
  <c r="F96" i="23"/>
  <c r="G96" i="23"/>
  <c r="H96" i="23"/>
  <c r="I96" i="23"/>
  <c r="J96" i="23"/>
  <c r="K96" i="23"/>
  <c r="L96" i="23"/>
  <c r="M96" i="23"/>
  <c r="A97" i="23"/>
  <c r="B97" i="23"/>
  <c r="C97" i="23"/>
  <c r="D97" i="23"/>
  <c r="E97" i="23"/>
  <c r="F97" i="23"/>
  <c r="G97" i="23"/>
  <c r="H97" i="23"/>
  <c r="I97" i="23"/>
  <c r="J97" i="23"/>
  <c r="K97" i="23"/>
  <c r="L97" i="23"/>
  <c r="M97" i="23"/>
  <c r="A98" i="23"/>
  <c r="B98" i="23"/>
  <c r="C98" i="23"/>
  <c r="D98" i="23"/>
  <c r="E98" i="23"/>
  <c r="F98" i="23"/>
  <c r="G98" i="23"/>
  <c r="H98" i="23"/>
  <c r="I98" i="23"/>
  <c r="J98" i="23"/>
  <c r="K98" i="23"/>
  <c r="L98" i="23"/>
  <c r="M98" i="23"/>
  <c r="A99" i="23"/>
  <c r="B99" i="23"/>
  <c r="C99" i="23"/>
  <c r="D99" i="23"/>
  <c r="E99" i="23"/>
  <c r="F99" i="23"/>
  <c r="G99" i="23"/>
  <c r="H99" i="23"/>
  <c r="I99" i="23"/>
  <c r="J99" i="23"/>
  <c r="K99" i="23"/>
  <c r="L99" i="23"/>
  <c r="M99" i="23"/>
  <c r="A100" i="23"/>
  <c r="B100" i="23"/>
  <c r="C100" i="23"/>
  <c r="D100" i="23"/>
  <c r="E100" i="23"/>
  <c r="F100" i="23"/>
  <c r="G100" i="23"/>
  <c r="H100" i="23"/>
  <c r="I100" i="23"/>
  <c r="J100" i="23"/>
  <c r="K100" i="23"/>
  <c r="L100" i="23"/>
  <c r="M100" i="23"/>
  <c r="A101" i="23"/>
  <c r="B101" i="23"/>
  <c r="C101" i="23"/>
  <c r="D101" i="23"/>
  <c r="E101" i="23"/>
  <c r="F101" i="23"/>
  <c r="G101" i="23"/>
  <c r="H101" i="23"/>
  <c r="I101" i="23"/>
  <c r="J101" i="23"/>
  <c r="K101" i="23"/>
  <c r="L101" i="23"/>
  <c r="M101" i="23"/>
  <c r="A102" i="23"/>
  <c r="B102" i="23"/>
  <c r="C102" i="23"/>
  <c r="D102" i="23"/>
  <c r="E102" i="23"/>
  <c r="F102" i="23"/>
  <c r="G102" i="23"/>
  <c r="H102" i="23"/>
  <c r="I102" i="23"/>
  <c r="J102" i="23"/>
  <c r="K102" i="23"/>
  <c r="L102" i="23"/>
  <c r="M102" i="23"/>
  <c r="A103" i="23"/>
  <c r="B103" i="23"/>
  <c r="C103" i="23"/>
  <c r="D103" i="23"/>
  <c r="E103" i="23"/>
  <c r="F103" i="23"/>
  <c r="G103" i="23"/>
  <c r="H103" i="23"/>
  <c r="I103" i="23"/>
  <c r="J103" i="23"/>
  <c r="K103" i="23"/>
  <c r="L103" i="23"/>
  <c r="M103" i="23"/>
  <c r="A104" i="23"/>
  <c r="B104" i="23"/>
  <c r="C104" i="23"/>
  <c r="D104" i="23"/>
  <c r="E104" i="23"/>
  <c r="F104" i="23"/>
  <c r="G104" i="23"/>
  <c r="H104" i="23"/>
  <c r="I104" i="23"/>
  <c r="J104" i="23"/>
  <c r="K104" i="23"/>
  <c r="L104" i="23"/>
  <c r="M104" i="23"/>
  <c r="A105" i="23"/>
  <c r="B105" i="23"/>
  <c r="C105" i="23"/>
  <c r="D105" i="23"/>
  <c r="E105" i="23"/>
  <c r="F105" i="23"/>
  <c r="G105" i="23"/>
  <c r="H105" i="23"/>
  <c r="I105" i="23"/>
  <c r="J105" i="23"/>
  <c r="K105" i="23"/>
  <c r="L105" i="23"/>
  <c r="M105" i="23"/>
  <c r="A106" i="23"/>
  <c r="B106" i="23"/>
  <c r="C106" i="23"/>
  <c r="D106" i="23"/>
  <c r="E106" i="23"/>
  <c r="F106" i="23"/>
  <c r="G106" i="23"/>
  <c r="H106" i="23"/>
  <c r="I106" i="23"/>
  <c r="J106" i="23"/>
  <c r="K106" i="23"/>
  <c r="L106" i="23"/>
  <c r="M106" i="23"/>
  <c r="A107" i="23"/>
  <c r="B107" i="23"/>
  <c r="C107" i="23"/>
  <c r="D107" i="23"/>
  <c r="E107" i="23"/>
  <c r="F107" i="23"/>
  <c r="G107" i="23"/>
  <c r="H107" i="23"/>
  <c r="I107" i="23"/>
  <c r="J107" i="23"/>
  <c r="K107" i="23"/>
  <c r="L107" i="23"/>
  <c r="M107" i="23"/>
  <c r="A108" i="23"/>
  <c r="B108" i="23"/>
  <c r="C108" i="23"/>
  <c r="D108" i="23"/>
  <c r="E108" i="23"/>
  <c r="F108" i="23"/>
  <c r="G108" i="23"/>
  <c r="H108" i="23"/>
  <c r="I108" i="23"/>
  <c r="J108" i="23"/>
  <c r="K108" i="23"/>
  <c r="L108" i="23"/>
  <c r="M108" i="23"/>
  <c r="A109" i="23"/>
  <c r="B109" i="23"/>
  <c r="C109" i="23"/>
  <c r="D109" i="23"/>
  <c r="E109" i="23"/>
  <c r="F109" i="23"/>
  <c r="G109" i="23"/>
  <c r="H109" i="23"/>
  <c r="I109" i="23"/>
  <c r="J109" i="23"/>
  <c r="K109" i="23"/>
  <c r="L109" i="23"/>
  <c r="M109" i="23"/>
  <c r="A110" i="23"/>
  <c r="B110" i="23"/>
  <c r="C110" i="23"/>
  <c r="D110" i="23"/>
  <c r="E110" i="23"/>
  <c r="F110" i="23"/>
  <c r="G110" i="23"/>
  <c r="H110" i="23"/>
  <c r="I110" i="23"/>
  <c r="J110" i="23"/>
  <c r="K110" i="23"/>
  <c r="L110" i="23"/>
  <c r="M110" i="23"/>
  <c r="A111" i="23"/>
  <c r="B111" i="23"/>
  <c r="C111" i="23"/>
  <c r="D111" i="23"/>
  <c r="E111" i="23"/>
  <c r="F111" i="23"/>
  <c r="G111" i="23"/>
  <c r="H111" i="23"/>
  <c r="I111" i="23"/>
  <c r="J111" i="23"/>
  <c r="K111" i="23"/>
  <c r="L111" i="23"/>
  <c r="M111" i="23"/>
  <c r="A112" i="23"/>
  <c r="B112" i="23"/>
  <c r="C112" i="23"/>
  <c r="D112" i="23"/>
  <c r="E112" i="23"/>
  <c r="F112" i="23"/>
  <c r="G112" i="23"/>
  <c r="H112" i="23"/>
  <c r="I112" i="23"/>
  <c r="J112" i="23"/>
  <c r="K112" i="23"/>
  <c r="L112" i="23"/>
  <c r="M112" i="23"/>
  <c r="A113" i="23"/>
  <c r="B113" i="23"/>
  <c r="C113" i="23"/>
  <c r="D113" i="23"/>
  <c r="E113" i="23"/>
  <c r="F113" i="23"/>
  <c r="G113" i="23"/>
  <c r="H113" i="23"/>
  <c r="I113" i="23"/>
  <c r="J113" i="23"/>
  <c r="K113" i="23"/>
  <c r="L113" i="23"/>
  <c r="M113" i="23"/>
  <c r="A114" i="23"/>
  <c r="B114" i="23"/>
  <c r="C114" i="23"/>
  <c r="D114" i="23"/>
  <c r="E114" i="23"/>
  <c r="F114" i="23"/>
  <c r="G114" i="23"/>
  <c r="H114" i="23"/>
  <c r="I114" i="23"/>
  <c r="J114" i="23"/>
  <c r="K114" i="23"/>
  <c r="L114" i="23"/>
  <c r="M114" i="23"/>
  <c r="A115" i="23"/>
  <c r="B115" i="23"/>
  <c r="C115" i="23"/>
  <c r="D115" i="23"/>
  <c r="E115" i="23"/>
  <c r="F115" i="23"/>
  <c r="G115" i="23"/>
  <c r="H115" i="23"/>
  <c r="I115" i="23"/>
  <c r="J115" i="23"/>
  <c r="K115" i="23"/>
  <c r="L115" i="23"/>
  <c r="M115" i="23"/>
  <c r="A116" i="23"/>
  <c r="B116" i="23"/>
  <c r="C116" i="23"/>
  <c r="D116" i="23"/>
  <c r="E116" i="23"/>
  <c r="F116" i="23"/>
  <c r="G116" i="23"/>
  <c r="H116" i="23"/>
  <c r="I116" i="23"/>
  <c r="J116" i="23"/>
  <c r="K116" i="23"/>
  <c r="L116" i="23"/>
  <c r="M116" i="23"/>
  <c r="A117" i="23"/>
  <c r="B117" i="23"/>
  <c r="C117" i="23"/>
  <c r="D117" i="23"/>
  <c r="E117" i="23"/>
  <c r="F117" i="23"/>
  <c r="G117" i="23"/>
  <c r="H117" i="23"/>
  <c r="I117" i="23"/>
  <c r="J117" i="23"/>
  <c r="K117" i="23"/>
  <c r="L117" i="23"/>
  <c r="M117" i="23"/>
  <c r="A118" i="23"/>
  <c r="B118" i="23"/>
  <c r="C118" i="23"/>
  <c r="D118" i="23"/>
  <c r="E118" i="23"/>
  <c r="F118" i="23"/>
  <c r="G118" i="23"/>
  <c r="H118" i="23"/>
  <c r="I118" i="23"/>
  <c r="J118" i="23"/>
  <c r="K118" i="23"/>
  <c r="L118" i="23"/>
  <c r="M118" i="23"/>
  <c r="A119" i="23"/>
  <c r="B119" i="23"/>
  <c r="C119" i="23"/>
  <c r="D119" i="23"/>
  <c r="E119" i="23"/>
  <c r="F119" i="23"/>
  <c r="G119" i="23"/>
  <c r="H119" i="23"/>
  <c r="I119" i="23"/>
  <c r="J119" i="23"/>
  <c r="K119" i="23"/>
  <c r="L119" i="23"/>
  <c r="M119" i="23"/>
  <c r="A120" i="23"/>
  <c r="B120" i="23"/>
  <c r="C120" i="23"/>
  <c r="D120" i="23"/>
  <c r="E120" i="23"/>
  <c r="F120" i="23"/>
  <c r="G120" i="23"/>
  <c r="H120" i="23"/>
  <c r="I120" i="23"/>
  <c r="J120" i="23"/>
  <c r="K120" i="23"/>
  <c r="L120" i="23"/>
  <c r="M120" i="23"/>
  <c r="A121" i="23"/>
  <c r="B121" i="23"/>
  <c r="C121" i="23"/>
  <c r="D121" i="23"/>
  <c r="E121" i="23"/>
  <c r="F121" i="23"/>
  <c r="G121" i="23"/>
  <c r="H121" i="23"/>
  <c r="I121" i="23"/>
  <c r="J121" i="23"/>
  <c r="K121" i="23"/>
  <c r="L121" i="23"/>
  <c r="M121" i="23"/>
  <c r="A122" i="23"/>
  <c r="B122" i="23"/>
  <c r="C122" i="23"/>
  <c r="D122" i="23"/>
  <c r="E122" i="23"/>
  <c r="F122" i="23"/>
  <c r="G122" i="23"/>
  <c r="H122" i="23"/>
  <c r="I122" i="23"/>
  <c r="J122" i="23"/>
  <c r="K122" i="23"/>
  <c r="L122" i="23"/>
  <c r="M122" i="23"/>
  <c r="A123" i="23"/>
  <c r="B123" i="23"/>
  <c r="C123" i="23"/>
  <c r="D123" i="23"/>
  <c r="E123" i="23"/>
  <c r="F123" i="23"/>
  <c r="G123" i="23"/>
  <c r="H123" i="23"/>
  <c r="I123" i="23"/>
  <c r="J123" i="23"/>
  <c r="K123" i="23"/>
  <c r="L123" i="23"/>
  <c r="M123" i="23"/>
  <c r="A124" i="23"/>
  <c r="B124" i="23"/>
  <c r="C124" i="23"/>
  <c r="D124" i="23"/>
  <c r="E124" i="23"/>
  <c r="F124" i="23"/>
  <c r="G124" i="23"/>
  <c r="H124" i="23"/>
  <c r="I124" i="23"/>
  <c r="J124" i="23"/>
  <c r="K124" i="23"/>
  <c r="L124" i="23"/>
  <c r="M124" i="23"/>
  <c r="A125" i="23"/>
  <c r="B125" i="23"/>
  <c r="C125" i="23"/>
  <c r="D125" i="23"/>
  <c r="E125" i="23"/>
  <c r="F125" i="23"/>
  <c r="G125" i="23"/>
  <c r="H125" i="23"/>
  <c r="I125" i="23"/>
  <c r="J125" i="23"/>
  <c r="K125" i="23"/>
  <c r="L125" i="23"/>
  <c r="M125" i="23"/>
  <c r="A126" i="23"/>
  <c r="B126" i="23"/>
  <c r="C126" i="23"/>
  <c r="D126" i="23"/>
  <c r="E126" i="23"/>
  <c r="F126" i="23"/>
  <c r="G126" i="23"/>
  <c r="H126" i="23"/>
  <c r="I126" i="23"/>
  <c r="J126" i="23"/>
  <c r="K126" i="23"/>
  <c r="L126" i="23"/>
  <c r="M126" i="23"/>
  <c r="A127" i="23"/>
  <c r="B127" i="23"/>
  <c r="C127" i="23"/>
  <c r="D127" i="23"/>
  <c r="E127" i="23"/>
  <c r="F127" i="23"/>
  <c r="G127" i="23"/>
  <c r="H127" i="23"/>
  <c r="I127" i="23"/>
  <c r="J127" i="23"/>
  <c r="K127" i="23"/>
  <c r="L127" i="23"/>
  <c r="M127" i="23"/>
  <c r="A128" i="23"/>
  <c r="B128" i="23"/>
  <c r="C128" i="23"/>
  <c r="D128" i="23"/>
  <c r="E128" i="23"/>
  <c r="F128" i="23"/>
  <c r="G128" i="23"/>
  <c r="H128" i="23"/>
  <c r="I128" i="23"/>
  <c r="J128" i="23"/>
  <c r="K128" i="23"/>
  <c r="L128" i="23"/>
  <c r="M128" i="23"/>
  <c r="A129" i="23"/>
  <c r="B129" i="23"/>
  <c r="C129" i="23"/>
  <c r="D129" i="23"/>
  <c r="E129" i="23"/>
  <c r="F129" i="23"/>
  <c r="G129" i="23"/>
  <c r="H129" i="23"/>
  <c r="I129" i="23"/>
  <c r="J129" i="23"/>
  <c r="K129" i="23"/>
  <c r="L129" i="23"/>
  <c r="M129" i="23"/>
  <c r="A130" i="23"/>
  <c r="B130" i="23"/>
  <c r="C130" i="23"/>
  <c r="D130" i="23"/>
  <c r="E130" i="23"/>
  <c r="F130" i="23"/>
  <c r="G130" i="23"/>
  <c r="H130" i="23"/>
  <c r="I130" i="23"/>
  <c r="J130" i="23"/>
  <c r="K130" i="23"/>
  <c r="L130" i="23"/>
  <c r="M130" i="23"/>
  <c r="A131" i="23"/>
  <c r="B131" i="23"/>
  <c r="C131" i="23"/>
  <c r="D131" i="23"/>
  <c r="E131" i="23"/>
  <c r="F131" i="23"/>
  <c r="G131" i="23"/>
  <c r="H131" i="23"/>
  <c r="I131" i="23"/>
  <c r="J131" i="23"/>
  <c r="K131" i="23"/>
  <c r="L131" i="23"/>
  <c r="M131" i="23"/>
  <c r="A132" i="23"/>
  <c r="B132" i="23"/>
  <c r="C132" i="23"/>
  <c r="D132" i="23"/>
  <c r="E132" i="23"/>
  <c r="F132" i="23"/>
  <c r="G132" i="23"/>
  <c r="H132" i="23"/>
  <c r="I132" i="23"/>
  <c r="J132" i="23"/>
  <c r="K132" i="23"/>
  <c r="L132" i="23"/>
  <c r="M132" i="23"/>
  <c r="A133" i="23"/>
  <c r="B133" i="23"/>
  <c r="C133" i="23"/>
  <c r="D133" i="23"/>
  <c r="E133" i="23"/>
  <c r="F133" i="23"/>
  <c r="G133" i="23"/>
  <c r="H133" i="23"/>
  <c r="I133" i="23"/>
  <c r="J133" i="23"/>
  <c r="K133" i="23"/>
  <c r="L133" i="23"/>
  <c r="M133" i="23"/>
  <c r="A134" i="23"/>
  <c r="B134" i="23"/>
  <c r="C134" i="23"/>
  <c r="D134" i="23"/>
  <c r="E134" i="23"/>
  <c r="F134" i="23"/>
  <c r="G134" i="23"/>
  <c r="H134" i="23"/>
  <c r="I134" i="23"/>
  <c r="J134" i="23"/>
  <c r="K134" i="23"/>
  <c r="L134" i="23"/>
  <c r="M134" i="23"/>
  <c r="A135" i="23"/>
  <c r="B135" i="23"/>
  <c r="C135" i="23"/>
  <c r="D135" i="23"/>
  <c r="E135" i="23"/>
  <c r="F135" i="23"/>
  <c r="G135" i="23"/>
  <c r="H135" i="23"/>
  <c r="I135" i="23"/>
  <c r="J135" i="23"/>
  <c r="K135" i="23"/>
  <c r="L135" i="23"/>
  <c r="M135" i="23"/>
  <c r="A136" i="23"/>
  <c r="B136" i="23"/>
  <c r="C136" i="23"/>
  <c r="D136" i="23"/>
  <c r="E136" i="23"/>
  <c r="F136" i="23"/>
  <c r="G136" i="23"/>
  <c r="H136" i="23"/>
  <c r="I136" i="23"/>
  <c r="J136" i="23"/>
  <c r="K136" i="23"/>
  <c r="L136" i="23"/>
  <c r="M136" i="23"/>
  <c r="A137" i="23"/>
  <c r="B137" i="23"/>
  <c r="C137" i="23"/>
  <c r="D137" i="23"/>
  <c r="E137" i="23"/>
  <c r="F137" i="23"/>
  <c r="G137" i="23"/>
  <c r="H137" i="23"/>
  <c r="I137" i="23"/>
  <c r="J137" i="23"/>
  <c r="K137" i="23"/>
  <c r="L137" i="23"/>
  <c r="M137" i="23"/>
  <c r="A138" i="23"/>
  <c r="B138" i="23"/>
  <c r="C138" i="23"/>
  <c r="D138" i="23"/>
  <c r="E138" i="23"/>
  <c r="F138" i="23"/>
  <c r="G138" i="23"/>
  <c r="H138" i="23"/>
  <c r="I138" i="23"/>
  <c r="J138" i="23"/>
  <c r="K138" i="23"/>
  <c r="L138" i="23"/>
  <c r="M138" i="23"/>
  <c r="A139" i="23"/>
  <c r="B139" i="23"/>
  <c r="C139" i="23"/>
  <c r="D139" i="23"/>
  <c r="E139" i="23"/>
  <c r="F139" i="23"/>
  <c r="G139" i="23"/>
  <c r="H139" i="23"/>
  <c r="I139" i="23"/>
  <c r="J139" i="23"/>
  <c r="K139" i="23"/>
  <c r="L139" i="23"/>
  <c r="M139" i="23"/>
  <c r="A140" i="23"/>
  <c r="B140" i="23"/>
  <c r="C140" i="23"/>
  <c r="D140" i="23"/>
  <c r="E140" i="23"/>
  <c r="F140" i="23"/>
  <c r="G140" i="23"/>
  <c r="H140" i="23"/>
  <c r="I140" i="23"/>
  <c r="J140" i="23"/>
  <c r="K140" i="23"/>
  <c r="L140" i="23"/>
  <c r="M140" i="23"/>
  <c r="A141" i="23"/>
  <c r="B141" i="23"/>
  <c r="C141" i="23"/>
  <c r="D141" i="23"/>
  <c r="E141" i="23"/>
  <c r="F141" i="23"/>
  <c r="G141" i="23"/>
  <c r="H141" i="23"/>
  <c r="I141" i="23"/>
  <c r="J141" i="23"/>
  <c r="K141" i="23"/>
  <c r="L141" i="23"/>
  <c r="M141" i="23"/>
  <c r="A142" i="23"/>
  <c r="B142" i="23"/>
  <c r="C142" i="23"/>
  <c r="D142" i="23"/>
  <c r="E142" i="23"/>
  <c r="F142" i="23"/>
  <c r="G142" i="23"/>
  <c r="H142" i="23"/>
  <c r="I142" i="23"/>
  <c r="J142" i="23"/>
  <c r="K142" i="23"/>
  <c r="L142" i="23"/>
  <c r="M142" i="23"/>
  <c r="A143" i="23"/>
  <c r="B143" i="23"/>
  <c r="C143" i="23"/>
  <c r="D143" i="23"/>
  <c r="E143" i="23"/>
  <c r="F143" i="23"/>
  <c r="G143" i="23"/>
  <c r="H143" i="23"/>
  <c r="I143" i="23"/>
  <c r="J143" i="23"/>
  <c r="K143" i="23"/>
  <c r="L143" i="23"/>
  <c r="M143" i="23"/>
  <c r="A144" i="23"/>
  <c r="B144" i="23"/>
  <c r="C144" i="23"/>
  <c r="D144" i="23"/>
  <c r="E144" i="23"/>
  <c r="F144" i="23"/>
  <c r="G144" i="23"/>
  <c r="H144" i="23"/>
  <c r="I144" i="23"/>
  <c r="J144" i="23"/>
  <c r="K144" i="23"/>
  <c r="L144" i="23"/>
  <c r="M144" i="23"/>
  <c r="A145" i="23"/>
  <c r="B145" i="23"/>
  <c r="C145" i="23"/>
  <c r="D145" i="23"/>
  <c r="E145" i="23"/>
  <c r="F145" i="23"/>
  <c r="G145" i="23"/>
  <c r="H145" i="23"/>
  <c r="I145" i="23"/>
  <c r="J145" i="23"/>
  <c r="K145" i="23"/>
  <c r="L145" i="23"/>
  <c r="M145" i="23"/>
  <c r="A146" i="23"/>
  <c r="B146" i="23"/>
  <c r="C146" i="23"/>
  <c r="D146" i="23"/>
  <c r="E146" i="23"/>
  <c r="F146" i="23"/>
  <c r="G146" i="23"/>
  <c r="H146" i="23"/>
  <c r="I146" i="23"/>
  <c r="J146" i="23"/>
  <c r="K146" i="23"/>
  <c r="L146" i="23"/>
  <c r="M146" i="23"/>
  <c r="A147" i="23"/>
  <c r="B147" i="23"/>
  <c r="C147" i="23"/>
  <c r="D147" i="23"/>
  <c r="E147" i="23"/>
  <c r="F147" i="23"/>
  <c r="G147" i="23"/>
  <c r="H147" i="23"/>
  <c r="I147" i="23"/>
  <c r="J147" i="23"/>
  <c r="K147" i="23"/>
  <c r="L147" i="23"/>
  <c r="M147" i="23"/>
  <c r="A148" i="23"/>
  <c r="B148" i="23"/>
  <c r="C148" i="23"/>
  <c r="D148" i="23"/>
  <c r="E148" i="23"/>
  <c r="F148" i="23"/>
  <c r="G148" i="23"/>
  <c r="H148" i="23"/>
  <c r="I148" i="23"/>
  <c r="J148" i="23"/>
  <c r="K148" i="23"/>
  <c r="L148" i="23"/>
  <c r="M148" i="23"/>
  <c r="A149" i="23"/>
  <c r="B149" i="23"/>
  <c r="C149" i="23"/>
  <c r="D149" i="23"/>
  <c r="E149" i="23"/>
  <c r="F149" i="23"/>
  <c r="G149" i="23"/>
  <c r="H149" i="23"/>
  <c r="I149" i="23"/>
  <c r="J149" i="23"/>
  <c r="K149" i="23"/>
  <c r="L149" i="23"/>
  <c r="M149" i="23"/>
  <c r="A150" i="23"/>
  <c r="B150" i="23"/>
  <c r="C150" i="23"/>
  <c r="D150" i="23"/>
  <c r="E150" i="23"/>
  <c r="F150" i="23"/>
  <c r="G150" i="23"/>
  <c r="H150" i="23"/>
  <c r="I150" i="23"/>
  <c r="J150" i="23"/>
  <c r="K150" i="23"/>
  <c r="L150" i="23"/>
  <c r="M150" i="23"/>
  <c r="A151" i="23"/>
  <c r="B151" i="23"/>
  <c r="C151" i="23"/>
  <c r="D151" i="23"/>
  <c r="E151" i="23"/>
  <c r="F151" i="23"/>
  <c r="G151" i="23"/>
  <c r="H151" i="23"/>
  <c r="I151" i="23"/>
  <c r="J151" i="23"/>
  <c r="K151" i="23"/>
  <c r="L151" i="23"/>
  <c r="M151" i="23"/>
  <c r="A152" i="23"/>
  <c r="B152" i="23"/>
  <c r="C152" i="23"/>
  <c r="D152" i="23"/>
  <c r="E152" i="23"/>
  <c r="F152" i="23"/>
  <c r="G152" i="23"/>
  <c r="H152" i="23"/>
  <c r="I152" i="23"/>
  <c r="J152" i="23"/>
  <c r="K152" i="23"/>
  <c r="L152" i="23"/>
  <c r="M152" i="23"/>
  <c r="A153" i="23"/>
  <c r="B153" i="23"/>
  <c r="C153" i="23"/>
  <c r="D153" i="23"/>
  <c r="E153" i="23"/>
  <c r="F153" i="23"/>
  <c r="G153" i="23"/>
  <c r="H153" i="23"/>
  <c r="I153" i="23"/>
  <c r="J153" i="23"/>
  <c r="K153" i="23"/>
  <c r="L153" i="23"/>
  <c r="M153" i="23"/>
  <c r="A154" i="23"/>
  <c r="B154" i="23"/>
  <c r="C154" i="23"/>
  <c r="D154" i="23"/>
  <c r="E154" i="23"/>
  <c r="F154" i="23"/>
  <c r="G154" i="23"/>
  <c r="H154" i="23"/>
  <c r="I154" i="23"/>
  <c r="J154" i="23"/>
  <c r="K154" i="23"/>
  <c r="L154" i="23"/>
  <c r="M154" i="23"/>
  <c r="A155" i="23"/>
  <c r="B155" i="23"/>
  <c r="C155" i="23"/>
  <c r="D155" i="23"/>
  <c r="E155" i="23"/>
  <c r="F155" i="23"/>
  <c r="G155" i="23"/>
  <c r="H155" i="23"/>
  <c r="I155" i="23"/>
  <c r="J155" i="23"/>
  <c r="K155" i="23"/>
  <c r="L155" i="23"/>
  <c r="M155" i="23"/>
  <c r="A156" i="23"/>
  <c r="B156" i="23"/>
  <c r="C156" i="23"/>
  <c r="D156" i="23"/>
  <c r="E156" i="23"/>
  <c r="F156" i="23"/>
  <c r="G156" i="23"/>
  <c r="H156" i="23"/>
  <c r="I156" i="23"/>
  <c r="J156" i="23"/>
  <c r="K156" i="23"/>
  <c r="L156" i="23"/>
  <c r="M156" i="23"/>
  <c r="A157" i="23"/>
  <c r="B157" i="23"/>
  <c r="C157" i="23"/>
  <c r="D157" i="23"/>
  <c r="E157" i="23"/>
  <c r="F157" i="23"/>
  <c r="G157" i="23"/>
  <c r="H157" i="23"/>
  <c r="I157" i="23"/>
  <c r="J157" i="23"/>
  <c r="K157" i="23"/>
  <c r="L157" i="23"/>
  <c r="M157" i="23"/>
  <c r="A158" i="23"/>
  <c r="B158" i="23"/>
  <c r="C158" i="23"/>
  <c r="D158" i="23"/>
  <c r="E158" i="23"/>
  <c r="F158" i="23"/>
  <c r="G158" i="23"/>
  <c r="H158" i="23"/>
  <c r="I158" i="23"/>
  <c r="J158" i="23"/>
  <c r="K158" i="23"/>
  <c r="L158" i="23"/>
  <c r="M158" i="23"/>
  <c r="A159" i="23"/>
  <c r="B159" i="23"/>
  <c r="C159" i="23"/>
  <c r="D159" i="23"/>
  <c r="E159" i="23"/>
  <c r="F159" i="23"/>
  <c r="G159" i="23"/>
  <c r="H159" i="23"/>
  <c r="I159" i="23"/>
  <c r="J159" i="23"/>
  <c r="K159" i="23"/>
  <c r="L159" i="23"/>
  <c r="M159" i="23"/>
  <c r="A160" i="23"/>
  <c r="B160" i="23"/>
  <c r="C160" i="23"/>
  <c r="D160" i="23"/>
  <c r="E160" i="23"/>
  <c r="F160" i="23"/>
  <c r="G160" i="23"/>
  <c r="H160" i="23"/>
  <c r="I160" i="23"/>
  <c r="J160" i="23"/>
  <c r="K160" i="23"/>
  <c r="L160" i="23"/>
  <c r="M160" i="23"/>
  <c r="A161" i="23"/>
  <c r="B161" i="23"/>
  <c r="C161" i="23"/>
  <c r="D161" i="23"/>
  <c r="E161" i="23"/>
  <c r="F161" i="23"/>
  <c r="G161" i="23"/>
  <c r="H161" i="23"/>
  <c r="I161" i="23"/>
  <c r="J161" i="23"/>
  <c r="K161" i="23"/>
  <c r="L161" i="23"/>
  <c r="M161" i="23"/>
  <c r="A162" i="23"/>
  <c r="B162" i="23"/>
  <c r="C162" i="23"/>
  <c r="D162" i="23"/>
  <c r="E162" i="23"/>
  <c r="F162" i="23"/>
  <c r="G162" i="23"/>
  <c r="H162" i="23"/>
  <c r="I162" i="23"/>
  <c r="J162" i="23"/>
  <c r="K162" i="23"/>
  <c r="L162" i="23"/>
  <c r="M162" i="23"/>
  <c r="A163" i="23"/>
  <c r="B163" i="23"/>
  <c r="C163" i="23"/>
  <c r="D163" i="23"/>
  <c r="E163" i="23"/>
  <c r="F163" i="23"/>
  <c r="G163" i="23"/>
  <c r="H163" i="23"/>
  <c r="I163" i="23"/>
  <c r="J163" i="23"/>
  <c r="K163" i="23"/>
  <c r="L163" i="23"/>
  <c r="M163" i="23"/>
  <c r="A164" i="23"/>
  <c r="B164" i="23"/>
  <c r="C164" i="23"/>
  <c r="D164" i="23"/>
  <c r="E164" i="23"/>
  <c r="F164" i="23"/>
  <c r="G164" i="23"/>
  <c r="H164" i="23"/>
  <c r="I164" i="23"/>
  <c r="J164" i="23"/>
  <c r="K164" i="23"/>
  <c r="L164" i="23"/>
  <c r="M164" i="23"/>
  <c r="A165" i="23"/>
  <c r="B165" i="23"/>
  <c r="C165" i="23"/>
  <c r="D165" i="23"/>
  <c r="E165" i="23"/>
  <c r="F165" i="23"/>
  <c r="G165" i="23"/>
  <c r="H165" i="23"/>
  <c r="I165" i="23"/>
  <c r="J165" i="23"/>
  <c r="K165" i="23"/>
  <c r="L165" i="23"/>
  <c r="M165" i="23"/>
  <c r="A166" i="23"/>
  <c r="B166" i="23"/>
  <c r="C166" i="23"/>
  <c r="D166" i="23"/>
  <c r="E166" i="23"/>
  <c r="F166" i="23"/>
  <c r="G166" i="23"/>
  <c r="H166" i="23"/>
  <c r="I166" i="23"/>
  <c r="J166" i="23"/>
  <c r="K166" i="23"/>
  <c r="L166" i="23"/>
  <c r="M166" i="23"/>
  <c r="A167" i="23"/>
  <c r="B167" i="23"/>
  <c r="C167" i="23"/>
  <c r="D167" i="23"/>
  <c r="E167" i="23"/>
  <c r="F167" i="23"/>
  <c r="G167" i="23"/>
  <c r="H167" i="23"/>
  <c r="I167" i="23"/>
  <c r="J167" i="23"/>
  <c r="K167" i="23"/>
  <c r="L167" i="23"/>
  <c r="M167" i="23"/>
  <c r="A168" i="23"/>
  <c r="B168" i="23"/>
  <c r="C168" i="23"/>
  <c r="D168" i="23"/>
  <c r="E168" i="23"/>
  <c r="F168" i="23"/>
  <c r="G168" i="23"/>
  <c r="H168" i="23"/>
  <c r="I168" i="23"/>
  <c r="J168" i="23"/>
  <c r="K168" i="23"/>
  <c r="L168" i="23"/>
  <c r="M168" i="23"/>
  <c r="A169" i="23"/>
  <c r="B169" i="23"/>
  <c r="C169" i="23"/>
  <c r="D169" i="23"/>
  <c r="E169" i="23"/>
  <c r="F169" i="23"/>
  <c r="G169" i="23"/>
  <c r="H169" i="23"/>
  <c r="I169" i="23"/>
  <c r="J169" i="23"/>
  <c r="K169" i="23"/>
  <c r="L169" i="23"/>
  <c r="M169" i="23"/>
  <c r="A170" i="23"/>
  <c r="B170" i="23"/>
  <c r="C170" i="23"/>
  <c r="D170" i="23"/>
  <c r="E170" i="23"/>
  <c r="F170" i="23"/>
  <c r="G170" i="23"/>
  <c r="H170" i="23"/>
  <c r="I170" i="23"/>
  <c r="J170" i="23"/>
  <c r="K170" i="23"/>
  <c r="L170" i="23"/>
  <c r="M170" i="23"/>
  <c r="A171" i="23"/>
  <c r="B171" i="23"/>
  <c r="C171" i="23"/>
  <c r="D171" i="23"/>
  <c r="E171" i="23"/>
  <c r="F171" i="23"/>
  <c r="G171" i="23"/>
  <c r="H171" i="23"/>
  <c r="I171" i="23"/>
  <c r="J171" i="23"/>
  <c r="K171" i="23"/>
  <c r="L171" i="23"/>
  <c r="M171" i="23"/>
  <c r="A172" i="23"/>
  <c r="B172" i="23"/>
  <c r="C172" i="23"/>
  <c r="D172" i="23"/>
  <c r="E172" i="23"/>
  <c r="F172" i="23"/>
  <c r="G172" i="23"/>
  <c r="H172" i="23"/>
  <c r="I172" i="23"/>
  <c r="J172" i="23"/>
  <c r="K172" i="23"/>
  <c r="L172" i="23"/>
  <c r="M172" i="23"/>
  <c r="A173" i="23"/>
  <c r="B173" i="23"/>
  <c r="C173" i="23"/>
  <c r="D173" i="23"/>
  <c r="E173" i="23"/>
  <c r="F173" i="23"/>
  <c r="G173" i="23"/>
  <c r="H173" i="23"/>
  <c r="I173" i="23"/>
  <c r="J173" i="23"/>
  <c r="K173" i="23"/>
  <c r="L173" i="23"/>
  <c r="M173" i="23"/>
  <c r="A174" i="23"/>
  <c r="B174" i="23"/>
  <c r="C174" i="23"/>
  <c r="D174" i="23"/>
  <c r="E174" i="23"/>
  <c r="F174" i="23"/>
  <c r="G174" i="23"/>
  <c r="H174" i="23"/>
  <c r="I174" i="23"/>
  <c r="J174" i="23"/>
  <c r="K174" i="23"/>
  <c r="L174" i="23"/>
  <c r="M174" i="23"/>
  <c r="A175" i="23"/>
  <c r="B175" i="23"/>
  <c r="C175" i="23"/>
  <c r="D175" i="23"/>
  <c r="E175" i="23"/>
  <c r="F175" i="23"/>
  <c r="G175" i="23"/>
  <c r="H175" i="23"/>
  <c r="I175" i="23"/>
  <c r="J175" i="23"/>
  <c r="K175" i="23"/>
  <c r="L175" i="23"/>
  <c r="M175" i="23"/>
  <c r="A176" i="23"/>
  <c r="B176" i="23"/>
  <c r="C176" i="23"/>
  <c r="D176" i="23"/>
  <c r="E176" i="23"/>
  <c r="F176" i="23"/>
  <c r="G176" i="23"/>
  <c r="H176" i="23"/>
  <c r="I176" i="23"/>
  <c r="J176" i="23"/>
  <c r="K176" i="23"/>
  <c r="L176" i="23"/>
  <c r="M176" i="23"/>
  <c r="A177" i="23"/>
  <c r="B177" i="23"/>
  <c r="C177" i="23"/>
  <c r="D177" i="23"/>
  <c r="E177" i="23"/>
  <c r="F177" i="23"/>
  <c r="G177" i="23"/>
  <c r="H177" i="23"/>
  <c r="I177" i="23"/>
  <c r="J177" i="23"/>
  <c r="K177" i="23"/>
  <c r="L177" i="23"/>
  <c r="M177" i="23"/>
  <c r="A178" i="23"/>
  <c r="B178" i="23"/>
  <c r="C178" i="23"/>
  <c r="D178" i="23"/>
  <c r="E178" i="23"/>
  <c r="F178" i="23"/>
  <c r="G178" i="23"/>
  <c r="H178" i="23"/>
  <c r="I178" i="23"/>
  <c r="J178" i="23"/>
  <c r="K178" i="23"/>
  <c r="L178" i="23"/>
  <c r="M178" i="23"/>
  <c r="A179" i="23"/>
  <c r="B179" i="23"/>
  <c r="C179" i="23"/>
  <c r="D179" i="23"/>
  <c r="E179" i="23"/>
  <c r="F179" i="23"/>
  <c r="G179" i="23"/>
  <c r="H179" i="23"/>
  <c r="I179" i="23"/>
  <c r="J179" i="23"/>
  <c r="K179" i="23"/>
  <c r="L179" i="23"/>
  <c r="M179" i="23"/>
  <c r="A180" i="23"/>
  <c r="B180" i="23"/>
  <c r="C180" i="23"/>
  <c r="D180" i="23"/>
  <c r="E180" i="23"/>
  <c r="F180" i="23"/>
  <c r="G180" i="23"/>
  <c r="H180" i="23"/>
  <c r="I180" i="23"/>
  <c r="J180" i="23"/>
  <c r="K180" i="23"/>
  <c r="L180" i="23"/>
  <c r="M180" i="23"/>
  <c r="A181" i="23"/>
  <c r="B181" i="23"/>
  <c r="C181" i="23"/>
  <c r="D181" i="23"/>
  <c r="E181" i="23"/>
  <c r="F181" i="23"/>
  <c r="G181" i="23"/>
  <c r="H181" i="23"/>
  <c r="I181" i="23"/>
  <c r="J181" i="23"/>
  <c r="K181" i="23"/>
  <c r="L181" i="23"/>
  <c r="M181" i="23"/>
  <c r="A182" i="23"/>
  <c r="B182" i="23"/>
  <c r="C182" i="23"/>
  <c r="D182" i="23"/>
  <c r="E182" i="23"/>
  <c r="F182" i="23"/>
  <c r="G182" i="23"/>
  <c r="H182" i="23"/>
  <c r="I182" i="23"/>
  <c r="J182" i="23"/>
  <c r="K182" i="23"/>
  <c r="L182" i="23"/>
  <c r="M182" i="23"/>
  <c r="A183" i="23"/>
  <c r="B183" i="23"/>
  <c r="C183" i="23"/>
  <c r="D183" i="23"/>
  <c r="E183" i="23"/>
  <c r="F183" i="23"/>
  <c r="G183" i="23"/>
  <c r="H183" i="23"/>
  <c r="I183" i="23"/>
  <c r="J183" i="23"/>
  <c r="K183" i="23"/>
  <c r="L183" i="23"/>
  <c r="M183" i="23"/>
  <c r="A184" i="23"/>
  <c r="B184" i="23"/>
  <c r="C184" i="23"/>
  <c r="D184" i="23"/>
  <c r="E184" i="23"/>
  <c r="F184" i="23"/>
  <c r="G184" i="23"/>
  <c r="H184" i="23"/>
  <c r="I184" i="23"/>
  <c r="J184" i="23"/>
  <c r="K184" i="23"/>
  <c r="L184" i="23"/>
  <c r="M184" i="23"/>
  <c r="A185" i="23"/>
  <c r="B185" i="23"/>
  <c r="C185" i="23"/>
  <c r="D185" i="23"/>
  <c r="E185" i="23"/>
  <c r="F185" i="23"/>
  <c r="G185" i="23"/>
  <c r="H185" i="23"/>
  <c r="I185" i="23"/>
  <c r="J185" i="23"/>
  <c r="K185" i="23"/>
  <c r="L185" i="23"/>
  <c r="M185" i="23"/>
  <c r="A186" i="23"/>
  <c r="B186" i="23"/>
  <c r="C186" i="23"/>
  <c r="D186" i="23"/>
  <c r="E186" i="23"/>
  <c r="F186" i="23"/>
  <c r="G186" i="23"/>
  <c r="H186" i="23"/>
  <c r="I186" i="23"/>
  <c r="J186" i="23"/>
  <c r="K186" i="23"/>
  <c r="L186" i="23"/>
  <c r="M186" i="23"/>
  <c r="A187" i="23"/>
  <c r="B187" i="23"/>
  <c r="C187" i="23"/>
  <c r="D187" i="23"/>
  <c r="E187" i="23"/>
  <c r="F187" i="23"/>
  <c r="G187" i="23"/>
  <c r="H187" i="23"/>
  <c r="I187" i="23"/>
  <c r="J187" i="23"/>
  <c r="K187" i="23"/>
  <c r="L187" i="23"/>
  <c r="M187" i="23"/>
  <c r="A188" i="23"/>
  <c r="B188" i="23"/>
  <c r="C188" i="23"/>
  <c r="D188" i="23"/>
  <c r="E188" i="23"/>
  <c r="F188" i="23"/>
  <c r="G188" i="23"/>
  <c r="H188" i="23"/>
  <c r="I188" i="23"/>
  <c r="J188" i="23"/>
  <c r="K188" i="23"/>
  <c r="L188" i="23"/>
  <c r="M188" i="23"/>
  <c r="A189" i="23"/>
  <c r="B189" i="23"/>
  <c r="C189" i="23"/>
  <c r="D189" i="23"/>
  <c r="E189" i="23"/>
  <c r="F189" i="23"/>
  <c r="G189" i="23"/>
  <c r="H189" i="23"/>
  <c r="I189" i="23"/>
  <c r="J189" i="23"/>
  <c r="K189" i="23"/>
  <c r="L189" i="23"/>
  <c r="M189" i="23"/>
  <c r="A190" i="23"/>
  <c r="B190" i="23"/>
  <c r="C190" i="23"/>
  <c r="D190" i="23"/>
  <c r="E190" i="23"/>
  <c r="F190" i="23"/>
  <c r="G190" i="23"/>
  <c r="H190" i="23"/>
  <c r="I190" i="23"/>
  <c r="J190" i="23"/>
  <c r="K190" i="23"/>
  <c r="L190" i="23"/>
  <c r="M190" i="23"/>
  <c r="A191" i="23"/>
  <c r="B191" i="23"/>
  <c r="C191" i="23"/>
  <c r="D191" i="23"/>
  <c r="E191" i="23"/>
  <c r="F191" i="23"/>
  <c r="G191" i="23"/>
  <c r="H191" i="23"/>
  <c r="I191" i="23"/>
  <c r="J191" i="23"/>
  <c r="K191" i="23"/>
  <c r="L191" i="23"/>
  <c r="M191" i="23"/>
  <c r="A192" i="23"/>
  <c r="B192" i="23"/>
  <c r="C192" i="23"/>
  <c r="D192" i="23"/>
  <c r="E192" i="23"/>
  <c r="F192" i="23"/>
  <c r="G192" i="23"/>
  <c r="H192" i="23"/>
  <c r="I192" i="23"/>
  <c r="J192" i="23"/>
  <c r="K192" i="23"/>
  <c r="L192" i="23"/>
  <c r="M192" i="23"/>
  <c r="A193" i="23"/>
  <c r="B193" i="23"/>
  <c r="C193" i="23"/>
  <c r="D193" i="23"/>
  <c r="E193" i="23"/>
  <c r="F193" i="23"/>
  <c r="G193" i="23"/>
  <c r="H193" i="23"/>
  <c r="I193" i="23"/>
  <c r="J193" i="23"/>
  <c r="K193" i="23"/>
  <c r="L193" i="23"/>
  <c r="M193" i="23"/>
  <c r="A194" i="23"/>
  <c r="B194" i="23"/>
  <c r="C194" i="23"/>
  <c r="D194" i="23"/>
  <c r="E194" i="23"/>
  <c r="F194" i="23"/>
  <c r="G194" i="23"/>
  <c r="H194" i="23"/>
  <c r="I194" i="23"/>
  <c r="J194" i="23"/>
  <c r="K194" i="23"/>
  <c r="L194" i="23"/>
  <c r="M194" i="23"/>
  <c r="A195" i="23"/>
  <c r="B195" i="23"/>
  <c r="C195" i="23"/>
  <c r="D195" i="23"/>
  <c r="E195" i="23"/>
  <c r="F195" i="23"/>
  <c r="G195" i="23"/>
  <c r="H195" i="23"/>
  <c r="I195" i="23"/>
  <c r="J195" i="23"/>
  <c r="K195" i="23"/>
  <c r="L195" i="23"/>
  <c r="M195" i="23"/>
  <c r="A196" i="23"/>
  <c r="B196" i="23"/>
  <c r="C196" i="23"/>
  <c r="D196" i="23"/>
  <c r="E196" i="23"/>
  <c r="F196" i="23"/>
  <c r="G196" i="23"/>
  <c r="H196" i="23"/>
  <c r="I196" i="23"/>
  <c r="J196" i="23"/>
  <c r="K196" i="23"/>
  <c r="L196" i="23"/>
  <c r="M196" i="23"/>
  <c r="A197" i="23"/>
  <c r="B197" i="23"/>
  <c r="C197" i="23"/>
  <c r="D197" i="23"/>
  <c r="E197" i="23"/>
  <c r="F197" i="23"/>
  <c r="G197" i="23"/>
  <c r="H197" i="23"/>
  <c r="I197" i="23"/>
  <c r="J197" i="23"/>
  <c r="K197" i="23"/>
  <c r="L197" i="23"/>
  <c r="M197" i="23"/>
  <c r="A198" i="23"/>
  <c r="B198" i="23"/>
  <c r="C198" i="23"/>
  <c r="D198" i="23"/>
  <c r="E198" i="23"/>
  <c r="F198" i="23"/>
  <c r="G198" i="23"/>
  <c r="H198" i="23"/>
  <c r="I198" i="23"/>
  <c r="J198" i="23"/>
  <c r="K198" i="23"/>
  <c r="L198" i="23"/>
  <c r="M198" i="23"/>
  <c r="A199" i="23"/>
  <c r="B199" i="23"/>
  <c r="C199" i="23"/>
  <c r="D199" i="23"/>
  <c r="E199" i="23"/>
  <c r="F199" i="23"/>
  <c r="G199" i="23"/>
  <c r="H199" i="23"/>
  <c r="I199" i="23"/>
  <c r="J199" i="23"/>
  <c r="K199" i="23"/>
  <c r="L199" i="23"/>
  <c r="M199" i="23"/>
  <c r="A200" i="23"/>
  <c r="B200" i="23"/>
  <c r="C200" i="23"/>
  <c r="D200" i="23"/>
  <c r="E200" i="23"/>
  <c r="F200" i="23"/>
  <c r="G200" i="23"/>
  <c r="H200" i="23"/>
  <c r="I200" i="23"/>
  <c r="J200" i="23"/>
  <c r="K200" i="23"/>
  <c r="L200" i="23"/>
  <c r="M200" i="23"/>
  <c r="A201" i="23"/>
  <c r="B201" i="23"/>
  <c r="C201" i="23"/>
  <c r="D201" i="23"/>
  <c r="E201" i="23"/>
  <c r="F201" i="23"/>
  <c r="G201" i="23"/>
  <c r="H201" i="23"/>
  <c r="I201" i="23"/>
  <c r="J201" i="23"/>
  <c r="K201" i="23"/>
  <c r="L201" i="23"/>
  <c r="M201" i="23"/>
  <c r="A202" i="23"/>
  <c r="B202" i="23"/>
  <c r="C202" i="23"/>
  <c r="D202" i="23"/>
  <c r="E202" i="23"/>
  <c r="F202" i="23"/>
  <c r="G202" i="23"/>
  <c r="H202" i="23"/>
  <c r="I202" i="23"/>
  <c r="J202" i="23"/>
  <c r="K202" i="23"/>
  <c r="L202" i="23"/>
  <c r="M202" i="23"/>
  <c r="A203" i="23"/>
  <c r="B203" i="23"/>
  <c r="C203" i="23"/>
  <c r="D203" i="23"/>
  <c r="E203" i="23"/>
  <c r="F203" i="23"/>
  <c r="G203" i="23"/>
  <c r="H203" i="23"/>
  <c r="I203" i="23"/>
  <c r="J203" i="23"/>
  <c r="K203" i="23"/>
  <c r="L203" i="23"/>
  <c r="M203" i="23"/>
  <c r="A204" i="23"/>
  <c r="B204" i="23"/>
  <c r="C204" i="23"/>
  <c r="D204" i="23"/>
  <c r="E204" i="23"/>
  <c r="F204" i="23"/>
  <c r="G204" i="23"/>
  <c r="H204" i="23"/>
  <c r="I204" i="23"/>
  <c r="J204" i="23"/>
  <c r="K204" i="23"/>
  <c r="L204" i="23"/>
  <c r="M204" i="23"/>
  <c r="A205" i="23"/>
  <c r="B205" i="23"/>
  <c r="C205" i="23"/>
  <c r="D205" i="23"/>
  <c r="E205" i="23"/>
  <c r="F205" i="23"/>
  <c r="G205" i="23"/>
  <c r="H205" i="23"/>
  <c r="I205" i="23"/>
  <c r="J205" i="23"/>
  <c r="K205" i="23"/>
  <c r="L205" i="23"/>
  <c r="M205" i="23"/>
  <c r="A206" i="23"/>
  <c r="B206" i="23"/>
  <c r="C206" i="23"/>
  <c r="D206" i="23"/>
  <c r="E206" i="23"/>
  <c r="F206" i="23"/>
  <c r="G206" i="23"/>
  <c r="H206" i="23"/>
  <c r="I206" i="23"/>
  <c r="J206" i="23"/>
  <c r="K206" i="23"/>
  <c r="L206" i="23"/>
  <c r="M206" i="23"/>
  <c r="A207" i="23"/>
  <c r="B207" i="23"/>
  <c r="C207" i="23"/>
  <c r="D207" i="23"/>
  <c r="E207" i="23"/>
  <c r="F207" i="23"/>
  <c r="G207" i="23"/>
  <c r="H207" i="23"/>
  <c r="I207" i="23"/>
  <c r="J207" i="23"/>
  <c r="K207" i="23"/>
  <c r="L207" i="23"/>
  <c r="M207" i="23"/>
  <c r="A208" i="23"/>
  <c r="B208" i="23"/>
  <c r="C208" i="23"/>
  <c r="D208" i="23"/>
  <c r="E208" i="23"/>
  <c r="F208" i="23"/>
  <c r="G208" i="23"/>
  <c r="H208" i="23"/>
  <c r="I208" i="23"/>
  <c r="J208" i="23"/>
  <c r="K208" i="23"/>
  <c r="L208" i="23"/>
  <c r="M208" i="23"/>
  <c r="A209" i="23"/>
  <c r="B209" i="23"/>
  <c r="C209" i="23"/>
  <c r="D209" i="23"/>
  <c r="E209" i="23"/>
  <c r="F209" i="23"/>
  <c r="G209" i="23"/>
  <c r="H209" i="23"/>
  <c r="I209" i="23"/>
  <c r="J209" i="23"/>
  <c r="K209" i="23"/>
  <c r="L209" i="23"/>
  <c r="M209" i="23"/>
  <c r="A210" i="23"/>
  <c r="B210" i="23"/>
  <c r="C210" i="23"/>
  <c r="D210" i="23"/>
  <c r="E210" i="23"/>
  <c r="F210" i="23"/>
  <c r="G210" i="23"/>
  <c r="H210" i="23"/>
  <c r="I210" i="23"/>
  <c r="J210" i="23"/>
  <c r="K210" i="23"/>
  <c r="L210" i="23"/>
  <c r="M210" i="23"/>
  <c r="A211" i="23"/>
  <c r="B211" i="23"/>
  <c r="C211" i="23"/>
  <c r="D211" i="23"/>
  <c r="E211" i="23"/>
  <c r="F211" i="23"/>
  <c r="G211" i="23"/>
  <c r="H211" i="23"/>
  <c r="I211" i="23"/>
  <c r="J211" i="23"/>
  <c r="K211" i="23"/>
  <c r="L211" i="23"/>
  <c r="M211" i="23"/>
  <c r="A212" i="23"/>
  <c r="B212" i="23"/>
  <c r="C212" i="23"/>
  <c r="D212" i="23"/>
  <c r="E212" i="23"/>
  <c r="F212" i="23"/>
  <c r="G212" i="23"/>
  <c r="H212" i="23"/>
  <c r="I212" i="23"/>
  <c r="J212" i="23"/>
  <c r="K212" i="23"/>
  <c r="L212" i="23"/>
  <c r="M212" i="23"/>
  <c r="A213" i="23"/>
  <c r="B213" i="23"/>
  <c r="C213" i="23"/>
  <c r="D213" i="23"/>
  <c r="E213" i="23"/>
  <c r="F213" i="23"/>
  <c r="G213" i="23"/>
  <c r="H213" i="23"/>
  <c r="I213" i="23"/>
  <c r="J213" i="23"/>
  <c r="K213" i="23"/>
  <c r="L213" i="23"/>
  <c r="M213" i="23"/>
  <c r="A214" i="23"/>
  <c r="B214" i="23"/>
  <c r="C214" i="23"/>
  <c r="D214" i="23"/>
  <c r="E214" i="23"/>
  <c r="F214" i="23"/>
  <c r="G214" i="23"/>
  <c r="H214" i="23"/>
  <c r="I214" i="23"/>
  <c r="J214" i="23"/>
  <c r="K214" i="23"/>
  <c r="L214" i="23"/>
  <c r="M214" i="23"/>
  <c r="A215" i="23"/>
  <c r="B215" i="23"/>
  <c r="C215" i="23"/>
  <c r="D215" i="23"/>
  <c r="E215" i="23"/>
  <c r="F215" i="23"/>
  <c r="G215" i="23"/>
  <c r="H215" i="23"/>
  <c r="I215" i="23"/>
  <c r="J215" i="23"/>
  <c r="K215" i="23"/>
  <c r="L215" i="23"/>
  <c r="M215" i="23"/>
  <c r="A216" i="23"/>
  <c r="B216" i="23"/>
  <c r="C216" i="23"/>
  <c r="D216" i="23"/>
  <c r="E216" i="23"/>
  <c r="F216" i="23"/>
  <c r="G216" i="23"/>
  <c r="H216" i="23"/>
  <c r="I216" i="23"/>
  <c r="J216" i="23"/>
  <c r="K216" i="23"/>
  <c r="L216" i="23"/>
  <c r="M216" i="23"/>
  <c r="A217" i="23"/>
  <c r="B217" i="23"/>
  <c r="C217" i="23"/>
  <c r="D217" i="23"/>
  <c r="E217" i="23"/>
  <c r="F217" i="23"/>
  <c r="G217" i="23"/>
  <c r="H217" i="23"/>
  <c r="I217" i="23"/>
  <c r="J217" i="23"/>
  <c r="K217" i="23"/>
  <c r="L217" i="23"/>
  <c r="M217" i="23"/>
  <c r="A218" i="23"/>
  <c r="B218" i="23"/>
  <c r="C218" i="23"/>
  <c r="D218" i="23"/>
  <c r="E218" i="23"/>
  <c r="F218" i="23"/>
  <c r="G218" i="23"/>
  <c r="H218" i="23"/>
  <c r="I218" i="23"/>
  <c r="J218" i="23"/>
  <c r="K218" i="23"/>
  <c r="L218" i="23"/>
  <c r="M218" i="23"/>
  <c r="A219" i="23"/>
  <c r="B219" i="23"/>
  <c r="C219" i="23"/>
  <c r="D219" i="23"/>
  <c r="E219" i="23"/>
  <c r="F219" i="23"/>
  <c r="G219" i="23"/>
  <c r="H219" i="23"/>
  <c r="I219" i="23"/>
  <c r="J219" i="23"/>
  <c r="K219" i="23"/>
  <c r="L219" i="23"/>
  <c r="M219" i="23"/>
  <c r="A220" i="23"/>
  <c r="B220" i="23"/>
  <c r="C220" i="23"/>
  <c r="D220" i="23"/>
  <c r="E220" i="23"/>
  <c r="F220" i="23"/>
  <c r="G220" i="23"/>
  <c r="H220" i="23"/>
  <c r="I220" i="23"/>
  <c r="J220" i="23"/>
  <c r="K220" i="23"/>
  <c r="L220" i="23"/>
  <c r="M220" i="23"/>
  <c r="A221" i="23"/>
  <c r="B221" i="23"/>
  <c r="C221" i="23"/>
  <c r="D221" i="23"/>
  <c r="E221" i="23"/>
  <c r="F221" i="23"/>
  <c r="G221" i="23"/>
  <c r="H221" i="23"/>
  <c r="I221" i="23"/>
  <c r="J221" i="23"/>
  <c r="K221" i="23"/>
  <c r="L221" i="23"/>
  <c r="M221" i="23"/>
  <c r="A222" i="23"/>
  <c r="B222" i="23"/>
  <c r="C222" i="23"/>
  <c r="D222" i="23"/>
  <c r="E222" i="23"/>
  <c r="F222" i="23"/>
  <c r="G222" i="23"/>
  <c r="H222" i="23"/>
  <c r="I222" i="23"/>
  <c r="J222" i="23"/>
  <c r="K222" i="23"/>
  <c r="L222" i="23"/>
  <c r="M222" i="23"/>
  <c r="A223" i="23"/>
  <c r="B223" i="23"/>
  <c r="C223" i="23"/>
  <c r="D223" i="23"/>
  <c r="E223" i="23"/>
  <c r="F223" i="23"/>
  <c r="G223" i="23"/>
  <c r="H223" i="23"/>
  <c r="I223" i="23"/>
  <c r="J223" i="23"/>
  <c r="K223" i="23"/>
  <c r="L223" i="23"/>
  <c r="M223" i="23"/>
  <c r="A224" i="23"/>
  <c r="B224" i="23"/>
  <c r="C224" i="23"/>
  <c r="D224" i="23"/>
  <c r="E224" i="23"/>
  <c r="F224" i="23"/>
  <c r="G224" i="23"/>
  <c r="H224" i="23"/>
  <c r="I224" i="23"/>
  <c r="J224" i="23"/>
  <c r="K224" i="23"/>
  <c r="L224" i="23"/>
  <c r="M224" i="23"/>
  <c r="A225" i="23"/>
  <c r="B225" i="23"/>
  <c r="C225" i="23"/>
  <c r="D225" i="23"/>
  <c r="E225" i="23"/>
  <c r="F225" i="23"/>
  <c r="G225" i="23"/>
  <c r="H225" i="23"/>
  <c r="I225" i="23"/>
  <c r="J225" i="23"/>
  <c r="K225" i="23"/>
  <c r="L225" i="23"/>
  <c r="M225" i="23"/>
  <c r="A226" i="23"/>
  <c r="B226" i="23"/>
  <c r="C226" i="23"/>
  <c r="D226" i="23"/>
  <c r="E226" i="23"/>
  <c r="F226" i="23"/>
  <c r="G226" i="23"/>
  <c r="H226" i="23"/>
  <c r="I226" i="23"/>
  <c r="J226" i="23"/>
  <c r="K226" i="23"/>
  <c r="L226" i="23"/>
  <c r="M226" i="23"/>
  <c r="A227" i="23"/>
  <c r="B227" i="23"/>
  <c r="C227" i="23"/>
  <c r="D227" i="23"/>
  <c r="E227" i="23"/>
  <c r="F227" i="23"/>
  <c r="G227" i="23"/>
  <c r="H227" i="23"/>
  <c r="I227" i="23"/>
  <c r="J227" i="23"/>
  <c r="K227" i="23"/>
  <c r="L227" i="23"/>
  <c r="M227" i="23"/>
  <c r="A228" i="23"/>
  <c r="B228" i="23"/>
  <c r="C228" i="23"/>
  <c r="D228" i="23"/>
  <c r="E228" i="23"/>
  <c r="F228" i="23"/>
  <c r="G228" i="23"/>
  <c r="H228" i="23"/>
  <c r="I228" i="23"/>
  <c r="J228" i="23"/>
  <c r="K228" i="23"/>
  <c r="L228" i="23"/>
  <c r="M228" i="23"/>
  <c r="A229" i="23"/>
  <c r="B229" i="23"/>
  <c r="C229" i="23"/>
  <c r="D229" i="23"/>
  <c r="E229" i="23"/>
  <c r="F229" i="23"/>
  <c r="G229" i="23"/>
  <c r="H229" i="23"/>
  <c r="I229" i="23"/>
  <c r="J229" i="23"/>
  <c r="K229" i="23"/>
  <c r="L229" i="23"/>
  <c r="M229" i="23"/>
  <c r="A230" i="23"/>
  <c r="B230" i="23"/>
  <c r="C230" i="23"/>
  <c r="D230" i="23"/>
  <c r="E230" i="23"/>
  <c r="F230" i="23"/>
  <c r="G230" i="23"/>
  <c r="H230" i="23"/>
  <c r="I230" i="23"/>
  <c r="J230" i="23"/>
  <c r="K230" i="23"/>
  <c r="L230" i="23"/>
  <c r="M230" i="23"/>
  <c r="A231" i="23"/>
  <c r="B231" i="23"/>
  <c r="C231" i="23"/>
  <c r="D231" i="23"/>
  <c r="E231" i="23"/>
  <c r="F231" i="23"/>
  <c r="G231" i="23"/>
  <c r="H231" i="23"/>
  <c r="I231" i="23"/>
  <c r="J231" i="23"/>
  <c r="K231" i="23"/>
  <c r="L231" i="23"/>
  <c r="M231" i="23"/>
  <c r="A232" i="23"/>
  <c r="B232" i="23"/>
  <c r="C232" i="23"/>
  <c r="D232" i="23"/>
  <c r="E232" i="23"/>
  <c r="F232" i="23"/>
  <c r="G232" i="23"/>
  <c r="H232" i="23"/>
  <c r="I232" i="23"/>
  <c r="J232" i="23"/>
  <c r="K232" i="23"/>
  <c r="L232" i="23"/>
  <c r="M232" i="23"/>
  <c r="A233" i="23"/>
  <c r="B233" i="23"/>
  <c r="C233" i="23"/>
  <c r="D233" i="23"/>
  <c r="E233" i="23"/>
  <c r="F233" i="23"/>
  <c r="G233" i="23"/>
  <c r="H233" i="23"/>
  <c r="I233" i="23"/>
  <c r="J233" i="23"/>
  <c r="K233" i="23"/>
  <c r="L233" i="23"/>
  <c r="M233" i="23"/>
  <c r="A234" i="23"/>
  <c r="B234" i="23"/>
  <c r="C234" i="23"/>
  <c r="D234" i="23"/>
  <c r="E234" i="23"/>
  <c r="F234" i="23"/>
  <c r="G234" i="23"/>
  <c r="H234" i="23"/>
  <c r="I234" i="23"/>
  <c r="J234" i="23"/>
  <c r="K234" i="23"/>
  <c r="L234" i="23"/>
  <c r="M234" i="23"/>
  <c r="A235" i="23"/>
  <c r="B235" i="23"/>
  <c r="C235" i="23"/>
  <c r="D235" i="23"/>
  <c r="E235" i="23"/>
  <c r="F235" i="23"/>
  <c r="G235" i="23"/>
  <c r="H235" i="23"/>
  <c r="I235" i="23"/>
  <c r="J235" i="23"/>
  <c r="K235" i="23"/>
  <c r="L235" i="23"/>
  <c r="M235" i="23"/>
  <c r="A236" i="23"/>
  <c r="B236" i="23"/>
  <c r="C236" i="23"/>
  <c r="D236" i="23"/>
  <c r="E236" i="23"/>
  <c r="F236" i="23"/>
  <c r="G236" i="23"/>
  <c r="H236" i="23"/>
  <c r="I236" i="23"/>
  <c r="J236" i="23"/>
  <c r="K236" i="23"/>
  <c r="L236" i="23"/>
  <c r="M236" i="23"/>
  <c r="A237" i="23"/>
  <c r="B237" i="23"/>
  <c r="C237" i="23"/>
  <c r="D237" i="23"/>
  <c r="E237" i="23"/>
  <c r="F237" i="23"/>
  <c r="G237" i="23"/>
  <c r="H237" i="23"/>
  <c r="I237" i="23"/>
  <c r="J237" i="23"/>
  <c r="K237" i="23"/>
  <c r="L237" i="23"/>
  <c r="M237" i="23"/>
  <c r="A238" i="23"/>
  <c r="B238" i="23"/>
  <c r="C238" i="23"/>
  <c r="D238" i="23"/>
  <c r="E238" i="23"/>
  <c r="F238" i="23"/>
  <c r="G238" i="23"/>
  <c r="H238" i="23"/>
  <c r="I238" i="23"/>
  <c r="J238" i="23"/>
  <c r="K238" i="23"/>
  <c r="L238" i="23"/>
  <c r="M238" i="23"/>
  <c r="A239" i="23"/>
  <c r="B239" i="23"/>
  <c r="C239" i="23"/>
  <c r="D239" i="23"/>
  <c r="E239" i="23"/>
  <c r="F239" i="23"/>
  <c r="G239" i="23"/>
  <c r="H239" i="23"/>
  <c r="I239" i="23"/>
  <c r="J239" i="23"/>
  <c r="K239" i="23"/>
  <c r="L239" i="23"/>
  <c r="M239" i="23"/>
  <c r="A240" i="23"/>
  <c r="B240" i="23"/>
  <c r="C240" i="23"/>
  <c r="D240" i="23"/>
  <c r="E240" i="23"/>
  <c r="F240" i="23"/>
  <c r="G240" i="23"/>
  <c r="H240" i="23"/>
  <c r="I240" i="23"/>
  <c r="J240" i="23"/>
  <c r="K240" i="23"/>
  <c r="L240" i="23"/>
  <c r="M240" i="23"/>
  <c r="A241" i="23"/>
  <c r="B241" i="23"/>
  <c r="C241" i="23"/>
  <c r="D241" i="23"/>
  <c r="E241" i="23"/>
  <c r="F241" i="23"/>
  <c r="G241" i="23"/>
  <c r="H241" i="23"/>
  <c r="I241" i="23"/>
  <c r="J241" i="23"/>
  <c r="K241" i="23"/>
  <c r="L241" i="23"/>
  <c r="M241" i="23"/>
  <c r="A242" i="23"/>
  <c r="B242" i="23"/>
  <c r="C242" i="23"/>
  <c r="D242" i="23"/>
  <c r="E242" i="23"/>
  <c r="F242" i="23"/>
  <c r="G242" i="23"/>
  <c r="H242" i="23"/>
  <c r="I242" i="23"/>
  <c r="J242" i="23"/>
  <c r="K242" i="23"/>
  <c r="L242" i="23"/>
  <c r="M242" i="23"/>
  <c r="A243" i="23"/>
  <c r="B243" i="23"/>
  <c r="C243" i="23"/>
  <c r="D243" i="23"/>
  <c r="E243" i="23"/>
  <c r="F243" i="23"/>
  <c r="G243" i="23"/>
  <c r="H243" i="23"/>
  <c r="I243" i="23"/>
  <c r="J243" i="23"/>
  <c r="K243" i="23"/>
  <c r="L243" i="23"/>
  <c r="M243" i="23"/>
  <c r="A244" i="23"/>
  <c r="B244" i="23"/>
  <c r="C244" i="23"/>
  <c r="D244" i="23"/>
  <c r="E244" i="23"/>
  <c r="F244" i="23"/>
  <c r="G244" i="23"/>
  <c r="H244" i="23"/>
  <c r="I244" i="23"/>
  <c r="J244" i="23"/>
  <c r="K244" i="23"/>
  <c r="L244" i="23"/>
  <c r="M244" i="23"/>
  <c r="A245" i="23"/>
  <c r="B245" i="23"/>
  <c r="C245" i="23"/>
  <c r="D245" i="23"/>
  <c r="E245" i="23"/>
  <c r="F245" i="23"/>
  <c r="G245" i="23"/>
  <c r="H245" i="23"/>
  <c r="I245" i="23"/>
  <c r="J245" i="23"/>
  <c r="K245" i="23"/>
  <c r="L245" i="23"/>
  <c r="M245" i="23"/>
  <c r="A246" i="23"/>
  <c r="B246" i="23"/>
  <c r="C246" i="23"/>
  <c r="D246" i="23"/>
  <c r="E246" i="23"/>
  <c r="F246" i="23"/>
  <c r="G246" i="23"/>
  <c r="H246" i="23"/>
  <c r="I246" i="23"/>
  <c r="J246" i="23"/>
  <c r="K246" i="23"/>
  <c r="L246" i="23"/>
  <c r="M246" i="23"/>
  <c r="A247" i="23"/>
  <c r="B247" i="23"/>
  <c r="C247" i="23"/>
  <c r="D247" i="23"/>
  <c r="E247" i="23"/>
  <c r="F247" i="23"/>
  <c r="G247" i="23"/>
  <c r="H247" i="23"/>
  <c r="I247" i="23"/>
  <c r="J247" i="23"/>
  <c r="K247" i="23"/>
  <c r="L247" i="23"/>
  <c r="M247" i="23"/>
  <c r="A248" i="23"/>
  <c r="B248" i="23"/>
  <c r="C248" i="23"/>
  <c r="D248" i="23"/>
  <c r="E248" i="23"/>
  <c r="F248" i="23"/>
  <c r="G248" i="23"/>
  <c r="H248" i="23"/>
  <c r="I248" i="23"/>
  <c r="J248" i="23"/>
  <c r="K248" i="23"/>
  <c r="L248" i="23"/>
  <c r="M248" i="23"/>
  <c r="A249" i="23"/>
  <c r="B249" i="23"/>
  <c r="C249" i="23"/>
  <c r="D249" i="23"/>
  <c r="E249" i="23"/>
  <c r="F249" i="23"/>
  <c r="G249" i="23"/>
  <c r="H249" i="23"/>
  <c r="I249" i="23"/>
  <c r="J249" i="23"/>
  <c r="K249" i="23"/>
  <c r="L249" i="23"/>
  <c r="M249" i="23"/>
  <c r="A250" i="23"/>
  <c r="B250" i="23"/>
  <c r="C250" i="23"/>
  <c r="D250" i="23"/>
  <c r="E250" i="23"/>
  <c r="F250" i="23"/>
  <c r="G250" i="23"/>
  <c r="H250" i="23"/>
  <c r="I250" i="23"/>
  <c r="J250" i="23"/>
  <c r="K250" i="23"/>
  <c r="L250" i="23"/>
  <c r="M250" i="23"/>
  <c r="A251" i="23"/>
  <c r="B251" i="23"/>
  <c r="C251" i="23"/>
  <c r="D251" i="23"/>
  <c r="E251" i="23"/>
  <c r="F251" i="23"/>
  <c r="G251" i="23"/>
  <c r="H251" i="23"/>
  <c r="I251" i="23"/>
  <c r="J251" i="23"/>
  <c r="K251" i="23"/>
  <c r="L251" i="23"/>
  <c r="M251" i="23"/>
  <c r="A252" i="23"/>
  <c r="B252" i="23"/>
  <c r="C252" i="23"/>
  <c r="D252" i="23"/>
  <c r="E252" i="23"/>
  <c r="F252" i="23"/>
  <c r="G252" i="23"/>
  <c r="H252" i="23"/>
  <c r="I252" i="23"/>
  <c r="J252" i="23"/>
  <c r="K252" i="23"/>
  <c r="L252" i="23"/>
  <c r="M252" i="23"/>
  <c r="A253" i="23"/>
  <c r="B253" i="23"/>
  <c r="C253" i="23"/>
  <c r="D253" i="23"/>
  <c r="E253" i="23"/>
  <c r="F253" i="23"/>
  <c r="G253" i="23"/>
  <c r="H253" i="23"/>
  <c r="I253" i="23"/>
  <c r="J253" i="23"/>
  <c r="K253" i="23"/>
  <c r="L253" i="23"/>
  <c r="M253" i="23"/>
  <c r="A254" i="23"/>
  <c r="B254" i="23"/>
  <c r="C254" i="23"/>
  <c r="D254" i="23"/>
  <c r="E254" i="23"/>
  <c r="F254" i="23"/>
  <c r="G254" i="23"/>
  <c r="H254" i="23"/>
  <c r="I254" i="23"/>
  <c r="J254" i="23"/>
  <c r="K254" i="23"/>
  <c r="L254" i="23"/>
  <c r="M254" i="23"/>
  <c r="A255" i="23"/>
  <c r="B255" i="23"/>
  <c r="C255" i="23"/>
  <c r="D255" i="23"/>
  <c r="E255" i="23"/>
  <c r="F255" i="23"/>
  <c r="G255" i="23"/>
  <c r="H255" i="23"/>
  <c r="I255" i="23"/>
  <c r="J255" i="23"/>
  <c r="K255" i="23"/>
  <c r="L255" i="23"/>
  <c r="M255" i="23"/>
  <c r="A256" i="23"/>
  <c r="B256" i="23"/>
  <c r="C256" i="23"/>
  <c r="D256" i="23"/>
  <c r="E256" i="23"/>
  <c r="F256" i="23"/>
  <c r="G256" i="23"/>
  <c r="H256" i="23"/>
  <c r="I256" i="23"/>
  <c r="J256" i="23"/>
  <c r="K256" i="23"/>
  <c r="L256" i="23"/>
  <c r="M256" i="23"/>
  <c r="A257" i="23"/>
  <c r="B257" i="23"/>
  <c r="C257" i="23"/>
  <c r="D257" i="23"/>
  <c r="E257" i="23"/>
  <c r="F257" i="23"/>
  <c r="G257" i="23"/>
  <c r="H257" i="23"/>
  <c r="I257" i="23"/>
  <c r="J257" i="23"/>
  <c r="K257" i="23"/>
  <c r="L257" i="23"/>
  <c r="M257" i="23"/>
  <c r="A258" i="23"/>
  <c r="B258" i="23"/>
  <c r="C258" i="23"/>
  <c r="D258" i="23"/>
  <c r="E258" i="23"/>
  <c r="F258" i="23"/>
  <c r="G258" i="23"/>
  <c r="H258" i="23"/>
  <c r="I258" i="23"/>
  <c r="J258" i="23"/>
  <c r="K258" i="23"/>
  <c r="L258" i="23"/>
  <c r="M258" i="23"/>
  <c r="A259" i="23"/>
  <c r="B259" i="23"/>
  <c r="C259" i="23"/>
  <c r="D259" i="23"/>
  <c r="E259" i="23"/>
  <c r="F259" i="23"/>
  <c r="G259" i="23"/>
  <c r="H259" i="23"/>
  <c r="I259" i="23"/>
  <c r="J259" i="23"/>
  <c r="K259" i="23"/>
  <c r="L259" i="23"/>
  <c r="M259" i="23"/>
  <c r="A260" i="23"/>
  <c r="B260" i="23"/>
  <c r="C260" i="23"/>
  <c r="D260" i="23"/>
  <c r="E260" i="23"/>
  <c r="F260" i="23"/>
  <c r="G260" i="23"/>
  <c r="H260" i="23"/>
  <c r="I260" i="23"/>
  <c r="J260" i="23"/>
  <c r="K260" i="23"/>
  <c r="L260" i="23"/>
  <c r="M260" i="23"/>
  <c r="A261" i="23"/>
  <c r="B261" i="23"/>
  <c r="C261" i="23"/>
  <c r="D261" i="23"/>
  <c r="E261" i="23"/>
  <c r="F261" i="23"/>
  <c r="G261" i="23"/>
  <c r="H261" i="23"/>
  <c r="I261" i="23"/>
  <c r="J261" i="23"/>
  <c r="K261" i="23"/>
  <c r="L261" i="23"/>
  <c r="M261" i="23"/>
  <c r="A262" i="23"/>
  <c r="B262" i="23"/>
  <c r="C262" i="23"/>
  <c r="D262" i="23"/>
  <c r="E262" i="23"/>
  <c r="F262" i="23"/>
  <c r="G262" i="23"/>
  <c r="H262" i="23"/>
  <c r="I262" i="23"/>
  <c r="J262" i="23"/>
  <c r="K262" i="23"/>
  <c r="L262" i="23"/>
  <c r="M262" i="23"/>
  <c r="A263" i="23"/>
  <c r="B263" i="23"/>
  <c r="C263" i="23"/>
  <c r="D263" i="23"/>
  <c r="E263" i="23"/>
  <c r="F263" i="23"/>
  <c r="G263" i="23"/>
  <c r="H263" i="23"/>
  <c r="I263" i="23"/>
  <c r="J263" i="23"/>
  <c r="K263" i="23"/>
  <c r="L263" i="23"/>
  <c r="M263" i="23"/>
  <c r="A264" i="23"/>
  <c r="B264" i="23"/>
  <c r="C264" i="23"/>
  <c r="D264" i="23"/>
  <c r="E264" i="23"/>
  <c r="F264" i="23"/>
  <c r="G264" i="23"/>
  <c r="H264" i="23"/>
  <c r="I264" i="23"/>
  <c r="J264" i="23"/>
  <c r="K264" i="23"/>
  <c r="L264" i="23"/>
  <c r="M264" i="23"/>
  <c r="A265" i="23"/>
  <c r="B265" i="23"/>
  <c r="C265" i="23"/>
  <c r="D265" i="23"/>
  <c r="E265" i="23"/>
  <c r="F265" i="23"/>
  <c r="G265" i="23"/>
  <c r="H265" i="23"/>
  <c r="I265" i="23"/>
  <c r="J265" i="23"/>
  <c r="K265" i="23"/>
  <c r="L265" i="23"/>
  <c r="M265" i="23"/>
  <c r="A266" i="23"/>
  <c r="B266" i="23"/>
  <c r="C266" i="23"/>
  <c r="D266" i="23"/>
  <c r="E266" i="23"/>
  <c r="F266" i="23"/>
  <c r="G266" i="23"/>
  <c r="H266" i="23"/>
  <c r="I266" i="23"/>
  <c r="J266" i="23"/>
  <c r="K266" i="23"/>
  <c r="L266" i="23"/>
  <c r="M266" i="23"/>
  <c r="A267" i="23"/>
  <c r="B267" i="23"/>
  <c r="C267" i="23"/>
  <c r="D267" i="23"/>
  <c r="E267" i="23"/>
  <c r="F267" i="23"/>
  <c r="G267" i="23"/>
  <c r="H267" i="23"/>
  <c r="I267" i="23"/>
  <c r="J267" i="23"/>
  <c r="K267" i="23"/>
  <c r="L267" i="23"/>
  <c r="M267" i="23"/>
  <c r="A268" i="23"/>
  <c r="B268" i="23"/>
  <c r="C268" i="23"/>
  <c r="D268" i="23"/>
  <c r="E268" i="23"/>
  <c r="F268" i="23"/>
  <c r="G268" i="23"/>
  <c r="H268" i="23"/>
  <c r="I268" i="23"/>
  <c r="J268" i="23"/>
  <c r="K268" i="23"/>
  <c r="L268" i="23"/>
  <c r="M268" i="23"/>
  <c r="A269" i="23"/>
  <c r="B269" i="23"/>
  <c r="C269" i="23"/>
  <c r="D269" i="23"/>
  <c r="E269" i="23"/>
  <c r="F269" i="23"/>
  <c r="G269" i="23"/>
  <c r="H269" i="23"/>
  <c r="I269" i="23"/>
  <c r="J269" i="23"/>
  <c r="K269" i="23"/>
  <c r="L269" i="23"/>
  <c r="M269" i="23"/>
  <c r="A270" i="23"/>
  <c r="B270" i="23"/>
  <c r="C270" i="23"/>
  <c r="D270" i="23"/>
  <c r="E270" i="23"/>
  <c r="F270" i="23"/>
  <c r="G270" i="23"/>
  <c r="H270" i="23"/>
  <c r="I270" i="23"/>
  <c r="J270" i="23"/>
  <c r="K270" i="23"/>
  <c r="L270" i="23"/>
  <c r="M270" i="23"/>
  <c r="A271" i="23"/>
  <c r="B271" i="23"/>
  <c r="C271" i="23"/>
  <c r="D271" i="23"/>
  <c r="E271" i="23"/>
  <c r="F271" i="23"/>
  <c r="G271" i="23"/>
  <c r="H271" i="23"/>
  <c r="I271" i="23"/>
  <c r="J271" i="23"/>
  <c r="K271" i="23"/>
  <c r="L271" i="23"/>
  <c r="M271" i="23"/>
  <c r="A272" i="23"/>
  <c r="B272" i="23"/>
  <c r="C272" i="23"/>
  <c r="D272" i="23"/>
  <c r="E272" i="23"/>
  <c r="F272" i="23"/>
  <c r="G272" i="23"/>
  <c r="H272" i="23"/>
  <c r="I272" i="23"/>
  <c r="J272" i="23"/>
  <c r="K272" i="23"/>
  <c r="L272" i="23"/>
  <c r="M272" i="23"/>
  <c r="A273" i="23"/>
  <c r="B273" i="23"/>
  <c r="C273" i="23"/>
  <c r="D273" i="23"/>
  <c r="E273" i="23"/>
  <c r="F273" i="23"/>
  <c r="G273" i="23"/>
  <c r="H273" i="23"/>
  <c r="I273" i="23"/>
  <c r="J273" i="23"/>
  <c r="K273" i="23"/>
  <c r="L273" i="23"/>
  <c r="M273" i="23"/>
  <c r="A274" i="23"/>
  <c r="B274" i="23"/>
  <c r="C274" i="23"/>
  <c r="D274" i="23"/>
  <c r="E274" i="23"/>
  <c r="F274" i="23"/>
  <c r="G274" i="23"/>
  <c r="H274" i="23"/>
  <c r="I274" i="23"/>
  <c r="J274" i="23"/>
  <c r="K274" i="23"/>
  <c r="L274" i="23"/>
  <c r="M274" i="23"/>
  <c r="A275" i="23"/>
  <c r="B275" i="23"/>
  <c r="C275" i="23"/>
  <c r="D275" i="23"/>
  <c r="E275" i="23"/>
  <c r="F275" i="23"/>
  <c r="G275" i="23"/>
  <c r="H275" i="23"/>
  <c r="I275" i="23"/>
  <c r="J275" i="23"/>
  <c r="K275" i="23"/>
  <c r="L275" i="23"/>
  <c r="M275" i="23"/>
  <c r="A276" i="23"/>
  <c r="B276" i="23"/>
  <c r="C276" i="23"/>
  <c r="D276" i="23"/>
  <c r="E276" i="23"/>
  <c r="F276" i="23"/>
  <c r="G276" i="23"/>
  <c r="H276" i="23"/>
  <c r="I276" i="23"/>
  <c r="J276" i="23"/>
  <c r="K276" i="23"/>
  <c r="L276" i="23"/>
  <c r="M276" i="23"/>
  <c r="A277" i="23"/>
  <c r="B277" i="23"/>
  <c r="C277" i="23"/>
  <c r="D277" i="23"/>
  <c r="E277" i="23"/>
  <c r="F277" i="23"/>
  <c r="G277" i="23"/>
  <c r="H277" i="23"/>
  <c r="I277" i="23"/>
  <c r="J277" i="23"/>
  <c r="K277" i="23"/>
  <c r="L277" i="23"/>
  <c r="M277" i="23"/>
  <c r="A278" i="23"/>
  <c r="B278" i="23"/>
  <c r="C278" i="23"/>
  <c r="D278" i="23"/>
  <c r="E278" i="23"/>
  <c r="F278" i="23"/>
  <c r="G278" i="23"/>
  <c r="H278" i="23"/>
  <c r="I278" i="23"/>
  <c r="J278" i="23"/>
  <c r="K278" i="23"/>
  <c r="L278" i="23"/>
  <c r="M278" i="23"/>
  <c r="A279" i="23"/>
  <c r="B279" i="23"/>
  <c r="C279" i="23"/>
  <c r="D279" i="23"/>
  <c r="E279" i="23"/>
  <c r="F279" i="23"/>
  <c r="G279" i="23"/>
  <c r="H279" i="23"/>
  <c r="I279" i="23"/>
  <c r="J279" i="23"/>
  <c r="K279" i="23"/>
  <c r="L279" i="23"/>
  <c r="M279" i="23"/>
  <c r="A280" i="23"/>
  <c r="B280" i="23"/>
  <c r="C280" i="23"/>
  <c r="D280" i="23"/>
  <c r="E280" i="23"/>
  <c r="F280" i="23"/>
  <c r="G280" i="23"/>
  <c r="H280" i="23"/>
  <c r="I280" i="23"/>
  <c r="J280" i="23"/>
  <c r="K280" i="23"/>
  <c r="L280" i="23"/>
  <c r="M280" i="23"/>
  <c r="A281" i="23"/>
  <c r="B281" i="23"/>
  <c r="C281" i="23"/>
  <c r="D281" i="23"/>
  <c r="E281" i="23"/>
  <c r="F281" i="23"/>
  <c r="G281" i="23"/>
  <c r="H281" i="23"/>
  <c r="I281" i="23"/>
  <c r="J281" i="23"/>
  <c r="K281" i="23"/>
  <c r="L281" i="23"/>
  <c r="M281" i="23"/>
  <c r="A282" i="23"/>
  <c r="B282" i="23"/>
  <c r="C282" i="23"/>
  <c r="D282" i="23"/>
  <c r="E282" i="23"/>
  <c r="F282" i="23"/>
  <c r="G282" i="23"/>
  <c r="H282" i="23"/>
  <c r="I282" i="23"/>
  <c r="J282" i="23"/>
  <c r="K282" i="23"/>
  <c r="L282" i="23"/>
  <c r="M282" i="23"/>
  <c r="A283" i="23"/>
  <c r="B283" i="23"/>
  <c r="C283" i="23"/>
  <c r="D283" i="23"/>
  <c r="E283" i="23"/>
  <c r="F283" i="23"/>
  <c r="G283" i="23"/>
  <c r="H283" i="23"/>
  <c r="I283" i="23"/>
  <c r="J283" i="23"/>
  <c r="K283" i="23"/>
  <c r="L283" i="23"/>
  <c r="M283" i="23"/>
  <c r="A284" i="23"/>
  <c r="B284" i="23"/>
  <c r="C284" i="23"/>
  <c r="D284" i="23"/>
  <c r="E284" i="23"/>
  <c r="F284" i="23"/>
  <c r="G284" i="23"/>
  <c r="H284" i="23"/>
  <c r="I284" i="23"/>
  <c r="J284" i="23"/>
  <c r="K284" i="23"/>
  <c r="L284" i="23"/>
  <c r="M284" i="23"/>
  <c r="A285" i="23"/>
  <c r="B285" i="23"/>
  <c r="C285" i="23"/>
  <c r="D285" i="23"/>
  <c r="E285" i="23"/>
  <c r="F285" i="23"/>
  <c r="G285" i="23"/>
  <c r="H285" i="23"/>
  <c r="I285" i="23"/>
  <c r="J285" i="23"/>
  <c r="K285" i="23"/>
  <c r="L285" i="23"/>
  <c r="M285" i="23"/>
  <c r="A286" i="23"/>
  <c r="B286" i="23"/>
  <c r="C286" i="23"/>
  <c r="D286" i="23"/>
  <c r="E286" i="23"/>
  <c r="F286" i="23"/>
  <c r="G286" i="23"/>
  <c r="H286" i="23"/>
  <c r="I286" i="23"/>
  <c r="J286" i="23"/>
  <c r="K286" i="23"/>
  <c r="L286" i="23"/>
  <c r="M286" i="23"/>
  <c r="A287" i="23"/>
  <c r="B287" i="23"/>
  <c r="C287" i="23"/>
  <c r="D287" i="23"/>
  <c r="E287" i="23"/>
  <c r="F287" i="23"/>
  <c r="G287" i="23"/>
  <c r="H287" i="23"/>
  <c r="I287" i="23"/>
  <c r="J287" i="23"/>
  <c r="K287" i="23"/>
  <c r="L287" i="23"/>
  <c r="M287" i="23"/>
  <c r="A288" i="23"/>
  <c r="B288" i="23"/>
  <c r="C288" i="23"/>
  <c r="D288" i="23"/>
  <c r="E288" i="23"/>
  <c r="F288" i="23"/>
  <c r="G288" i="23"/>
  <c r="H288" i="23"/>
  <c r="I288" i="23"/>
  <c r="J288" i="23"/>
  <c r="K288" i="23"/>
  <c r="L288" i="23"/>
  <c r="M288" i="23"/>
  <c r="A289" i="23"/>
  <c r="B289" i="23"/>
  <c r="C289" i="23"/>
  <c r="D289" i="23"/>
  <c r="E289" i="23"/>
  <c r="F289" i="23"/>
  <c r="G289" i="23"/>
  <c r="H289" i="23"/>
  <c r="I289" i="23"/>
  <c r="J289" i="23"/>
  <c r="K289" i="23"/>
  <c r="L289" i="23"/>
  <c r="M289" i="23"/>
  <c r="A290" i="23"/>
  <c r="B290" i="23"/>
  <c r="C290" i="23"/>
  <c r="D290" i="23"/>
  <c r="E290" i="23"/>
  <c r="F290" i="23"/>
  <c r="G290" i="23"/>
  <c r="H290" i="23"/>
  <c r="I290" i="23"/>
  <c r="J290" i="23"/>
  <c r="K290" i="23"/>
  <c r="L290" i="23"/>
  <c r="M290" i="23"/>
  <c r="A291" i="23"/>
  <c r="B291" i="23"/>
  <c r="C291" i="23"/>
  <c r="D291" i="23"/>
  <c r="E291" i="23"/>
  <c r="F291" i="23"/>
  <c r="G291" i="23"/>
  <c r="H291" i="23"/>
  <c r="I291" i="23"/>
  <c r="J291" i="23"/>
  <c r="K291" i="23"/>
  <c r="L291" i="23"/>
  <c r="M291" i="23"/>
  <c r="A292" i="23"/>
  <c r="B292" i="23"/>
  <c r="C292" i="23"/>
  <c r="D292" i="23"/>
  <c r="E292" i="23"/>
  <c r="F292" i="23"/>
  <c r="G292" i="23"/>
  <c r="H292" i="23"/>
  <c r="I292" i="23"/>
  <c r="J292" i="23"/>
  <c r="K292" i="23"/>
  <c r="L292" i="23"/>
  <c r="M292" i="23"/>
  <c r="A293" i="23"/>
  <c r="B293" i="23"/>
  <c r="C293" i="23"/>
  <c r="D293" i="23"/>
  <c r="E293" i="23"/>
  <c r="F293" i="23"/>
  <c r="G293" i="23"/>
  <c r="H293" i="23"/>
  <c r="I293" i="23"/>
  <c r="J293" i="23"/>
  <c r="K293" i="23"/>
  <c r="L293" i="23"/>
  <c r="M293" i="23"/>
  <c r="A294" i="23"/>
  <c r="B294" i="23"/>
  <c r="C294" i="23"/>
  <c r="D294" i="23"/>
  <c r="E294" i="23"/>
  <c r="F294" i="23"/>
  <c r="G294" i="23"/>
  <c r="H294" i="23"/>
  <c r="I294" i="23"/>
  <c r="J294" i="23"/>
  <c r="K294" i="23"/>
  <c r="L294" i="23"/>
  <c r="M294" i="23"/>
  <c r="A295" i="23"/>
  <c r="B295" i="23"/>
  <c r="C295" i="23"/>
  <c r="D295" i="23"/>
  <c r="E295" i="23"/>
  <c r="F295" i="23"/>
  <c r="G295" i="23"/>
  <c r="H295" i="23"/>
  <c r="I295" i="23"/>
  <c r="J295" i="23"/>
  <c r="K295" i="23"/>
  <c r="L295" i="23"/>
  <c r="M295" i="23"/>
  <c r="A296" i="23"/>
  <c r="B296" i="23"/>
  <c r="C296" i="23"/>
  <c r="D296" i="23"/>
  <c r="E296" i="23"/>
  <c r="F296" i="23"/>
  <c r="G296" i="23"/>
  <c r="H296" i="23"/>
  <c r="I296" i="23"/>
  <c r="J296" i="23"/>
  <c r="K296" i="23"/>
  <c r="L296" i="23"/>
  <c r="M296" i="23"/>
  <c r="A297" i="23"/>
  <c r="B297" i="23"/>
  <c r="C297" i="23"/>
  <c r="D297" i="23"/>
  <c r="E297" i="23"/>
  <c r="F297" i="23"/>
  <c r="G297" i="23"/>
  <c r="H297" i="23"/>
  <c r="I297" i="23"/>
  <c r="J297" i="23"/>
  <c r="K297" i="23"/>
  <c r="L297" i="23"/>
  <c r="M297" i="23"/>
  <c r="A298" i="23"/>
  <c r="B298" i="23"/>
  <c r="C298" i="23"/>
  <c r="D298" i="23"/>
  <c r="E298" i="23"/>
  <c r="F298" i="23"/>
  <c r="G298" i="23"/>
  <c r="H298" i="23"/>
  <c r="I298" i="23"/>
  <c r="J298" i="23"/>
  <c r="K298" i="23"/>
  <c r="L298" i="23"/>
  <c r="M298" i="23"/>
  <c r="A299" i="23"/>
  <c r="B299" i="23"/>
  <c r="C299" i="23"/>
  <c r="D299" i="23"/>
  <c r="E299" i="23"/>
  <c r="F299" i="23"/>
  <c r="G299" i="23"/>
  <c r="H299" i="23"/>
  <c r="I299" i="23"/>
  <c r="J299" i="23"/>
  <c r="K299" i="23"/>
  <c r="L299" i="23"/>
  <c r="M299" i="23"/>
  <c r="A300" i="23"/>
  <c r="B300" i="23"/>
  <c r="C300" i="23"/>
  <c r="D300" i="23"/>
  <c r="E300" i="23"/>
  <c r="F300" i="23"/>
  <c r="G300" i="23"/>
  <c r="H300" i="23"/>
  <c r="I300" i="23"/>
  <c r="J300" i="23"/>
  <c r="K300" i="23"/>
  <c r="L300" i="23"/>
  <c r="M300" i="23"/>
  <c r="A301" i="23"/>
  <c r="B301" i="23"/>
  <c r="C301" i="23"/>
  <c r="D301" i="23"/>
  <c r="E301" i="23"/>
  <c r="F301" i="23"/>
  <c r="G301" i="23"/>
  <c r="H301" i="23"/>
  <c r="I301" i="23"/>
  <c r="J301" i="23"/>
  <c r="K301" i="23"/>
  <c r="L301" i="23"/>
  <c r="M301" i="23"/>
  <c r="A302" i="23"/>
  <c r="B302" i="23"/>
  <c r="C302" i="23"/>
  <c r="D302" i="23"/>
  <c r="E302" i="23"/>
  <c r="F302" i="23"/>
  <c r="G302" i="23"/>
  <c r="H302" i="23"/>
  <c r="I302" i="23"/>
  <c r="J302" i="23"/>
  <c r="K302" i="23"/>
  <c r="L302" i="23"/>
  <c r="M302" i="23"/>
  <c r="A303" i="23"/>
  <c r="B303" i="23"/>
  <c r="C303" i="23"/>
  <c r="D303" i="23"/>
  <c r="E303" i="23"/>
  <c r="F303" i="23"/>
  <c r="G303" i="23"/>
  <c r="H303" i="23"/>
  <c r="I303" i="23"/>
  <c r="J303" i="23"/>
  <c r="K303" i="23"/>
  <c r="L303" i="23"/>
  <c r="M303" i="23"/>
  <c r="A304" i="23"/>
  <c r="B304" i="23"/>
  <c r="C304" i="23"/>
  <c r="D304" i="23"/>
  <c r="E304" i="23"/>
  <c r="F304" i="23"/>
  <c r="G304" i="23"/>
  <c r="H304" i="23"/>
  <c r="I304" i="23"/>
  <c r="J304" i="23"/>
  <c r="K304" i="23"/>
  <c r="L304" i="23"/>
  <c r="M304" i="23"/>
  <c r="A305" i="23"/>
  <c r="B305" i="23"/>
  <c r="C305" i="23"/>
  <c r="D305" i="23"/>
  <c r="E305" i="23"/>
  <c r="F305" i="23"/>
  <c r="G305" i="23"/>
  <c r="H305" i="23"/>
  <c r="I305" i="23"/>
  <c r="J305" i="23"/>
  <c r="K305" i="23"/>
  <c r="L305" i="23"/>
  <c r="M305" i="23"/>
  <c r="A306" i="23"/>
  <c r="B306" i="23"/>
  <c r="C306" i="23"/>
  <c r="D306" i="23"/>
  <c r="E306" i="23"/>
  <c r="F306" i="23"/>
  <c r="G306" i="23"/>
  <c r="H306" i="23"/>
  <c r="I306" i="23"/>
  <c r="J306" i="23"/>
  <c r="K306" i="23"/>
  <c r="L306" i="23"/>
  <c r="M306" i="23"/>
  <c r="A307" i="23"/>
  <c r="B307" i="23"/>
  <c r="C307" i="23"/>
  <c r="D307" i="23"/>
  <c r="E307" i="23"/>
  <c r="F307" i="23"/>
  <c r="G307" i="23"/>
  <c r="H307" i="23"/>
  <c r="I307" i="23"/>
  <c r="J307" i="23"/>
  <c r="K307" i="23"/>
  <c r="L307" i="23"/>
  <c r="M307" i="23"/>
  <c r="A308" i="23"/>
  <c r="B308" i="23"/>
  <c r="C308" i="23"/>
  <c r="D308" i="23"/>
  <c r="E308" i="23"/>
  <c r="F308" i="23"/>
  <c r="G308" i="23"/>
  <c r="H308" i="23"/>
  <c r="I308" i="23"/>
  <c r="J308" i="23"/>
  <c r="K308" i="23"/>
  <c r="L308" i="23"/>
  <c r="M308" i="23"/>
  <c r="A309" i="23"/>
  <c r="B309" i="23"/>
  <c r="C309" i="23"/>
  <c r="D309" i="23"/>
  <c r="E309" i="23"/>
  <c r="F309" i="23"/>
  <c r="G309" i="23"/>
  <c r="H309" i="23"/>
  <c r="I309" i="23"/>
  <c r="J309" i="23"/>
  <c r="K309" i="23"/>
  <c r="L309" i="23"/>
  <c r="M309" i="23"/>
  <c r="A310" i="23"/>
  <c r="B310" i="23"/>
  <c r="C310" i="23"/>
  <c r="D310" i="23"/>
  <c r="E310" i="23"/>
  <c r="F310" i="23"/>
  <c r="G310" i="23"/>
  <c r="H310" i="23"/>
  <c r="I310" i="23"/>
  <c r="J310" i="23"/>
  <c r="K310" i="23"/>
  <c r="L310" i="23"/>
  <c r="M310" i="23"/>
  <c r="A311" i="23"/>
  <c r="B311" i="23"/>
  <c r="C311" i="23"/>
  <c r="D311" i="23"/>
  <c r="E311" i="23"/>
  <c r="F311" i="23"/>
  <c r="G311" i="23"/>
  <c r="H311" i="23"/>
  <c r="I311" i="23"/>
  <c r="J311" i="23"/>
  <c r="K311" i="23"/>
  <c r="L311" i="23"/>
  <c r="M311" i="23"/>
  <c r="A312" i="23"/>
  <c r="B312" i="23"/>
  <c r="C312" i="23"/>
  <c r="D312" i="23"/>
  <c r="E312" i="23"/>
  <c r="F312" i="23"/>
  <c r="G312" i="23"/>
  <c r="H312" i="23"/>
  <c r="I312" i="23"/>
  <c r="J312" i="23"/>
  <c r="K312" i="23"/>
  <c r="L312" i="23"/>
  <c r="M312" i="23"/>
  <c r="A313" i="23"/>
  <c r="B313" i="23"/>
  <c r="C313" i="23"/>
  <c r="D313" i="23"/>
  <c r="E313" i="23"/>
  <c r="F313" i="23"/>
  <c r="G313" i="23"/>
  <c r="H313" i="23"/>
  <c r="I313" i="23"/>
  <c r="J313" i="23"/>
  <c r="K313" i="23"/>
  <c r="L313" i="23"/>
  <c r="M313" i="23"/>
  <c r="A314" i="23"/>
  <c r="B314" i="23"/>
  <c r="C314" i="23"/>
  <c r="D314" i="23"/>
  <c r="E314" i="23"/>
  <c r="F314" i="23"/>
  <c r="G314" i="23"/>
  <c r="H314" i="23"/>
  <c r="I314" i="23"/>
  <c r="J314" i="23"/>
  <c r="K314" i="23"/>
  <c r="L314" i="23"/>
  <c r="M314" i="23"/>
  <c r="A315" i="23"/>
  <c r="B315" i="23"/>
  <c r="C315" i="23"/>
  <c r="D315" i="23"/>
  <c r="E315" i="23"/>
  <c r="F315" i="23"/>
  <c r="G315" i="23"/>
  <c r="H315" i="23"/>
  <c r="I315" i="23"/>
  <c r="J315" i="23"/>
  <c r="K315" i="23"/>
  <c r="L315" i="23"/>
  <c r="M315" i="23"/>
  <c r="A316" i="23"/>
  <c r="B316" i="23"/>
  <c r="C316" i="23"/>
  <c r="D316" i="23"/>
  <c r="E316" i="23"/>
  <c r="F316" i="23"/>
  <c r="G316" i="23"/>
  <c r="H316" i="23"/>
  <c r="I316" i="23"/>
  <c r="J316" i="23"/>
  <c r="K316" i="23"/>
  <c r="L316" i="23"/>
  <c r="M316" i="23"/>
  <c r="A317" i="23"/>
  <c r="B317" i="23"/>
  <c r="C317" i="23"/>
  <c r="D317" i="23"/>
  <c r="E317" i="23"/>
  <c r="F317" i="23"/>
  <c r="G317" i="23"/>
  <c r="H317" i="23"/>
  <c r="I317" i="23"/>
  <c r="J317" i="23"/>
  <c r="K317" i="23"/>
  <c r="L317" i="23"/>
  <c r="M317" i="23"/>
  <c r="A318" i="23"/>
  <c r="B318" i="23"/>
  <c r="C318" i="23"/>
  <c r="D318" i="23"/>
  <c r="E318" i="23"/>
  <c r="F318" i="23"/>
  <c r="G318" i="23"/>
  <c r="H318" i="23"/>
  <c r="I318" i="23"/>
  <c r="J318" i="23"/>
  <c r="K318" i="23"/>
  <c r="L318" i="23"/>
  <c r="M318" i="23"/>
  <c r="A319" i="23"/>
  <c r="B319" i="23"/>
  <c r="C319" i="23"/>
  <c r="D319" i="23"/>
  <c r="E319" i="23"/>
  <c r="F319" i="23"/>
  <c r="G319" i="23"/>
  <c r="H319" i="23"/>
  <c r="I319" i="23"/>
  <c r="J319" i="23"/>
  <c r="K319" i="23"/>
  <c r="L319" i="23"/>
  <c r="M319" i="23"/>
  <c r="A320" i="23"/>
  <c r="B320" i="23"/>
  <c r="C320" i="23"/>
  <c r="D320" i="23"/>
  <c r="E320" i="23"/>
  <c r="F320" i="23"/>
  <c r="G320" i="23"/>
  <c r="H320" i="23"/>
  <c r="I320" i="23"/>
  <c r="J320" i="23"/>
  <c r="K320" i="23"/>
  <c r="L320" i="23"/>
  <c r="M320" i="23"/>
  <c r="A321" i="23"/>
  <c r="B321" i="23"/>
  <c r="C321" i="23"/>
  <c r="D321" i="23"/>
  <c r="E321" i="23"/>
  <c r="F321" i="23"/>
  <c r="G321" i="23"/>
  <c r="H321" i="23"/>
  <c r="I321" i="23"/>
  <c r="J321" i="23"/>
  <c r="K321" i="23"/>
  <c r="L321" i="23"/>
  <c r="M321" i="23"/>
  <c r="A322" i="23"/>
  <c r="B322" i="23"/>
  <c r="C322" i="23"/>
  <c r="D322" i="23"/>
  <c r="E322" i="23"/>
  <c r="F322" i="23"/>
  <c r="G322" i="23"/>
  <c r="H322" i="23"/>
  <c r="I322" i="23"/>
  <c r="J322" i="23"/>
  <c r="K322" i="23"/>
  <c r="L322" i="23"/>
  <c r="M322" i="23"/>
  <c r="A323" i="23"/>
  <c r="B323" i="23"/>
  <c r="C323" i="23"/>
  <c r="D323" i="23"/>
  <c r="E323" i="23"/>
  <c r="F323" i="23"/>
  <c r="G323" i="23"/>
  <c r="H323" i="23"/>
  <c r="I323" i="23"/>
  <c r="J323" i="23"/>
  <c r="K323" i="23"/>
  <c r="L323" i="23"/>
  <c r="M323" i="23"/>
  <c r="A324" i="23"/>
  <c r="B324" i="23"/>
  <c r="C324" i="23"/>
  <c r="D324" i="23"/>
  <c r="E324" i="23"/>
  <c r="F324" i="23"/>
  <c r="G324" i="23"/>
  <c r="H324" i="23"/>
  <c r="I324" i="23"/>
  <c r="J324" i="23"/>
  <c r="K324" i="23"/>
  <c r="L324" i="23"/>
  <c r="M324" i="23"/>
  <c r="A325" i="23"/>
  <c r="B325" i="23"/>
  <c r="C325" i="23"/>
  <c r="D325" i="23"/>
  <c r="E325" i="23"/>
  <c r="F325" i="23"/>
  <c r="G325" i="23"/>
  <c r="H325" i="23"/>
  <c r="I325" i="23"/>
  <c r="J325" i="23"/>
  <c r="K325" i="23"/>
  <c r="L325" i="23"/>
  <c r="M325" i="23"/>
  <c r="A326" i="23"/>
  <c r="B326" i="23"/>
  <c r="C326" i="23"/>
  <c r="D326" i="23"/>
  <c r="E326" i="23"/>
  <c r="F326" i="23"/>
  <c r="G326" i="23"/>
  <c r="H326" i="23"/>
  <c r="I326" i="23"/>
  <c r="J326" i="23"/>
  <c r="K326" i="23"/>
  <c r="L326" i="23"/>
  <c r="M326" i="23"/>
  <c r="A327" i="23"/>
  <c r="B327" i="23"/>
  <c r="C327" i="23"/>
  <c r="D327" i="23"/>
  <c r="E327" i="23"/>
  <c r="F327" i="23"/>
  <c r="G327" i="23"/>
  <c r="H327" i="23"/>
  <c r="I327" i="23"/>
  <c r="J327" i="23"/>
  <c r="K327" i="23"/>
  <c r="L327" i="23"/>
  <c r="M327" i="23"/>
  <c r="A328" i="23"/>
  <c r="B328" i="23"/>
  <c r="C328" i="23"/>
  <c r="D328" i="23"/>
  <c r="E328" i="23"/>
  <c r="F328" i="23"/>
  <c r="G328" i="23"/>
  <c r="H328" i="23"/>
  <c r="I328" i="23"/>
  <c r="J328" i="23"/>
  <c r="K328" i="23"/>
  <c r="L328" i="23"/>
  <c r="M328" i="23"/>
  <c r="A329" i="23"/>
  <c r="B329" i="23"/>
  <c r="C329" i="23"/>
  <c r="D329" i="23"/>
  <c r="E329" i="23"/>
  <c r="F329" i="23"/>
  <c r="G329" i="23"/>
  <c r="H329" i="23"/>
  <c r="I329" i="23"/>
  <c r="J329" i="23"/>
  <c r="K329" i="23"/>
  <c r="L329" i="23"/>
  <c r="M329" i="23"/>
  <c r="A330" i="23"/>
  <c r="B330" i="23"/>
  <c r="C330" i="23"/>
  <c r="D330" i="23"/>
  <c r="E330" i="23"/>
  <c r="F330" i="23"/>
  <c r="G330" i="23"/>
  <c r="H330" i="23"/>
  <c r="I330" i="23"/>
  <c r="J330" i="23"/>
  <c r="K330" i="23"/>
  <c r="L330" i="23"/>
  <c r="M330" i="23"/>
  <c r="A331" i="23"/>
  <c r="B331" i="23"/>
  <c r="C331" i="23"/>
  <c r="D331" i="23"/>
  <c r="E331" i="23"/>
  <c r="F331" i="23"/>
  <c r="G331" i="23"/>
  <c r="H331" i="23"/>
  <c r="I331" i="23"/>
  <c r="J331" i="23"/>
  <c r="K331" i="23"/>
  <c r="L331" i="23"/>
  <c r="M331" i="23"/>
  <c r="A332" i="23"/>
  <c r="B332" i="23"/>
  <c r="C332" i="23"/>
  <c r="D332" i="23"/>
  <c r="E332" i="23"/>
  <c r="F332" i="23"/>
  <c r="G332" i="23"/>
  <c r="H332" i="23"/>
  <c r="I332" i="23"/>
  <c r="J332" i="23"/>
  <c r="K332" i="23"/>
  <c r="L332" i="23"/>
  <c r="M332" i="23"/>
  <c r="A333" i="23"/>
  <c r="B333" i="23"/>
  <c r="C333" i="23"/>
  <c r="D333" i="23"/>
  <c r="E333" i="23"/>
  <c r="F333" i="23"/>
  <c r="G333" i="23"/>
  <c r="H333" i="23"/>
  <c r="I333" i="23"/>
  <c r="J333" i="23"/>
  <c r="K333" i="23"/>
  <c r="L333" i="23"/>
  <c r="M333" i="23"/>
  <c r="A334" i="23"/>
  <c r="B334" i="23"/>
  <c r="C334" i="23"/>
  <c r="D334" i="23"/>
  <c r="E334" i="23"/>
  <c r="F334" i="23"/>
  <c r="G334" i="23"/>
  <c r="H334" i="23"/>
  <c r="I334" i="23"/>
  <c r="J334" i="23"/>
  <c r="K334" i="23"/>
  <c r="L334" i="23"/>
  <c r="M334" i="23"/>
  <c r="A335" i="23"/>
  <c r="B335" i="23"/>
  <c r="C335" i="23"/>
  <c r="D335" i="23"/>
  <c r="E335" i="23"/>
  <c r="F335" i="23"/>
  <c r="G335" i="23"/>
  <c r="H335" i="23"/>
  <c r="I335" i="23"/>
  <c r="J335" i="23"/>
  <c r="K335" i="23"/>
  <c r="L335" i="23"/>
  <c r="M335" i="23"/>
  <c r="A336" i="23"/>
  <c r="B336" i="23"/>
  <c r="C336" i="23"/>
  <c r="D336" i="23"/>
  <c r="E336" i="23"/>
  <c r="F336" i="23"/>
  <c r="G336" i="23"/>
  <c r="H336" i="23"/>
  <c r="I336" i="23"/>
  <c r="J336" i="23"/>
  <c r="K336" i="23"/>
  <c r="L336" i="23"/>
  <c r="M336" i="23"/>
  <c r="A337" i="23"/>
  <c r="B337" i="23"/>
  <c r="C337" i="23"/>
  <c r="D337" i="23"/>
  <c r="E337" i="23"/>
  <c r="F337" i="23"/>
  <c r="G337" i="23"/>
  <c r="H337" i="23"/>
  <c r="I337" i="23"/>
  <c r="J337" i="23"/>
  <c r="K337" i="23"/>
  <c r="L337" i="23"/>
  <c r="M337" i="23"/>
  <c r="A338" i="23"/>
  <c r="B338" i="23"/>
  <c r="C338" i="23"/>
  <c r="D338" i="23"/>
  <c r="E338" i="23"/>
  <c r="F338" i="23"/>
  <c r="G338" i="23"/>
  <c r="H338" i="23"/>
  <c r="I338" i="23"/>
  <c r="J338" i="23"/>
  <c r="K338" i="23"/>
  <c r="L338" i="23"/>
  <c r="M338" i="23"/>
  <c r="A339" i="23"/>
  <c r="B339" i="23"/>
  <c r="C339" i="23"/>
  <c r="D339" i="23"/>
  <c r="E339" i="23"/>
  <c r="F339" i="23"/>
  <c r="G339" i="23"/>
  <c r="H339" i="23"/>
  <c r="I339" i="23"/>
  <c r="J339" i="23"/>
  <c r="K339" i="23"/>
  <c r="L339" i="23"/>
  <c r="M339" i="23"/>
  <c r="A340" i="23"/>
  <c r="B340" i="23"/>
  <c r="C340" i="23"/>
  <c r="D340" i="23"/>
  <c r="E340" i="23"/>
  <c r="F340" i="23"/>
  <c r="G340" i="23"/>
  <c r="H340" i="23"/>
  <c r="I340" i="23"/>
  <c r="J340" i="23"/>
  <c r="K340" i="23"/>
  <c r="L340" i="23"/>
  <c r="M340" i="23"/>
  <c r="A341" i="23"/>
  <c r="B341" i="23"/>
  <c r="C341" i="23"/>
  <c r="D341" i="23"/>
  <c r="E341" i="23"/>
  <c r="F341" i="23"/>
  <c r="G341" i="23"/>
  <c r="H341" i="23"/>
  <c r="I341" i="23"/>
  <c r="J341" i="23"/>
  <c r="K341" i="23"/>
  <c r="L341" i="23"/>
  <c r="M341" i="23"/>
  <c r="A342" i="23"/>
  <c r="B342" i="23"/>
  <c r="C342" i="23"/>
  <c r="D342" i="23"/>
  <c r="E342" i="23"/>
  <c r="F342" i="23"/>
  <c r="G342" i="23"/>
  <c r="H342" i="23"/>
  <c r="I342" i="23"/>
  <c r="J342" i="23"/>
  <c r="K342" i="23"/>
  <c r="L342" i="23"/>
  <c r="M342" i="23"/>
  <c r="A343" i="23"/>
  <c r="B343" i="23"/>
  <c r="C343" i="23"/>
  <c r="D343" i="23"/>
  <c r="E343" i="23"/>
  <c r="F343" i="23"/>
  <c r="G343" i="23"/>
  <c r="H343" i="23"/>
  <c r="I343" i="23"/>
  <c r="J343" i="23"/>
  <c r="K343" i="23"/>
  <c r="L343" i="23"/>
  <c r="M343" i="23"/>
  <c r="A344" i="23"/>
  <c r="B344" i="23"/>
  <c r="C344" i="23"/>
  <c r="D344" i="23"/>
  <c r="E344" i="23"/>
  <c r="F344" i="23"/>
  <c r="G344" i="23"/>
  <c r="H344" i="23"/>
  <c r="I344" i="23"/>
  <c r="J344" i="23"/>
  <c r="K344" i="23"/>
  <c r="L344" i="23"/>
  <c r="M344" i="23"/>
  <c r="A345" i="23"/>
  <c r="B345" i="23"/>
  <c r="C345" i="23"/>
  <c r="D345" i="23"/>
  <c r="E345" i="23"/>
  <c r="F345" i="23"/>
  <c r="G345" i="23"/>
  <c r="H345" i="23"/>
  <c r="I345" i="23"/>
  <c r="J345" i="23"/>
  <c r="K345" i="23"/>
  <c r="L345" i="23"/>
  <c r="M345" i="23"/>
  <c r="A346" i="23"/>
  <c r="B346" i="23"/>
  <c r="C346" i="23"/>
  <c r="D346" i="23"/>
  <c r="E346" i="23"/>
  <c r="F346" i="23"/>
  <c r="G346" i="23"/>
  <c r="H346" i="23"/>
  <c r="I346" i="23"/>
  <c r="J346" i="23"/>
  <c r="K346" i="23"/>
  <c r="L346" i="23"/>
  <c r="M346" i="23"/>
  <c r="A347" i="23"/>
  <c r="B347" i="23"/>
  <c r="C347" i="23"/>
  <c r="D347" i="23"/>
  <c r="E347" i="23"/>
  <c r="F347" i="23"/>
  <c r="G347" i="23"/>
  <c r="H347" i="23"/>
  <c r="I347" i="23"/>
  <c r="J347" i="23"/>
  <c r="K347" i="23"/>
  <c r="L347" i="23"/>
  <c r="M347" i="23"/>
  <c r="A348" i="23"/>
  <c r="B348" i="23"/>
  <c r="C348" i="23"/>
  <c r="D348" i="23"/>
  <c r="E348" i="23"/>
  <c r="F348" i="23"/>
  <c r="G348" i="23"/>
  <c r="H348" i="23"/>
  <c r="I348" i="23"/>
  <c r="J348" i="23"/>
  <c r="K348" i="23"/>
  <c r="L348" i="23"/>
  <c r="M348" i="23"/>
  <c r="A349" i="23"/>
  <c r="B349" i="23"/>
  <c r="C349" i="23"/>
  <c r="D349" i="23"/>
  <c r="E349" i="23"/>
  <c r="F349" i="23"/>
  <c r="G349" i="23"/>
  <c r="H349" i="23"/>
  <c r="I349" i="23"/>
  <c r="J349" i="23"/>
  <c r="K349" i="23"/>
  <c r="L349" i="23"/>
  <c r="M349" i="23"/>
  <c r="A350" i="23"/>
  <c r="B350" i="23"/>
  <c r="C350" i="23"/>
  <c r="D350" i="23"/>
  <c r="E350" i="23"/>
  <c r="F350" i="23"/>
  <c r="G350" i="23"/>
  <c r="H350" i="23"/>
  <c r="I350" i="23"/>
  <c r="J350" i="23"/>
  <c r="K350" i="23"/>
  <c r="L350" i="23"/>
  <c r="M350" i="23"/>
  <c r="A351" i="23"/>
  <c r="B351" i="23"/>
  <c r="C351" i="23"/>
  <c r="D351" i="23"/>
  <c r="E351" i="23"/>
  <c r="F351" i="23"/>
  <c r="G351" i="23"/>
  <c r="H351" i="23"/>
  <c r="I351" i="23"/>
  <c r="J351" i="23"/>
  <c r="K351" i="23"/>
  <c r="L351" i="23"/>
  <c r="M351" i="23"/>
  <c r="A352" i="23"/>
  <c r="B352" i="23"/>
  <c r="C352" i="23"/>
  <c r="D352" i="23"/>
  <c r="E352" i="23"/>
  <c r="F352" i="23"/>
  <c r="G352" i="23"/>
  <c r="H352" i="23"/>
  <c r="I352" i="23"/>
  <c r="J352" i="23"/>
  <c r="K352" i="23"/>
  <c r="L352" i="23"/>
  <c r="M352" i="23"/>
  <c r="A353" i="23"/>
  <c r="B353" i="23"/>
  <c r="C353" i="23"/>
  <c r="D353" i="23"/>
  <c r="E353" i="23"/>
  <c r="F353" i="23"/>
  <c r="G353" i="23"/>
  <c r="H353" i="23"/>
  <c r="I353" i="23"/>
  <c r="J353" i="23"/>
  <c r="K353" i="23"/>
  <c r="L353" i="23"/>
  <c r="M353" i="23"/>
  <c r="A354" i="23"/>
  <c r="B354" i="23"/>
  <c r="C354" i="23"/>
  <c r="D354" i="23"/>
  <c r="E354" i="23"/>
  <c r="F354" i="23"/>
  <c r="G354" i="23"/>
  <c r="H354" i="23"/>
  <c r="I354" i="23"/>
  <c r="J354" i="23"/>
  <c r="K354" i="23"/>
  <c r="L354" i="23"/>
  <c r="M354" i="23"/>
  <c r="A355" i="23"/>
  <c r="B355" i="23"/>
  <c r="C355" i="23"/>
  <c r="D355" i="23"/>
  <c r="E355" i="23"/>
  <c r="F355" i="23"/>
  <c r="G355" i="23"/>
  <c r="H355" i="23"/>
  <c r="I355" i="23"/>
  <c r="J355" i="23"/>
  <c r="K355" i="23"/>
  <c r="L355" i="23"/>
  <c r="M355" i="23"/>
  <c r="A356" i="23"/>
  <c r="B356" i="23"/>
  <c r="C356" i="23"/>
  <c r="D356" i="23"/>
  <c r="E356" i="23"/>
  <c r="F356" i="23"/>
  <c r="G356" i="23"/>
  <c r="H356" i="23"/>
  <c r="I356" i="23"/>
  <c r="J356" i="23"/>
  <c r="K356" i="23"/>
  <c r="L356" i="23"/>
  <c r="M356" i="23"/>
  <c r="A357" i="23"/>
  <c r="B357" i="23"/>
  <c r="C357" i="23"/>
  <c r="D357" i="23"/>
  <c r="E357" i="23"/>
  <c r="F357" i="23"/>
  <c r="G357" i="23"/>
  <c r="H357" i="23"/>
  <c r="I357" i="23"/>
  <c r="J357" i="23"/>
  <c r="K357" i="23"/>
  <c r="L357" i="23"/>
  <c r="M357" i="23"/>
  <c r="A358" i="23"/>
  <c r="B358" i="23"/>
  <c r="C358" i="23"/>
  <c r="D358" i="23"/>
  <c r="E358" i="23"/>
  <c r="F358" i="23"/>
  <c r="G358" i="23"/>
  <c r="H358" i="23"/>
  <c r="I358" i="23"/>
  <c r="J358" i="23"/>
  <c r="K358" i="23"/>
  <c r="L358" i="23"/>
  <c r="M358" i="23"/>
  <c r="A359" i="23"/>
  <c r="B359" i="23"/>
  <c r="C359" i="23"/>
  <c r="D359" i="23"/>
  <c r="E359" i="23"/>
  <c r="F359" i="23"/>
  <c r="G359" i="23"/>
  <c r="H359" i="23"/>
  <c r="I359" i="23"/>
  <c r="J359" i="23"/>
  <c r="K359" i="23"/>
  <c r="L359" i="23"/>
  <c r="M359" i="23"/>
  <c r="A360" i="23"/>
  <c r="B360" i="23"/>
  <c r="C360" i="23"/>
  <c r="D360" i="23"/>
  <c r="E360" i="23"/>
  <c r="F360" i="23"/>
  <c r="G360" i="23"/>
  <c r="H360" i="23"/>
  <c r="I360" i="23"/>
  <c r="J360" i="23"/>
  <c r="K360" i="23"/>
  <c r="L360" i="23"/>
  <c r="M360" i="23"/>
  <c r="A361" i="23"/>
  <c r="B361" i="23"/>
  <c r="C361" i="23"/>
  <c r="D361" i="23"/>
  <c r="E361" i="23"/>
  <c r="F361" i="23"/>
  <c r="G361" i="23"/>
  <c r="H361" i="23"/>
  <c r="I361" i="23"/>
  <c r="J361" i="23"/>
  <c r="K361" i="23"/>
  <c r="L361" i="23"/>
  <c r="M361" i="23"/>
  <c r="A362" i="23"/>
  <c r="B362" i="23"/>
  <c r="C362" i="23"/>
  <c r="D362" i="23"/>
  <c r="E362" i="23"/>
  <c r="F362" i="23"/>
  <c r="G362" i="23"/>
  <c r="H362" i="23"/>
  <c r="I362" i="23"/>
  <c r="J362" i="23"/>
  <c r="K362" i="23"/>
  <c r="L362" i="23"/>
  <c r="M362" i="23"/>
  <c r="A363" i="23"/>
  <c r="B363" i="23"/>
  <c r="C363" i="23"/>
  <c r="D363" i="23"/>
  <c r="E363" i="23"/>
  <c r="F363" i="23"/>
  <c r="G363" i="23"/>
  <c r="H363" i="23"/>
  <c r="I363" i="23"/>
  <c r="J363" i="23"/>
  <c r="K363" i="23"/>
  <c r="L363" i="23"/>
  <c r="M363" i="23"/>
  <c r="A364" i="23"/>
  <c r="B364" i="23"/>
  <c r="C364" i="23"/>
  <c r="D364" i="23"/>
  <c r="E364" i="23"/>
  <c r="F364" i="23"/>
  <c r="G364" i="23"/>
  <c r="H364" i="23"/>
  <c r="I364" i="23"/>
  <c r="J364" i="23"/>
  <c r="K364" i="23"/>
  <c r="L364" i="23"/>
  <c r="M364" i="23"/>
  <c r="A365" i="23"/>
  <c r="B365" i="23"/>
  <c r="C365" i="23"/>
  <c r="D365" i="23"/>
  <c r="E365" i="23"/>
  <c r="F365" i="23"/>
  <c r="G365" i="23"/>
  <c r="H365" i="23"/>
  <c r="I365" i="23"/>
  <c r="J365" i="23"/>
  <c r="K365" i="23"/>
  <c r="L365" i="23"/>
  <c r="M365" i="23"/>
  <c r="A366" i="23"/>
  <c r="B366" i="23"/>
  <c r="C366" i="23"/>
  <c r="D366" i="23"/>
  <c r="E366" i="23"/>
  <c r="F366" i="23"/>
  <c r="G366" i="23"/>
  <c r="H366" i="23"/>
  <c r="I366" i="23"/>
  <c r="J366" i="23"/>
  <c r="K366" i="23"/>
  <c r="L366" i="23"/>
  <c r="M366" i="23"/>
  <c r="A367" i="23"/>
  <c r="B367" i="23"/>
  <c r="C367" i="23"/>
  <c r="D367" i="23"/>
  <c r="E367" i="23"/>
  <c r="F367" i="23"/>
  <c r="G367" i="23"/>
  <c r="H367" i="23"/>
  <c r="I367" i="23"/>
  <c r="J367" i="23"/>
  <c r="K367" i="23"/>
  <c r="L367" i="23"/>
  <c r="M367" i="23"/>
  <c r="A368" i="23"/>
  <c r="B368" i="23"/>
  <c r="C368" i="23"/>
  <c r="D368" i="23"/>
  <c r="E368" i="23"/>
  <c r="F368" i="23"/>
  <c r="G368" i="23"/>
  <c r="H368" i="23"/>
  <c r="I368" i="23"/>
  <c r="J368" i="23"/>
  <c r="K368" i="23"/>
  <c r="L368" i="23"/>
  <c r="M368" i="23"/>
  <c r="A369" i="23"/>
  <c r="B369" i="23"/>
  <c r="C369" i="23"/>
  <c r="D369" i="23"/>
  <c r="E369" i="23"/>
  <c r="F369" i="23"/>
  <c r="G369" i="23"/>
  <c r="H369" i="23"/>
  <c r="I369" i="23"/>
  <c r="J369" i="23"/>
  <c r="K369" i="23"/>
  <c r="L369" i="23"/>
  <c r="M369" i="23"/>
  <c r="A370" i="23"/>
  <c r="B370" i="23"/>
  <c r="C370" i="23"/>
  <c r="D370" i="23"/>
  <c r="E370" i="23"/>
  <c r="F370" i="23"/>
  <c r="G370" i="23"/>
  <c r="H370" i="23"/>
  <c r="I370" i="23"/>
  <c r="J370" i="23"/>
  <c r="K370" i="23"/>
  <c r="L370" i="23"/>
  <c r="M370" i="23"/>
  <c r="A371" i="23"/>
  <c r="B371" i="23"/>
  <c r="C371" i="23"/>
  <c r="D371" i="23"/>
  <c r="E371" i="23"/>
  <c r="F371" i="23"/>
  <c r="G371" i="23"/>
  <c r="H371" i="23"/>
  <c r="I371" i="23"/>
  <c r="J371" i="23"/>
  <c r="K371" i="23"/>
  <c r="L371" i="23"/>
  <c r="M371" i="23"/>
  <c r="A372" i="23"/>
  <c r="B372" i="23"/>
  <c r="C372" i="23"/>
  <c r="D372" i="23"/>
  <c r="E372" i="23"/>
  <c r="F372" i="23"/>
  <c r="G372" i="23"/>
  <c r="H372" i="23"/>
  <c r="I372" i="23"/>
  <c r="J372" i="23"/>
  <c r="K372" i="23"/>
  <c r="L372" i="23"/>
  <c r="M372" i="23"/>
  <c r="A373" i="23"/>
  <c r="B373" i="23"/>
  <c r="C373" i="23"/>
  <c r="D373" i="23"/>
  <c r="E373" i="23"/>
  <c r="F373" i="23"/>
  <c r="G373" i="23"/>
  <c r="H373" i="23"/>
  <c r="I373" i="23"/>
  <c r="J373" i="23"/>
  <c r="K373" i="23"/>
  <c r="L373" i="23"/>
  <c r="M373" i="23"/>
  <c r="A374" i="23"/>
  <c r="B374" i="23"/>
  <c r="C374" i="23"/>
  <c r="D374" i="23"/>
  <c r="E374" i="23"/>
  <c r="F374" i="23"/>
  <c r="G374" i="23"/>
  <c r="H374" i="23"/>
  <c r="I374" i="23"/>
  <c r="J374" i="23"/>
  <c r="K374" i="23"/>
  <c r="L374" i="23"/>
  <c r="M374" i="23"/>
  <c r="A375" i="23"/>
  <c r="B375" i="23"/>
  <c r="C375" i="23"/>
  <c r="D375" i="23"/>
  <c r="E375" i="23"/>
  <c r="F375" i="23"/>
  <c r="G375" i="23"/>
  <c r="H375" i="23"/>
  <c r="I375" i="23"/>
  <c r="J375" i="23"/>
  <c r="K375" i="23"/>
  <c r="L375" i="23"/>
  <c r="M375" i="23"/>
  <c r="A376" i="23"/>
  <c r="B376" i="23"/>
  <c r="C376" i="23"/>
  <c r="D376" i="23"/>
  <c r="E376" i="23"/>
  <c r="F376" i="23"/>
  <c r="G376" i="23"/>
  <c r="H376" i="23"/>
  <c r="I376" i="23"/>
  <c r="J376" i="23"/>
  <c r="K376" i="23"/>
  <c r="L376" i="23"/>
  <c r="M376" i="23"/>
  <c r="A377" i="23"/>
  <c r="B377" i="23"/>
  <c r="C377" i="23"/>
  <c r="D377" i="23"/>
  <c r="E377" i="23"/>
  <c r="F377" i="23"/>
  <c r="G377" i="23"/>
  <c r="H377" i="23"/>
  <c r="I377" i="23"/>
  <c r="J377" i="23"/>
  <c r="K377" i="23"/>
  <c r="L377" i="23"/>
  <c r="M377" i="23"/>
  <c r="A378" i="23"/>
  <c r="B378" i="23"/>
  <c r="C378" i="23"/>
  <c r="D378" i="23"/>
  <c r="E378" i="23"/>
  <c r="F378" i="23"/>
  <c r="G378" i="23"/>
  <c r="H378" i="23"/>
  <c r="I378" i="23"/>
  <c r="J378" i="23"/>
  <c r="K378" i="23"/>
  <c r="L378" i="23"/>
  <c r="M378" i="23"/>
  <c r="A379" i="23"/>
  <c r="B379" i="23"/>
  <c r="C379" i="23"/>
  <c r="D379" i="23"/>
  <c r="E379" i="23"/>
  <c r="F379" i="23"/>
  <c r="G379" i="23"/>
  <c r="H379" i="23"/>
  <c r="I379" i="23"/>
  <c r="J379" i="23"/>
  <c r="K379" i="23"/>
  <c r="L379" i="23"/>
  <c r="M379" i="23"/>
  <c r="A380" i="23"/>
  <c r="B380" i="23"/>
  <c r="C380" i="23"/>
  <c r="D380" i="23"/>
  <c r="E380" i="23"/>
  <c r="F380" i="23"/>
  <c r="G380" i="23"/>
  <c r="H380" i="23"/>
  <c r="I380" i="23"/>
  <c r="J380" i="23"/>
  <c r="K380" i="23"/>
  <c r="L380" i="23"/>
  <c r="M380" i="23"/>
  <c r="A381" i="23"/>
  <c r="B381" i="23"/>
  <c r="C381" i="23"/>
  <c r="D381" i="23"/>
  <c r="E381" i="23"/>
  <c r="F381" i="23"/>
  <c r="G381" i="23"/>
  <c r="H381" i="23"/>
  <c r="I381" i="23"/>
  <c r="J381" i="23"/>
  <c r="K381" i="23"/>
  <c r="L381" i="23"/>
  <c r="M381" i="23"/>
  <c r="A382" i="23"/>
  <c r="B382" i="23"/>
  <c r="C382" i="23"/>
  <c r="D382" i="23"/>
  <c r="E382" i="23"/>
  <c r="F382" i="23"/>
  <c r="G382" i="23"/>
  <c r="H382" i="23"/>
  <c r="I382" i="23"/>
  <c r="J382" i="23"/>
  <c r="K382" i="23"/>
  <c r="L382" i="23"/>
  <c r="M382" i="23"/>
  <c r="A383" i="23"/>
  <c r="B383" i="23"/>
  <c r="C383" i="23"/>
  <c r="D383" i="23"/>
  <c r="E383" i="23"/>
  <c r="F383" i="23"/>
  <c r="G383" i="23"/>
  <c r="H383" i="23"/>
  <c r="I383" i="23"/>
  <c r="J383" i="23"/>
  <c r="K383" i="23"/>
  <c r="L383" i="23"/>
  <c r="M383" i="23"/>
  <c r="A384" i="23"/>
  <c r="B384" i="23"/>
  <c r="C384" i="23"/>
  <c r="D384" i="23"/>
  <c r="E384" i="23"/>
  <c r="F384" i="23"/>
  <c r="G384" i="23"/>
  <c r="H384" i="23"/>
  <c r="I384" i="23"/>
  <c r="J384" i="23"/>
  <c r="K384" i="23"/>
  <c r="L384" i="23"/>
  <c r="M384" i="23"/>
  <c r="A385" i="23"/>
  <c r="B385" i="23"/>
  <c r="C385" i="23"/>
  <c r="D385" i="23"/>
  <c r="E385" i="23"/>
  <c r="F385" i="23"/>
  <c r="G385" i="23"/>
  <c r="H385" i="23"/>
  <c r="I385" i="23"/>
  <c r="J385" i="23"/>
  <c r="K385" i="23"/>
  <c r="L385" i="23"/>
  <c r="M385" i="23"/>
  <c r="A386" i="23"/>
  <c r="B386" i="23"/>
  <c r="C386" i="23"/>
  <c r="D386" i="23"/>
  <c r="E386" i="23"/>
  <c r="F386" i="23"/>
  <c r="G386" i="23"/>
  <c r="H386" i="23"/>
  <c r="I386" i="23"/>
  <c r="J386" i="23"/>
  <c r="K386" i="23"/>
  <c r="L386" i="23"/>
  <c r="M386" i="23"/>
  <c r="A387" i="23"/>
  <c r="B387" i="23"/>
  <c r="C387" i="23"/>
  <c r="D387" i="23"/>
  <c r="E387" i="23"/>
  <c r="F387" i="23"/>
  <c r="G387" i="23"/>
  <c r="H387" i="23"/>
  <c r="I387" i="23"/>
  <c r="J387" i="23"/>
  <c r="K387" i="23"/>
  <c r="L387" i="23"/>
  <c r="M387" i="23"/>
  <c r="A388" i="23"/>
  <c r="B388" i="23"/>
  <c r="C388" i="23"/>
  <c r="D388" i="23"/>
  <c r="E388" i="23"/>
  <c r="F388" i="23"/>
  <c r="G388" i="23"/>
  <c r="H388" i="23"/>
  <c r="I388" i="23"/>
  <c r="J388" i="23"/>
  <c r="K388" i="23"/>
  <c r="L388" i="23"/>
  <c r="M388" i="23"/>
  <c r="A389" i="23"/>
  <c r="B389" i="23"/>
  <c r="C389" i="23"/>
  <c r="D389" i="23"/>
  <c r="E389" i="23"/>
  <c r="F389" i="23"/>
  <c r="G389" i="23"/>
  <c r="H389" i="23"/>
  <c r="I389" i="23"/>
  <c r="J389" i="23"/>
  <c r="K389" i="23"/>
  <c r="L389" i="23"/>
  <c r="M389" i="23"/>
  <c r="A390" i="23"/>
  <c r="B390" i="23"/>
  <c r="C390" i="23"/>
  <c r="D390" i="23"/>
  <c r="E390" i="23"/>
  <c r="F390" i="23"/>
  <c r="G390" i="23"/>
  <c r="H390" i="23"/>
  <c r="I390" i="23"/>
  <c r="J390" i="23"/>
  <c r="K390" i="23"/>
  <c r="L390" i="23"/>
  <c r="M390" i="23"/>
  <c r="A391" i="23"/>
  <c r="B391" i="23"/>
  <c r="C391" i="23"/>
  <c r="D391" i="23"/>
  <c r="E391" i="23"/>
  <c r="F391" i="23"/>
  <c r="G391" i="23"/>
  <c r="H391" i="23"/>
  <c r="I391" i="23"/>
  <c r="J391" i="23"/>
  <c r="K391" i="23"/>
  <c r="L391" i="23"/>
  <c r="M391" i="23"/>
  <c r="A392" i="23"/>
  <c r="B392" i="23"/>
  <c r="C392" i="23"/>
  <c r="D392" i="23"/>
  <c r="E392" i="23"/>
  <c r="F392" i="23"/>
  <c r="G392" i="23"/>
  <c r="H392" i="23"/>
  <c r="I392" i="23"/>
  <c r="J392" i="23"/>
  <c r="K392" i="23"/>
  <c r="L392" i="23"/>
  <c r="M392" i="23"/>
  <c r="A393" i="23"/>
  <c r="B393" i="23"/>
  <c r="C393" i="23"/>
  <c r="D393" i="23"/>
  <c r="E393" i="23"/>
  <c r="F393" i="23"/>
  <c r="G393" i="23"/>
  <c r="H393" i="23"/>
  <c r="I393" i="23"/>
  <c r="J393" i="23"/>
  <c r="K393" i="23"/>
  <c r="L393" i="23"/>
  <c r="M393" i="23"/>
  <c r="A394" i="23"/>
  <c r="B394" i="23"/>
  <c r="C394" i="23"/>
  <c r="D394" i="23"/>
  <c r="E394" i="23"/>
  <c r="F394" i="23"/>
  <c r="G394" i="23"/>
  <c r="H394" i="23"/>
  <c r="I394" i="23"/>
  <c r="J394" i="23"/>
  <c r="K394" i="23"/>
  <c r="L394" i="23"/>
  <c r="M394" i="23"/>
  <c r="A395" i="23"/>
  <c r="B395" i="23"/>
  <c r="C395" i="23"/>
  <c r="D395" i="23"/>
  <c r="E395" i="23"/>
  <c r="F395" i="23"/>
  <c r="G395" i="23"/>
  <c r="H395" i="23"/>
  <c r="I395" i="23"/>
  <c r="J395" i="23"/>
  <c r="K395" i="23"/>
  <c r="L395" i="23"/>
  <c r="M395" i="23"/>
  <c r="A396" i="23"/>
  <c r="B396" i="23"/>
  <c r="C396" i="23"/>
  <c r="D396" i="23"/>
  <c r="E396" i="23"/>
  <c r="F396" i="23"/>
  <c r="G396" i="23"/>
  <c r="H396" i="23"/>
  <c r="I396" i="23"/>
  <c r="J396" i="23"/>
  <c r="K396" i="23"/>
  <c r="L396" i="23"/>
  <c r="M396" i="23"/>
  <c r="A397" i="23"/>
  <c r="B397" i="23"/>
  <c r="C397" i="23"/>
  <c r="D397" i="23"/>
  <c r="E397" i="23"/>
  <c r="F397" i="23"/>
  <c r="G397" i="23"/>
  <c r="H397" i="23"/>
  <c r="I397" i="23"/>
  <c r="J397" i="23"/>
  <c r="K397" i="23"/>
  <c r="L397" i="23"/>
  <c r="M397" i="23"/>
  <c r="A398" i="23"/>
  <c r="B398" i="23"/>
  <c r="C398" i="23"/>
  <c r="D398" i="23"/>
  <c r="E398" i="23"/>
  <c r="F398" i="23"/>
  <c r="G398" i="23"/>
  <c r="H398" i="23"/>
  <c r="I398" i="23"/>
  <c r="J398" i="23"/>
  <c r="K398" i="23"/>
  <c r="L398" i="23"/>
  <c r="M398" i="23"/>
  <c r="A399" i="23"/>
  <c r="B399" i="23"/>
  <c r="C399" i="23"/>
  <c r="D399" i="23"/>
  <c r="E399" i="23"/>
  <c r="F399" i="23"/>
  <c r="G399" i="23"/>
  <c r="H399" i="23"/>
  <c r="I399" i="23"/>
  <c r="J399" i="23"/>
  <c r="K399" i="23"/>
  <c r="L399" i="23"/>
  <c r="M399" i="23"/>
  <c r="A400" i="23"/>
  <c r="B400" i="23"/>
  <c r="C400" i="23"/>
  <c r="D400" i="23"/>
  <c r="E400" i="23"/>
  <c r="F400" i="23"/>
  <c r="G400" i="23"/>
  <c r="H400" i="23"/>
  <c r="I400" i="23"/>
  <c r="J400" i="23"/>
  <c r="K400" i="23"/>
  <c r="L400" i="23"/>
  <c r="M400" i="23"/>
  <c r="A401" i="23"/>
  <c r="B401" i="23"/>
  <c r="C401" i="23"/>
  <c r="D401" i="23"/>
  <c r="E401" i="23"/>
  <c r="F401" i="23"/>
  <c r="G401" i="23"/>
  <c r="H401" i="23"/>
  <c r="I401" i="23"/>
  <c r="J401" i="23"/>
  <c r="K401" i="23"/>
  <c r="L401" i="23"/>
  <c r="M401" i="23"/>
  <c r="A402" i="23"/>
  <c r="B402" i="23"/>
  <c r="C402" i="23"/>
  <c r="D402" i="23"/>
  <c r="E402" i="23"/>
  <c r="F402" i="23"/>
  <c r="G402" i="23"/>
  <c r="H402" i="23"/>
  <c r="I402" i="23"/>
  <c r="J402" i="23"/>
  <c r="K402" i="23"/>
  <c r="L402" i="23"/>
  <c r="M402" i="23"/>
  <c r="A403" i="23"/>
  <c r="B403" i="23"/>
  <c r="C403" i="23"/>
  <c r="D403" i="23"/>
  <c r="E403" i="23"/>
  <c r="F403" i="23"/>
  <c r="G403" i="23"/>
  <c r="H403" i="23"/>
  <c r="I403" i="23"/>
  <c r="J403" i="23"/>
  <c r="K403" i="23"/>
  <c r="L403" i="23"/>
  <c r="M403" i="23"/>
  <c r="A404" i="23"/>
  <c r="B404" i="23"/>
  <c r="C404" i="23"/>
  <c r="D404" i="23"/>
  <c r="E404" i="23"/>
  <c r="F404" i="23"/>
  <c r="G404" i="23"/>
  <c r="H404" i="23"/>
  <c r="I404" i="23"/>
  <c r="J404" i="23"/>
  <c r="K404" i="23"/>
  <c r="L404" i="23"/>
  <c r="M404" i="23"/>
  <c r="A405" i="23"/>
  <c r="B405" i="23"/>
  <c r="C405" i="23"/>
  <c r="D405" i="23"/>
  <c r="E405" i="23"/>
  <c r="F405" i="23"/>
  <c r="G405" i="23"/>
  <c r="H405" i="23"/>
  <c r="I405" i="23"/>
  <c r="J405" i="23"/>
  <c r="K405" i="23"/>
  <c r="L405" i="23"/>
  <c r="M405" i="23"/>
  <c r="A406" i="23"/>
  <c r="B406" i="23"/>
  <c r="C406" i="23"/>
  <c r="D406" i="23"/>
  <c r="E406" i="23"/>
  <c r="F406" i="23"/>
  <c r="G406" i="23"/>
  <c r="H406" i="23"/>
  <c r="I406" i="23"/>
  <c r="J406" i="23"/>
  <c r="K406" i="23"/>
  <c r="L406" i="23"/>
  <c r="M406" i="23"/>
  <c r="A407" i="23"/>
  <c r="B407" i="23"/>
  <c r="C407" i="23"/>
  <c r="D407" i="23"/>
  <c r="E407" i="23"/>
  <c r="F407" i="23"/>
  <c r="G407" i="23"/>
  <c r="H407" i="23"/>
  <c r="I407" i="23"/>
  <c r="J407" i="23"/>
  <c r="K407" i="23"/>
  <c r="L407" i="23"/>
  <c r="M407" i="23"/>
  <c r="A408" i="23"/>
  <c r="B408" i="23"/>
  <c r="C408" i="23"/>
  <c r="D408" i="23"/>
  <c r="E408" i="23"/>
  <c r="F408" i="23"/>
  <c r="G408" i="23"/>
  <c r="H408" i="23"/>
  <c r="I408" i="23"/>
  <c r="J408" i="23"/>
  <c r="K408" i="23"/>
  <c r="L408" i="23"/>
  <c r="M408" i="23"/>
  <c r="A409" i="23"/>
  <c r="B409" i="23"/>
  <c r="C409" i="23"/>
  <c r="D409" i="23"/>
  <c r="E409" i="23"/>
  <c r="F409" i="23"/>
  <c r="G409" i="23"/>
  <c r="H409" i="23"/>
  <c r="I409" i="23"/>
  <c r="J409" i="23"/>
  <c r="K409" i="23"/>
  <c r="L409" i="23"/>
  <c r="M409" i="23"/>
  <c r="A410" i="23"/>
  <c r="B410" i="23"/>
  <c r="C410" i="23"/>
  <c r="D410" i="23"/>
  <c r="E410" i="23"/>
  <c r="F410" i="23"/>
  <c r="G410" i="23"/>
  <c r="H410" i="23"/>
  <c r="I410" i="23"/>
  <c r="J410" i="23"/>
  <c r="K410" i="23"/>
  <c r="L410" i="23"/>
  <c r="M410" i="23"/>
  <c r="A411" i="23"/>
  <c r="B411" i="23"/>
  <c r="C411" i="23"/>
  <c r="D411" i="23"/>
  <c r="E411" i="23"/>
  <c r="F411" i="23"/>
  <c r="G411" i="23"/>
  <c r="H411" i="23"/>
  <c r="I411" i="23"/>
  <c r="J411" i="23"/>
  <c r="K411" i="23"/>
  <c r="L411" i="23"/>
  <c r="M411" i="23"/>
  <c r="A412" i="23"/>
  <c r="B412" i="23"/>
  <c r="C412" i="23"/>
  <c r="D412" i="23"/>
  <c r="E412" i="23"/>
  <c r="F412" i="23"/>
  <c r="G412" i="23"/>
  <c r="H412" i="23"/>
  <c r="I412" i="23"/>
  <c r="J412" i="23"/>
  <c r="K412" i="23"/>
  <c r="L412" i="23"/>
  <c r="M412" i="23"/>
  <c r="A413" i="23"/>
  <c r="B413" i="23"/>
  <c r="C413" i="23"/>
  <c r="D413" i="23"/>
  <c r="E413" i="23"/>
  <c r="F413" i="23"/>
  <c r="G413" i="23"/>
  <c r="H413" i="23"/>
  <c r="I413" i="23"/>
  <c r="J413" i="23"/>
  <c r="K413" i="23"/>
  <c r="L413" i="23"/>
  <c r="M413" i="23"/>
  <c r="A414" i="23"/>
  <c r="B414" i="23"/>
  <c r="C414" i="23"/>
  <c r="D414" i="23"/>
  <c r="E414" i="23"/>
  <c r="F414" i="23"/>
  <c r="G414" i="23"/>
  <c r="H414" i="23"/>
  <c r="I414" i="23"/>
  <c r="J414" i="23"/>
  <c r="K414" i="23"/>
  <c r="L414" i="23"/>
  <c r="M414" i="23"/>
  <c r="A415" i="23"/>
  <c r="B415" i="23"/>
  <c r="C415" i="23"/>
  <c r="D415" i="23"/>
  <c r="E415" i="23"/>
  <c r="F415" i="23"/>
  <c r="G415" i="23"/>
  <c r="H415" i="23"/>
  <c r="I415" i="23"/>
  <c r="J415" i="23"/>
  <c r="K415" i="23"/>
  <c r="L415" i="23"/>
  <c r="M415" i="23"/>
  <c r="A416" i="23"/>
  <c r="B416" i="23"/>
  <c r="C416" i="23"/>
  <c r="D416" i="23"/>
  <c r="E416" i="23"/>
  <c r="F416" i="23"/>
  <c r="G416" i="23"/>
  <c r="H416" i="23"/>
  <c r="I416" i="23"/>
  <c r="J416" i="23"/>
  <c r="K416" i="23"/>
  <c r="L416" i="23"/>
  <c r="M416" i="23"/>
  <c r="A417" i="23"/>
  <c r="B417" i="23"/>
  <c r="C417" i="23"/>
  <c r="D417" i="23"/>
  <c r="E417" i="23"/>
  <c r="F417" i="23"/>
  <c r="G417" i="23"/>
  <c r="H417" i="23"/>
  <c r="I417" i="23"/>
  <c r="J417" i="23"/>
  <c r="K417" i="23"/>
  <c r="L417" i="23"/>
  <c r="M417" i="23"/>
  <c r="A418" i="23"/>
  <c r="B418" i="23"/>
  <c r="C418" i="23"/>
  <c r="D418" i="23"/>
  <c r="E418" i="23"/>
  <c r="F418" i="23"/>
  <c r="G418" i="23"/>
  <c r="H418" i="23"/>
  <c r="I418" i="23"/>
  <c r="J418" i="23"/>
  <c r="K418" i="23"/>
  <c r="L418" i="23"/>
  <c r="M418" i="23"/>
  <c r="A419" i="23"/>
  <c r="B419" i="23"/>
  <c r="C419" i="23"/>
  <c r="D419" i="23"/>
  <c r="E419" i="23"/>
  <c r="F419" i="23"/>
  <c r="G419" i="23"/>
  <c r="H419" i="23"/>
  <c r="I419" i="23"/>
  <c r="J419" i="23"/>
  <c r="K419" i="23"/>
  <c r="L419" i="23"/>
  <c r="M419" i="23"/>
  <c r="A420" i="23"/>
  <c r="B420" i="23"/>
  <c r="C420" i="23"/>
  <c r="D420" i="23"/>
  <c r="E420" i="23"/>
  <c r="F420" i="23"/>
  <c r="G420" i="23"/>
  <c r="H420" i="23"/>
  <c r="I420" i="23"/>
  <c r="J420" i="23"/>
  <c r="K420" i="23"/>
  <c r="L420" i="23"/>
  <c r="M420" i="23"/>
  <c r="A421" i="23"/>
  <c r="B421" i="23"/>
  <c r="C421" i="23"/>
  <c r="D421" i="23"/>
  <c r="E421" i="23"/>
  <c r="F421" i="23"/>
  <c r="G421" i="23"/>
  <c r="H421" i="23"/>
  <c r="I421" i="23"/>
  <c r="J421" i="23"/>
  <c r="K421" i="23"/>
  <c r="L421" i="23"/>
  <c r="M421" i="23"/>
  <c r="A422" i="23"/>
  <c r="B422" i="23"/>
  <c r="C422" i="23"/>
  <c r="D422" i="23"/>
  <c r="E422" i="23"/>
  <c r="F422" i="23"/>
  <c r="G422" i="23"/>
  <c r="H422" i="23"/>
  <c r="I422" i="23"/>
  <c r="J422" i="23"/>
  <c r="K422" i="23"/>
  <c r="L422" i="23"/>
  <c r="M422" i="23"/>
  <c r="A423" i="23"/>
  <c r="B423" i="23"/>
  <c r="C423" i="23"/>
  <c r="D423" i="23"/>
  <c r="E423" i="23"/>
  <c r="F423" i="23"/>
  <c r="G423" i="23"/>
  <c r="H423" i="23"/>
  <c r="I423" i="23"/>
  <c r="J423" i="23"/>
  <c r="K423" i="23"/>
  <c r="L423" i="23"/>
  <c r="M423" i="23"/>
  <c r="A424" i="23"/>
  <c r="B424" i="23"/>
  <c r="C424" i="23"/>
  <c r="D424" i="23"/>
  <c r="E424" i="23"/>
  <c r="F424" i="23"/>
  <c r="G424" i="23"/>
  <c r="H424" i="23"/>
  <c r="I424" i="23"/>
  <c r="J424" i="23"/>
  <c r="K424" i="23"/>
  <c r="L424" i="23"/>
  <c r="M424" i="23"/>
  <c r="A425" i="23"/>
  <c r="B425" i="23"/>
  <c r="C425" i="23"/>
  <c r="D425" i="23"/>
  <c r="E425" i="23"/>
  <c r="F425" i="23"/>
  <c r="G425" i="23"/>
  <c r="H425" i="23"/>
  <c r="I425" i="23"/>
  <c r="J425" i="23"/>
  <c r="K425" i="23"/>
  <c r="L425" i="23"/>
  <c r="M425" i="23"/>
  <c r="A426" i="23"/>
  <c r="B426" i="23"/>
  <c r="C426" i="23"/>
  <c r="D426" i="23"/>
  <c r="E426" i="23"/>
  <c r="F426" i="23"/>
  <c r="G426" i="23"/>
  <c r="H426" i="23"/>
  <c r="I426" i="23"/>
  <c r="J426" i="23"/>
  <c r="K426" i="23"/>
  <c r="L426" i="23"/>
  <c r="M426" i="23"/>
  <c r="A427" i="23"/>
  <c r="B427" i="23"/>
  <c r="C427" i="23"/>
  <c r="D427" i="23"/>
  <c r="E427" i="23"/>
  <c r="F427" i="23"/>
  <c r="G427" i="23"/>
  <c r="H427" i="23"/>
  <c r="I427" i="23"/>
  <c r="J427" i="23"/>
  <c r="K427" i="23"/>
  <c r="L427" i="23"/>
  <c r="M427" i="23"/>
  <c r="A428" i="23"/>
  <c r="B428" i="23"/>
  <c r="C428" i="23"/>
  <c r="D428" i="23"/>
  <c r="E428" i="23"/>
  <c r="F428" i="23"/>
  <c r="G428" i="23"/>
  <c r="H428" i="23"/>
  <c r="I428" i="23"/>
  <c r="J428" i="23"/>
  <c r="K428" i="23"/>
  <c r="L428" i="23"/>
  <c r="M428" i="23"/>
  <c r="A429" i="23"/>
  <c r="B429" i="23"/>
  <c r="C429" i="23"/>
  <c r="D429" i="23"/>
  <c r="E429" i="23"/>
  <c r="F429" i="23"/>
  <c r="G429" i="23"/>
  <c r="H429" i="23"/>
  <c r="I429" i="23"/>
  <c r="J429" i="23"/>
  <c r="K429" i="23"/>
  <c r="L429" i="23"/>
  <c r="M429" i="23"/>
  <c r="A430" i="23"/>
  <c r="B430" i="23"/>
  <c r="C430" i="23"/>
  <c r="D430" i="23"/>
  <c r="E430" i="23"/>
  <c r="F430" i="23"/>
  <c r="G430" i="23"/>
  <c r="H430" i="23"/>
  <c r="I430" i="23"/>
  <c r="J430" i="23"/>
  <c r="K430" i="23"/>
  <c r="L430" i="23"/>
  <c r="M430" i="23"/>
  <c r="A431" i="23"/>
  <c r="B431" i="23"/>
  <c r="C431" i="23"/>
  <c r="D431" i="23"/>
  <c r="E431" i="23"/>
  <c r="F431" i="23"/>
  <c r="G431" i="23"/>
  <c r="H431" i="23"/>
  <c r="I431" i="23"/>
  <c r="J431" i="23"/>
  <c r="K431" i="23"/>
  <c r="L431" i="23"/>
  <c r="M431" i="23"/>
  <c r="A432" i="23"/>
  <c r="B432" i="23"/>
  <c r="C432" i="23"/>
  <c r="D432" i="23"/>
  <c r="E432" i="23"/>
  <c r="F432" i="23"/>
  <c r="G432" i="23"/>
  <c r="H432" i="23"/>
  <c r="I432" i="23"/>
  <c r="J432" i="23"/>
  <c r="K432" i="23"/>
  <c r="L432" i="23"/>
  <c r="M432" i="23"/>
  <c r="A433" i="23"/>
  <c r="B433" i="23"/>
  <c r="C433" i="23"/>
  <c r="D433" i="23"/>
  <c r="E433" i="23"/>
  <c r="F433" i="23"/>
  <c r="G433" i="23"/>
  <c r="H433" i="23"/>
  <c r="I433" i="23"/>
  <c r="J433" i="23"/>
  <c r="K433" i="23"/>
  <c r="L433" i="23"/>
  <c r="M433" i="23"/>
  <c r="A434" i="23"/>
  <c r="B434" i="23"/>
  <c r="C434" i="23"/>
  <c r="D434" i="23"/>
  <c r="E434" i="23"/>
  <c r="F434" i="23"/>
  <c r="G434" i="23"/>
  <c r="H434" i="23"/>
  <c r="I434" i="23"/>
  <c r="J434" i="23"/>
  <c r="K434" i="23"/>
  <c r="L434" i="23"/>
  <c r="M434" i="23"/>
  <c r="A435" i="23"/>
  <c r="B435" i="23"/>
  <c r="C435" i="23"/>
  <c r="D435" i="23"/>
  <c r="E435" i="23"/>
  <c r="F435" i="23"/>
  <c r="G435" i="23"/>
  <c r="H435" i="23"/>
  <c r="I435" i="23"/>
  <c r="J435" i="23"/>
  <c r="K435" i="23"/>
  <c r="L435" i="23"/>
  <c r="M435" i="23"/>
  <c r="A436" i="23"/>
  <c r="B436" i="23"/>
  <c r="C436" i="23"/>
  <c r="D436" i="23"/>
  <c r="E436" i="23"/>
  <c r="F436" i="23"/>
  <c r="G436" i="23"/>
  <c r="H436" i="23"/>
  <c r="I436" i="23"/>
  <c r="J436" i="23"/>
  <c r="K436" i="23"/>
  <c r="L436" i="23"/>
  <c r="M436" i="23"/>
  <c r="A437" i="23"/>
  <c r="B437" i="23"/>
  <c r="C437" i="23"/>
  <c r="D437" i="23"/>
  <c r="E437" i="23"/>
  <c r="F437" i="23"/>
  <c r="G437" i="23"/>
  <c r="H437" i="23"/>
  <c r="I437" i="23"/>
  <c r="J437" i="23"/>
  <c r="K437" i="23"/>
  <c r="L437" i="23"/>
  <c r="M437" i="23"/>
  <c r="A438" i="23"/>
  <c r="B438" i="23"/>
  <c r="C438" i="23"/>
  <c r="D438" i="23"/>
  <c r="E438" i="23"/>
  <c r="F438" i="23"/>
  <c r="G438" i="23"/>
  <c r="H438" i="23"/>
  <c r="I438" i="23"/>
  <c r="J438" i="23"/>
  <c r="K438" i="23"/>
  <c r="L438" i="23"/>
  <c r="M438" i="23"/>
  <c r="A439" i="23"/>
  <c r="B439" i="23"/>
  <c r="C439" i="23"/>
  <c r="D439" i="23"/>
  <c r="E439" i="23"/>
  <c r="F439" i="23"/>
  <c r="G439" i="23"/>
  <c r="H439" i="23"/>
  <c r="I439" i="23"/>
  <c r="J439" i="23"/>
  <c r="K439" i="23"/>
  <c r="L439" i="23"/>
  <c r="M439" i="23"/>
  <c r="A440" i="23"/>
  <c r="B440" i="23"/>
  <c r="C440" i="23"/>
  <c r="D440" i="23"/>
  <c r="E440" i="23"/>
  <c r="F440" i="23"/>
  <c r="G440" i="23"/>
  <c r="H440" i="23"/>
  <c r="I440" i="23"/>
  <c r="J440" i="23"/>
  <c r="K440" i="23"/>
  <c r="L440" i="23"/>
  <c r="M440" i="23"/>
  <c r="A441" i="23"/>
  <c r="B441" i="23"/>
  <c r="C441" i="23"/>
  <c r="D441" i="23"/>
  <c r="E441" i="23"/>
  <c r="F441" i="23"/>
  <c r="G441" i="23"/>
  <c r="H441" i="23"/>
  <c r="I441" i="23"/>
  <c r="J441" i="23"/>
  <c r="K441" i="23"/>
  <c r="L441" i="23"/>
  <c r="M441" i="23"/>
  <c r="A442" i="23"/>
  <c r="B442" i="23"/>
  <c r="C442" i="23"/>
  <c r="D442" i="23"/>
  <c r="E442" i="23"/>
  <c r="F442" i="23"/>
  <c r="G442" i="23"/>
  <c r="H442" i="23"/>
  <c r="I442" i="23"/>
  <c r="J442" i="23"/>
  <c r="K442" i="23"/>
  <c r="L442" i="23"/>
  <c r="M442" i="23"/>
  <c r="A443" i="23"/>
  <c r="B443" i="23"/>
  <c r="C443" i="23"/>
  <c r="D443" i="23"/>
  <c r="E443" i="23"/>
  <c r="F443" i="23"/>
  <c r="G443" i="23"/>
  <c r="H443" i="23"/>
  <c r="I443" i="23"/>
  <c r="J443" i="23"/>
  <c r="K443" i="23"/>
  <c r="L443" i="23"/>
  <c r="M443" i="23"/>
  <c r="A444" i="23"/>
  <c r="B444" i="23"/>
  <c r="C444" i="23"/>
  <c r="D444" i="23"/>
  <c r="E444" i="23"/>
  <c r="F444" i="23"/>
  <c r="G444" i="23"/>
  <c r="H444" i="23"/>
  <c r="I444" i="23"/>
  <c r="J444" i="23"/>
  <c r="K444" i="23"/>
  <c r="L444" i="23"/>
  <c r="M444" i="23"/>
  <c r="A445" i="23"/>
  <c r="B445" i="23"/>
  <c r="C445" i="23"/>
  <c r="D445" i="23"/>
  <c r="E445" i="23"/>
  <c r="F445" i="23"/>
  <c r="G445" i="23"/>
  <c r="H445" i="23"/>
  <c r="I445" i="23"/>
  <c r="J445" i="23"/>
  <c r="K445" i="23"/>
  <c r="L445" i="23"/>
  <c r="M445" i="23"/>
  <c r="A446" i="23"/>
  <c r="B446" i="23"/>
  <c r="C446" i="23"/>
  <c r="D446" i="23"/>
  <c r="E446" i="23"/>
  <c r="F446" i="23"/>
  <c r="G446" i="23"/>
  <c r="H446" i="23"/>
  <c r="I446" i="23"/>
  <c r="J446" i="23"/>
  <c r="K446" i="23"/>
  <c r="L446" i="23"/>
  <c r="M446" i="23"/>
  <c r="A447" i="23"/>
  <c r="B447" i="23"/>
  <c r="C447" i="23"/>
  <c r="D447" i="23"/>
  <c r="E447" i="23"/>
  <c r="F447" i="23"/>
  <c r="G447" i="23"/>
  <c r="H447" i="23"/>
  <c r="I447" i="23"/>
  <c r="J447" i="23"/>
  <c r="K447" i="23"/>
  <c r="L447" i="23"/>
  <c r="M447" i="23"/>
  <c r="A448" i="23"/>
  <c r="B448" i="23"/>
  <c r="C448" i="23"/>
  <c r="D448" i="23"/>
  <c r="E448" i="23"/>
  <c r="F448" i="23"/>
  <c r="G448" i="23"/>
  <c r="H448" i="23"/>
  <c r="I448" i="23"/>
  <c r="J448" i="23"/>
  <c r="K448" i="23"/>
  <c r="L448" i="23"/>
  <c r="M448" i="23"/>
  <c r="A449" i="23"/>
  <c r="B449" i="23"/>
  <c r="C449" i="23"/>
  <c r="D449" i="23"/>
  <c r="E449" i="23"/>
  <c r="F449" i="23"/>
  <c r="G449" i="23"/>
  <c r="H449" i="23"/>
  <c r="I449" i="23"/>
  <c r="J449" i="23"/>
  <c r="K449" i="23"/>
  <c r="L449" i="23"/>
  <c r="M449" i="23"/>
  <c r="A450" i="23"/>
  <c r="B450" i="23"/>
  <c r="C450" i="23"/>
  <c r="D450" i="23"/>
  <c r="E450" i="23"/>
  <c r="F450" i="23"/>
  <c r="G450" i="23"/>
  <c r="H450" i="23"/>
  <c r="I450" i="23"/>
  <c r="J450" i="23"/>
  <c r="K450" i="23"/>
  <c r="L450" i="23"/>
  <c r="M450" i="23"/>
  <c r="A451" i="23"/>
  <c r="B451" i="23"/>
  <c r="C451" i="23"/>
  <c r="D451" i="23"/>
  <c r="E451" i="23"/>
  <c r="F451" i="23"/>
  <c r="G451" i="23"/>
  <c r="H451" i="23"/>
  <c r="I451" i="23"/>
  <c r="J451" i="23"/>
  <c r="K451" i="23"/>
  <c r="L451" i="23"/>
  <c r="M451" i="23"/>
  <c r="A452" i="23"/>
  <c r="B452" i="23"/>
  <c r="C452" i="23"/>
  <c r="D452" i="23"/>
  <c r="E452" i="23"/>
  <c r="F452" i="23"/>
  <c r="G452" i="23"/>
  <c r="H452" i="23"/>
  <c r="I452" i="23"/>
  <c r="J452" i="23"/>
  <c r="K452" i="23"/>
  <c r="L452" i="23"/>
  <c r="M452" i="23"/>
  <c r="A453" i="23"/>
  <c r="B453" i="23"/>
  <c r="C453" i="23"/>
  <c r="D453" i="23"/>
  <c r="E453" i="23"/>
  <c r="F453" i="23"/>
  <c r="G453" i="23"/>
  <c r="H453" i="23"/>
  <c r="I453" i="23"/>
  <c r="J453" i="23"/>
  <c r="K453" i="23"/>
  <c r="L453" i="23"/>
  <c r="M453" i="23"/>
  <c r="A454" i="23"/>
  <c r="B454" i="23"/>
  <c r="C454" i="23"/>
  <c r="D454" i="23"/>
  <c r="E454" i="23"/>
  <c r="F454" i="23"/>
  <c r="G454" i="23"/>
  <c r="H454" i="23"/>
  <c r="I454" i="23"/>
  <c r="J454" i="23"/>
  <c r="K454" i="23"/>
  <c r="L454" i="23"/>
  <c r="M454" i="23"/>
  <c r="A455" i="23"/>
  <c r="B455" i="23"/>
  <c r="C455" i="23"/>
  <c r="D455" i="23"/>
  <c r="E455" i="23"/>
  <c r="F455" i="23"/>
  <c r="G455" i="23"/>
  <c r="H455" i="23"/>
  <c r="I455" i="23"/>
  <c r="J455" i="23"/>
  <c r="K455" i="23"/>
  <c r="L455" i="23"/>
  <c r="M455" i="23"/>
  <c r="A456" i="23"/>
  <c r="B456" i="23"/>
  <c r="C456" i="23"/>
  <c r="D456" i="23"/>
  <c r="E456" i="23"/>
  <c r="F456" i="23"/>
  <c r="G456" i="23"/>
  <c r="H456" i="23"/>
  <c r="I456" i="23"/>
  <c r="J456" i="23"/>
  <c r="K456" i="23"/>
  <c r="L456" i="23"/>
  <c r="M456" i="23"/>
  <c r="A457" i="23"/>
  <c r="B457" i="23"/>
  <c r="C457" i="23"/>
  <c r="D457" i="23"/>
  <c r="E457" i="23"/>
  <c r="F457" i="23"/>
  <c r="G457" i="23"/>
  <c r="H457" i="23"/>
  <c r="I457" i="23"/>
  <c r="J457" i="23"/>
  <c r="K457" i="23"/>
  <c r="L457" i="23"/>
  <c r="M457" i="23"/>
  <c r="A458" i="23"/>
  <c r="B458" i="23"/>
  <c r="C458" i="23"/>
  <c r="D458" i="23"/>
  <c r="E458" i="23"/>
  <c r="F458" i="23"/>
  <c r="G458" i="23"/>
  <c r="H458" i="23"/>
  <c r="I458" i="23"/>
  <c r="J458" i="23"/>
  <c r="K458" i="23"/>
  <c r="L458" i="23"/>
  <c r="M458" i="23"/>
  <c r="A459" i="23"/>
  <c r="B459" i="23"/>
  <c r="C459" i="23"/>
  <c r="D459" i="23"/>
  <c r="E459" i="23"/>
  <c r="F459" i="23"/>
  <c r="G459" i="23"/>
  <c r="H459" i="23"/>
  <c r="I459" i="23"/>
  <c r="J459" i="23"/>
  <c r="K459" i="23"/>
  <c r="L459" i="23"/>
  <c r="M459" i="23"/>
  <c r="A460" i="23"/>
  <c r="B460" i="23"/>
  <c r="C460" i="23"/>
  <c r="D460" i="23"/>
  <c r="E460" i="23"/>
  <c r="F460" i="23"/>
  <c r="G460" i="23"/>
  <c r="H460" i="23"/>
  <c r="I460" i="23"/>
  <c r="J460" i="23"/>
  <c r="K460" i="23"/>
  <c r="L460" i="23"/>
  <c r="M460" i="23"/>
  <c r="A461" i="23"/>
  <c r="B461" i="23"/>
  <c r="C461" i="23"/>
  <c r="D461" i="23"/>
  <c r="E461" i="23"/>
  <c r="F461" i="23"/>
  <c r="G461" i="23"/>
  <c r="H461" i="23"/>
  <c r="I461" i="23"/>
  <c r="J461" i="23"/>
  <c r="K461" i="23"/>
  <c r="L461" i="23"/>
  <c r="M461" i="23"/>
  <c r="A462" i="23"/>
  <c r="B462" i="23"/>
  <c r="C462" i="23"/>
  <c r="D462" i="23"/>
  <c r="E462" i="23"/>
  <c r="F462" i="23"/>
  <c r="G462" i="23"/>
  <c r="H462" i="23"/>
  <c r="I462" i="23"/>
  <c r="J462" i="23"/>
  <c r="K462" i="23"/>
  <c r="L462" i="23"/>
  <c r="M462" i="23"/>
  <c r="A463" i="23"/>
  <c r="B463" i="23"/>
  <c r="C463" i="23"/>
  <c r="D463" i="23"/>
  <c r="E463" i="23"/>
  <c r="F463" i="23"/>
  <c r="G463" i="23"/>
  <c r="H463" i="23"/>
  <c r="I463" i="23"/>
  <c r="J463" i="23"/>
  <c r="K463" i="23"/>
  <c r="L463" i="23"/>
  <c r="M463" i="23"/>
  <c r="A464" i="23"/>
  <c r="B464" i="23"/>
  <c r="C464" i="23"/>
  <c r="D464" i="23"/>
  <c r="E464" i="23"/>
  <c r="F464" i="23"/>
  <c r="G464" i="23"/>
  <c r="H464" i="23"/>
  <c r="I464" i="23"/>
  <c r="J464" i="23"/>
  <c r="K464" i="23"/>
  <c r="L464" i="23"/>
  <c r="M464" i="23"/>
  <c r="A465" i="23"/>
  <c r="B465" i="23"/>
  <c r="C465" i="23"/>
  <c r="D465" i="23"/>
  <c r="E465" i="23"/>
  <c r="F465" i="23"/>
  <c r="G465" i="23"/>
  <c r="H465" i="23"/>
  <c r="I465" i="23"/>
  <c r="J465" i="23"/>
  <c r="K465" i="23"/>
  <c r="L465" i="23"/>
  <c r="M465" i="23"/>
  <c r="A466" i="23"/>
  <c r="B466" i="23"/>
  <c r="C466" i="23"/>
  <c r="D466" i="23"/>
  <c r="E466" i="23"/>
  <c r="F466" i="23"/>
  <c r="G466" i="23"/>
  <c r="H466" i="23"/>
  <c r="I466" i="23"/>
  <c r="J466" i="23"/>
  <c r="K466" i="23"/>
  <c r="L466" i="23"/>
  <c r="M466" i="23"/>
  <c r="A467" i="23"/>
  <c r="B467" i="23"/>
  <c r="C467" i="23"/>
  <c r="D467" i="23"/>
  <c r="E467" i="23"/>
  <c r="F467" i="23"/>
  <c r="G467" i="23"/>
  <c r="H467" i="23"/>
  <c r="I467" i="23"/>
  <c r="J467" i="23"/>
  <c r="K467" i="23"/>
  <c r="L467" i="23"/>
  <c r="M467" i="23"/>
  <c r="A468" i="23"/>
  <c r="B468" i="23"/>
  <c r="C468" i="23"/>
  <c r="D468" i="23"/>
  <c r="E468" i="23"/>
  <c r="F468" i="23"/>
  <c r="G468" i="23"/>
  <c r="H468" i="23"/>
  <c r="I468" i="23"/>
  <c r="J468" i="23"/>
  <c r="K468" i="23"/>
  <c r="L468" i="23"/>
  <c r="M468" i="23"/>
  <c r="A469" i="23"/>
  <c r="B469" i="23"/>
  <c r="C469" i="23"/>
  <c r="D469" i="23"/>
  <c r="E469" i="23"/>
  <c r="F469" i="23"/>
  <c r="G469" i="23"/>
  <c r="H469" i="23"/>
  <c r="I469" i="23"/>
  <c r="J469" i="23"/>
  <c r="K469" i="23"/>
  <c r="L469" i="23"/>
  <c r="M469" i="23"/>
  <c r="A470" i="23"/>
  <c r="B470" i="23"/>
  <c r="C470" i="23"/>
  <c r="D470" i="23"/>
  <c r="E470" i="23"/>
  <c r="F470" i="23"/>
  <c r="G470" i="23"/>
  <c r="H470" i="23"/>
  <c r="I470" i="23"/>
  <c r="J470" i="23"/>
  <c r="K470" i="23"/>
  <c r="L470" i="23"/>
  <c r="M470" i="23"/>
  <c r="A471" i="23"/>
  <c r="B471" i="23"/>
  <c r="C471" i="23"/>
  <c r="D471" i="23"/>
  <c r="E471" i="23"/>
  <c r="F471" i="23"/>
  <c r="G471" i="23"/>
  <c r="H471" i="23"/>
  <c r="I471" i="23"/>
  <c r="J471" i="23"/>
  <c r="K471" i="23"/>
  <c r="L471" i="23"/>
  <c r="M471" i="23"/>
  <c r="A472" i="23"/>
  <c r="B472" i="23"/>
  <c r="C472" i="23"/>
  <c r="D472" i="23"/>
  <c r="E472" i="23"/>
  <c r="F472" i="23"/>
  <c r="G472" i="23"/>
  <c r="H472" i="23"/>
  <c r="I472" i="23"/>
  <c r="J472" i="23"/>
  <c r="K472" i="23"/>
  <c r="L472" i="23"/>
  <c r="M472" i="23"/>
  <c r="A473" i="23"/>
  <c r="B473" i="23"/>
  <c r="C473" i="23"/>
  <c r="D473" i="23"/>
  <c r="E473" i="23"/>
  <c r="F473" i="23"/>
  <c r="G473" i="23"/>
  <c r="H473" i="23"/>
  <c r="I473" i="23"/>
  <c r="J473" i="23"/>
  <c r="K473" i="23"/>
  <c r="L473" i="23"/>
  <c r="M473" i="23"/>
  <c r="A474" i="23"/>
  <c r="B474" i="23"/>
  <c r="C474" i="23"/>
  <c r="D474" i="23"/>
  <c r="E474" i="23"/>
  <c r="F474" i="23"/>
  <c r="G474" i="23"/>
  <c r="H474" i="23"/>
  <c r="I474" i="23"/>
  <c r="J474" i="23"/>
  <c r="K474" i="23"/>
  <c r="L474" i="23"/>
  <c r="M474" i="23"/>
  <c r="A475" i="23"/>
  <c r="B475" i="23"/>
  <c r="C475" i="23"/>
  <c r="D475" i="23"/>
  <c r="E475" i="23"/>
  <c r="F475" i="23"/>
  <c r="G475" i="23"/>
  <c r="H475" i="23"/>
  <c r="I475" i="23"/>
  <c r="J475" i="23"/>
  <c r="K475" i="23"/>
  <c r="L475" i="23"/>
  <c r="M475" i="23"/>
  <c r="A476" i="23"/>
  <c r="B476" i="23"/>
  <c r="C476" i="23"/>
  <c r="D476" i="23"/>
  <c r="E476" i="23"/>
  <c r="F476" i="23"/>
  <c r="G476" i="23"/>
  <c r="H476" i="23"/>
  <c r="I476" i="23"/>
  <c r="J476" i="23"/>
  <c r="K476" i="23"/>
  <c r="L476" i="23"/>
  <c r="M476" i="23"/>
  <c r="A477" i="23"/>
  <c r="B477" i="23"/>
  <c r="C477" i="23"/>
  <c r="D477" i="23"/>
  <c r="E477" i="23"/>
  <c r="F477" i="23"/>
  <c r="G477" i="23"/>
  <c r="H477" i="23"/>
  <c r="I477" i="23"/>
  <c r="J477" i="23"/>
  <c r="K477" i="23"/>
  <c r="L477" i="23"/>
  <c r="M477" i="23"/>
  <c r="A478" i="23"/>
  <c r="B478" i="23"/>
  <c r="C478" i="23"/>
  <c r="D478" i="23"/>
  <c r="E478" i="23"/>
  <c r="F478" i="23"/>
  <c r="G478" i="23"/>
  <c r="H478" i="23"/>
  <c r="I478" i="23"/>
  <c r="J478" i="23"/>
  <c r="K478" i="23"/>
  <c r="L478" i="23"/>
  <c r="M478" i="23"/>
  <c r="A479" i="23"/>
  <c r="B479" i="23"/>
  <c r="C479" i="23"/>
  <c r="D479" i="23"/>
  <c r="E479" i="23"/>
  <c r="F479" i="23"/>
  <c r="G479" i="23"/>
  <c r="H479" i="23"/>
  <c r="I479" i="23"/>
  <c r="J479" i="23"/>
  <c r="K479" i="23"/>
  <c r="L479" i="23"/>
  <c r="M479" i="23"/>
  <c r="A480" i="23"/>
  <c r="B480" i="23"/>
  <c r="C480" i="23"/>
  <c r="D480" i="23"/>
  <c r="E480" i="23"/>
  <c r="F480" i="23"/>
  <c r="G480" i="23"/>
  <c r="H480" i="23"/>
  <c r="I480" i="23"/>
  <c r="J480" i="23"/>
  <c r="K480" i="23"/>
  <c r="L480" i="23"/>
  <c r="M480" i="23"/>
  <c r="A481" i="23"/>
  <c r="B481" i="23"/>
  <c r="C481" i="23"/>
  <c r="D481" i="23"/>
  <c r="E481" i="23"/>
  <c r="F481" i="23"/>
  <c r="G481" i="23"/>
  <c r="H481" i="23"/>
  <c r="I481" i="23"/>
  <c r="J481" i="23"/>
  <c r="K481" i="23"/>
  <c r="L481" i="23"/>
  <c r="M481" i="23"/>
  <c r="A482" i="23"/>
  <c r="B482" i="23"/>
  <c r="C482" i="23"/>
  <c r="D482" i="23"/>
  <c r="E482" i="23"/>
  <c r="F482" i="23"/>
  <c r="G482" i="23"/>
  <c r="H482" i="23"/>
  <c r="I482" i="23"/>
  <c r="J482" i="23"/>
  <c r="K482" i="23"/>
  <c r="L482" i="23"/>
  <c r="M482" i="23"/>
  <c r="A483" i="23"/>
  <c r="B483" i="23"/>
  <c r="C483" i="23"/>
  <c r="D483" i="23"/>
  <c r="E483" i="23"/>
  <c r="F483" i="23"/>
  <c r="G483" i="23"/>
  <c r="H483" i="23"/>
  <c r="I483" i="23"/>
  <c r="J483" i="23"/>
  <c r="K483" i="23"/>
  <c r="L483" i="23"/>
  <c r="M483" i="23"/>
  <c r="A484" i="23"/>
  <c r="B484" i="23"/>
  <c r="C484" i="23"/>
  <c r="D484" i="23"/>
  <c r="E484" i="23"/>
  <c r="F484" i="23"/>
  <c r="G484" i="23"/>
  <c r="H484" i="23"/>
  <c r="I484" i="23"/>
  <c r="J484" i="23"/>
  <c r="K484" i="23"/>
  <c r="L484" i="23"/>
  <c r="M484" i="23"/>
  <c r="A485" i="23"/>
  <c r="B485" i="23"/>
  <c r="C485" i="23"/>
  <c r="D485" i="23"/>
  <c r="E485" i="23"/>
  <c r="F485" i="23"/>
  <c r="G485" i="23"/>
  <c r="H485" i="23"/>
  <c r="I485" i="23"/>
  <c r="J485" i="23"/>
  <c r="K485" i="23"/>
  <c r="L485" i="23"/>
  <c r="M485" i="23"/>
  <c r="A486" i="23"/>
  <c r="B486" i="23"/>
  <c r="C486" i="23"/>
  <c r="D486" i="23"/>
  <c r="E486" i="23"/>
  <c r="F486" i="23"/>
  <c r="G486" i="23"/>
  <c r="H486" i="23"/>
  <c r="I486" i="23"/>
  <c r="J486" i="23"/>
  <c r="K486" i="23"/>
  <c r="L486" i="23"/>
  <c r="M486" i="23"/>
  <c r="A487" i="23"/>
  <c r="B487" i="23"/>
  <c r="C487" i="23"/>
  <c r="D487" i="23"/>
  <c r="E487" i="23"/>
  <c r="F487" i="23"/>
  <c r="G487" i="23"/>
  <c r="H487" i="23"/>
  <c r="I487" i="23"/>
  <c r="J487" i="23"/>
  <c r="K487" i="23"/>
  <c r="L487" i="23"/>
  <c r="M487" i="23"/>
  <c r="A488" i="23"/>
  <c r="B488" i="23"/>
  <c r="C488" i="23"/>
  <c r="D488" i="23"/>
  <c r="E488" i="23"/>
  <c r="F488" i="23"/>
  <c r="G488" i="23"/>
  <c r="H488" i="23"/>
  <c r="I488" i="23"/>
  <c r="J488" i="23"/>
  <c r="K488" i="23"/>
  <c r="L488" i="23"/>
  <c r="M488" i="23"/>
  <c r="A489" i="23"/>
  <c r="B489" i="23"/>
  <c r="C489" i="23"/>
  <c r="D489" i="23"/>
  <c r="E489" i="23"/>
  <c r="F489" i="23"/>
  <c r="G489" i="23"/>
  <c r="H489" i="23"/>
  <c r="I489" i="23"/>
  <c r="J489" i="23"/>
  <c r="K489" i="23"/>
  <c r="L489" i="23"/>
  <c r="M489" i="23"/>
  <c r="A490" i="23"/>
  <c r="B490" i="23"/>
  <c r="C490" i="23"/>
  <c r="D490" i="23"/>
  <c r="E490" i="23"/>
  <c r="F490" i="23"/>
  <c r="G490" i="23"/>
  <c r="H490" i="23"/>
  <c r="I490" i="23"/>
  <c r="J490" i="23"/>
  <c r="K490" i="23"/>
  <c r="L490" i="23"/>
  <c r="M490" i="23"/>
  <c r="A491" i="23"/>
  <c r="B491" i="23"/>
  <c r="C491" i="23"/>
  <c r="D491" i="23"/>
  <c r="E491" i="23"/>
  <c r="F491" i="23"/>
  <c r="G491" i="23"/>
  <c r="H491" i="23"/>
  <c r="I491" i="23"/>
  <c r="J491" i="23"/>
  <c r="K491" i="23"/>
  <c r="L491" i="23"/>
  <c r="M491" i="23"/>
  <c r="A492" i="23"/>
  <c r="B492" i="23"/>
  <c r="C492" i="23"/>
  <c r="D492" i="23"/>
  <c r="E492" i="23"/>
  <c r="F492" i="23"/>
  <c r="G492" i="23"/>
  <c r="H492" i="23"/>
  <c r="I492" i="23"/>
  <c r="J492" i="23"/>
  <c r="K492" i="23"/>
  <c r="L492" i="23"/>
  <c r="M492" i="23"/>
  <c r="A493" i="23"/>
  <c r="B493" i="23"/>
  <c r="C493" i="23"/>
  <c r="D493" i="23"/>
  <c r="E493" i="23"/>
  <c r="F493" i="23"/>
  <c r="G493" i="23"/>
  <c r="H493" i="23"/>
  <c r="I493" i="23"/>
  <c r="J493" i="23"/>
  <c r="K493" i="23"/>
  <c r="L493" i="23"/>
  <c r="M493" i="23"/>
  <c r="A494" i="23"/>
  <c r="B494" i="23"/>
  <c r="C494" i="23"/>
  <c r="D494" i="23"/>
  <c r="E494" i="23"/>
  <c r="F494" i="23"/>
  <c r="G494" i="23"/>
  <c r="H494" i="23"/>
  <c r="I494" i="23"/>
  <c r="J494" i="23"/>
  <c r="K494" i="23"/>
  <c r="L494" i="23"/>
  <c r="M494" i="23"/>
  <c r="A495" i="23"/>
  <c r="B495" i="23"/>
  <c r="C495" i="23"/>
  <c r="D495" i="23"/>
  <c r="E495" i="23"/>
  <c r="F495" i="23"/>
  <c r="G495" i="23"/>
  <c r="H495" i="23"/>
  <c r="I495" i="23"/>
  <c r="J495" i="23"/>
  <c r="K495" i="23"/>
  <c r="L495" i="23"/>
  <c r="M495" i="23"/>
  <c r="A496" i="23"/>
  <c r="B496" i="23"/>
  <c r="C496" i="23"/>
  <c r="D496" i="23"/>
  <c r="E496" i="23"/>
  <c r="F496" i="23"/>
  <c r="G496" i="23"/>
  <c r="H496" i="23"/>
  <c r="I496" i="23"/>
  <c r="J496" i="23"/>
  <c r="K496" i="23"/>
  <c r="L496" i="23"/>
  <c r="M496" i="23"/>
  <c r="A497" i="23"/>
  <c r="B497" i="23"/>
  <c r="C497" i="23"/>
  <c r="D497" i="23"/>
  <c r="E497" i="23"/>
  <c r="F497" i="23"/>
  <c r="G497" i="23"/>
  <c r="H497" i="23"/>
  <c r="I497" i="23"/>
  <c r="J497" i="23"/>
  <c r="K497" i="23"/>
  <c r="L497" i="23"/>
  <c r="M497" i="23"/>
  <c r="A498" i="23"/>
  <c r="B498" i="23"/>
  <c r="C498" i="23"/>
  <c r="D498" i="23"/>
  <c r="E498" i="23"/>
  <c r="F498" i="23"/>
  <c r="G498" i="23"/>
  <c r="H498" i="23"/>
  <c r="I498" i="23"/>
  <c r="J498" i="23"/>
  <c r="K498" i="23"/>
  <c r="L498" i="23"/>
  <c r="M498" i="23"/>
  <c r="A499" i="23"/>
  <c r="B499" i="23"/>
  <c r="C499" i="23"/>
  <c r="D499" i="23"/>
  <c r="E499" i="23"/>
  <c r="F499" i="23"/>
  <c r="G499" i="23"/>
  <c r="H499" i="23"/>
  <c r="I499" i="23"/>
  <c r="J499" i="23"/>
  <c r="K499" i="23"/>
  <c r="L499" i="23"/>
  <c r="M499" i="23"/>
  <c r="A500" i="23"/>
  <c r="B500" i="23"/>
  <c r="C500" i="23"/>
  <c r="D500" i="23"/>
  <c r="E500" i="23"/>
  <c r="F500" i="23"/>
  <c r="G500" i="23"/>
  <c r="H500" i="23"/>
  <c r="I500" i="23"/>
  <c r="J500" i="23"/>
  <c r="K500" i="23"/>
  <c r="L500" i="23"/>
  <c r="M500" i="23"/>
  <c r="A501" i="23"/>
  <c r="B501" i="23"/>
  <c r="C501" i="23"/>
  <c r="D501" i="23"/>
  <c r="E501" i="23"/>
  <c r="F501" i="23"/>
  <c r="G501" i="23"/>
  <c r="H501" i="23"/>
  <c r="I501" i="23"/>
  <c r="J501" i="23"/>
  <c r="K501" i="23"/>
  <c r="L501" i="23"/>
  <c r="M501" i="23"/>
  <c r="A502" i="23"/>
  <c r="B502" i="23"/>
  <c r="C502" i="23"/>
  <c r="D502" i="23"/>
  <c r="E502" i="23"/>
  <c r="F502" i="23"/>
  <c r="G502" i="23"/>
  <c r="H502" i="23"/>
  <c r="I502" i="23"/>
  <c r="J502" i="23"/>
  <c r="K502" i="23"/>
  <c r="L502" i="23"/>
  <c r="M502" i="23"/>
  <c r="A503" i="23"/>
  <c r="B503" i="23"/>
  <c r="C503" i="23"/>
  <c r="D503" i="23"/>
  <c r="E503" i="23"/>
  <c r="F503" i="23"/>
  <c r="G503" i="23"/>
  <c r="H503" i="23"/>
  <c r="I503" i="23"/>
  <c r="J503" i="23"/>
  <c r="K503" i="23"/>
  <c r="L503" i="23"/>
  <c r="M503" i="23"/>
  <c r="A504" i="23"/>
  <c r="B504" i="23"/>
  <c r="C504" i="23"/>
  <c r="D504" i="23"/>
  <c r="E504" i="23"/>
  <c r="F504" i="23"/>
  <c r="G504" i="23"/>
  <c r="H504" i="23"/>
  <c r="I504" i="23"/>
  <c r="J504" i="23"/>
  <c r="K504" i="23"/>
  <c r="L504" i="23"/>
  <c r="M504" i="23"/>
  <c r="A505" i="23"/>
  <c r="B505" i="23"/>
  <c r="C505" i="23"/>
  <c r="D505" i="23"/>
  <c r="E505" i="23"/>
  <c r="F505" i="23"/>
  <c r="G505" i="23"/>
  <c r="H505" i="23"/>
  <c r="I505" i="23"/>
  <c r="J505" i="23"/>
  <c r="K505" i="23"/>
  <c r="L505" i="23"/>
  <c r="M505" i="23"/>
  <c r="A506" i="23"/>
  <c r="B506" i="23"/>
  <c r="C506" i="23"/>
  <c r="D506" i="23"/>
  <c r="E506" i="23"/>
  <c r="F506" i="23"/>
  <c r="G506" i="23"/>
  <c r="H506" i="23"/>
  <c r="I506" i="23"/>
  <c r="J506" i="23"/>
  <c r="K506" i="23"/>
  <c r="L506" i="23"/>
  <c r="M506" i="23"/>
  <c r="A507" i="23"/>
  <c r="B507" i="23"/>
  <c r="C507" i="23"/>
  <c r="D507" i="23"/>
  <c r="E507" i="23"/>
  <c r="F507" i="23"/>
  <c r="G507" i="23"/>
  <c r="H507" i="23"/>
  <c r="I507" i="23"/>
  <c r="J507" i="23"/>
  <c r="K507" i="23"/>
  <c r="L507" i="23"/>
  <c r="M507" i="23"/>
  <c r="A508" i="23"/>
  <c r="B508" i="23"/>
  <c r="C508" i="23"/>
  <c r="D508" i="23"/>
  <c r="E508" i="23"/>
  <c r="F508" i="23"/>
  <c r="G508" i="23"/>
  <c r="H508" i="23"/>
  <c r="I508" i="23"/>
  <c r="J508" i="23"/>
  <c r="K508" i="23"/>
  <c r="L508" i="23"/>
  <c r="M508" i="23"/>
  <c r="A509" i="23"/>
  <c r="B509" i="23"/>
  <c r="C509" i="23"/>
  <c r="D509" i="23"/>
  <c r="E509" i="23"/>
  <c r="F509" i="23"/>
  <c r="G509" i="23"/>
  <c r="H509" i="23"/>
  <c r="I509" i="23"/>
  <c r="J509" i="23"/>
  <c r="K509" i="23"/>
  <c r="L509" i="23"/>
  <c r="M509" i="23"/>
  <c r="A510" i="23"/>
  <c r="B510" i="23"/>
  <c r="C510" i="23"/>
  <c r="D510" i="23"/>
  <c r="E510" i="23"/>
  <c r="F510" i="23"/>
  <c r="G510" i="23"/>
  <c r="H510" i="23"/>
  <c r="I510" i="23"/>
  <c r="J510" i="23"/>
  <c r="K510" i="23"/>
  <c r="L510" i="23"/>
  <c r="M510" i="23"/>
  <c r="A511" i="23"/>
  <c r="B511" i="23"/>
  <c r="C511" i="23"/>
  <c r="D511" i="23"/>
  <c r="E511" i="23"/>
  <c r="F511" i="23"/>
  <c r="G511" i="23"/>
  <c r="H511" i="23"/>
  <c r="I511" i="23"/>
  <c r="J511" i="23"/>
  <c r="K511" i="23"/>
  <c r="L511" i="23"/>
  <c r="M511" i="23"/>
  <c r="A512" i="23"/>
  <c r="B512" i="23"/>
  <c r="C512" i="23"/>
  <c r="D512" i="23"/>
  <c r="E512" i="23"/>
  <c r="F512" i="23"/>
  <c r="G512" i="23"/>
  <c r="H512" i="23"/>
  <c r="I512" i="23"/>
  <c r="J512" i="23"/>
  <c r="K512" i="23"/>
  <c r="L512" i="23"/>
  <c r="M512" i="23"/>
  <c r="A513" i="23"/>
  <c r="B513" i="23"/>
  <c r="C513" i="23"/>
  <c r="D513" i="23"/>
  <c r="E513" i="23"/>
  <c r="F513" i="23"/>
  <c r="G513" i="23"/>
  <c r="H513" i="23"/>
  <c r="I513" i="23"/>
  <c r="J513" i="23"/>
  <c r="K513" i="23"/>
  <c r="L513" i="23"/>
  <c r="M513" i="23"/>
  <c r="A514" i="23"/>
  <c r="B514" i="23"/>
  <c r="C514" i="23"/>
  <c r="D514" i="23"/>
  <c r="E514" i="23"/>
  <c r="F514" i="23"/>
  <c r="G514" i="23"/>
  <c r="H514" i="23"/>
  <c r="I514" i="23"/>
  <c r="J514" i="23"/>
  <c r="K514" i="23"/>
  <c r="L514" i="23"/>
  <c r="M514" i="23"/>
  <c r="A515" i="23"/>
  <c r="B515" i="23"/>
  <c r="C515" i="23"/>
  <c r="D515" i="23"/>
  <c r="E515" i="23"/>
  <c r="F515" i="23"/>
  <c r="G515" i="23"/>
  <c r="H515" i="23"/>
  <c r="I515" i="23"/>
  <c r="J515" i="23"/>
  <c r="K515" i="23"/>
  <c r="L515" i="23"/>
  <c r="M515" i="23"/>
  <c r="A516" i="23"/>
  <c r="B516" i="23"/>
  <c r="C516" i="23"/>
  <c r="D516" i="23"/>
  <c r="E516" i="23"/>
  <c r="F516" i="23"/>
  <c r="G516" i="23"/>
  <c r="H516" i="23"/>
  <c r="I516" i="23"/>
  <c r="J516" i="23"/>
  <c r="K516" i="23"/>
  <c r="L516" i="23"/>
  <c r="M516" i="23"/>
  <c r="A517" i="23"/>
  <c r="B517" i="23"/>
  <c r="C517" i="23"/>
  <c r="D517" i="23"/>
  <c r="E517" i="23"/>
  <c r="F517" i="23"/>
  <c r="G517" i="23"/>
  <c r="H517" i="23"/>
  <c r="I517" i="23"/>
  <c r="J517" i="23"/>
  <c r="K517" i="23"/>
  <c r="L517" i="23"/>
  <c r="M517" i="23"/>
  <c r="A518" i="23"/>
  <c r="B518" i="23"/>
  <c r="C518" i="23"/>
  <c r="D518" i="23"/>
  <c r="E518" i="23"/>
  <c r="F518" i="23"/>
  <c r="G518" i="23"/>
  <c r="H518" i="23"/>
  <c r="I518" i="23"/>
  <c r="J518" i="23"/>
  <c r="K518" i="23"/>
  <c r="L518" i="23"/>
  <c r="M518" i="23"/>
  <c r="A519" i="23"/>
  <c r="B519" i="23"/>
  <c r="C519" i="23"/>
  <c r="D519" i="23"/>
  <c r="E519" i="23"/>
  <c r="F519" i="23"/>
  <c r="G519" i="23"/>
  <c r="H519" i="23"/>
  <c r="I519" i="23"/>
  <c r="J519" i="23"/>
  <c r="K519" i="23"/>
  <c r="L519" i="23"/>
  <c r="M519" i="23"/>
  <c r="A520" i="23"/>
  <c r="B520" i="23"/>
  <c r="C520" i="23"/>
  <c r="D520" i="23"/>
  <c r="E520" i="23"/>
  <c r="F520" i="23"/>
  <c r="G520" i="23"/>
  <c r="H520" i="23"/>
  <c r="I520" i="23"/>
  <c r="J520" i="23"/>
  <c r="K520" i="23"/>
  <c r="L520" i="23"/>
  <c r="M520" i="23"/>
  <c r="A521" i="23"/>
  <c r="B521" i="23"/>
  <c r="C521" i="23"/>
  <c r="D521" i="23"/>
  <c r="E521" i="23"/>
  <c r="F521" i="23"/>
  <c r="G521" i="23"/>
  <c r="H521" i="23"/>
  <c r="I521" i="23"/>
  <c r="J521" i="23"/>
  <c r="K521" i="23"/>
  <c r="L521" i="23"/>
  <c r="M521" i="23"/>
  <c r="A522" i="23"/>
  <c r="B522" i="23"/>
  <c r="C522" i="23"/>
  <c r="D522" i="23"/>
  <c r="E522" i="23"/>
  <c r="F522" i="23"/>
  <c r="G522" i="23"/>
  <c r="H522" i="23"/>
  <c r="I522" i="23"/>
  <c r="J522" i="23"/>
  <c r="K522" i="23"/>
  <c r="L522" i="23"/>
  <c r="M522" i="23"/>
  <c r="A523" i="23"/>
  <c r="B523" i="23"/>
  <c r="C523" i="23"/>
  <c r="D523" i="23"/>
  <c r="E523" i="23"/>
  <c r="F523" i="23"/>
  <c r="G523" i="23"/>
  <c r="H523" i="23"/>
  <c r="I523" i="23"/>
  <c r="J523" i="23"/>
  <c r="K523" i="23"/>
  <c r="L523" i="23"/>
  <c r="M523" i="23"/>
  <c r="A524" i="23"/>
  <c r="B524" i="23"/>
  <c r="C524" i="23"/>
  <c r="D524" i="23"/>
  <c r="E524" i="23"/>
  <c r="F524" i="23"/>
  <c r="G524" i="23"/>
  <c r="H524" i="23"/>
  <c r="I524" i="23"/>
  <c r="J524" i="23"/>
  <c r="K524" i="23"/>
  <c r="L524" i="23"/>
  <c r="M524" i="23"/>
  <c r="A525" i="23"/>
  <c r="B525" i="23"/>
  <c r="C525" i="23"/>
  <c r="D525" i="23"/>
  <c r="E525" i="23"/>
  <c r="F525" i="23"/>
  <c r="G525" i="23"/>
  <c r="H525" i="23"/>
  <c r="I525" i="23"/>
  <c r="J525" i="23"/>
  <c r="K525" i="23"/>
  <c r="L525" i="23"/>
  <c r="M525" i="23"/>
  <c r="A526" i="23"/>
  <c r="B526" i="23"/>
  <c r="C526" i="23"/>
  <c r="D526" i="23"/>
  <c r="E526" i="23"/>
  <c r="F526" i="23"/>
  <c r="G526" i="23"/>
  <c r="H526" i="23"/>
  <c r="I526" i="23"/>
  <c r="J526" i="23"/>
  <c r="K526" i="23"/>
  <c r="L526" i="23"/>
  <c r="M526" i="23"/>
  <c r="A527" i="23"/>
  <c r="B527" i="23"/>
  <c r="C527" i="23"/>
  <c r="D527" i="23"/>
  <c r="E527" i="23"/>
  <c r="F527" i="23"/>
  <c r="G527" i="23"/>
  <c r="H527" i="23"/>
  <c r="I527" i="23"/>
  <c r="J527" i="23"/>
  <c r="K527" i="23"/>
  <c r="L527" i="23"/>
  <c r="M527" i="23"/>
  <c r="A528" i="23"/>
  <c r="B528" i="23"/>
  <c r="C528" i="23"/>
  <c r="D528" i="23"/>
  <c r="E528" i="23"/>
  <c r="F528" i="23"/>
  <c r="G528" i="23"/>
  <c r="H528" i="23"/>
  <c r="I528" i="23"/>
  <c r="J528" i="23"/>
  <c r="K528" i="23"/>
  <c r="L528" i="23"/>
  <c r="M528" i="23"/>
  <c r="A529" i="23"/>
  <c r="B529" i="23"/>
  <c r="C529" i="23"/>
  <c r="D529" i="23"/>
  <c r="E529" i="23"/>
  <c r="F529" i="23"/>
  <c r="G529" i="23"/>
  <c r="H529" i="23"/>
  <c r="I529" i="23"/>
  <c r="J529" i="23"/>
  <c r="K529" i="23"/>
  <c r="L529" i="23"/>
  <c r="M529" i="23"/>
  <c r="A530" i="23"/>
  <c r="B530" i="23"/>
  <c r="C530" i="23"/>
  <c r="D530" i="23"/>
  <c r="E530" i="23"/>
  <c r="F530" i="23"/>
  <c r="G530" i="23"/>
  <c r="H530" i="23"/>
  <c r="I530" i="23"/>
  <c r="J530" i="23"/>
  <c r="K530" i="23"/>
  <c r="L530" i="23"/>
  <c r="M530" i="23"/>
  <c r="A531" i="23"/>
  <c r="B531" i="23"/>
  <c r="C531" i="23"/>
  <c r="D531" i="23"/>
  <c r="E531" i="23"/>
  <c r="F531" i="23"/>
  <c r="G531" i="23"/>
  <c r="H531" i="23"/>
  <c r="I531" i="23"/>
  <c r="J531" i="23"/>
  <c r="K531" i="23"/>
  <c r="L531" i="23"/>
  <c r="M531" i="23"/>
  <c r="A532" i="23"/>
  <c r="B532" i="23"/>
  <c r="C532" i="23"/>
  <c r="D532" i="23"/>
  <c r="E532" i="23"/>
  <c r="F532" i="23"/>
  <c r="G532" i="23"/>
  <c r="H532" i="23"/>
  <c r="I532" i="23"/>
  <c r="J532" i="23"/>
  <c r="K532" i="23"/>
  <c r="L532" i="23"/>
  <c r="M532" i="23"/>
  <c r="A533" i="23"/>
  <c r="B533" i="23"/>
  <c r="C533" i="23"/>
  <c r="D533" i="23"/>
  <c r="E533" i="23"/>
  <c r="F533" i="23"/>
  <c r="G533" i="23"/>
  <c r="H533" i="23"/>
  <c r="I533" i="23"/>
  <c r="J533" i="23"/>
  <c r="K533" i="23"/>
  <c r="L533" i="23"/>
  <c r="M533" i="23"/>
  <c r="A534" i="23"/>
  <c r="B534" i="23"/>
  <c r="C534" i="23"/>
  <c r="D534" i="23"/>
  <c r="E534" i="23"/>
  <c r="F534" i="23"/>
  <c r="G534" i="23"/>
  <c r="H534" i="23"/>
  <c r="I534" i="23"/>
  <c r="J534" i="23"/>
  <c r="K534" i="23"/>
  <c r="L534" i="23"/>
  <c r="M534" i="23"/>
  <c r="A535" i="23"/>
  <c r="B535" i="23"/>
  <c r="C535" i="23"/>
  <c r="D535" i="23"/>
  <c r="E535" i="23"/>
  <c r="F535" i="23"/>
  <c r="G535" i="23"/>
  <c r="H535" i="23"/>
  <c r="I535" i="23"/>
  <c r="J535" i="23"/>
  <c r="K535" i="23"/>
  <c r="L535" i="23"/>
  <c r="M535" i="23"/>
  <c r="A536" i="23"/>
  <c r="B536" i="23"/>
  <c r="C536" i="23"/>
  <c r="D536" i="23"/>
  <c r="E536" i="23"/>
  <c r="F536" i="23"/>
  <c r="G536" i="23"/>
  <c r="H536" i="23"/>
  <c r="I536" i="23"/>
  <c r="J536" i="23"/>
  <c r="K536" i="23"/>
  <c r="L536" i="23"/>
  <c r="M536" i="23"/>
  <c r="A537" i="23"/>
  <c r="B537" i="23"/>
  <c r="C537" i="23"/>
  <c r="D537" i="23"/>
  <c r="E537" i="23"/>
  <c r="F537" i="23"/>
  <c r="G537" i="23"/>
  <c r="H537" i="23"/>
  <c r="I537" i="23"/>
  <c r="J537" i="23"/>
  <c r="K537" i="23"/>
  <c r="L537" i="23"/>
  <c r="M537" i="23"/>
  <c r="A538" i="23"/>
  <c r="B538" i="23"/>
  <c r="C538" i="23"/>
  <c r="D538" i="23"/>
  <c r="E538" i="23"/>
  <c r="F538" i="23"/>
  <c r="G538" i="23"/>
  <c r="H538" i="23"/>
  <c r="I538" i="23"/>
  <c r="J538" i="23"/>
  <c r="K538" i="23"/>
  <c r="L538" i="23"/>
  <c r="M538" i="23"/>
  <c r="A539" i="23"/>
  <c r="B539" i="23"/>
  <c r="C539" i="23"/>
  <c r="D539" i="23"/>
  <c r="E539" i="23"/>
  <c r="F539" i="23"/>
  <c r="G539" i="23"/>
  <c r="H539" i="23"/>
  <c r="I539" i="23"/>
  <c r="J539" i="23"/>
  <c r="K539" i="23"/>
  <c r="L539" i="23"/>
  <c r="M539" i="23"/>
  <c r="A540" i="23"/>
  <c r="B540" i="23"/>
  <c r="C540" i="23"/>
  <c r="D540" i="23"/>
  <c r="E540" i="23"/>
  <c r="F540" i="23"/>
  <c r="G540" i="23"/>
  <c r="H540" i="23"/>
  <c r="I540" i="23"/>
  <c r="J540" i="23"/>
  <c r="K540" i="23"/>
  <c r="L540" i="23"/>
  <c r="M540" i="23"/>
  <c r="A541" i="23"/>
  <c r="B541" i="23"/>
  <c r="C541" i="23"/>
  <c r="D541" i="23"/>
  <c r="E541" i="23"/>
  <c r="F541" i="23"/>
  <c r="G541" i="23"/>
  <c r="H541" i="23"/>
  <c r="I541" i="23"/>
  <c r="J541" i="23"/>
  <c r="K541" i="23"/>
  <c r="L541" i="23"/>
  <c r="M541" i="23"/>
  <c r="A542" i="23"/>
  <c r="B542" i="23"/>
  <c r="C542" i="23"/>
  <c r="D542" i="23"/>
  <c r="E542" i="23"/>
  <c r="F542" i="23"/>
  <c r="G542" i="23"/>
  <c r="H542" i="23"/>
  <c r="I542" i="23"/>
  <c r="J542" i="23"/>
  <c r="K542" i="23"/>
  <c r="L542" i="23"/>
  <c r="M542" i="23"/>
  <c r="A543" i="23"/>
  <c r="B543" i="23"/>
  <c r="C543" i="23"/>
  <c r="D543" i="23"/>
  <c r="E543" i="23"/>
  <c r="F543" i="23"/>
  <c r="G543" i="23"/>
  <c r="H543" i="23"/>
  <c r="I543" i="23"/>
  <c r="J543" i="23"/>
  <c r="K543" i="23"/>
  <c r="L543" i="23"/>
  <c r="M543" i="23"/>
  <c r="A544" i="23"/>
  <c r="B544" i="23"/>
  <c r="C544" i="23"/>
  <c r="D544" i="23"/>
  <c r="E544" i="23"/>
  <c r="F544" i="23"/>
  <c r="G544" i="23"/>
  <c r="H544" i="23"/>
  <c r="I544" i="23"/>
  <c r="J544" i="23"/>
  <c r="K544" i="23"/>
  <c r="L544" i="23"/>
  <c r="M544" i="23"/>
  <c r="A545" i="23"/>
  <c r="B545" i="23"/>
  <c r="C545" i="23"/>
  <c r="D545" i="23"/>
  <c r="E545" i="23"/>
  <c r="F545" i="23"/>
  <c r="G545" i="23"/>
  <c r="H545" i="23"/>
  <c r="I545" i="23"/>
  <c r="J545" i="23"/>
  <c r="K545" i="23"/>
  <c r="L545" i="23"/>
  <c r="M545" i="23"/>
  <c r="A546" i="23"/>
  <c r="B546" i="23"/>
  <c r="C546" i="23"/>
  <c r="D546" i="23"/>
  <c r="E546" i="23"/>
  <c r="F546" i="23"/>
  <c r="G546" i="23"/>
  <c r="H546" i="23"/>
  <c r="I546" i="23"/>
  <c r="J546" i="23"/>
  <c r="K546" i="23"/>
  <c r="L546" i="23"/>
  <c r="M546" i="23"/>
  <c r="A547" i="23"/>
  <c r="B547" i="23"/>
  <c r="C547" i="23"/>
  <c r="D547" i="23"/>
  <c r="E547" i="23"/>
  <c r="F547" i="23"/>
  <c r="G547" i="23"/>
  <c r="H547" i="23"/>
  <c r="I547" i="23"/>
  <c r="J547" i="23"/>
  <c r="K547" i="23"/>
  <c r="L547" i="23"/>
  <c r="M547" i="23"/>
  <c r="A548" i="23"/>
  <c r="B548" i="23"/>
  <c r="C548" i="23"/>
  <c r="D548" i="23"/>
  <c r="E548" i="23"/>
  <c r="F548" i="23"/>
  <c r="G548" i="23"/>
  <c r="H548" i="23"/>
  <c r="I548" i="23"/>
  <c r="J548" i="23"/>
  <c r="K548" i="23"/>
  <c r="L548" i="23"/>
  <c r="M548" i="23"/>
  <c r="A549" i="23"/>
  <c r="B549" i="23"/>
  <c r="C549" i="23"/>
  <c r="D549" i="23"/>
  <c r="E549" i="23"/>
  <c r="F549" i="23"/>
  <c r="G549" i="23"/>
  <c r="H549" i="23"/>
  <c r="I549" i="23"/>
  <c r="J549" i="23"/>
  <c r="K549" i="23"/>
  <c r="L549" i="23"/>
  <c r="M549" i="23"/>
  <c r="A550" i="23"/>
  <c r="B550" i="23"/>
  <c r="C550" i="23"/>
  <c r="D550" i="23"/>
  <c r="E550" i="23"/>
  <c r="F550" i="23"/>
  <c r="G550" i="23"/>
  <c r="H550" i="23"/>
  <c r="I550" i="23"/>
  <c r="J550" i="23"/>
  <c r="K550" i="23"/>
  <c r="L550" i="23"/>
  <c r="M550" i="23"/>
  <c r="A551" i="23"/>
  <c r="B551" i="23"/>
  <c r="C551" i="23"/>
  <c r="D551" i="23"/>
  <c r="E551" i="23"/>
  <c r="F551" i="23"/>
  <c r="G551" i="23"/>
  <c r="H551" i="23"/>
  <c r="I551" i="23"/>
  <c r="J551" i="23"/>
  <c r="K551" i="23"/>
  <c r="L551" i="23"/>
  <c r="M551" i="23"/>
  <c r="A552" i="23"/>
  <c r="B552" i="23"/>
  <c r="C552" i="23"/>
  <c r="D552" i="23"/>
  <c r="E552" i="23"/>
  <c r="F552" i="23"/>
  <c r="G552" i="23"/>
  <c r="H552" i="23"/>
  <c r="I552" i="23"/>
  <c r="J552" i="23"/>
  <c r="K552" i="23"/>
  <c r="L552" i="23"/>
  <c r="M552" i="23"/>
  <c r="A553" i="23"/>
  <c r="B553" i="23"/>
  <c r="C553" i="23"/>
  <c r="D553" i="23"/>
  <c r="E553" i="23"/>
  <c r="F553" i="23"/>
  <c r="G553" i="23"/>
  <c r="H553" i="23"/>
  <c r="I553" i="23"/>
  <c r="J553" i="23"/>
  <c r="K553" i="23"/>
  <c r="L553" i="23"/>
  <c r="M553" i="23"/>
  <c r="A554" i="23"/>
  <c r="B554" i="23"/>
  <c r="C554" i="23"/>
  <c r="D554" i="23"/>
  <c r="E554" i="23"/>
  <c r="F554" i="23"/>
  <c r="G554" i="23"/>
  <c r="H554" i="23"/>
  <c r="I554" i="23"/>
  <c r="J554" i="23"/>
  <c r="K554" i="23"/>
  <c r="L554" i="23"/>
  <c r="M554" i="23"/>
  <c r="A555" i="23"/>
  <c r="B555" i="23"/>
  <c r="C555" i="23"/>
  <c r="D555" i="23"/>
  <c r="E555" i="23"/>
  <c r="F555" i="23"/>
  <c r="G555" i="23"/>
  <c r="H555" i="23"/>
  <c r="I555" i="23"/>
  <c r="J555" i="23"/>
  <c r="K555" i="23"/>
  <c r="L555" i="23"/>
  <c r="M555" i="23"/>
  <c r="A556" i="23"/>
  <c r="B556" i="23"/>
  <c r="C556" i="23"/>
  <c r="D556" i="23"/>
  <c r="E556" i="23"/>
  <c r="F556" i="23"/>
  <c r="G556" i="23"/>
  <c r="H556" i="23"/>
  <c r="I556" i="23"/>
  <c r="J556" i="23"/>
  <c r="K556" i="23"/>
  <c r="L556" i="23"/>
  <c r="M556" i="23"/>
  <c r="A557" i="23"/>
  <c r="B557" i="23"/>
  <c r="C557" i="23"/>
  <c r="D557" i="23"/>
  <c r="E557" i="23"/>
  <c r="F557" i="23"/>
  <c r="G557" i="23"/>
  <c r="H557" i="23"/>
  <c r="I557" i="23"/>
  <c r="J557" i="23"/>
  <c r="K557" i="23"/>
  <c r="L557" i="23"/>
  <c r="M557" i="23"/>
  <c r="A558" i="23"/>
  <c r="B558" i="23"/>
  <c r="C558" i="23"/>
  <c r="D558" i="23"/>
  <c r="E558" i="23"/>
  <c r="F558" i="23"/>
  <c r="G558" i="23"/>
  <c r="H558" i="23"/>
  <c r="I558" i="23"/>
  <c r="J558" i="23"/>
  <c r="K558" i="23"/>
  <c r="L558" i="23"/>
  <c r="M558" i="23"/>
  <c r="A559" i="23"/>
  <c r="B559" i="23"/>
  <c r="C559" i="23"/>
  <c r="D559" i="23"/>
  <c r="E559" i="23"/>
  <c r="F559" i="23"/>
  <c r="G559" i="23"/>
  <c r="H559" i="23"/>
  <c r="I559" i="23"/>
  <c r="J559" i="23"/>
  <c r="K559" i="23"/>
  <c r="L559" i="23"/>
  <c r="M559" i="23"/>
  <c r="A560" i="23"/>
  <c r="B560" i="23"/>
  <c r="C560" i="23"/>
  <c r="D560" i="23"/>
  <c r="E560" i="23"/>
  <c r="F560" i="23"/>
  <c r="G560" i="23"/>
  <c r="H560" i="23"/>
  <c r="I560" i="23"/>
  <c r="J560" i="23"/>
  <c r="K560" i="23"/>
  <c r="L560" i="23"/>
  <c r="M560" i="23"/>
  <c r="A561" i="23"/>
  <c r="B561" i="23"/>
  <c r="C561" i="23"/>
  <c r="D561" i="23"/>
  <c r="E561" i="23"/>
  <c r="F561" i="23"/>
  <c r="G561" i="23"/>
  <c r="H561" i="23"/>
  <c r="I561" i="23"/>
  <c r="J561" i="23"/>
  <c r="K561" i="23"/>
  <c r="L561" i="23"/>
  <c r="M561" i="23"/>
  <c r="A562" i="23"/>
  <c r="B562" i="23"/>
  <c r="C562" i="23"/>
  <c r="D562" i="23"/>
  <c r="E562" i="23"/>
  <c r="F562" i="23"/>
  <c r="G562" i="23"/>
  <c r="H562" i="23"/>
  <c r="I562" i="23"/>
  <c r="J562" i="23"/>
  <c r="K562" i="23"/>
  <c r="L562" i="23"/>
  <c r="M562" i="23"/>
  <c r="A563" i="23"/>
  <c r="B563" i="23"/>
  <c r="C563" i="23"/>
  <c r="D563" i="23"/>
  <c r="E563" i="23"/>
  <c r="F563" i="23"/>
  <c r="G563" i="23"/>
  <c r="H563" i="23"/>
  <c r="I563" i="23"/>
  <c r="J563" i="23"/>
  <c r="K563" i="23"/>
  <c r="L563" i="23"/>
  <c r="M563" i="23"/>
  <c r="A564" i="23"/>
  <c r="B564" i="23"/>
  <c r="C564" i="23"/>
  <c r="D564" i="23"/>
  <c r="E564" i="23"/>
  <c r="F564" i="23"/>
  <c r="G564" i="23"/>
  <c r="H564" i="23"/>
  <c r="I564" i="23"/>
  <c r="J564" i="23"/>
  <c r="K564" i="23"/>
  <c r="L564" i="23"/>
  <c r="M564" i="23"/>
  <c r="A565" i="23"/>
  <c r="B565" i="23"/>
  <c r="C565" i="23"/>
  <c r="D565" i="23"/>
  <c r="E565" i="23"/>
  <c r="F565" i="23"/>
  <c r="G565" i="23"/>
  <c r="H565" i="23"/>
  <c r="I565" i="23"/>
  <c r="J565" i="23"/>
  <c r="K565" i="23"/>
  <c r="L565" i="23"/>
  <c r="M565" i="23"/>
  <c r="A566" i="23"/>
  <c r="B566" i="23"/>
  <c r="C566" i="23"/>
  <c r="D566" i="23"/>
  <c r="E566" i="23"/>
  <c r="F566" i="23"/>
  <c r="G566" i="23"/>
  <c r="H566" i="23"/>
  <c r="I566" i="23"/>
  <c r="J566" i="23"/>
  <c r="K566" i="23"/>
  <c r="L566" i="23"/>
  <c r="M566" i="23"/>
  <c r="A567" i="23"/>
  <c r="B567" i="23"/>
  <c r="C567" i="23"/>
  <c r="D567" i="23"/>
  <c r="E567" i="23"/>
  <c r="F567" i="23"/>
  <c r="G567" i="23"/>
  <c r="H567" i="23"/>
  <c r="I567" i="23"/>
  <c r="J567" i="23"/>
  <c r="K567" i="23"/>
  <c r="L567" i="23"/>
  <c r="M567" i="23"/>
  <c r="A568" i="23"/>
  <c r="B568" i="23"/>
  <c r="C568" i="23"/>
  <c r="D568" i="23"/>
  <c r="E568" i="23"/>
  <c r="F568" i="23"/>
  <c r="G568" i="23"/>
  <c r="H568" i="23"/>
  <c r="I568" i="23"/>
  <c r="J568" i="23"/>
  <c r="K568" i="23"/>
  <c r="L568" i="23"/>
  <c r="M568" i="23"/>
  <c r="A569" i="23"/>
  <c r="B569" i="23"/>
  <c r="C569" i="23"/>
  <c r="D569" i="23"/>
  <c r="E569" i="23"/>
  <c r="F569" i="23"/>
  <c r="G569" i="23"/>
  <c r="H569" i="23"/>
  <c r="I569" i="23"/>
  <c r="J569" i="23"/>
  <c r="K569" i="23"/>
  <c r="L569" i="23"/>
  <c r="M569" i="23"/>
  <c r="A570" i="23"/>
  <c r="B570" i="23"/>
  <c r="C570" i="23"/>
  <c r="D570" i="23"/>
  <c r="E570" i="23"/>
  <c r="F570" i="23"/>
  <c r="G570" i="23"/>
  <c r="H570" i="23"/>
  <c r="I570" i="23"/>
  <c r="J570" i="23"/>
  <c r="K570" i="23"/>
  <c r="L570" i="23"/>
  <c r="M570" i="23"/>
  <c r="A571" i="23"/>
  <c r="B571" i="23"/>
  <c r="C571" i="23"/>
  <c r="D571" i="23"/>
  <c r="E571" i="23"/>
  <c r="F571" i="23"/>
  <c r="G571" i="23"/>
  <c r="H571" i="23"/>
  <c r="I571" i="23"/>
  <c r="J571" i="23"/>
  <c r="K571" i="23"/>
  <c r="L571" i="23"/>
  <c r="M571" i="23"/>
  <c r="A572" i="23"/>
  <c r="B572" i="23"/>
  <c r="C572" i="23"/>
  <c r="D572" i="23"/>
  <c r="E572" i="23"/>
  <c r="F572" i="23"/>
  <c r="G572" i="23"/>
  <c r="H572" i="23"/>
  <c r="I572" i="23"/>
  <c r="J572" i="23"/>
  <c r="K572" i="23"/>
  <c r="L572" i="23"/>
  <c r="M572" i="23"/>
  <c r="A573" i="23"/>
  <c r="B573" i="23"/>
  <c r="C573" i="23"/>
  <c r="D573" i="23"/>
  <c r="E573" i="23"/>
  <c r="F573" i="23"/>
  <c r="G573" i="23"/>
  <c r="H573" i="23"/>
  <c r="I573" i="23"/>
  <c r="J573" i="23"/>
  <c r="K573" i="23"/>
  <c r="L573" i="23"/>
  <c r="M573" i="23"/>
  <c r="A574" i="23"/>
  <c r="B574" i="23"/>
  <c r="C574" i="23"/>
  <c r="D574" i="23"/>
  <c r="E574" i="23"/>
  <c r="F574" i="23"/>
  <c r="G574" i="23"/>
  <c r="H574" i="23"/>
  <c r="I574" i="23"/>
  <c r="J574" i="23"/>
  <c r="K574" i="23"/>
  <c r="L574" i="23"/>
  <c r="M574" i="23"/>
  <c r="A575" i="23"/>
  <c r="B575" i="23"/>
  <c r="C575" i="23"/>
  <c r="D575" i="23"/>
  <c r="E575" i="23"/>
  <c r="F575" i="23"/>
  <c r="G575" i="23"/>
  <c r="H575" i="23"/>
  <c r="I575" i="23"/>
  <c r="J575" i="23"/>
  <c r="K575" i="23"/>
  <c r="L575" i="23"/>
  <c r="M575" i="23"/>
  <c r="A576" i="23"/>
  <c r="B576" i="23"/>
  <c r="C576" i="23"/>
  <c r="D576" i="23"/>
  <c r="E576" i="23"/>
  <c r="F576" i="23"/>
  <c r="G576" i="23"/>
  <c r="H576" i="23"/>
  <c r="I576" i="23"/>
  <c r="J576" i="23"/>
  <c r="K576" i="23"/>
  <c r="L576" i="23"/>
  <c r="M576" i="23"/>
  <c r="A577" i="23"/>
  <c r="B577" i="23"/>
  <c r="C577" i="23"/>
  <c r="D577" i="23"/>
  <c r="E577" i="23"/>
  <c r="F577" i="23"/>
  <c r="G577" i="23"/>
  <c r="H577" i="23"/>
  <c r="I577" i="23"/>
  <c r="J577" i="23"/>
  <c r="K577" i="23"/>
  <c r="L577" i="23"/>
  <c r="M577" i="23"/>
  <c r="A578" i="23"/>
  <c r="B578" i="23"/>
  <c r="C578" i="23"/>
  <c r="D578" i="23"/>
  <c r="E578" i="23"/>
  <c r="F578" i="23"/>
  <c r="G578" i="23"/>
  <c r="H578" i="23"/>
  <c r="I578" i="23"/>
  <c r="J578" i="23"/>
  <c r="K578" i="23"/>
  <c r="L578" i="23"/>
  <c r="M578" i="23"/>
  <c r="A579" i="23"/>
  <c r="B579" i="23"/>
  <c r="C579" i="23"/>
  <c r="D579" i="23"/>
  <c r="E579" i="23"/>
  <c r="F579" i="23"/>
  <c r="G579" i="23"/>
  <c r="H579" i="23"/>
  <c r="I579" i="23"/>
  <c r="J579" i="23"/>
  <c r="K579" i="23"/>
  <c r="L579" i="23"/>
  <c r="M579" i="23"/>
  <c r="A580" i="23"/>
  <c r="B580" i="23"/>
  <c r="C580" i="23"/>
  <c r="D580" i="23"/>
  <c r="E580" i="23"/>
  <c r="F580" i="23"/>
  <c r="G580" i="23"/>
  <c r="H580" i="23"/>
  <c r="I580" i="23"/>
  <c r="J580" i="23"/>
  <c r="K580" i="23"/>
  <c r="L580" i="23"/>
  <c r="M580" i="23"/>
  <c r="A581" i="23"/>
  <c r="B581" i="23"/>
  <c r="C581" i="23"/>
  <c r="D581" i="23"/>
  <c r="E581" i="23"/>
  <c r="F581" i="23"/>
  <c r="G581" i="23"/>
  <c r="H581" i="23"/>
  <c r="I581" i="23"/>
  <c r="J581" i="23"/>
  <c r="K581" i="23"/>
  <c r="L581" i="23"/>
  <c r="M581" i="23"/>
  <c r="A582" i="23"/>
  <c r="B582" i="23"/>
  <c r="C582" i="23"/>
  <c r="D582" i="23"/>
  <c r="E582" i="23"/>
  <c r="F582" i="23"/>
  <c r="G582" i="23"/>
  <c r="H582" i="23"/>
  <c r="I582" i="23"/>
  <c r="J582" i="23"/>
  <c r="K582" i="23"/>
  <c r="L582" i="23"/>
  <c r="M582" i="23"/>
  <c r="A583" i="23"/>
  <c r="B583" i="23"/>
  <c r="C583" i="23"/>
  <c r="D583" i="23"/>
  <c r="E583" i="23"/>
  <c r="F583" i="23"/>
  <c r="G583" i="23"/>
  <c r="H583" i="23"/>
  <c r="I583" i="23"/>
  <c r="J583" i="23"/>
  <c r="K583" i="23"/>
  <c r="L583" i="23"/>
  <c r="M583" i="23"/>
  <c r="A584" i="23"/>
  <c r="B584" i="23"/>
  <c r="C584" i="23"/>
  <c r="D584" i="23"/>
  <c r="E584" i="23"/>
  <c r="F584" i="23"/>
  <c r="G584" i="23"/>
  <c r="H584" i="23"/>
  <c r="I584" i="23"/>
  <c r="J584" i="23"/>
  <c r="K584" i="23"/>
  <c r="L584" i="23"/>
  <c r="M584" i="23"/>
  <c r="A585" i="23"/>
  <c r="B585" i="23"/>
  <c r="C585" i="23"/>
  <c r="D585" i="23"/>
  <c r="E585" i="23"/>
  <c r="F585" i="23"/>
  <c r="G585" i="23"/>
  <c r="H585" i="23"/>
  <c r="I585" i="23"/>
  <c r="J585" i="23"/>
  <c r="K585" i="23"/>
  <c r="L585" i="23"/>
  <c r="M585" i="23"/>
  <c r="A586" i="23"/>
  <c r="B586" i="23"/>
  <c r="C586" i="23"/>
  <c r="D586" i="23"/>
  <c r="E586" i="23"/>
  <c r="F586" i="23"/>
  <c r="G586" i="23"/>
  <c r="H586" i="23"/>
  <c r="I586" i="23"/>
  <c r="J586" i="23"/>
  <c r="K586" i="23"/>
  <c r="L586" i="23"/>
  <c r="M586" i="23"/>
  <c r="A587" i="23"/>
  <c r="B587" i="23"/>
  <c r="C587" i="23"/>
  <c r="D587" i="23"/>
  <c r="E587" i="23"/>
  <c r="F587" i="23"/>
  <c r="G587" i="23"/>
  <c r="H587" i="23"/>
  <c r="I587" i="23"/>
  <c r="J587" i="23"/>
  <c r="K587" i="23"/>
  <c r="L587" i="23"/>
  <c r="M587" i="23"/>
  <c r="A588" i="23"/>
  <c r="B588" i="23"/>
  <c r="C588" i="23"/>
  <c r="D588" i="23"/>
  <c r="E588" i="23"/>
  <c r="F588" i="23"/>
  <c r="G588" i="23"/>
  <c r="H588" i="23"/>
  <c r="I588" i="23"/>
  <c r="J588" i="23"/>
  <c r="K588" i="23"/>
  <c r="L588" i="23"/>
  <c r="M588" i="23"/>
  <c r="A589" i="23"/>
  <c r="B589" i="23"/>
  <c r="C589" i="23"/>
  <c r="D589" i="23"/>
  <c r="E589" i="23"/>
  <c r="F589" i="23"/>
  <c r="G589" i="23"/>
  <c r="H589" i="23"/>
  <c r="I589" i="23"/>
  <c r="J589" i="23"/>
  <c r="K589" i="23"/>
  <c r="L589" i="23"/>
  <c r="M589" i="23"/>
  <c r="A590" i="23"/>
  <c r="B590" i="23"/>
  <c r="C590" i="23"/>
  <c r="D590" i="23"/>
  <c r="E590" i="23"/>
  <c r="F590" i="23"/>
  <c r="G590" i="23"/>
  <c r="H590" i="23"/>
  <c r="I590" i="23"/>
  <c r="J590" i="23"/>
  <c r="K590" i="23"/>
  <c r="L590" i="23"/>
  <c r="M590" i="23"/>
  <c r="A591" i="23"/>
  <c r="B591" i="23"/>
  <c r="C591" i="23"/>
  <c r="D591" i="23"/>
  <c r="E591" i="23"/>
  <c r="F591" i="23"/>
  <c r="G591" i="23"/>
  <c r="H591" i="23"/>
  <c r="I591" i="23"/>
  <c r="J591" i="23"/>
  <c r="K591" i="23"/>
  <c r="L591" i="23"/>
  <c r="M591" i="23"/>
  <c r="A592" i="23"/>
  <c r="B592" i="23"/>
  <c r="C592" i="23"/>
  <c r="D592" i="23"/>
  <c r="E592" i="23"/>
  <c r="F592" i="23"/>
  <c r="G592" i="23"/>
  <c r="H592" i="23"/>
  <c r="I592" i="23"/>
  <c r="J592" i="23"/>
  <c r="K592" i="23"/>
  <c r="L592" i="23"/>
  <c r="M592" i="23"/>
  <c r="A593" i="23"/>
  <c r="B593" i="23"/>
  <c r="C593" i="23"/>
  <c r="D593" i="23"/>
  <c r="E593" i="23"/>
  <c r="F593" i="23"/>
  <c r="G593" i="23"/>
  <c r="H593" i="23"/>
  <c r="I593" i="23"/>
  <c r="J593" i="23"/>
  <c r="K593" i="23"/>
  <c r="L593" i="23"/>
  <c r="M593" i="23"/>
  <c r="A594" i="23"/>
  <c r="B594" i="23"/>
  <c r="C594" i="23"/>
  <c r="D594" i="23"/>
  <c r="E594" i="23"/>
  <c r="F594" i="23"/>
  <c r="G594" i="23"/>
  <c r="H594" i="23"/>
  <c r="I594" i="23"/>
  <c r="J594" i="23"/>
  <c r="K594" i="23"/>
  <c r="L594" i="23"/>
  <c r="M594" i="23"/>
  <c r="A595" i="23"/>
  <c r="B595" i="23"/>
  <c r="C595" i="23"/>
  <c r="D595" i="23"/>
  <c r="E595" i="23"/>
  <c r="F595" i="23"/>
  <c r="G595" i="23"/>
  <c r="H595" i="23"/>
  <c r="I595" i="23"/>
  <c r="J595" i="23"/>
  <c r="K595" i="23"/>
  <c r="L595" i="23"/>
  <c r="M595" i="23"/>
  <c r="A596" i="23"/>
  <c r="B596" i="23"/>
  <c r="C596" i="23"/>
  <c r="D596" i="23"/>
  <c r="E596" i="23"/>
  <c r="F596" i="23"/>
  <c r="G596" i="23"/>
  <c r="H596" i="23"/>
  <c r="I596" i="23"/>
  <c r="J596" i="23"/>
  <c r="K596" i="23"/>
  <c r="L596" i="23"/>
  <c r="M596" i="23"/>
  <c r="A597" i="23"/>
  <c r="B597" i="23"/>
  <c r="C597" i="23"/>
  <c r="D597" i="23"/>
  <c r="E597" i="23"/>
  <c r="F597" i="23"/>
  <c r="G597" i="23"/>
  <c r="H597" i="23"/>
  <c r="I597" i="23"/>
  <c r="J597" i="23"/>
  <c r="K597" i="23"/>
  <c r="L597" i="23"/>
  <c r="M597" i="23"/>
  <c r="A598" i="23"/>
  <c r="B598" i="23"/>
  <c r="C598" i="23"/>
  <c r="D598" i="23"/>
  <c r="E598" i="23"/>
  <c r="F598" i="23"/>
  <c r="G598" i="23"/>
  <c r="H598" i="23"/>
  <c r="I598" i="23"/>
  <c r="J598" i="23"/>
  <c r="K598" i="23"/>
  <c r="L598" i="23"/>
  <c r="M598" i="23"/>
  <c r="A599" i="23"/>
  <c r="B599" i="23"/>
  <c r="C599" i="23"/>
  <c r="D599" i="23"/>
  <c r="E599" i="23"/>
  <c r="F599" i="23"/>
  <c r="G599" i="23"/>
  <c r="H599" i="23"/>
  <c r="I599" i="23"/>
  <c r="J599" i="23"/>
  <c r="K599" i="23"/>
  <c r="L599" i="23"/>
  <c r="M599" i="23"/>
  <c r="A600" i="23"/>
  <c r="B600" i="23"/>
  <c r="C600" i="23"/>
  <c r="D600" i="23"/>
  <c r="E600" i="23"/>
  <c r="F600" i="23"/>
  <c r="G600" i="23"/>
  <c r="H600" i="23"/>
  <c r="I600" i="23"/>
  <c r="J600" i="23"/>
  <c r="K600" i="23"/>
  <c r="L600" i="23"/>
  <c r="M600" i="23"/>
  <c r="A601" i="23"/>
  <c r="B601" i="23"/>
  <c r="C601" i="23"/>
  <c r="D601" i="23"/>
  <c r="E601" i="23"/>
  <c r="F601" i="23"/>
  <c r="G601" i="23"/>
  <c r="H601" i="23"/>
  <c r="I601" i="23"/>
  <c r="J601" i="23"/>
  <c r="K601" i="23"/>
  <c r="L601" i="23"/>
  <c r="M601" i="23"/>
  <c r="A602" i="23"/>
  <c r="B602" i="23"/>
  <c r="C602" i="23"/>
  <c r="D602" i="23"/>
  <c r="E602" i="23"/>
  <c r="F602" i="23"/>
  <c r="G602" i="23"/>
  <c r="H602" i="23"/>
  <c r="I602" i="23"/>
  <c r="J602" i="23"/>
  <c r="K602" i="23"/>
  <c r="L602" i="23"/>
  <c r="M602" i="23"/>
  <c r="A603" i="23"/>
  <c r="B603" i="23"/>
  <c r="C603" i="23"/>
  <c r="D603" i="23"/>
  <c r="E603" i="23"/>
  <c r="F603" i="23"/>
  <c r="G603" i="23"/>
  <c r="H603" i="23"/>
  <c r="I603" i="23"/>
  <c r="J603" i="23"/>
  <c r="K603" i="23"/>
  <c r="L603" i="23"/>
  <c r="M603" i="23"/>
  <c r="A604" i="23"/>
  <c r="B604" i="23"/>
  <c r="C604" i="23"/>
  <c r="D604" i="23"/>
  <c r="E604" i="23"/>
  <c r="F604" i="23"/>
  <c r="G604" i="23"/>
  <c r="H604" i="23"/>
  <c r="I604" i="23"/>
  <c r="J604" i="23"/>
  <c r="K604" i="23"/>
  <c r="L604" i="23"/>
  <c r="M604" i="23"/>
  <c r="A605" i="23"/>
  <c r="B605" i="23"/>
  <c r="C605" i="23"/>
  <c r="D605" i="23"/>
  <c r="E605" i="23"/>
  <c r="F605" i="23"/>
  <c r="G605" i="23"/>
  <c r="H605" i="23"/>
  <c r="I605" i="23"/>
  <c r="J605" i="23"/>
  <c r="K605" i="23"/>
  <c r="L605" i="23"/>
  <c r="M605" i="23"/>
  <c r="A606" i="23"/>
  <c r="B606" i="23"/>
  <c r="C606" i="23"/>
  <c r="D606" i="23"/>
  <c r="E606" i="23"/>
  <c r="F606" i="23"/>
  <c r="G606" i="23"/>
  <c r="H606" i="23"/>
  <c r="I606" i="23"/>
  <c r="J606" i="23"/>
  <c r="K606" i="23"/>
  <c r="L606" i="23"/>
  <c r="M606" i="23"/>
  <c r="A607" i="23"/>
  <c r="B607" i="23"/>
  <c r="C607" i="23"/>
  <c r="D607" i="23"/>
  <c r="E607" i="23"/>
  <c r="F607" i="23"/>
  <c r="G607" i="23"/>
  <c r="H607" i="23"/>
  <c r="I607" i="23"/>
  <c r="J607" i="23"/>
  <c r="K607" i="23"/>
  <c r="L607" i="23"/>
  <c r="M607" i="23"/>
  <c r="A608" i="23"/>
  <c r="B608" i="23"/>
  <c r="C608" i="23"/>
  <c r="D608" i="23"/>
  <c r="E608" i="23"/>
  <c r="F608" i="23"/>
  <c r="G608" i="23"/>
  <c r="H608" i="23"/>
  <c r="I608" i="23"/>
  <c r="J608" i="23"/>
  <c r="K608" i="23"/>
  <c r="L608" i="23"/>
  <c r="M608" i="23"/>
  <c r="A609" i="23"/>
  <c r="B609" i="23"/>
  <c r="C609" i="23"/>
  <c r="D609" i="23"/>
  <c r="E609" i="23"/>
  <c r="F609" i="23"/>
  <c r="G609" i="23"/>
  <c r="H609" i="23"/>
  <c r="I609" i="23"/>
  <c r="J609" i="23"/>
  <c r="K609" i="23"/>
  <c r="L609" i="23"/>
  <c r="M609" i="23"/>
  <c r="A610" i="23"/>
  <c r="B610" i="23"/>
  <c r="C610" i="23"/>
  <c r="D610" i="23"/>
  <c r="E610" i="23"/>
  <c r="F610" i="23"/>
  <c r="G610" i="23"/>
  <c r="H610" i="23"/>
  <c r="I610" i="23"/>
  <c r="J610" i="23"/>
  <c r="K610" i="23"/>
  <c r="L610" i="23"/>
  <c r="M610" i="23"/>
  <c r="A611" i="23"/>
  <c r="B611" i="23"/>
  <c r="C611" i="23"/>
  <c r="D611" i="23"/>
  <c r="E611" i="23"/>
  <c r="F611" i="23"/>
  <c r="G611" i="23"/>
  <c r="H611" i="23"/>
  <c r="I611" i="23"/>
  <c r="J611" i="23"/>
  <c r="K611" i="23"/>
  <c r="L611" i="23"/>
  <c r="M611" i="23"/>
  <c r="A612" i="23"/>
  <c r="B612" i="23"/>
  <c r="C612" i="23"/>
  <c r="D612" i="23"/>
  <c r="E612" i="23"/>
  <c r="F612" i="23"/>
  <c r="G612" i="23"/>
  <c r="H612" i="23"/>
  <c r="I612" i="23"/>
  <c r="J612" i="23"/>
  <c r="K612" i="23"/>
  <c r="L612" i="23"/>
  <c r="M612" i="23"/>
  <c r="A613" i="23"/>
  <c r="B613" i="23"/>
  <c r="C613" i="23"/>
  <c r="D613" i="23"/>
  <c r="E613" i="23"/>
  <c r="F613" i="23"/>
  <c r="G613" i="23"/>
  <c r="H613" i="23"/>
  <c r="I613" i="23"/>
  <c r="J613" i="23"/>
  <c r="K613" i="23"/>
  <c r="L613" i="23"/>
  <c r="M613" i="23"/>
  <c r="A614" i="23"/>
  <c r="B614" i="23"/>
  <c r="C614" i="23"/>
  <c r="D614" i="23"/>
  <c r="E614" i="23"/>
  <c r="F614" i="23"/>
  <c r="G614" i="23"/>
  <c r="H614" i="23"/>
  <c r="I614" i="23"/>
  <c r="J614" i="23"/>
  <c r="K614" i="23"/>
  <c r="L614" i="23"/>
  <c r="M614" i="23"/>
  <c r="A615" i="23"/>
  <c r="B615" i="23"/>
  <c r="C615" i="23"/>
  <c r="D615" i="23"/>
  <c r="E615" i="23"/>
  <c r="F615" i="23"/>
  <c r="G615" i="23"/>
  <c r="H615" i="23"/>
  <c r="I615" i="23"/>
  <c r="J615" i="23"/>
  <c r="K615" i="23"/>
  <c r="L615" i="23"/>
  <c r="M615" i="23"/>
  <c r="A616" i="23"/>
  <c r="B616" i="23"/>
  <c r="C616" i="23"/>
  <c r="D616" i="23"/>
  <c r="E616" i="23"/>
  <c r="F616" i="23"/>
  <c r="G616" i="23"/>
  <c r="H616" i="23"/>
  <c r="I616" i="23"/>
  <c r="J616" i="23"/>
  <c r="K616" i="23"/>
  <c r="L616" i="23"/>
  <c r="M616" i="23"/>
  <c r="A617" i="23"/>
  <c r="B617" i="23"/>
  <c r="C617" i="23"/>
  <c r="D617" i="23"/>
  <c r="E617" i="23"/>
  <c r="F617" i="23"/>
  <c r="G617" i="23"/>
  <c r="H617" i="23"/>
  <c r="I617" i="23"/>
  <c r="J617" i="23"/>
  <c r="K617" i="23"/>
  <c r="L617" i="23"/>
  <c r="M617" i="23"/>
  <c r="A618" i="23"/>
  <c r="B618" i="23"/>
  <c r="C618" i="23"/>
  <c r="D618" i="23"/>
  <c r="E618" i="23"/>
  <c r="F618" i="23"/>
  <c r="G618" i="23"/>
  <c r="H618" i="23"/>
  <c r="I618" i="23"/>
  <c r="J618" i="23"/>
  <c r="K618" i="23"/>
  <c r="L618" i="23"/>
  <c r="M618" i="23"/>
  <c r="A619" i="23"/>
  <c r="B619" i="23"/>
  <c r="C619" i="23"/>
  <c r="D619" i="23"/>
  <c r="E619" i="23"/>
  <c r="F619" i="23"/>
  <c r="G619" i="23"/>
  <c r="H619" i="23"/>
  <c r="I619" i="23"/>
  <c r="J619" i="23"/>
  <c r="K619" i="23"/>
  <c r="L619" i="23"/>
  <c r="M619" i="23"/>
  <c r="A620" i="23"/>
  <c r="B620" i="23"/>
  <c r="C620" i="23"/>
  <c r="D620" i="23"/>
  <c r="E620" i="23"/>
  <c r="F620" i="23"/>
  <c r="G620" i="23"/>
  <c r="H620" i="23"/>
  <c r="I620" i="23"/>
  <c r="J620" i="23"/>
  <c r="K620" i="23"/>
  <c r="L620" i="23"/>
  <c r="M620" i="23"/>
  <c r="A621" i="23"/>
  <c r="B621" i="23"/>
  <c r="C621" i="23"/>
  <c r="D621" i="23"/>
  <c r="E621" i="23"/>
  <c r="F621" i="23"/>
  <c r="G621" i="23"/>
  <c r="H621" i="23"/>
  <c r="I621" i="23"/>
  <c r="J621" i="23"/>
  <c r="K621" i="23"/>
  <c r="L621" i="23"/>
  <c r="M621" i="23"/>
  <c r="A622" i="23"/>
  <c r="B622" i="23"/>
  <c r="C622" i="23"/>
  <c r="D622" i="23"/>
  <c r="E622" i="23"/>
  <c r="F622" i="23"/>
  <c r="G622" i="23"/>
  <c r="H622" i="23"/>
  <c r="I622" i="23"/>
  <c r="J622" i="23"/>
  <c r="K622" i="23"/>
  <c r="L622" i="23"/>
  <c r="M622" i="23"/>
  <c r="A623" i="23"/>
  <c r="B623" i="23"/>
  <c r="C623" i="23"/>
  <c r="D623" i="23"/>
  <c r="E623" i="23"/>
  <c r="F623" i="23"/>
  <c r="G623" i="23"/>
  <c r="H623" i="23"/>
  <c r="I623" i="23"/>
  <c r="J623" i="23"/>
  <c r="K623" i="23"/>
  <c r="L623" i="23"/>
  <c r="M623" i="23"/>
  <c r="A624" i="23"/>
  <c r="B624" i="23"/>
  <c r="C624" i="23"/>
  <c r="D624" i="23"/>
  <c r="E624" i="23"/>
  <c r="F624" i="23"/>
  <c r="G624" i="23"/>
  <c r="H624" i="23"/>
  <c r="I624" i="23"/>
  <c r="J624" i="23"/>
  <c r="K624" i="23"/>
  <c r="L624" i="23"/>
  <c r="M624" i="23"/>
  <c r="A625" i="23"/>
  <c r="B625" i="23"/>
  <c r="C625" i="23"/>
  <c r="D625" i="23"/>
  <c r="E625" i="23"/>
  <c r="F625" i="23"/>
  <c r="G625" i="23"/>
  <c r="H625" i="23"/>
  <c r="I625" i="23"/>
  <c r="J625" i="23"/>
  <c r="K625" i="23"/>
  <c r="L625" i="23"/>
  <c r="M625" i="23"/>
  <c r="A626" i="23"/>
  <c r="B626" i="23"/>
  <c r="C626" i="23"/>
  <c r="D626" i="23"/>
  <c r="E626" i="23"/>
  <c r="F626" i="23"/>
  <c r="G626" i="23"/>
  <c r="H626" i="23"/>
  <c r="I626" i="23"/>
  <c r="J626" i="23"/>
  <c r="K626" i="23"/>
  <c r="L626" i="23"/>
  <c r="M626" i="23"/>
  <c r="A627" i="23"/>
  <c r="B627" i="23"/>
  <c r="C627" i="23"/>
  <c r="D627" i="23"/>
  <c r="E627" i="23"/>
  <c r="F627" i="23"/>
  <c r="G627" i="23"/>
  <c r="H627" i="23"/>
  <c r="I627" i="23"/>
  <c r="J627" i="23"/>
  <c r="K627" i="23"/>
  <c r="L627" i="23"/>
  <c r="M627" i="23"/>
  <c r="A628" i="23"/>
  <c r="B628" i="23"/>
  <c r="C628" i="23"/>
  <c r="D628" i="23"/>
  <c r="E628" i="23"/>
  <c r="F628" i="23"/>
  <c r="G628" i="23"/>
  <c r="H628" i="23"/>
  <c r="I628" i="23"/>
  <c r="J628" i="23"/>
  <c r="K628" i="23"/>
  <c r="L628" i="23"/>
  <c r="M628" i="23"/>
  <c r="A629" i="23"/>
  <c r="B629" i="23"/>
  <c r="C629" i="23"/>
  <c r="D629" i="23"/>
  <c r="E629" i="23"/>
  <c r="F629" i="23"/>
  <c r="G629" i="23"/>
  <c r="H629" i="23"/>
  <c r="I629" i="23"/>
  <c r="J629" i="23"/>
  <c r="K629" i="23"/>
  <c r="L629" i="23"/>
  <c r="M629" i="23"/>
  <c r="A630" i="23"/>
  <c r="B630" i="23"/>
  <c r="C630" i="23"/>
  <c r="D630" i="23"/>
  <c r="E630" i="23"/>
  <c r="F630" i="23"/>
  <c r="G630" i="23"/>
  <c r="H630" i="23"/>
  <c r="I630" i="23"/>
  <c r="J630" i="23"/>
  <c r="K630" i="23"/>
  <c r="L630" i="23"/>
  <c r="M630" i="23"/>
  <c r="A631" i="23"/>
  <c r="B631" i="23"/>
  <c r="C631" i="23"/>
  <c r="D631" i="23"/>
  <c r="E631" i="23"/>
  <c r="F631" i="23"/>
  <c r="G631" i="23"/>
  <c r="H631" i="23"/>
  <c r="I631" i="23"/>
  <c r="J631" i="23"/>
  <c r="K631" i="23"/>
  <c r="L631" i="23"/>
  <c r="M631" i="23"/>
  <c r="A632" i="23"/>
  <c r="B632" i="23"/>
  <c r="C632" i="23"/>
  <c r="D632" i="23"/>
  <c r="E632" i="23"/>
  <c r="F632" i="23"/>
  <c r="G632" i="23"/>
  <c r="H632" i="23"/>
  <c r="I632" i="23"/>
  <c r="J632" i="23"/>
  <c r="K632" i="23"/>
  <c r="L632" i="23"/>
  <c r="M632" i="23"/>
  <c r="A633" i="23"/>
  <c r="B633" i="23"/>
  <c r="C633" i="23"/>
  <c r="D633" i="23"/>
  <c r="E633" i="23"/>
  <c r="F633" i="23"/>
  <c r="G633" i="23"/>
  <c r="H633" i="23"/>
  <c r="I633" i="23"/>
  <c r="J633" i="23"/>
  <c r="K633" i="23"/>
  <c r="L633" i="23"/>
  <c r="M633" i="23"/>
  <c r="A634" i="23"/>
  <c r="B634" i="23"/>
  <c r="C634" i="23"/>
  <c r="D634" i="23"/>
  <c r="E634" i="23"/>
  <c r="F634" i="23"/>
  <c r="G634" i="23"/>
  <c r="H634" i="23"/>
  <c r="I634" i="23"/>
  <c r="J634" i="23"/>
  <c r="K634" i="23"/>
  <c r="L634" i="23"/>
  <c r="M634" i="23"/>
  <c r="A635" i="23"/>
  <c r="B635" i="23"/>
  <c r="C635" i="23"/>
  <c r="D635" i="23"/>
  <c r="E635" i="23"/>
  <c r="F635" i="23"/>
  <c r="G635" i="23"/>
  <c r="H635" i="23"/>
  <c r="I635" i="23"/>
  <c r="J635" i="23"/>
  <c r="K635" i="23"/>
  <c r="L635" i="23"/>
  <c r="M635" i="23"/>
  <c r="A636" i="23"/>
  <c r="B636" i="23"/>
  <c r="C636" i="23"/>
  <c r="D636" i="23"/>
  <c r="E636" i="23"/>
  <c r="F636" i="23"/>
  <c r="G636" i="23"/>
  <c r="H636" i="23"/>
  <c r="I636" i="23"/>
  <c r="J636" i="23"/>
  <c r="K636" i="23"/>
  <c r="L636" i="23"/>
  <c r="M636" i="23"/>
  <c r="A637" i="23"/>
  <c r="B637" i="23"/>
  <c r="C637" i="23"/>
  <c r="D637" i="23"/>
  <c r="E637" i="23"/>
  <c r="F637" i="23"/>
  <c r="G637" i="23"/>
  <c r="H637" i="23"/>
  <c r="I637" i="23"/>
  <c r="J637" i="23"/>
  <c r="K637" i="23"/>
  <c r="L637" i="23"/>
  <c r="M637" i="23"/>
  <c r="A638" i="23"/>
  <c r="B638" i="23"/>
  <c r="C638" i="23"/>
  <c r="D638" i="23"/>
  <c r="E638" i="23"/>
  <c r="F638" i="23"/>
  <c r="G638" i="23"/>
  <c r="H638" i="23"/>
  <c r="I638" i="23"/>
  <c r="J638" i="23"/>
  <c r="K638" i="23"/>
  <c r="L638" i="23"/>
  <c r="M638" i="23"/>
  <c r="A639" i="23"/>
  <c r="B639" i="23"/>
  <c r="C639" i="23"/>
  <c r="D639" i="23"/>
  <c r="E639" i="23"/>
  <c r="F639" i="23"/>
  <c r="G639" i="23"/>
  <c r="H639" i="23"/>
  <c r="I639" i="23"/>
  <c r="J639" i="23"/>
  <c r="K639" i="23"/>
  <c r="L639" i="23"/>
  <c r="M639" i="23"/>
  <c r="A640" i="23"/>
  <c r="B640" i="23"/>
  <c r="C640" i="23"/>
  <c r="D640" i="23"/>
  <c r="E640" i="23"/>
  <c r="F640" i="23"/>
  <c r="G640" i="23"/>
  <c r="H640" i="23"/>
  <c r="I640" i="23"/>
  <c r="J640" i="23"/>
  <c r="K640" i="23"/>
  <c r="L640" i="23"/>
  <c r="M640" i="23"/>
  <c r="A641" i="23"/>
  <c r="B641" i="23"/>
  <c r="C641" i="23"/>
  <c r="D641" i="23"/>
  <c r="E641" i="23"/>
  <c r="F641" i="23"/>
  <c r="G641" i="23"/>
  <c r="H641" i="23"/>
  <c r="I641" i="23"/>
  <c r="J641" i="23"/>
  <c r="K641" i="23"/>
  <c r="L641" i="23"/>
  <c r="M641" i="23"/>
  <c r="A642" i="23"/>
  <c r="B642" i="23"/>
  <c r="C642" i="23"/>
  <c r="D642" i="23"/>
  <c r="E642" i="23"/>
  <c r="F642" i="23"/>
  <c r="G642" i="23"/>
  <c r="H642" i="23"/>
  <c r="I642" i="23"/>
  <c r="J642" i="23"/>
  <c r="K642" i="23"/>
  <c r="L642" i="23"/>
  <c r="M642" i="23"/>
  <c r="A643" i="23"/>
  <c r="B643" i="23"/>
  <c r="C643" i="23"/>
  <c r="D643" i="23"/>
  <c r="E643" i="23"/>
  <c r="F643" i="23"/>
  <c r="G643" i="23"/>
  <c r="H643" i="23"/>
  <c r="I643" i="23"/>
  <c r="J643" i="23"/>
  <c r="K643" i="23"/>
  <c r="L643" i="23"/>
  <c r="M643" i="23"/>
  <c r="A644" i="23"/>
  <c r="B644" i="23"/>
  <c r="C644" i="23"/>
  <c r="D644" i="23"/>
  <c r="E644" i="23"/>
  <c r="F644" i="23"/>
  <c r="G644" i="23"/>
  <c r="H644" i="23"/>
  <c r="I644" i="23"/>
  <c r="J644" i="23"/>
  <c r="K644" i="23"/>
  <c r="L644" i="23"/>
  <c r="M644" i="23"/>
  <c r="A645" i="23"/>
  <c r="B645" i="23"/>
  <c r="C645" i="23"/>
  <c r="D645" i="23"/>
  <c r="E645" i="23"/>
  <c r="F645" i="23"/>
  <c r="G645" i="23"/>
  <c r="H645" i="23"/>
  <c r="I645" i="23"/>
  <c r="J645" i="23"/>
  <c r="K645" i="23"/>
  <c r="L645" i="23"/>
  <c r="M645" i="23"/>
  <c r="A646" i="23"/>
  <c r="B646" i="23"/>
  <c r="C646" i="23"/>
  <c r="D646" i="23"/>
  <c r="E646" i="23"/>
  <c r="F646" i="23"/>
  <c r="G646" i="23"/>
  <c r="H646" i="23"/>
  <c r="I646" i="23"/>
  <c r="J646" i="23"/>
  <c r="K646" i="23"/>
  <c r="L646" i="23"/>
  <c r="M646" i="23"/>
  <c r="A647" i="23"/>
  <c r="B647" i="23"/>
  <c r="C647" i="23"/>
  <c r="D647" i="23"/>
  <c r="E647" i="23"/>
  <c r="F647" i="23"/>
  <c r="G647" i="23"/>
  <c r="H647" i="23"/>
  <c r="I647" i="23"/>
  <c r="J647" i="23"/>
  <c r="K647" i="23"/>
  <c r="L647" i="23"/>
  <c r="M647" i="23"/>
  <c r="A648" i="23"/>
  <c r="B648" i="23"/>
  <c r="C648" i="23"/>
  <c r="D648" i="23"/>
  <c r="E648" i="23"/>
  <c r="F648" i="23"/>
  <c r="G648" i="23"/>
  <c r="H648" i="23"/>
  <c r="I648" i="23"/>
  <c r="J648" i="23"/>
  <c r="K648" i="23"/>
  <c r="L648" i="23"/>
  <c r="M648" i="23"/>
  <c r="A649" i="23"/>
  <c r="B649" i="23"/>
  <c r="C649" i="23"/>
  <c r="D649" i="23"/>
  <c r="E649" i="23"/>
  <c r="F649" i="23"/>
  <c r="G649" i="23"/>
  <c r="H649" i="23"/>
  <c r="I649" i="23"/>
  <c r="J649" i="23"/>
  <c r="K649" i="23"/>
  <c r="L649" i="23"/>
  <c r="M649" i="23"/>
  <c r="A650" i="23"/>
  <c r="B650" i="23"/>
  <c r="C650" i="23"/>
  <c r="D650" i="23"/>
  <c r="E650" i="23"/>
  <c r="F650" i="23"/>
  <c r="G650" i="23"/>
  <c r="H650" i="23"/>
  <c r="I650" i="23"/>
  <c r="J650" i="23"/>
  <c r="K650" i="23"/>
  <c r="L650" i="23"/>
  <c r="M650" i="23"/>
  <c r="A651" i="23"/>
  <c r="B651" i="23"/>
  <c r="C651" i="23"/>
  <c r="D651" i="23"/>
  <c r="E651" i="23"/>
  <c r="F651" i="23"/>
  <c r="G651" i="23"/>
  <c r="H651" i="23"/>
  <c r="I651" i="23"/>
  <c r="J651" i="23"/>
  <c r="K651" i="23"/>
  <c r="L651" i="23"/>
  <c r="M651" i="23"/>
  <c r="A652" i="23"/>
  <c r="B652" i="23"/>
  <c r="C652" i="23"/>
  <c r="D652" i="23"/>
  <c r="E652" i="23"/>
  <c r="F652" i="23"/>
  <c r="G652" i="23"/>
  <c r="H652" i="23"/>
  <c r="I652" i="23"/>
  <c r="J652" i="23"/>
  <c r="K652" i="23"/>
  <c r="L652" i="23"/>
  <c r="M652" i="23"/>
  <c r="A653" i="23"/>
  <c r="B653" i="23"/>
  <c r="C653" i="23"/>
  <c r="D653" i="23"/>
  <c r="E653" i="23"/>
  <c r="F653" i="23"/>
  <c r="G653" i="23"/>
  <c r="H653" i="23"/>
  <c r="I653" i="23"/>
  <c r="J653" i="23"/>
  <c r="K653" i="23"/>
  <c r="L653" i="23"/>
  <c r="M653" i="23"/>
  <c r="A654" i="23"/>
  <c r="B654" i="23"/>
  <c r="C654" i="23"/>
  <c r="D654" i="23"/>
  <c r="E654" i="23"/>
  <c r="F654" i="23"/>
  <c r="G654" i="23"/>
  <c r="H654" i="23"/>
  <c r="I654" i="23"/>
  <c r="J654" i="23"/>
  <c r="K654" i="23"/>
  <c r="L654" i="23"/>
  <c r="M654" i="23"/>
  <c r="A655" i="23"/>
  <c r="B655" i="23"/>
  <c r="C655" i="23"/>
  <c r="D655" i="23"/>
  <c r="E655" i="23"/>
  <c r="F655" i="23"/>
  <c r="G655" i="23"/>
  <c r="H655" i="23"/>
  <c r="I655" i="23"/>
  <c r="J655" i="23"/>
  <c r="K655" i="23"/>
  <c r="L655" i="23"/>
  <c r="M655" i="23"/>
  <c r="A656" i="23"/>
  <c r="B656" i="23"/>
  <c r="C656" i="23"/>
  <c r="D656" i="23"/>
  <c r="E656" i="23"/>
  <c r="F656" i="23"/>
  <c r="G656" i="23"/>
  <c r="H656" i="23"/>
  <c r="I656" i="23"/>
  <c r="J656" i="23"/>
  <c r="K656" i="23"/>
  <c r="L656" i="23"/>
  <c r="M656" i="23"/>
  <c r="A657" i="23"/>
  <c r="B657" i="23"/>
  <c r="C657" i="23"/>
  <c r="D657" i="23"/>
  <c r="E657" i="23"/>
  <c r="F657" i="23"/>
  <c r="G657" i="23"/>
  <c r="H657" i="23"/>
  <c r="I657" i="23"/>
  <c r="J657" i="23"/>
  <c r="K657" i="23"/>
  <c r="L657" i="23"/>
  <c r="M657" i="23"/>
  <c r="A658" i="23"/>
  <c r="B658" i="23"/>
  <c r="C658" i="23"/>
  <c r="D658" i="23"/>
  <c r="E658" i="23"/>
  <c r="F658" i="23"/>
  <c r="G658" i="23"/>
  <c r="H658" i="23"/>
  <c r="I658" i="23"/>
  <c r="J658" i="23"/>
  <c r="K658" i="23"/>
  <c r="L658" i="23"/>
  <c r="M658" i="23"/>
  <c r="A659" i="23"/>
  <c r="B659" i="23"/>
  <c r="C659" i="23"/>
  <c r="D659" i="23"/>
  <c r="E659" i="23"/>
  <c r="F659" i="23"/>
  <c r="G659" i="23"/>
  <c r="H659" i="23"/>
  <c r="I659" i="23"/>
  <c r="J659" i="23"/>
  <c r="K659" i="23"/>
  <c r="L659" i="23"/>
  <c r="M659" i="23"/>
  <c r="A660" i="23"/>
  <c r="B660" i="23"/>
  <c r="C660" i="23"/>
  <c r="D660" i="23"/>
  <c r="E660" i="23"/>
  <c r="F660" i="23"/>
  <c r="G660" i="23"/>
  <c r="H660" i="23"/>
  <c r="I660" i="23"/>
  <c r="J660" i="23"/>
  <c r="K660" i="23"/>
  <c r="L660" i="23"/>
  <c r="M660" i="23"/>
  <c r="A661" i="23"/>
  <c r="B661" i="23"/>
  <c r="C661" i="23"/>
  <c r="D661" i="23"/>
  <c r="E661" i="23"/>
  <c r="F661" i="23"/>
  <c r="G661" i="23"/>
  <c r="H661" i="23"/>
  <c r="I661" i="23"/>
  <c r="J661" i="23"/>
  <c r="K661" i="23"/>
  <c r="L661" i="23"/>
  <c r="M661" i="23"/>
  <c r="A662" i="23"/>
  <c r="B662" i="23"/>
  <c r="C662" i="23"/>
  <c r="D662" i="23"/>
  <c r="E662" i="23"/>
  <c r="F662" i="23"/>
  <c r="G662" i="23"/>
  <c r="H662" i="23"/>
  <c r="I662" i="23"/>
  <c r="J662" i="23"/>
  <c r="K662" i="23"/>
  <c r="L662" i="23"/>
  <c r="M662" i="23"/>
  <c r="A663" i="23"/>
  <c r="B663" i="23"/>
  <c r="C663" i="23"/>
  <c r="D663" i="23"/>
  <c r="E663" i="23"/>
  <c r="F663" i="23"/>
  <c r="G663" i="23"/>
  <c r="H663" i="23"/>
  <c r="I663" i="23"/>
  <c r="J663" i="23"/>
  <c r="K663" i="23"/>
  <c r="L663" i="23"/>
  <c r="M663" i="23"/>
  <c r="A664" i="23"/>
  <c r="B664" i="23"/>
  <c r="C664" i="23"/>
  <c r="D664" i="23"/>
  <c r="E664" i="23"/>
  <c r="F664" i="23"/>
  <c r="G664" i="23"/>
  <c r="H664" i="23"/>
  <c r="I664" i="23"/>
  <c r="J664" i="23"/>
  <c r="K664" i="23"/>
  <c r="L664" i="23"/>
  <c r="M664" i="23"/>
  <c r="A665" i="23"/>
  <c r="B665" i="23"/>
  <c r="C665" i="23"/>
  <c r="D665" i="23"/>
  <c r="E665" i="23"/>
  <c r="F665" i="23"/>
  <c r="G665" i="23"/>
  <c r="H665" i="23"/>
  <c r="I665" i="23"/>
  <c r="J665" i="23"/>
  <c r="K665" i="23"/>
  <c r="L665" i="23"/>
  <c r="M665" i="23"/>
  <c r="A666" i="23"/>
  <c r="B666" i="23"/>
  <c r="C666" i="23"/>
  <c r="D666" i="23"/>
  <c r="E666" i="23"/>
  <c r="F666" i="23"/>
  <c r="G666" i="23"/>
  <c r="H666" i="23"/>
  <c r="I666" i="23"/>
  <c r="J666" i="23"/>
  <c r="K666" i="23"/>
  <c r="L666" i="23"/>
  <c r="M666" i="23"/>
  <c r="A667" i="23"/>
  <c r="B667" i="23"/>
  <c r="C667" i="23"/>
  <c r="D667" i="23"/>
  <c r="E667" i="23"/>
  <c r="F667" i="23"/>
  <c r="G667" i="23"/>
  <c r="H667" i="23"/>
  <c r="I667" i="23"/>
  <c r="J667" i="23"/>
  <c r="K667" i="23"/>
  <c r="L667" i="23"/>
  <c r="M667" i="23"/>
  <c r="A668" i="23"/>
  <c r="B668" i="23"/>
  <c r="C668" i="23"/>
  <c r="D668" i="23"/>
  <c r="E668" i="23"/>
  <c r="F668" i="23"/>
  <c r="G668" i="23"/>
  <c r="H668" i="23"/>
  <c r="I668" i="23"/>
  <c r="J668" i="23"/>
  <c r="K668" i="23"/>
  <c r="L668" i="23"/>
  <c r="M668" i="23"/>
  <c r="A669" i="23"/>
  <c r="B669" i="23"/>
  <c r="C669" i="23"/>
  <c r="D669" i="23"/>
  <c r="E669" i="23"/>
  <c r="F669" i="23"/>
  <c r="G669" i="23"/>
  <c r="H669" i="23"/>
  <c r="I669" i="23"/>
  <c r="J669" i="23"/>
  <c r="K669" i="23"/>
  <c r="L669" i="23"/>
  <c r="M669" i="23"/>
  <c r="A670" i="23"/>
  <c r="B670" i="23"/>
  <c r="C670" i="23"/>
  <c r="D670" i="23"/>
  <c r="E670" i="23"/>
  <c r="F670" i="23"/>
  <c r="G670" i="23"/>
  <c r="H670" i="23"/>
  <c r="I670" i="23"/>
  <c r="J670" i="23"/>
  <c r="K670" i="23"/>
  <c r="L670" i="23"/>
  <c r="M670" i="23"/>
  <c r="A671" i="23"/>
  <c r="B671" i="23"/>
  <c r="C671" i="23"/>
  <c r="D671" i="23"/>
  <c r="E671" i="23"/>
  <c r="F671" i="23"/>
  <c r="G671" i="23"/>
  <c r="H671" i="23"/>
  <c r="I671" i="23"/>
  <c r="J671" i="23"/>
  <c r="K671" i="23"/>
  <c r="L671" i="23"/>
  <c r="M671" i="23"/>
  <c r="A672" i="23"/>
  <c r="B672" i="23"/>
  <c r="C672" i="23"/>
  <c r="D672" i="23"/>
  <c r="E672" i="23"/>
  <c r="F672" i="23"/>
  <c r="G672" i="23"/>
  <c r="H672" i="23"/>
  <c r="I672" i="23"/>
  <c r="J672" i="23"/>
  <c r="K672" i="23"/>
  <c r="L672" i="23"/>
  <c r="M672" i="23"/>
  <c r="A673" i="23"/>
  <c r="B673" i="23"/>
  <c r="C673" i="23"/>
  <c r="D673" i="23"/>
  <c r="E673" i="23"/>
  <c r="F673" i="23"/>
  <c r="G673" i="23"/>
  <c r="H673" i="23"/>
  <c r="I673" i="23"/>
  <c r="J673" i="23"/>
  <c r="K673" i="23"/>
  <c r="L673" i="23"/>
  <c r="M673" i="23"/>
  <c r="A674" i="23"/>
  <c r="B674" i="23"/>
  <c r="C674" i="23"/>
  <c r="D674" i="23"/>
  <c r="E674" i="23"/>
  <c r="F674" i="23"/>
  <c r="G674" i="23"/>
  <c r="H674" i="23"/>
  <c r="I674" i="23"/>
  <c r="J674" i="23"/>
  <c r="K674" i="23"/>
  <c r="L674" i="23"/>
  <c r="M674" i="23"/>
  <c r="A675" i="23"/>
  <c r="B675" i="23"/>
  <c r="C675" i="23"/>
  <c r="D675" i="23"/>
  <c r="E675" i="23"/>
  <c r="F675" i="23"/>
  <c r="G675" i="23"/>
  <c r="H675" i="23"/>
  <c r="I675" i="23"/>
  <c r="J675" i="23"/>
  <c r="K675" i="23"/>
  <c r="L675" i="23"/>
  <c r="M675" i="23"/>
  <c r="A676" i="23"/>
  <c r="B676" i="23"/>
  <c r="C676" i="23"/>
  <c r="D676" i="23"/>
  <c r="E676" i="23"/>
  <c r="F676" i="23"/>
  <c r="G676" i="23"/>
  <c r="H676" i="23"/>
  <c r="I676" i="23"/>
  <c r="J676" i="23"/>
  <c r="K676" i="23"/>
  <c r="L676" i="23"/>
  <c r="M676" i="23"/>
  <c r="A677" i="23"/>
  <c r="B677" i="23"/>
  <c r="C677" i="23"/>
  <c r="D677" i="23"/>
  <c r="E677" i="23"/>
  <c r="F677" i="23"/>
  <c r="G677" i="23"/>
  <c r="H677" i="23"/>
  <c r="I677" i="23"/>
  <c r="J677" i="23"/>
  <c r="K677" i="23"/>
  <c r="L677" i="23"/>
  <c r="M677" i="23"/>
  <c r="A678" i="23"/>
  <c r="B678" i="23"/>
  <c r="C678" i="23"/>
  <c r="D678" i="23"/>
  <c r="E678" i="23"/>
  <c r="F678" i="23"/>
  <c r="G678" i="23"/>
  <c r="H678" i="23"/>
  <c r="I678" i="23"/>
  <c r="J678" i="23"/>
  <c r="K678" i="23"/>
  <c r="L678" i="23"/>
  <c r="M678" i="23"/>
  <c r="A679" i="23"/>
  <c r="B679" i="23"/>
  <c r="C679" i="23"/>
  <c r="D679" i="23"/>
  <c r="E679" i="23"/>
  <c r="F679" i="23"/>
  <c r="G679" i="23"/>
  <c r="H679" i="23"/>
  <c r="I679" i="23"/>
  <c r="J679" i="23"/>
  <c r="K679" i="23"/>
  <c r="L679" i="23"/>
  <c r="M679" i="23"/>
  <c r="A680" i="23"/>
  <c r="B680" i="23"/>
  <c r="C680" i="23"/>
  <c r="D680" i="23"/>
  <c r="E680" i="23"/>
  <c r="F680" i="23"/>
  <c r="G680" i="23"/>
  <c r="H680" i="23"/>
  <c r="I680" i="23"/>
  <c r="J680" i="23"/>
  <c r="K680" i="23"/>
  <c r="L680" i="23"/>
  <c r="M680" i="23"/>
  <c r="A681" i="23"/>
  <c r="B681" i="23"/>
  <c r="C681" i="23"/>
  <c r="D681" i="23"/>
  <c r="E681" i="23"/>
  <c r="F681" i="23"/>
  <c r="G681" i="23"/>
  <c r="H681" i="23"/>
  <c r="I681" i="23"/>
  <c r="J681" i="23"/>
  <c r="K681" i="23"/>
  <c r="L681" i="23"/>
  <c r="M681" i="23"/>
  <c r="A682" i="23"/>
  <c r="B682" i="23"/>
  <c r="C682" i="23"/>
  <c r="D682" i="23"/>
  <c r="E682" i="23"/>
  <c r="F682" i="23"/>
  <c r="G682" i="23"/>
  <c r="H682" i="23"/>
  <c r="I682" i="23"/>
  <c r="J682" i="23"/>
  <c r="K682" i="23"/>
  <c r="L682" i="23"/>
  <c r="M682" i="23"/>
  <c r="A683" i="23"/>
  <c r="B683" i="23"/>
  <c r="C683" i="23"/>
  <c r="D683" i="23"/>
  <c r="E683" i="23"/>
  <c r="F683" i="23"/>
  <c r="G683" i="23"/>
  <c r="H683" i="23"/>
  <c r="I683" i="23"/>
  <c r="J683" i="23"/>
  <c r="K683" i="23"/>
  <c r="L683" i="23"/>
  <c r="M683" i="23"/>
  <c r="A684" i="23"/>
  <c r="B684" i="23"/>
  <c r="C684" i="23"/>
  <c r="D684" i="23"/>
  <c r="E684" i="23"/>
  <c r="F684" i="23"/>
  <c r="G684" i="23"/>
  <c r="H684" i="23"/>
  <c r="I684" i="23"/>
  <c r="J684" i="23"/>
  <c r="K684" i="23"/>
  <c r="L684" i="23"/>
  <c r="M684" i="23"/>
  <c r="A685" i="23"/>
  <c r="B685" i="23"/>
  <c r="C685" i="23"/>
  <c r="D685" i="23"/>
  <c r="E685" i="23"/>
  <c r="F685" i="23"/>
  <c r="G685" i="23"/>
  <c r="H685" i="23"/>
  <c r="I685" i="23"/>
  <c r="J685" i="23"/>
  <c r="K685" i="23"/>
  <c r="L685" i="23"/>
  <c r="M685" i="23"/>
  <c r="A686" i="23"/>
  <c r="B686" i="23"/>
  <c r="C686" i="23"/>
  <c r="D686" i="23"/>
  <c r="E686" i="23"/>
  <c r="F686" i="23"/>
  <c r="G686" i="23"/>
  <c r="H686" i="23"/>
  <c r="I686" i="23"/>
  <c r="J686" i="23"/>
  <c r="K686" i="23"/>
  <c r="L686" i="23"/>
  <c r="M686" i="23"/>
  <c r="A687" i="23"/>
  <c r="B687" i="23"/>
  <c r="C687" i="23"/>
  <c r="D687" i="23"/>
  <c r="E687" i="23"/>
  <c r="F687" i="23"/>
  <c r="G687" i="23"/>
  <c r="H687" i="23"/>
  <c r="I687" i="23"/>
  <c r="J687" i="23"/>
  <c r="K687" i="23"/>
  <c r="L687" i="23"/>
  <c r="M687" i="23"/>
  <c r="A688" i="23"/>
  <c r="B688" i="23"/>
  <c r="C688" i="23"/>
  <c r="D688" i="23"/>
  <c r="E688" i="23"/>
  <c r="F688" i="23"/>
  <c r="G688" i="23"/>
  <c r="H688" i="23"/>
  <c r="I688" i="23"/>
  <c r="J688" i="23"/>
  <c r="K688" i="23"/>
  <c r="L688" i="23"/>
  <c r="M688" i="23"/>
  <c r="A689" i="23"/>
  <c r="B689" i="23"/>
  <c r="C689" i="23"/>
  <c r="D689" i="23"/>
  <c r="E689" i="23"/>
  <c r="F689" i="23"/>
  <c r="G689" i="23"/>
  <c r="H689" i="23"/>
  <c r="I689" i="23"/>
  <c r="J689" i="23"/>
  <c r="K689" i="23"/>
  <c r="L689" i="23"/>
  <c r="M689" i="23"/>
  <c r="A690" i="23"/>
  <c r="B690" i="23"/>
  <c r="C690" i="23"/>
  <c r="D690" i="23"/>
  <c r="E690" i="23"/>
  <c r="F690" i="23"/>
  <c r="G690" i="23"/>
  <c r="H690" i="23"/>
  <c r="I690" i="23"/>
  <c r="J690" i="23"/>
  <c r="K690" i="23"/>
  <c r="L690" i="23"/>
  <c r="M690" i="23"/>
  <c r="A691" i="23"/>
  <c r="B691" i="23"/>
  <c r="C691" i="23"/>
  <c r="D691" i="23"/>
  <c r="E691" i="23"/>
  <c r="F691" i="23"/>
  <c r="G691" i="23"/>
  <c r="H691" i="23"/>
  <c r="I691" i="23"/>
  <c r="J691" i="23"/>
  <c r="K691" i="23"/>
  <c r="L691" i="23"/>
  <c r="M691" i="23"/>
  <c r="A692" i="23"/>
  <c r="B692" i="23"/>
  <c r="C692" i="23"/>
  <c r="D692" i="23"/>
  <c r="E692" i="23"/>
  <c r="F692" i="23"/>
  <c r="G692" i="23"/>
  <c r="H692" i="23"/>
  <c r="I692" i="23"/>
  <c r="J692" i="23"/>
  <c r="K692" i="23"/>
  <c r="L692" i="23"/>
  <c r="M692" i="23"/>
  <c r="A693" i="23"/>
  <c r="B693" i="23"/>
  <c r="C693" i="23"/>
  <c r="D693" i="23"/>
  <c r="E693" i="23"/>
  <c r="F693" i="23"/>
  <c r="G693" i="23"/>
  <c r="H693" i="23"/>
  <c r="I693" i="23"/>
  <c r="J693" i="23"/>
  <c r="K693" i="23"/>
  <c r="L693" i="23"/>
  <c r="M693" i="23"/>
  <c r="A694" i="23"/>
  <c r="B694" i="23"/>
  <c r="C694" i="23"/>
  <c r="D694" i="23"/>
  <c r="E694" i="23"/>
  <c r="F694" i="23"/>
  <c r="G694" i="23"/>
  <c r="H694" i="23"/>
  <c r="I694" i="23"/>
  <c r="J694" i="23"/>
  <c r="K694" i="23"/>
  <c r="L694" i="23"/>
  <c r="M694" i="23"/>
  <c r="A695" i="23"/>
  <c r="B695" i="23"/>
  <c r="C695" i="23"/>
  <c r="D695" i="23"/>
  <c r="E695" i="23"/>
  <c r="F695" i="23"/>
  <c r="G695" i="23"/>
  <c r="H695" i="23"/>
  <c r="I695" i="23"/>
  <c r="J695" i="23"/>
  <c r="K695" i="23"/>
  <c r="L695" i="23"/>
  <c r="M695" i="23"/>
  <c r="A696" i="23"/>
  <c r="B696" i="23"/>
  <c r="C696" i="23"/>
  <c r="D696" i="23"/>
  <c r="E696" i="23"/>
  <c r="F696" i="23"/>
  <c r="G696" i="23"/>
  <c r="H696" i="23"/>
  <c r="I696" i="23"/>
  <c r="J696" i="23"/>
  <c r="K696" i="23"/>
  <c r="L696" i="23"/>
  <c r="M696" i="23"/>
  <c r="A697" i="23"/>
  <c r="B697" i="23"/>
  <c r="C697" i="23"/>
  <c r="D697" i="23"/>
  <c r="E697" i="23"/>
  <c r="F697" i="23"/>
  <c r="G697" i="23"/>
  <c r="H697" i="23"/>
  <c r="I697" i="23"/>
  <c r="J697" i="23"/>
  <c r="K697" i="23"/>
  <c r="L697" i="23"/>
  <c r="M697" i="23"/>
  <c r="A698" i="23"/>
  <c r="B698" i="23"/>
  <c r="C698" i="23"/>
  <c r="D698" i="23"/>
  <c r="E698" i="23"/>
  <c r="F698" i="23"/>
  <c r="G698" i="23"/>
  <c r="H698" i="23"/>
  <c r="I698" i="23"/>
  <c r="J698" i="23"/>
  <c r="K698" i="23"/>
  <c r="L698" i="23"/>
  <c r="M698" i="23"/>
  <c r="A699" i="23"/>
  <c r="B699" i="23"/>
  <c r="C699" i="23"/>
  <c r="D699" i="23"/>
  <c r="E699" i="23"/>
  <c r="F699" i="23"/>
  <c r="G699" i="23"/>
  <c r="H699" i="23"/>
  <c r="I699" i="23"/>
  <c r="J699" i="23"/>
  <c r="K699" i="23"/>
  <c r="L699" i="23"/>
  <c r="M699" i="23"/>
  <c r="A700" i="23"/>
  <c r="B700" i="23"/>
  <c r="C700" i="23"/>
  <c r="D700" i="23"/>
  <c r="E700" i="23"/>
  <c r="F700" i="23"/>
  <c r="G700" i="23"/>
  <c r="H700" i="23"/>
  <c r="I700" i="23"/>
  <c r="J700" i="23"/>
  <c r="K700" i="23"/>
  <c r="L700" i="23"/>
  <c r="M700" i="23"/>
  <c r="A701" i="23"/>
  <c r="B701" i="23"/>
  <c r="C701" i="23"/>
  <c r="D701" i="23"/>
  <c r="E701" i="23"/>
  <c r="F701" i="23"/>
  <c r="G701" i="23"/>
  <c r="H701" i="23"/>
  <c r="I701" i="23"/>
  <c r="J701" i="23"/>
  <c r="K701" i="23"/>
  <c r="L701" i="23"/>
  <c r="M701" i="23"/>
  <c r="A702" i="23"/>
  <c r="B702" i="23"/>
  <c r="C702" i="23"/>
  <c r="D702" i="23"/>
  <c r="E702" i="23"/>
  <c r="F702" i="23"/>
  <c r="G702" i="23"/>
  <c r="H702" i="23"/>
  <c r="I702" i="23"/>
  <c r="J702" i="23"/>
  <c r="K702" i="23"/>
  <c r="L702" i="23"/>
  <c r="M702" i="23"/>
  <c r="A703" i="23"/>
  <c r="B703" i="23"/>
  <c r="C703" i="23"/>
  <c r="D703" i="23"/>
  <c r="E703" i="23"/>
  <c r="F703" i="23"/>
  <c r="G703" i="23"/>
  <c r="H703" i="23"/>
  <c r="I703" i="23"/>
  <c r="J703" i="23"/>
  <c r="K703" i="23"/>
  <c r="L703" i="23"/>
  <c r="M703" i="23"/>
  <c r="A704" i="23"/>
  <c r="B704" i="23"/>
  <c r="C704" i="23"/>
  <c r="D704" i="23"/>
  <c r="E704" i="23"/>
  <c r="F704" i="23"/>
  <c r="G704" i="23"/>
  <c r="H704" i="23"/>
  <c r="I704" i="23"/>
  <c r="J704" i="23"/>
  <c r="K704" i="23"/>
  <c r="L704" i="23"/>
  <c r="M704" i="23"/>
  <c r="A705" i="23"/>
  <c r="B705" i="23"/>
  <c r="C705" i="23"/>
  <c r="D705" i="23"/>
  <c r="E705" i="23"/>
  <c r="F705" i="23"/>
  <c r="G705" i="23"/>
  <c r="H705" i="23"/>
  <c r="I705" i="23"/>
  <c r="J705" i="23"/>
  <c r="K705" i="23"/>
  <c r="L705" i="23"/>
  <c r="M705" i="23"/>
  <c r="A706" i="23"/>
  <c r="B706" i="23"/>
  <c r="C706" i="23"/>
  <c r="D706" i="23"/>
  <c r="E706" i="23"/>
  <c r="F706" i="23"/>
  <c r="G706" i="23"/>
  <c r="H706" i="23"/>
  <c r="I706" i="23"/>
  <c r="J706" i="23"/>
  <c r="K706" i="23"/>
  <c r="L706" i="23"/>
  <c r="M706" i="23"/>
  <c r="A707" i="23"/>
  <c r="B707" i="23"/>
  <c r="C707" i="23"/>
  <c r="D707" i="23"/>
  <c r="E707" i="23"/>
  <c r="F707" i="23"/>
  <c r="G707" i="23"/>
  <c r="H707" i="23"/>
  <c r="I707" i="23"/>
  <c r="J707" i="23"/>
  <c r="K707" i="23"/>
  <c r="L707" i="23"/>
  <c r="M707" i="23"/>
  <c r="A708" i="23"/>
  <c r="B708" i="23"/>
  <c r="C708" i="23"/>
  <c r="D708" i="23"/>
  <c r="E708" i="23"/>
  <c r="F708" i="23"/>
  <c r="G708" i="23"/>
  <c r="H708" i="23"/>
  <c r="I708" i="23"/>
  <c r="J708" i="23"/>
  <c r="K708" i="23"/>
  <c r="L708" i="23"/>
  <c r="M708" i="23"/>
  <c r="A709" i="23"/>
  <c r="B709" i="23"/>
  <c r="C709" i="23"/>
  <c r="D709" i="23"/>
  <c r="E709" i="23"/>
  <c r="F709" i="23"/>
  <c r="G709" i="23"/>
  <c r="H709" i="23"/>
  <c r="I709" i="23"/>
  <c r="J709" i="23"/>
  <c r="K709" i="23"/>
  <c r="L709" i="23"/>
  <c r="M709" i="23"/>
  <c r="A710" i="23"/>
  <c r="B710" i="23"/>
  <c r="C710" i="23"/>
  <c r="D710" i="23"/>
  <c r="E710" i="23"/>
  <c r="F710" i="23"/>
  <c r="G710" i="23"/>
  <c r="H710" i="23"/>
  <c r="I710" i="23"/>
  <c r="J710" i="23"/>
  <c r="K710" i="23"/>
  <c r="L710" i="23"/>
  <c r="M710" i="23"/>
  <c r="A711" i="23"/>
  <c r="B711" i="23"/>
  <c r="C711" i="23"/>
  <c r="D711" i="23"/>
  <c r="E711" i="23"/>
  <c r="F711" i="23"/>
  <c r="G711" i="23"/>
  <c r="H711" i="23"/>
  <c r="I711" i="23"/>
  <c r="J711" i="23"/>
  <c r="K711" i="23"/>
  <c r="L711" i="23"/>
  <c r="M711" i="23"/>
  <c r="A712" i="23"/>
  <c r="B712" i="23"/>
  <c r="C712" i="23"/>
  <c r="D712" i="23"/>
  <c r="E712" i="23"/>
  <c r="F712" i="23"/>
  <c r="G712" i="23"/>
  <c r="H712" i="23"/>
  <c r="I712" i="23"/>
  <c r="J712" i="23"/>
  <c r="K712" i="23"/>
  <c r="L712" i="23"/>
  <c r="M712" i="23"/>
  <c r="A713" i="23"/>
  <c r="B713" i="23"/>
  <c r="C713" i="23"/>
  <c r="D713" i="23"/>
  <c r="E713" i="23"/>
  <c r="F713" i="23"/>
  <c r="G713" i="23"/>
  <c r="H713" i="23"/>
  <c r="I713" i="23"/>
  <c r="J713" i="23"/>
  <c r="K713" i="23"/>
  <c r="L713" i="23"/>
  <c r="M713" i="23"/>
  <c r="A714" i="23"/>
  <c r="B714" i="23"/>
  <c r="C714" i="23"/>
  <c r="D714" i="23"/>
  <c r="E714" i="23"/>
  <c r="F714" i="23"/>
  <c r="G714" i="23"/>
  <c r="H714" i="23"/>
  <c r="I714" i="23"/>
  <c r="J714" i="23"/>
  <c r="K714" i="23"/>
  <c r="L714" i="23"/>
  <c r="M714" i="23"/>
  <c r="A715" i="23"/>
  <c r="B715" i="23"/>
  <c r="C715" i="23"/>
  <c r="D715" i="23"/>
  <c r="E715" i="23"/>
  <c r="F715" i="23"/>
  <c r="G715" i="23"/>
  <c r="H715" i="23"/>
  <c r="I715" i="23"/>
  <c r="J715" i="23"/>
  <c r="K715" i="23"/>
  <c r="L715" i="23"/>
  <c r="M715" i="23"/>
  <c r="A716" i="23"/>
  <c r="B716" i="23"/>
  <c r="C716" i="23"/>
  <c r="D716" i="23"/>
  <c r="E716" i="23"/>
  <c r="F716" i="23"/>
  <c r="G716" i="23"/>
  <c r="H716" i="23"/>
  <c r="I716" i="23"/>
  <c r="J716" i="23"/>
  <c r="K716" i="23"/>
  <c r="L716" i="23"/>
  <c r="M716" i="23"/>
  <c r="A717" i="23"/>
  <c r="B717" i="23"/>
  <c r="C717" i="23"/>
  <c r="D717" i="23"/>
  <c r="E717" i="23"/>
  <c r="F717" i="23"/>
  <c r="G717" i="23"/>
  <c r="H717" i="23"/>
  <c r="I717" i="23"/>
  <c r="J717" i="23"/>
  <c r="K717" i="23"/>
  <c r="L717" i="23"/>
  <c r="M717" i="23"/>
  <c r="A718" i="23"/>
  <c r="B718" i="23"/>
  <c r="C718" i="23"/>
  <c r="D718" i="23"/>
  <c r="E718" i="23"/>
  <c r="F718" i="23"/>
  <c r="G718" i="23"/>
  <c r="H718" i="23"/>
  <c r="I718" i="23"/>
  <c r="J718" i="23"/>
  <c r="K718" i="23"/>
  <c r="L718" i="23"/>
  <c r="M718" i="23"/>
  <c r="A719" i="23"/>
  <c r="B719" i="23"/>
  <c r="C719" i="23"/>
  <c r="D719" i="23"/>
  <c r="E719" i="23"/>
  <c r="F719" i="23"/>
  <c r="G719" i="23"/>
  <c r="H719" i="23"/>
  <c r="I719" i="23"/>
  <c r="J719" i="23"/>
  <c r="K719" i="23"/>
  <c r="L719" i="23"/>
  <c r="M719" i="23"/>
  <c r="A720" i="23"/>
  <c r="B720" i="23"/>
  <c r="C720" i="23"/>
  <c r="D720" i="23"/>
  <c r="E720" i="23"/>
  <c r="F720" i="23"/>
  <c r="G720" i="23"/>
  <c r="H720" i="23"/>
  <c r="I720" i="23"/>
  <c r="J720" i="23"/>
  <c r="K720" i="23"/>
  <c r="L720" i="23"/>
  <c r="M720" i="23"/>
  <c r="A721" i="23"/>
  <c r="B721" i="23"/>
  <c r="C721" i="23"/>
  <c r="D721" i="23"/>
  <c r="E721" i="23"/>
  <c r="F721" i="23"/>
  <c r="G721" i="23"/>
  <c r="H721" i="23"/>
  <c r="I721" i="23"/>
  <c r="J721" i="23"/>
  <c r="K721" i="23"/>
  <c r="L721" i="23"/>
  <c r="M721" i="23"/>
  <c r="A722" i="23"/>
  <c r="B722" i="23"/>
  <c r="C722" i="23"/>
  <c r="D722" i="23"/>
  <c r="E722" i="23"/>
  <c r="F722" i="23"/>
  <c r="G722" i="23"/>
  <c r="H722" i="23"/>
  <c r="I722" i="23"/>
  <c r="J722" i="23"/>
  <c r="K722" i="23"/>
  <c r="L722" i="23"/>
  <c r="M722" i="23"/>
  <c r="A723" i="23"/>
  <c r="B723" i="23"/>
  <c r="C723" i="23"/>
  <c r="D723" i="23"/>
  <c r="E723" i="23"/>
  <c r="F723" i="23"/>
  <c r="G723" i="23"/>
  <c r="H723" i="23"/>
  <c r="I723" i="23"/>
  <c r="J723" i="23"/>
  <c r="K723" i="23"/>
  <c r="L723" i="23"/>
  <c r="M723" i="23"/>
  <c r="A724" i="23"/>
  <c r="B724" i="23"/>
  <c r="C724" i="23"/>
  <c r="D724" i="23"/>
  <c r="E724" i="23"/>
  <c r="F724" i="23"/>
  <c r="G724" i="23"/>
  <c r="H724" i="23"/>
  <c r="I724" i="23"/>
  <c r="J724" i="23"/>
  <c r="K724" i="23"/>
  <c r="L724" i="23"/>
  <c r="M724" i="23"/>
  <c r="A725" i="23"/>
  <c r="B725" i="23"/>
  <c r="C725" i="23"/>
  <c r="D725" i="23"/>
  <c r="E725" i="23"/>
  <c r="F725" i="23"/>
  <c r="G725" i="23"/>
  <c r="H725" i="23"/>
  <c r="I725" i="23"/>
  <c r="J725" i="23"/>
  <c r="K725" i="23"/>
  <c r="L725" i="23"/>
  <c r="M725" i="23"/>
  <c r="A726" i="23"/>
  <c r="B726" i="23"/>
  <c r="C726" i="23"/>
  <c r="D726" i="23"/>
  <c r="E726" i="23"/>
  <c r="F726" i="23"/>
  <c r="G726" i="23"/>
  <c r="H726" i="23"/>
  <c r="I726" i="23"/>
  <c r="J726" i="23"/>
  <c r="K726" i="23"/>
  <c r="L726" i="23"/>
  <c r="M726" i="23"/>
  <c r="A727" i="23"/>
  <c r="B727" i="23"/>
  <c r="C727" i="23"/>
  <c r="D727" i="23"/>
  <c r="E727" i="23"/>
  <c r="F727" i="23"/>
  <c r="G727" i="23"/>
  <c r="H727" i="23"/>
  <c r="I727" i="23"/>
  <c r="J727" i="23"/>
  <c r="K727" i="23"/>
  <c r="L727" i="23"/>
  <c r="M727" i="23"/>
  <c r="A728" i="23"/>
  <c r="B728" i="23"/>
  <c r="C728" i="23"/>
  <c r="D728" i="23"/>
  <c r="E728" i="23"/>
  <c r="F728" i="23"/>
  <c r="G728" i="23"/>
  <c r="H728" i="23"/>
  <c r="I728" i="23"/>
  <c r="J728" i="23"/>
  <c r="K728" i="23"/>
  <c r="L728" i="23"/>
  <c r="M728" i="23"/>
  <c r="A729" i="23"/>
  <c r="B729" i="23"/>
  <c r="C729" i="23"/>
  <c r="D729" i="23"/>
  <c r="E729" i="23"/>
  <c r="F729" i="23"/>
  <c r="G729" i="23"/>
  <c r="H729" i="23"/>
  <c r="I729" i="23"/>
  <c r="J729" i="23"/>
  <c r="K729" i="23"/>
  <c r="L729" i="23"/>
  <c r="M729" i="23"/>
  <c r="A730" i="23"/>
  <c r="B730" i="23"/>
  <c r="C730" i="23"/>
  <c r="D730" i="23"/>
  <c r="E730" i="23"/>
  <c r="F730" i="23"/>
  <c r="G730" i="23"/>
  <c r="H730" i="23"/>
  <c r="I730" i="23"/>
  <c r="J730" i="23"/>
  <c r="K730" i="23"/>
  <c r="L730" i="23"/>
  <c r="M730" i="23"/>
  <c r="A731" i="23"/>
  <c r="B731" i="23"/>
  <c r="C731" i="23"/>
  <c r="D731" i="23"/>
  <c r="E731" i="23"/>
  <c r="F731" i="23"/>
  <c r="G731" i="23"/>
  <c r="H731" i="23"/>
  <c r="I731" i="23"/>
  <c r="J731" i="23"/>
  <c r="K731" i="23"/>
  <c r="L731" i="23"/>
  <c r="M731" i="23"/>
  <c r="A732" i="23"/>
  <c r="B732" i="23"/>
  <c r="C732" i="23"/>
  <c r="D732" i="23"/>
  <c r="E732" i="23"/>
  <c r="F732" i="23"/>
  <c r="G732" i="23"/>
  <c r="H732" i="23"/>
  <c r="I732" i="23"/>
  <c r="J732" i="23"/>
  <c r="K732" i="23"/>
  <c r="L732" i="23"/>
  <c r="M732" i="23"/>
  <c r="A733" i="23"/>
  <c r="B733" i="23"/>
  <c r="C733" i="23"/>
  <c r="D733" i="23"/>
  <c r="E733" i="23"/>
  <c r="F733" i="23"/>
  <c r="G733" i="23"/>
  <c r="H733" i="23"/>
  <c r="I733" i="23"/>
  <c r="J733" i="23"/>
  <c r="K733" i="23"/>
  <c r="L733" i="23"/>
  <c r="M733" i="23"/>
  <c r="A734" i="23"/>
  <c r="B734" i="23"/>
  <c r="C734" i="23"/>
  <c r="D734" i="23"/>
  <c r="E734" i="23"/>
  <c r="F734" i="23"/>
  <c r="G734" i="23"/>
  <c r="H734" i="23"/>
  <c r="I734" i="23"/>
  <c r="J734" i="23"/>
  <c r="K734" i="23"/>
  <c r="L734" i="23"/>
  <c r="M734" i="23"/>
  <c r="A735" i="23"/>
  <c r="B735" i="23"/>
  <c r="C735" i="23"/>
  <c r="D735" i="23"/>
  <c r="E735" i="23"/>
  <c r="F735" i="23"/>
  <c r="G735" i="23"/>
  <c r="H735" i="23"/>
  <c r="I735" i="23"/>
  <c r="J735" i="23"/>
  <c r="K735" i="23"/>
  <c r="L735" i="23"/>
  <c r="M735" i="23"/>
  <c r="A736" i="23"/>
  <c r="B736" i="23"/>
  <c r="C736" i="23"/>
  <c r="D736" i="23"/>
  <c r="E736" i="23"/>
  <c r="F736" i="23"/>
  <c r="G736" i="23"/>
  <c r="H736" i="23"/>
  <c r="I736" i="23"/>
  <c r="J736" i="23"/>
  <c r="K736" i="23"/>
  <c r="L736" i="23"/>
  <c r="M736" i="23"/>
  <c r="A737" i="23"/>
  <c r="B737" i="23"/>
  <c r="C737" i="23"/>
  <c r="D737" i="23"/>
  <c r="E737" i="23"/>
  <c r="F737" i="23"/>
  <c r="G737" i="23"/>
  <c r="H737" i="23"/>
  <c r="I737" i="23"/>
  <c r="J737" i="23"/>
  <c r="K737" i="23"/>
  <c r="L737" i="23"/>
  <c r="M737" i="23"/>
  <c r="A738" i="23"/>
  <c r="B738" i="23"/>
  <c r="C738" i="23"/>
  <c r="D738" i="23"/>
  <c r="E738" i="23"/>
  <c r="F738" i="23"/>
  <c r="G738" i="23"/>
  <c r="H738" i="23"/>
  <c r="I738" i="23"/>
  <c r="J738" i="23"/>
  <c r="K738" i="23"/>
  <c r="L738" i="23"/>
  <c r="M738" i="23"/>
  <c r="A739" i="23"/>
  <c r="B739" i="23"/>
  <c r="C739" i="23"/>
  <c r="D739" i="23"/>
  <c r="E739" i="23"/>
  <c r="F739" i="23"/>
  <c r="G739" i="23"/>
  <c r="H739" i="23"/>
  <c r="I739" i="23"/>
  <c r="J739" i="23"/>
  <c r="K739" i="23"/>
  <c r="L739" i="23"/>
  <c r="M739" i="23"/>
  <c r="A740" i="23"/>
  <c r="B740" i="23"/>
  <c r="C740" i="23"/>
  <c r="D740" i="23"/>
  <c r="E740" i="23"/>
  <c r="F740" i="23"/>
  <c r="G740" i="23"/>
  <c r="H740" i="23"/>
  <c r="I740" i="23"/>
  <c r="J740" i="23"/>
  <c r="K740" i="23"/>
  <c r="L740" i="23"/>
  <c r="M740" i="23"/>
  <c r="A741" i="23"/>
  <c r="B741" i="23"/>
  <c r="C741" i="23"/>
  <c r="D741" i="23"/>
  <c r="E741" i="23"/>
  <c r="F741" i="23"/>
  <c r="G741" i="23"/>
  <c r="H741" i="23"/>
  <c r="I741" i="23"/>
  <c r="J741" i="23"/>
  <c r="K741" i="23"/>
  <c r="L741" i="23"/>
  <c r="M741" i="23"/>
  <c r="A742" i="23"/>
  <c r="B742" i="23"/>
  <c r="C742" i="23"/>
  <c r="D742" i="23"/>
  <c r="E742" i="23"/>
  <c r="F742" i="23"/>
  <c r="G742" i="23"/>
  <c r="H742" i="23"/>
  <c r="I742" i="23"/>
  <c r="J742" i="23"/>
  <c r="K742" i="23"/>
  <c r="L742" i="23"/>
  <c r="M742" i="23"/>
  <c r="A743" i="23"/>
  <c r="B743" i="23"/>
  <c r="C743" i="23"/>
  <c r="D743" i="23"/>
  <c r="E743" i="23"/>
  <c r="F743" i="23"/>
  <c r="G743" i="23"/>
  <c r="H743" i="23"/>
  <c r="I743" i="23"/>
  <c r="J743" i="23"/>
  <c r="K743" i="23"/>
  <c r="L743" i="23"/>
  <c r="M743" i="23"/>
  <c r="A744" i="23"/>
  <c r="B744" i="23"/>
  <c r="C744" i="23"/>
  <c r="D744" i="23"/>
  <c r="E744" i="23"/>
  <c r="F744" i="23"/>
  <c r="G744" i="23"/>
  <c r="H744" i="23"/>
  <c r="I744" i="23"/>
  <c r="J744" i="23"/>
  <c r="K744" i="23"/>
  <c r="L744" i="23"/>
  <c r="M744" i="23"/>
  <c r="A745" i="23"/>
  <c r="B745" i="23"/>
  <c r="C745" i="23"/>
  <c r="D745" i="23"/>
  <c r="E745" i="23"/>
  <c r="F745" i="23"/>
  <c r="G745" i="23"/>
  <c r="H745" i="23"/>
  <c r="I745" i="23"/>
  <c r="J745" i="23"/>
  <c r="K745" i="23"/>
  <c r="L745" i="23"/>
  <c r="M745" i="23"/>
  <c r="A746" i="23"/>
  <c r="B746" i="23"/>
  <c r="C746" i="23"/>
  <c r="D746" i="23"/>
  <c r="E746" i="23"/>
  <c r="F746" i="23"/>
  <c r="G746" i="23"/>
  <c r="H746" i="23"/>
  <c r="I746" i="23"/>
  <c r="J746" i="23"/>
  <c r="K746" i="23"/>
  <c r="L746" i="23"/>
  <c r="M746" i="23"/>
  <c r="A747" i="23"/>
  <c r="B747" i="23"/>
  <c r="C747" i="23"/>
  <c r="D747" i="23"/>
  <c r="E747" i="23"/>
  <c r="F747" i="23"/>
  <c r="G747" i="23"/>
  <c r="H747" i="23"/>
  <c r="I747" i="23"/>
  <c r="J747" i="23"/>
  <c r="K747" i="23"/>
  <c r="L747" i="23"/>
  <c r="M747" i="23"/>
  <c r="A748" i="23"/>
  <c r="B748" i="23"/>
  <c r="C748" i="23"/>
  <c r="D748" i="23"/>
  <c r="E748" i="23"/>
  <c r="F748" i="23"/>
  <c r="G748" i="23"/>
  <c r="H748" i="23"/>
  <c r="I748" i="23"/>
  <c r="J748" i="23"/>
  <c r="K748" i="23"/>
  <c r="L748" i="23"/>
  <c r="M748" i="23"/>
  <c r="A749" i="23"/>
  <c r="B749" i="23"/>
  <c r="C749" i="23"/>
  <c r="D749" i="23"/>
  <c r="E749" i="23"/>
  <c r="F749" i="23"/>
  <c r="G749" i="23"/>
  <c r="H749" i="23"/>
  <c r="I749" i="23"/>
  <c r="J749" i="23"/>
  <c r="K749" i="23"/>
  <c r="L749" i="23"/>
  <c r="M749" i="23"/>
  <c r="A750" i="23"/>
  <c r="B750" i="23"/>
  <c r="C750" i="23"/>
  <c r="D750" i="23"/>
  <c r="E750" i="23"/>
  <c r="F750" i="23"/>
  <c r="G750" i="23"/>
  <c r="H750" i="23"/>
  <c r="I750" i="23"/>
  <c r="J750" i="23"/>
  <c r="K750" i="23"/>
  <c r="L750" i="23"/>
  <c r="M750" i="23"/>
  <c r="A751" i="23"/>
  <c r="B751" i="23"/>
  <c r="C751" i="23"/>
  <c r="D751" i="23"/>
  <c r="E751" i="23"/>
  <c r="F751" i="23"/>
  <c r="G751" i="23"/>
  <c r="H751" i="23"/>
  <c r="I751" i="23"/>
  <c r="J751" i="23"/>
  <c r="K751" i="23"/>
  <c r="L751" i="23"/>
  <c r="M751" i="23"/>
  <c r="A752" i="23"/>
  <c r="B752" i="23"/>
  <c r="C752" i="23"/>
  <c r="D752" i="23"/>
  <c r="E752" i="23"/>
  <c r="F752" i="23"/>
  <c r="G752" i="23"/>
  <c r="H752" i="23"/>
  <c r="I752" i="23"/>
  <c r="J752" i="23"/>
  <c r="K752" i="23"/>
  <c r="L752" i="23"/>
  <c r="M752" i="23"/>
  <c r="A753" i="23"/>
  <c r="B753" i="23"/>
  <c r="C753" i="23"/>
  <c r="D753" i="23"/>
  <c r="E753" i="23"/>
  <c r="F753" i="23"/>
  <c r="G753" i="23"/>
  <c r="H753" i="23"/>
  <c r="I753" i="23"/>
  <c r="J753" i="23"/>
  <c r="K753" i="23"/>
  <c r="L753" i="23"/>
  <c r="M753" i="23"/>
  <c r="A754" i="23"/>
  <c r="B754" i="23"/>
  <c r="C754" i="23"/>
  <c r="D754" i="23"/>
  <c r="E754" i="23"/>
  <c r="F754" i="23"/>
  <c r="G754" i="23"/>
  <c r="H754" i="23"/>
  <c r="I754" i="23"/>
  <c r="J754" i="23"/>
  <c r="K754" i="23"/>
  <c r="L754" i="23"/>
  <c r="M754" i="23"/>
  <c r="A755" i="23"/>
  <c r="B755" i="23"/>
  <c r="C755" i="23"/>
  <c r="D755" i="23"/>
  <c r="E755" i="23"/>
  <c r="F755" i="23"/>
  <c r="G755" i="23"/>
  <c r="H755" i="23"/>
  <c r="I755" i="23"/>
  <c r="J755" i="23"/>
  <c r="K755" i="23"/>
  <c r="L755" i="23"/>
  <c r="M755" i="23"/>
  <c r="A756" i="23"/>
  <c r="B756" i="23"/>
  <c r="C756" i="23"/>
  <c r="D756" i="23"/>
  <c r="E756" i="23"/>
  <c r="F756" i="23"/>
  <c r="G756" i="23"/>
  <c r="H756" i="23"/>
  <c r="I756" i="23"/>
  <c r="J756" i="23"/>
  <c r="K756" i="23"/>
  <c r="L756" i="23"/>
  <c r="M756" i="23"/>
  <c r="A757" i="23"/>
  <c r="B757" i="23"/>
  <c r="C757" i="23"/>
  <c r="D757" i="23"/>
  <c r="E757" i="23"/>
  <c r="F757" i="23"/>
  <c r="G757" i="23"/>
  <c r="H757" i="23"/>
  <c r="I757" i="23"/>
  <c r="J757" i="23"/>
  <c r="K757" i="23"/>
  <c r="L757" i="23"/>
  <c r="M757" i="23"/>
  <c r="A758" i="23"/>
  <c r="B758" i="23"/>
  <c r="C758" i="23"/>
  <c r="D758" i="23"/>
  <c r="E758" i="23"/>
  <c r="F758" i="23"/>
  <c r="G758" i="23"/>
  <c r="H758" i="23"/>
  <c r="I758" i="23"/>
  <c r="J758" i="23"/>
  <c r="K758" i="23"/>
  <c r="L758" i="23"/>
  <c r="M758" i="23"/>
  <c r="A759" i="23"/>
  <c r="B759" i="23"/>
  <c r="C759" i="23"/>
  <c r="D759" i="23"/>
  <c r="E759" i="23"/>
  <c r="F759" i="23"/>
  <c r="G759" i="23"/>
  <c r="H759" i="23"/>
  <c r="I759" i="23"/>
  <c r="J759" i="23"/>
  <c r="K759" i="23"/>
  <c r="L759" i="23"/>
  <c r="M759" i="23"/>
  <c r="A760" i="23"/>
  <c r="B760" i="23"/>
  <c r="C760" i="23"/>
  <c r="D760" i="23"/>
  <c r="E760" i="23"/>
  <c r="F760" i="23"/>
  <c r="G760" i="23"/>
  <c r="H760" i="23"/>
  <c r="I760" i="23"/>
  <c r="J760" i="23"/>
  <c r="K760" i="23"/>
  <c r="L760" i="23"/>
  <c r="M760" i="23"/>
  <c r="A761" i="23"/>
  <c r="B761" i="23"/>
  <c r="C761" i="23"/>
  <c r="D761" i="23"/>
  <c r="E761" i="23"/>
  <c r="F761" i="23"/>
  <c r="G761" i="23"/>
  <c r="H761" i="23"/>
  <c r="I761" i="23"/>
  <c r="J761" i="23"/>
  <c r="K761" i="23"/>
  <c r="L761" i="23"/>
  <c r="M761" i="23"/>
  <c r="A762" i="23"/>
  <c r="B762" i="23"/>
  <c r="C762" i="23"/>
  <c r="D762" i="23"/>
  <c r="E762" i="23"/>
  <c r="F762" i="23"/>
  <c r="G762" i="23"/>
  <c r="H762" i="23"/>
  <c r="I762" i="23"/>
  <c r="J762" i="23"/>
  <c r="K762" i="23"/>
  <c r="L762" i="23"/>
  <c r="M762" i="23"/>
  <c r="A763" i="23"/>
  <c r="B763" i="23"/>
  <c r="C763" i="23"/>
  <c r="D763" i="23"/>
  <c r="E763" i="23"/>
  <c r="F763" i="23"/>
  <c r="G763" i="23"/>
  <c r="H763" i="23"/>
  <c r="I763" i="23"/>
  <c r="J763" i="23"/>
  <c r="K763" i="23"/>
  <c r="L763" i="23"/>
  <c r="M763" i="23"/>
  <c r="A764" i="23"/>
  <c r="B764" i="23"/>
  <c r="C764" i="23"/>
  <c r="D764" i="23"/>
  <c r="E764" i="23"/>
  <c r="F764" i="23"/>
  <c r="G764" i="23"/>
  <c r="H764" i="23"/>
  <c r="I764" i="23"/>
  <c r="J764" i="23"/>
  <c r="K764" i="23"/>
  <c r="L764" i="23"/>
  <c r="M764" i="23"/>
  <c r="A765" i="23"/>
  <c r="B765" i="23"/>
  <c r="C765" i="23"/>
  <c r="D765" i="23"/>
  <c r="E765" i="23"/>
  <c r="F765" i="23"/>
  <c r="G765" i="23"/>
  <c r="H765" i="23"/>
  <c r="I765" i="23"/>
  <c r="J765" i="23"/>
  <c r="K765" i="23"/>
  <c r="L765" i="23"/>
  <c r="M765" i="23"/>
  <c r="A766" i="23"/>
  <c r="B766" i="23"/>
  <c r="C766" i="23"/>
  <c r="D766" i="23"/>
  <c r="E766" i="23"/>
  <c r="F766" i="23"/>
  <c r="G766" i="23"/>
  <c r="H766" i="23"/>
  <c r="I766" i="23"/>
  <c r="J766" i="23"/>
  <c r="K766" i="23"/>
  <c r="L766" i="23"/>
  <c r="M766" i="23"/>
  <c r="A767" i="23"/>
  <c r="B767" i="23"/>
  <c r="C767" i="23"/>
  <c r="D767" i="23"/>
  <c r="E767" i="23"/>
  <c r="F767" i="23"/>
  <c r="G767" i="23"/>
  <c r="H767" i="23"/>
  <c r="I767" i="23"/>
  <c r="J767" i="23"/>
  <c r="K767" i="23"/>
  <c r="L767" i="23"/>
  <c r="M767" i="23"/>
  <c r="A768" i="23"/>
  <c r="B768" i="23"/>
  <c r="C768" i="23"/>
  <c r="D768" i="23"/>
  <c r="E768" i="23"/>
  <c r="F768" i="23"/>
  <c r="G768" i="23"/>
  <c r="H768" i="23"/>
  <c r="I768" i="23"/>
  <c r="J768" i="23"/>
  <c r="K768" i="23"/>
  <c r="L768" i="23"/>
  <c r="M768" i="23"/>
  <c r="A769" i="23"/>
  <c r="B769" i="23"/>
  <c r="C769" i="23"/>
  <c r="D769" i="23"/>
  <c r="E769" i="23"/>
  <c r="F769" i="23"/>
  <c r="G769" i="23"/>
  <c r="H769" i="23"/>
  <c r="I769" i="23"/>
  <c r="J769" i="23"/>
  <c r="K769" i="23"/>
  <c r="L769" i="23"/>
  <c r="M769" i="23"/>
  <c r="A770" i="23"/>
  <c r="B770" i="23"/>
  <c r="C770" i="23"/>
  <c r="D770" i="23"/>
  <c r="E770" i="23"/>
  <c r="F770" i="23"/>
  <c r="G770" i="23"/>
  <c r="H770" i="23"/>
  <c r="I770" i="23"/>
  <c r="J770" i="23"/>
  <c r="K770" i="23"/>
  <c r="L770" i="23"/>
  <c r="M770" i="23"/>
  <c r="A771" i="23"/>
  <c r="B771" i="23"/>
  <c r="C771" i="23"/>
  <c r="D771" i="23"/>
  <c r="E771" i="23"/>
  <c r="F771" i="23"/>
  <c r="G771" i="23"/>
  <c r="H771" i="23"/>
  <c r="I771" i="23"/>
  <c r="J771" i="23"/>
  <c r="K771" i="23"/>
  <c r="L771" i="23"/>
  <c r="M771" i="23"/>
  <c r="A772" i="23"/>
  <c r="B772" i="23"/>
  <c r="C772" i="23"/>
  <c r="D772" i="23"/>
  <c r="E772" i="23"/>
  <c r="F772" i="23"/>
  <c r="G772" i="23"/>
  <c r="H772" i="23"/>
  <c r="I772" i="23"/>
  <c r="J772" i="23"/>
  <c r="K772" i="23"/>
  <c r="L772" i="23"/>
  <c r="M772" i="23"/>
  <c r="A773" i="23"/>
  <c r="B773" i="23"/>
  <c r="C773" i="23"/>
  <c r="D773" i="23"/>
  <c r="E773" i="23"/>
  <c r="F773" i="23"/>
  <c r="G773" i="23"/>
  <c r="H773" i="23"/>
  <c r="I773" i="23"/>
  <c r="J773" i="23"/>
  <c r="K773" i="23"/>
  <c r="L773" i="23"/>
  <c r="M773" i="23"/>
  <c r="A774" i="23"/>
  <c r="B774" i="23"/>
  <c r="C774" i="23"/>
  <c r="D774" i="23"/>
  <c r="E774" i="23"/>
  <c r="F774" i="23"/>
  <c r="G774" i="23"/>
  <c r="H774" i="23"/>
  <c r="I774" i="23"/>
  <c r="J774" i="23"/>
  <c r="K774" i="23"/>
  <c r="L774" i="23"/>
  <c r="M774" i="23"/>
  <c r="A775" i="23"/>
  <c r="B775" i="23"/>
  <c r="C775" i="23"/>
  <c r="D775" i="23"/>
  <c r="E775" i="23"/>
  <c r="F775" i="23"/>
  <c r="G775" i="23"/>
  <c r="H775" i="23"/>
  <c r="I775" i="23"/>
  <c r="J775" i="23"/>
  <c r="K775" i="23"/>
  <c r="L775" i="23"/>
  <c r="M775" i="23"/>
  <c r="A776" i="23"/>
  <c r="B776" i="23"/>
  <c r="C776" i="23"/>
  <c r="D776" i="23"/>
  <c r="E776" i="23"/>
  <c r="F776" i="23"/>
  <c r="G776" i="23"/>
  <c r="H776" i="23"/>
  <c r="I776" i="23"/>
  <c r="J776" i="23"/>
  <c r="K776" i="23"/>
  <c r="L776" i="23"/>
  <c r="M776" i="23"/>
  <c r="A777" i="23"/>
  <c r="B777" i="23"/>
  <c r="C777" i="23"/>
  <c r="D777" i="23"/>
  <c r="E777" i="23"/>
  <c r="F777" i="23"/>
  <c r="G777" i="23"/>
  <c r="H777" i="23"/>
  <c r="I777" i="23"/>
  <c r="J777" i="23"/>
  <c r="K777" i="23"/>
  <c r="L777" i="23"/>
  <c r="M777" i="23"/>
  <c r="A778" i="23"/>
  <c r="B778" i="23"/>
  <c r="C778" i="23"/>
  <c r="D778" i="23"/>
  <c r="E778" i="23"/>
  <c r="F778" i="23"/>
  <c r="G778" i="23"/>
  <c r="H778" i="23"/>
  <c r="I778" i="23"/>
  <c r="J778" i="23"/>
  <c r="K778" i="23"/>
  <c r="L778" i="23"/>
  <c r="M778" i="23"/>
  <c r="A779" i="23"/>
  <c r="B779" i="23"/>
  <c r="C779" i="23"/>
  <c r="D779" i="23"/>
  <c r="E779" i="23"/>
  <c r="F779" i="23"/>
  <c r="G779" i="23"/>
  <c r="H779" i="23"/>
  <c r="I779" i="23"/>
  <c r="J779" i="23"/>
  <c r="K779" i="23"/>
  <c r="L779" i="23"/>
  <c r="M779" i="23"/>
  <c r="A780" i="23"/>
  <c r="B780" i="23"/>
  <c r="C780" i="23"/>
  <c r="D780" i="23"/>
  <c r="E780" i="23"/>
  <c r="F780" i="23"/>
  <c r="G780" i="23"/>
  <c r="H780" i="23"/>
  <c r="I780" i="23"/>
  <c r="J780" i="23"/>
  <c r="K780" i="23"/>
  <c r="L780" i="23"/>
  <c r="M780" i="23"/>
  <c r="A781" i="23"/>
  <c r="B781" i="23"/>
  <c r="C781" i="23"/>
  <c r="D781" i="23"/>
  <c r="E781" i="23"/>
  <c r="F781" i="23"/>
  <c r="G781" i="23"/>
  <c r="H781" i="23"/>
  <c r="I781" i="23"/>
  <c r="J781" i="23"/>
  <c r="K781" i="23"/>
  <c r="L781" i="23"/>
  <c r="M781" i="23"/>
  <c r="A782" i="23"/>
  <c r="B782" i="23"/>
  <c r="C782" i="23"/>
  <c r="D782" i="23"/>
  <c r="E782" i="23"/>
  <c r="F782" i="23"/>
  <c r="G782" i="23"/>
  <c r="H782" i="23"/>
  <c r="I782" i="23"/>
  <c r="J782" i="23"/>
  <c r="K782" i="23"/>
  <c r="L782" i="23"/>
  <c r="M782" i="23"/>
  <c r="A783" i="23"/>
  <c r="B783" i="23"/>
  <c r="C783" i="23"/>
  <c r="D783" i="23"/>
  <c r="E783" i="23"/>
  <c r="F783" i="23"/>
  <c r="G783" i="23"/>
  <c r="H783" i="23"/>
  <c r="I783" i="23"/>
  <c r="J783" i="23"/>
  <c r="K783" i="23"/>
  <c r="L783" i="23"/>
  <c r="M783" i="23"/>
  <c r="A784" i="23"/>
  <c r="B784" i="23"/>
  <c r="C784" i="23"/>
  <c r="D784" i="23"/>
  <c r="E784" i="23"/>
  <c r="F784" i="23"/>
  <c r="G784" i="23"/>
  <c r="H784" i="23"/>
  <c r="I784" i="23"/>
  <c r="J784" i="23"/>
  <c r="K784" i="23"/>
  <c r="L784" i="23"/>
  <c r="M784" i="23"/>
  <c r="A785" i="23"/>
  <c r="B785" i="23"/>
  <c r="C785" i="23"/>
  <c r="D785" i="23"/>
  <c r="E785" i="23"/>
  <c r="F785" i="23"/>
  <c r="G785" i="23"/>
  <c r="H785" i="23"/>
  <c r="I785" i="23"/>
  <c r="J785" i="23"/>
  <c r="K785" i="23"/>
  <c r="L785" i="23"/>
  <c r="M785" i="23"/>
  <c r="A786" i="23"/>
  <c r="B786" i="23"/>
  <c r="C786" i="23"/>
  <c r="D786" i="23"/>
  <c r="E786" i="23"/>
  <c r="F786" i="23"/>
  <c r="G786" i="23"/>
  <c r="H786" i="23"/>
  <c r="I786" i="23"/>
  <c r="J786" i="23"/>
  <c r="K786" i="23"/>
  <c r="L786" i="23"/>
  <c r="M786" i="23"/>
  <c r="A787" i="23"/>
  <c r="B787" i="23"/>
  <c r="C787" i="23"/>
  <c r="D787" i="23"/>
  <c r="E787" i="23"/>
  <c r="F787" i="23"/>
  <c r="G787" i="23"/>
  <c r="H787" i="23"/>
  <c r="I787" i="23"/>
  <c r="J787" i="23"/>
  <c r="K787" i="23"/>
  <c r="L787" i="23"/>
  <c r="M787" i="23"/>
  <c r="A788" i="23"/>
  <c r="B788" i="23"/>
  <c r="C788" i="23"/>
  <c r="D788" i="23"/>
  <c r="E788" i="23"/>
  <c r="F788" i="23"/>
  <c r="G788" i="23"/>
  <c r="H788" i="23"/>
  <c r="I788" i="23"/>
  <c r="J788" i="23"/>
  <c r="K788" i="23"/>
  <c r="L788" i="23"/>
  <c r="M788" i="23"/>
  <c r="A789" i="23"/>
  <c r="B789" i="23"/>
  <c r="C789" i="23"/>
  <c r="D789" i="23"/>
  <c r="E789" i="23"/>
  <c r="F789" i="23"/>
  <c r="G789" i="23"/>
  <c r="H789" i="23"/>
  <c r="I789" i="23"/>
  <c r="J789" i="23"/>
  <c r="K789" i="23"/>
  <c r="L789" i="23"/>
  <c r="M789" i="23"/>
  <c r="A790" i="23"/>
  <c r="B790" i="23"/>
  <c r="C790" i="23"/>
  <c r="D790" i="23"/>
  <c r="E790" i="23"/>
  <c r="F790" i="23"/>
  <c r="G790" i="23"/>
  <c r="H790" i="23"/>
  <c r="I790" i="23"/>
  <c r="J790" i="23"/>
  <c r="K790" i="23"/>
  <c r="L790" i="23"/>
  <c r="M790" i="23"/>
  <c r="A791" i="23"/>
  <c r="B791" i="23"/>
  <c r="C791" i="23"/>
  <c r="D791" i="23"/>
  <c r="E791" i="23"/>
  <c r="F791" i="23"/>
  <c r="G791" i="23"/>
  <c r="H791" i="23"/>
  <c r="I791" i="23"/>
  <c r="J791" i="23"/>
  <c r="K791" i="23"/>
  <c r="L791" i="23"/>
  <c r="M791" i="23"/>
  <c r="A792" i="23"/>
  <c r="B792" i="23"/>
  <c r="C792" i="23"/>
  <c r="D792" i="23"/>
  <c r="E792" i="23"/>
  <c r="F792" i="23"/>
  <c r="G792" i="23"/>
  <c r="H792" i="23"/>
  <c r="I792" i="23"/>
  <c r="J792" i="23"/>
  <c r="K792" i="23"/>
  <c r="L792" i="23"/>
  <c r="M792" i="23"/>
  <c r="A793" i="23"/>
  <c r="B793" i="23"/>
  <c r="C793" i="23"/>
  <c r="D793" i="23"/>
  <c r="E793" i="23"/>
  <c r="F793" i="23"/>
  <c r="G793" i="23"/>
  <c r="H793" i="23"/>
  <c r="I793" i="23"/>
  <c r="J793" i="23"/>
  <c r="K793" i="23"/>
  <c r="L793" i="23"/>
  <c r="M793" i="23"/>
  <c r="A794" i="23"/>
  <c r="B794" i="23"/>
  <c r="C794" i="23"/>
  <c r="D794" i="23"/>
  <c r="E794" i="23"/>
  <c r="F794" i="23"/>
  <c r="G794" i="23"/>
  <c r="H794" i="23"/>
  <c r="I794" i="23"/>
  <c r="J794" i="23"/>
  <c r="K794" i="23"/>
  <c r="L794" i="23"/>
  <c r="M794" i="23"/>
  <c r="A795" i="23"/>
  <c r="B795" i="23"/>
  <c r="C795" i="23"/>
  <c r="D795" i="23"/>
  <c r="E795" i="23"/>
  <c r="F795" i="23"/>
  <c r="G795" i="23"/>
  <c r="H795" i="23"/>
  <c r="I795" i="23"/>
  <c r="J795" i="23"/>
  <c r="K795" i="23"/>
  <c r="L795" i="23"/>
  <c r="M795" i="23"/>
  <c r="A796" i="23"/>
  <c r="B796" i="23"/>
  <c r="C796" i="23"/>
  <c r="D796" i="23"/>
  <c r="E796" i="23"/>
  <c r="F796" i="23"/>
  <c r="G796" i="23"/>
  <c r="H796" i="23"/>
  <c r="I796" i="23"/>
  <c r="J796" i="23"/>
  <c r="K796" i="23"/>
  <c r="L796" i="23"/>
  <c r="M796" i="23"/>
  <c r="A797" i="23"/>
  <c r="B797" i="23"/>
  <c r="C797" i="23"/>
  <c r="D797" i="23"/>
  <c r="E797" i="23"/>
  <c r="F797" i="23"/>
  <c r="G797" i="23"/>
  <c r="H797" i="23"/>
  <c r="I797" i="23"/>
  <c r="J797" i="23"/>
  <c r="K797" i="23"/>
  <c r="L797" i="23"/>
  <c r="M797" i="23"/>
  <c r="A798" i="23"/>
  <c r="B798" i="23"/>
  <c r="C798" i="23"/>
  <c r="D798" i="23"/>
  <c r="E798" i="23"/>
  <c r="F798" i="23"/>
  <c r="G798" i="23"/>
  <c r="H798" i="23"/>
  <c r="I798" i="23"/>
  <c r="J798" i="23"/>
  <c r="K798" i="23"/>
  <c r="L798" i="23"/>
  <c r="M798" i="23"/>
  <c r="A799" i="23"/>
  <c r="B799" i="23"/>
  <c r="C799" i="23"/>
  <c r="D799" i="23"/>
  <c r="E799" i="23"/>
  <c r="F799" i="23"/>
  <c r="G799" i="23"/>
  <c r="H799" i="23"/>
  <c r="I799" i="23"/>
  <c r="J799" i="23"/>
  <c r="K799" i="23"/>
  <c r="L799" i="23"/>
  <c r="M799" i="23"/>
  <c r="A800" i="23"/>
  <c r="B800" i="23"/>
  <c r="C800" i="23"/>
  <c r="D800" i="23"/>
  <c r="E800" i="23"/>
  <c r="F800" i="23"/>
  <c r="G800" i="23"/>
  <c r="H800" i="23"/>
  <c r="I800" i="23"/>
  <c r="J800" i="23"/>
  <c r="K800" i="23"/>
  <c r="L800" i="23"/>
  <c r="M800" i="23"/>
  <c r="A801" i="23"/>
  <c r="B801" i="23"/>
  <c r="C801" i="23"/>
  <c r="D801" i="23"/>
  <c r="E801" i="23"/>
  <c r="F801" i="23"/>
  <c r="G801" i="23"/>
  <c r="H801" i="23"/>
  <c r="I801" i="23"/>
  <c r="J801" i="23"/>
  <c r="K801" i="23"/>
  <c r="L801" i="23"/>
  <c r="M801" i="23"/>
  <c r="A802" i="23"/>
  <c r="B802" i="23"/>
  <c r="C802" i="23"/>
  <c r="D802" i="23"/>
  <c r="E802" i="23"/>
  <c r="F802" i="23"/>
  <c r="G802" i="23"/>
  <c r="H802" i="23"/>
  <c r="I802" i="23"/>
  <c r="J802" i="23"/>
  <c r="K802" i="23"/>
  <c r="L802" i="23"/>
  <c r="M802" i="23"/>
  <c r="A803" i="23"/>
  <c r="B803" i="23"/>
  <c r="C803" i="23"/>
  <c r="D803" i="23"/>
  <c r="E803" i="23"/>
  <c r="F803" i="23"/>
  <c r="G803" i="23"/>
  <c r="H803" i="23"/>
  <c r="I803" i="23"/>
  <c r="J803" i="23"/>
  <c r="K803" i="23"/>
  <c r="L803" i="23"/>
  <c r="M803" i="23"/>
  <c r="A804" i="23"/>
  <c r="B804" i="23"/>
  <c r="C804" i="23"/>
  <c r="D804" i="23"/>
  <c r="E804" i="23"/>
  <c r="F804" i="23"/>
  <c r="G804" i="23"/>
  <c r="H804" i="23"/>
  <c r="I804" i="23"/>
  <c r="J804" i="23"/>
  <c r="K804" i="23"/>
  <c r="L804" i="23"/>
  <c r="M804" i="23"/>
  <c r="A805" i="23"/>
  <c r="B805" i="23"/>
  <c r="C805" i="23"/>
  <c r="D805" i="23"/>
  <c r="E805" i="23"/>
  <c r="F805" i="23"/>
  <c r="G805" i="23"/>
  <c r="H805" i="23"/>
  <c r="I805" i="23"/>
  <c r="J805" i="23"/>
  <c r="K805" i="23"/>
  <c r="L805" i="23"/>
  <c r="M805" i="23"/>
  <c r="A806" i="23"/>
  <c r="B806" i="23"/>
  <c r="C806" i="23"/>
  <c r="D806" i="23"/>
  <c r="E806" i="23"/>
  <c r="F806" i="23"/>
  <c r="G806" i="23"/>
  <c r="H806" i="23"/>
  <c r="I806" i="23"/>
  <c r="J806" i="23"/>
  <c r="K806" i="23"/>
  <c r="L806" i="23"/>
  <c r="M806" i="23"/>
  <c r="A807" i="23"/>
  <c r="B807" i="23"/>
  <c r="C807" i="23"/>
  <c r="D807" i="23"/>
  <c r="E807" i="23"/>
  <c r="F807" i="23"/>
  <c r="G807" i="23"/>
  <c r="H807" i="23"/>
  <c r="I807" i="23"/>
  <c r="J807" i="23"/>
  <c r="K807" i="23"/>
  <c r="L807" i="23"/>
  <c r="M807" i="23"/>
  <c r="A808" i="23"/>
  <c r="B808" i="23"/>
  <c r="C808" i="23"/>
  <c r="D808" i="23"/>
  <c r="E808" i="23"/>
  <c r="F808" i="23"/>
  <c r="G808" i="23"/>
  <c r="H808" i="23"/>
  <c r="I808" i="23"/>
  <c r="J808" i="23"/>
  <c r="K808" i="23"/>
  <c r="L808" i="23"/>
  <c r="M808" i="23"/>
  <c r="A809" i="23"/>
  <c r="B809" i="23"/>
  <c r="C809" i="23"/>
  <c r="D809" i="23"/>
  <c r="E809" i="23"/>
  <c r="F809" i="23"/>
  <c r="G809" i="23"/>
  <c r="H809" i="23"/>
  <c r="I809" i="23"/>
  <c r="J809" i="23"/>
  <c r="K809" i="23"/>
  <c r="L809" i="23"/>
  <c r="M809" i="23"/>
  <c r="A810" i="23"/>
  <c r="B810" i="23"/>
  <c r="C810" i="23"/>
  <c r="D810" i="23"/>
  <c r="E810" i="23"/>
  <c r="F810" i="23"/>
  <c r="G810" i="23"/>
  <c r="H810" i="23"/>
  <c r="I810" i="23"/>
  <c r="J810" i="23"/>
  <c r="K810" i="23"/>
  <c r="L810" i="23"/>
  <c r="M810" i="23"/>
  <c r="A811" i="23"/>
  <c r="B811" i="23"/>
  <c r="C811" i="23"/>
  <c r="D811" i="23"/>
  <c r="E811" i="23"/>
  <c r="F811" i="23"/>
  <c r="G811" i="23"/>
  <c r="H811" i="23"/>
  <c r="I811" i="23"/>
  <c r="J811" i="23"/>
  <c r="K811" i="23"/>
  <c r="L811" i="23"/>
  <c r="M811" i="23"/>
  <c r="A812" i="23"/>
  <c r="B812" i="23"/>
  <c r="C812" i="23"/>
  <c r="D812" i="23"/>
  <c r="E812" i="23"/>
  <c r="F812" i="23"/>
  <c r="G812" i="23"/>
  <c r="H812" i="23"/>
  <c r="I812" i="23"/>
  <c r="J812" i="23"/>
  <c r="K812" i="23"/>
  <c r="L812" i="23"/>
  <c r="M812" i="23"/>
  <c r="A813" i="23"/>
  <c r="B813" i="23"/>
  <c r="C813" i="23"/>
  <c r="D813" i="23"/>
  <c r="E813" i="23"/>
  <c r="F813" i="23"/>
  <c r="G813" i="23"/>
  <c r="H813" i="23"/>
  <c r="I813" i="23"/>
  <c r="J813" i="23"/>
  <c r="K813" i="23"/>
  <c r="L813" i="23"/>
  <c r="M813" i="23"/>
  <c r="A814" i="23"/>
  <c r="B814" i="23"/>
  <c r="C814" i="23"/>
  <c r="D814" i="23"/>
  <c r="E814" i="23"/>
  <c r="F814" i="23"/>
  <c r="G814" i="23"/>
  <c r="H814" i="23"/>
  <c r="I814" i="23"/>
  <c r="J814" i="23"/>
  <c r="K814" i="23"/>
  <c r="L814" i="23"/>
  <c r="M814" i="23"/>
  <c r="A815" i="23"/>
  <c r="B815" i="23"/>
  <c r="C815" i="23"/>
  <c r="D815" i="23"/>
  <c r="E815" i="23"/>
  <c r="F815" i="23"/>
  <c r="G815" i="23"/>
  <c r="H815" i="23"/>
  <c r="I815" i="23"/>
  <c r="J815" i="23"/>
  <c r="K815" i="23"/>
  <c r="L815" i="23"/>
  <c r="M815" i="23"/>
  <c r="A816" i="23"/>
  <c r="B816" i="23"/>
  <c r="C816" i="23"/>
  <c r="D816" i="23"/>
  <c r="E816" i="23"/>
  <c r="F816" i="23"/>
  <c r="G816" i="23"/>
  <c r="H816" i="23"/>
  <c r="I816" i="23"/>
  <c r="J816" i="23"/>
  <c r="K816" i="23"/>
  <c r="L816" i="23"/>
  <c r="M816" i="23"/>
  <c r="A817" i="23"/>
  <c r="B817" i="23"/>
  <c r="C817" i="23"/>
  <c r="D817" i="23"/>
  <c r="E817" i="23"/>
  <c r="F817" i="23"/>
  <c r="G817" i="23"/>
  <c r="H817" i="23"/>
  <c r="I817" i="23"/>
  <c r="J817" i="23"/>
  <c r="K817" i="23"/>
  <c r="L817" i="23"/>
  <c r="M817" i="23"/>
  <c r="A818" i="23"/>
  <c r="B818" i="23"/>
  <c r="C818" i="23"/>
  <c r="D818" i="23"/>
  <c r="E818" i="23"/>
  <c r="F818" i="23"/>
  <c r="G818" i="23"/>
  <c r="H818" i="23"/>
  <c r="I818" i="23"/>
  <c r="J818" i="23"/>
  <c r="K818" i="23"/>
  <c r="L818" i="23"/>
  <c r="M818" i="23"/>
  <c r="A819" i="23"/>
  <c r="B819" i="23"/>
  <c r="C819" i="23"/>
  <c r="D819" i="23"/>
  <c r="E819" i="23"/>
  <c r="F819" i="23"/>
  <c r="G819" i="23"/>
  <c r="H819" i="23"/>
  <c r="I819" i="23"/>
  <c r="J819" i="23"/>
  <c r="K819" i="23"/>
  <c r="L819" i="23"/>
  <c r="M819" i="23"/>
  <c r="A820" i="23"/>
  <c r="B820" i="23"/>
  <c r="C820" i="23"/>
  <c r="D820" i="23"/>
  <c r="E820" i="23"/>
  <c r="F820" i="23"/>
  <c r="G820" i="23"/>
  <c r="H820" i="23"/>
  <c r="I820" i="23"/>
  <c r="J820" i="23"/>
  <c r="K820" i="23"/>
  <c r="L820" i="23"/>
  <c r="M820" i="23"/>
  <c r="A821" i="23"/>
  <c r="B821" i="23"/>
  <c r="C821" i="23"/>
  <c r="D821" i="23"/>
  <c r="E821" i="23"/>
  <c r="F821" i="23"/>
  <c r="G821" i="23"/>
  <c r="H821" i="23"/>
  <c r="I821" i="23"/>
  <c r="J821" i="23"/>
  <c r="K821" i="23"/>
  <c r="L821" i="23"/>
  <c r="M821" i="23"/>
  <c r="A822" i="23"/>
  <c r="B822" i="23"/>
  <c r="C822" i="23"/>
  <c r="D822" i="23"/>
  <c r="E822" i="23"/>
  <c r="F822" i="23"/>
  <c r="G822" i="23"/>
  <c r="H822" i="23"/>
  <c r="I822" i="23"/>
  <c r="J822" i="23"/>
  <c r="K822" i="23"/>
  <c r="L822" i="23"/>
  <c r="M822" i="23"/>
  <c r="A823" i="23"/>
  <c r="B823" i="23"/>
  <c r="C823" i="23"/>
  <c r="D823" i="23"/>
  <c r="E823" i="23"/>
  <c r="F823" i="23"/>
  <c r="G823" i="23"/>
  <c r="H823" i="23"/>
  <c r="I823" i="23"/>
  <c r="J823" i="23"/>
  <c r="K823" i="23"/>
  <c r="L823" i="23"/>
  <c r="M823" i="23"/>
  <c r="A824" i="23"/>
  <c r="B824" i="23"/>
  <c r="C824" i="23"/>
  <c r="D824" i="23"/>
  <c r="E824" i="23"/>
  <c r="F824" i="23"/>
  <c r="G824" i="23"/>
  <c r="H824" i="23"/>
  <c r="I824" i="23"/>
  <c r="J824" i="23"/>
  <c r="K824" i="23"/>
  <c r="L824" i="23"/>
  <c r="M824" i="23"/>
  <c r="A825" i="23"/>
  <c r="B825" i="23"/>
  <c r="C825" i="23"/>
  <c r="D825" i="23"/>
  <c r="E825" i="23"/>
  <c r="F825" i="23"/>
  <c r="G825" i="23"/>
  <c r="H825" i="23"/>
  <c r="I825" i="23"/>
  <c r="J825" i="23"/>
  <c r="K825" i="23"/>
  <c r="L825" i="23"/>
  <c r="M825" i="23"/>
  <c r="A826" i="23"/>
  <c r="B826" i="23"/>
  <c r="C826" i="23"/>
  <c r="D826" i="23"/>
  <c r="E826" i="23"/>
  <c r="F826" i="23"/>
  <c r="G826" i="23"/>
  <c r="H826" i="23"/>
  <c r="I826" i="23"/>
  <c r="J826" i="23"/>
  <c r="K826" i="23"/>
  <c r="L826" i="23"/>
  <c r="M826" i="23"/>
  <c r="A827" i="23"/>
  <c r="B827" i="23"/>
  <c r="C827" i="23"/>
  <c r="D827" i="23"/>
  <c r="E827" i="23"/>
  <c r="F827" i="23"/>
  <c r="G827" i="23"/>
  <c r="H827" i="23"/>
  <c r="I827" i="23"/>
  <c r="J827" i="23"/>
  <c r="K827" i="23"/>
  <c r="L827" i="23"/>
  <c r="M827" i="23"/>
  <c r="A828" i="23"/>
  <c r="B828" i="23"/>
  <c r="C828" i="23"/>
  <c r="D828" i="23"/>
  <c r="E828" i="23"/>
  <c r="F828" i="23"/>
  <c r="G828" i="23"/>
  <c r="H828" i="23"/>
  <c r="I828" i="23"/>
  <c r="J828" i="23"/>
  <c r="K828" i="23"/>
  <c r="L828" i="23"/>
  <c r="M828" i="23"/>
  <c r="A829" i="23"/>
  <c r="B829" i="23"/>
  <c r="C829" i="23"/>
  <c r="D829" i="23"/>
  <c r="E829" i="23"/>
  <c r="F829" i="23"/>
  <c r="G829" i="23"/>
  <c r="H829" i="23"/>
  <c r="I829" i="23"/>
  <c r="J829" i="23"/>
  <c r="K829" i="23"/>
  <c r="L829" i="23"/>
  <c r="M829" i="23"/>
  <c r="A830" i="23"/>
  <c r="B830" i="23"/>
  <c r="C830" i="23"/>
  <c r="D830" i="23"/>
  <c r="E830" i="23"/>
  <c r="F830" i="23"/>
  <c r="G830" i="23"/>
  <c r="H830" i="23"/>
  <c r="I830" i="23"/>
  <c r="J830" i="23"/>
  <c r="K830" i="23"/>
  <c r="L830" i="23"/>
  <c r="M830" i="23"/>
  <c r="A831" i="23"/>
  <c r="B831" i="23"/>
  <c r="C831" i="23"/>
  <c r="D831" i="23"/>
  <c r="E831" i="23"/>
  <c r="F831" i="23"/>
  <c r="G831" i="23"/>
  <c r="H831" i="23"/>
  <c r="I831" i="23"/>
  <c r="J831" i="23"/>
  <c r="K831" i="23"/>
  <c r="L831" i="23"/>
  <c r="M831" i="23"/>
  <c r="A832" i="23"/>
  <c r="B832" i="23"/>
  <c r="C832" i="23"/>
  <c r="D832" i="23"/>
  <c r="E832" i="23"/>
  <c r="F832" i="23"/>
  <c r="G832" i="23"/>
  <c r="H832" i="23"/>
  <c r="I832" i="23"/>
  <c r="J832" i="23"/>
  <c r="K832" i="23"/>
  <c r="L832" i="23"/>
  <c r="M832" i="23"/>
  <c r="A833" i="23"/>
  <c r="B833" i="23"/>
  <c r="C833" i="23"/>
  <c r="D833" i="23"/>
  <c r="E833" i="23"/>
  <c r="F833" i="23"/>
  <c r="G833" i="23"/>
  <c r="H833" i="23"/>
  <c r="I833" i="23"/>
  <c r="J833" i="23"/>
  <c r="K833" i="23"/>
  <c r="L833" i="23"/>
  <c r="M833" i="23"/>
  <c r="A834" i="23"/>
  <c r="B834" i="23"/>
  <c r="C834" i="23"/>
  <c r="D834" i="23"/>
  <c r="E834" i="23"/>
  <c r="F834" i="23"/>
  <c r="G834" i="23"/>
  <c r="H834" i="23"/>
  <c r="I834" i="23"/>
  <c r="J834" i="23"/>
  <c r="K834" i="23"/>
  <c r="L834" i="23"/>
  <c r="M834" i="23"/>
  <c r="A835" i="23"/>
  <c r="B835" i="23"/>
  <c r="C835" i="23"/>
  <c r="D835" i="23"/>
  <c r="E835" i="23"/>
  <c r="F835" i="23"/>
  <c r="G835" i="23"/>
  <c r="H835" i="23"/>
  <c r="I835" i="23"/>
  <c r="J835" i="23"/>
  <c r="K835" i="23"/>
  <c r="L835" i="23"/>
  <c r="M835" i="23"/>
  <c r="A836" i="23"/>
  <c r="B836" i="23"/>
  <c r="C836" i="23"/>
  <c r="D836" i="23"/>
  <c r="E836" i="23"/>
  <c r="F836" i="23"/>
  <c r="G836" i="23"/>
  <c r="H836" i="23"/>
  <c r="I836" i="23"/>
  <c r="J836" i="23"/>
  <c r="K836" i="23"/>
  <c r="L836" i="23"/>
  <c r="M836" i="23"/>
  <c r="A837" i="23"/>
  <c r="B837" i="23"/>
  <c r="C837" i="23"/>
  <c r="D837" i="23"/>
  <c r="E837" i="23"/>
  <c r="F837" i="23"/>
  <c r="G837" i="23"/>
  <c r="H837" i="23"/>
  <c r="I837" i="23"/>
  <c r="J837" i="23"/>
  <c r="K837" i="23"/>
  <c r="L837" i="23"/>
  <c r="M837" i="23"/>
  <c r="A838" i="23"/>
  <c r="B838" i="23"/>
  <c r="C838" i="23"/>
  <c r="D838" i="23"/>
  <c r="E838" i="23"/>
  <c r="F838" i="23"/>
  <c r="G838" i="23"/>
  <c r="H838" i="23"/>
  <c r="I838" i="23"/>
  <c r="J838" i="23"/>
  <c r="K838" i="23"/>
  <c r="L838" i="23"/>
  <c r="M838" i="23"/>
  <c r="A839" i="23"/>
  <c r="B839" i="23"/>
  <c r="C839" i="23"/>
  <c r="D839" i="23"/>
  <c r="E839" i="23"/>
  <c r="F839" i="23"/>
  <c r="G839" i="23"/>
  <c r="H839" i="23"/>
  <c r="I839" i="23"/>
  <c r="J839" i="23"/>
  <c r="K839" i="23"/>
  <c r="L839" i="23"/>
  <c r="M839" i="23"/>
  <c r="A840" i="23"/>
  <c r="B840" i="23"/>
  <c r="C840" i="23"/>
  <c r="D840" i="23"/>
  <c r="E840" i="23"/>
  <c r="F840" i="23"/>
  <c r="G840" i="23"/>
  <c r="H840" i="23"/>
  <c r="I840" i="23"/>
  <c r="J840" i="23"/>
  <c r="K840" i="23"/>
  <c r="L840" i="23"/>
  <c r="M840" i="23"/>
  <c r="A841" i="23"/>
  <c r="B841" i="23"/>
  <c r="C841" i="23"/>
  <c r="D841" i="23"/>
  <c r="E841" i="23"/>
  <c r="F841" i="23"/>
  <c r="G841" i="23"/>
  <c r="H841" i="23"/>
  <c r="I841" i="23"/>
  <c r="J841" i="23"/>
  <c r="K841" i="23"/>
  <c r="L841" i="23"/>
  <c r="M841" i="23"/>
  <c r="A842" i="23"/>
  <c r="B842" i="23"/>
  <c r="C842" i="23"/>
  <c r="D842" i="23"/>
  <c r="E842" i="23"/>
  <c r="F842" i="23"/>
  <c r="G842" i="23"/>
  <c r="H842" i="23"/>
  <c r="I842" i="23"/>
  <c r="J842" i="23"/>
  <c r="K842" i="23"/>
  <c r="L842" i="23"/>
  <c r="M842" i="23"/>
  <c r="A843" i="23"/>
  <c r="B843" i="23"/>
  <c r="C843" i="23"/>
  <c r="D843" i="23"/>
  <c r="E843" i="23"/>
  <c r="F843" i="23"/>
  <c r="G843" i="23"/>
  <c r="H843" i="23"/>
  <c r="I843" i="23"/>
  <c r="J843" i="23"/>
  <c r="K843" i="23"/>
  <c r="L843" i="23"/>
  <c r="M843" i="23"/>
  <c r="A844" i="23"/>
  <c r="B844" i="23"/>
  <c r="C844" i="23"/>
  <c r="D844" i="23"/>
  <c r="E844" i="23"/>
  <c r="F844" i="23"/>
  <c r="G844" i="23"/>
  <c r="H844" i="23"/>
  <c r="I844" i="23"/>
  <c r="J844" i="23"/>
  <c r="K844" i="23"/>
  <c r="L844" i="23"/>
  <c r="M844" i="23"/>
  <c r="A845" i="23"/>
  <c r="B845" i="23"/>
  <c r="C845" i="23"/>
  <c r="D845" i="23"/>
  <c r="E845" i="23"/>
  <c r="F845" i="23"/>
  <c r="G845" i="23"/>
  <c r="H845" i="23"/>
  <c r="I845" i="23"/>
  <c r="J845" i="23"/>
  <c r="K845" i="23"/>
  <c r="L845" i="23"/>
  <c r="M845" i="23"/>
  <c r="A846" i="23"/>
  <c r="B846" i="23"/>
  <c r="C846" i="23"/>
  <c r="D846" i="23"/>
  <c r="E846" i="23"/>
  <c r="F846" i="23"/>
  <c r="G846" i="23"/>
  <c r="H846" i="23"/>
  <c r="I846" i="23"/>
  <c r="J846" i="23"/>
  <c r="K846" i="23"/>
  <c r="L846" i="23"/>
  <c r="M846" i="23"/>
  <c r="A847" i="23"/>
  <c r="B847" i="23"/>
  <c r="C847" i="23"/>
  <c r="D847" i="23"/>
  <c r="E847" i="23"/>
  <c r="F847" i="23"/>
  <c r="G847" i="23"/>
  <c r="H847" i="23"/>
  <c r="I847" i="23"/>
  <c r="J847" i="23"/>
  <c r="K847" i="23"/>
  <c r="L847" i="23"/>
  <c r="M847" i="23"/>
  <c r="A848" i="23"/>
  <c r="B848" i="23"/>
  <c r="C848" i="23"/>
  <c r="D848" i="23"/>
  <c r="E848" i="23"/>
  <c r="F848" i="23"/>
  <c r="G848" i="23"/>
  <c r="H848" i="23"/>
  <c r="I848" i="23"/>
  <c r="J848" i="23"/>
  <c r="K848" i="23"/>
  <c r="L848" i="23"/>
  <c r="M848" i="23"/>
  <c r="A849" i="23"/>
  <c r="B849" i="23"/>
  <c r="C849" i="23"/>
  <c r="D849" i="23"/>
  <c r="E849" i="23"/>
  <c r="F849" i="23"/>
  <c r="G849" i="23"/>
  <c r="H849" i="23"/>
  <c r="I849" i="23"/>
  <c r="J849" i="23"/>
  <c r="K849" i="23"/>
  <c r="L849" i="23"/>
  <c r="M849" i="23"/>
  <c r="A850" i="23"/>
  <c r="B850" i="23"/>
  <c r="C850" i="23"/>
  <c r="D850" i="23"/>
  <c r="E850" i="23"/>
  <c r="F850" i="23"/>
  <c r="G850" i="23"/>
  <c r="H850" i="23"/>
  <c r="I850" i="23"/>
  <c r="J850" i="23"/>
  <c r="K850" i="23"/>
  <c r="L850" i="23"/>
  <c r="M850" i="23"/>
  <c r="A851" i="23"/>
  <c r="B851" i="23"/>
  <c r="C851" i="23"/>
  <c r="D851" i="23"/>
  <c r="E851" i="23"/>
  <c r="F851" i="23"/>
  <c r="G851" i="23"/>
  <c r="H851" i="23"/>
  <c r="I851" i="23"/>
  <c r="J851" i="23"/>
  <c r="K851" i="23"/>
  <c r="L851" i="23"/>
  <c r="M851" i="23"/>
  <c r="A852" i="23"/>
  <c r="B852" i="23"/>
  <c r="C852" i="23"/>
  <c r="D852" i="23"/>
  <c r="E852" i="23"/>
  <c r="F852" i="23"/>
  <c r="G852" i="23"/>
  <c r="H852" i="23"/>
  <c r="I852" i="23"/>
  <c r="J852" i="23"/>
  <c r="K852" i="23"/>
  <c r="L852" i="23"/>
  <c r="M852" i="23"/>
  <c r="A853" i="23"/>
  <c r="B853" i="23"/>
  <c r="C853" i="23"/>
  <c r="D853" i="23"/>
  <c r="E853" i="23"/>
  <c r="F853" i="23"/>
  <c r="G853" i="23"/>
  <c r="H853" i="23"/>
  <c r="I853" i="23"/>
  <c r="J853" i="23"/>
  <c r="K853" i="23"/>
  <c r="L853" i="23"/>
  <c r="M853" i="23"/>
  <c r="A854" i="23"/>
  <c r="B854" i="23"/>
  <c r="C854" i="23"/>
  <c r="D854" i="23"/>
  <c r="E854" i="23"/>
  <c r="F854" i="23"/>
  <c r="G854" i="23"/>
  <c r="H854" i="23"/>
  <c r="I854" i="23"/>
  <c r="J854" i="23"/>
  <c r="K854" i="23"/>
  <c r="L854" i="23"/>
  <c r="M854" i="23"/>
  <c r="A855" i="23"/>
  <c r="B855" i="23"/>
  <c r="C855" i="23"/>
  <c r="D855" i="23"/>
  <c r="E855" i="23"/>
  <c r="F855" i="23"/>
  <c r="G855" i="23"/>
  <c r="H855" i="23"/>
  <c r="I855" i="23"/>
  <c r="J855" i="23"/>
  <c r="K855" i="23"/>
  <c r="L855" i="23"/>
  <c r="M855" i="23"/>
  <c r="A856" i="23"/>
  <c r="B856" i="23"/>
  <c r="C856" i="23"/>
  <c r="D856" i="23"/>
  <c r="E856" i="23"/>
  <c r="F856" i="23"/>
  <c r="G856" i="23"/>
  <c r="H856" i="23"/>
  <c r="I856" i="23"/>
  <c r="J856" i="23"/>
  <c r="K856" i="23"/>
  <c r="L856" i="23"/>
  <c r="M856" i="23"/>
  <c r="A857" i="23"/>
  <c r="B857" i="23"/>
  <c r="C857" i="23"/>
  <c r="D857" i="23"/>
  <c r="E857" i="23"/>
  <c r="F857" i="23"/>
  <c r="G857" i="23"/>
  <c r="H857" i="23"/>
  <c r="I857" i="23"/>
  <c r="J857" i="23"/>
  <c r="K857" i="23"/>
  <c r="L857" i="23"/>
  <c r="M857" i="23"/>
  <c r="A858" i="23"/>
  <c r="B858" i="23"/>
  <c r="C858" i="23"/>
  <c r="D858" i="23"/>
  <c r="E858" i="23"/>
  <c r="F858" i="23"/>
  <c r="G858" i="23"/>
  <c r="H858" i="23"/>
  <c r="I858" i="23"/>
  <c r="J858" i="23"/>
  <c r="K858" i="23"/>
  <c r="L858" i="23"/>
  <c r="M858" i="23"/>
  <c r="A859" i="23"/>
  <c r="B859" i="23"/>
  <c r="C859" i="23"/>
  <c r="D859" i="23"/>
  <c r="E859" i="23"/>
  <c r="F859" i="23"/>
  <c r="G859" i="23"/>
  <c r="H859" i="23"/>
  <c r="I859" i="23"/>
  <c r="J859" i="23"/>
  <c r="K859" i="23"/>
  <c r="L859" i="23"/>
  <c r="M859" i="23"/>
  <c r="A860" i="23"/>
  <c r="B860" i="23"/>
  <c r="C860" i="23"/>
  <c r="D860" i="23"/>
  <c r="E860" i="23"/>
  <c r="F860" i="23"/>
  <c r="G860" i="23"/>
  <c r="H860" i="23"/>
  <c r="I860" i="23"/>
  <c r="J860" i="23"/>
  <c r="K860" i="23"/>
  <c r="L860" i="23"/>
  <c r="M860" i="23"/>
  <c r="A861" i="23"/>
  <c r="B861" i="23"/>
  <c r="C861" i="23"/>
  <c r="D861" i="23"/>
  <c r="E861" i="23"/>
  <c r="F861" i="23"/>
  <c r="G861" i="23"/>
  <c r="H861" i="23"/>
  <c r="I861" i="23"/>
  <c r="J861" i="23"/>
  <c r="K861" i="23"/>
  <c r="L861" i="23"/>
  <c r="M861" i="23"/>
  <c r="A862" i="23"/>
  <c r="B862" i="23"/>
  <c r="C862" i="23"/>
  <c r="D862" i="23"/>
  <c r="E862" i="23"/>
  <c r="F862" i="23"/>
  <c r="G862" i="23"/>
  <c r="H862" i="23"/>
  <c r="I862" i="23"/>
  <c r="J862" i="23"/>
  <c r="K862" i="23"/>
  <c r="L862" i="23"/>
  <c r="M862" i="23"/>
  <c r="A863" i="23"/>
  <c r="B863" i="23"/>
  <c r="C863" i="23"/>
  <c r="D863" i="23"/>
  <c r="E863" i="23"/>
  <c r="F863" i="23"/>
  <c r="G863" i="23"/>
  <c r="H863" i="23"/>
  <c r="I863" i="23"/>
  <c r="J863" i="23"/>
  <c r="K863" i="23"/>
  <c r="L863" i="23"/>
  <c r="M863" i="23"/>
  <c r="A864" i="23"/>
  <c r="B864" i="23"/>
  <c r="C864" i="23"/>
  <c r="D864" i="23"/>
  <c r="E864" i="23"/>
  <c r="F864" i="23"/>
  <c r="G864" i="23"/>
  <c r="H864" i="23"/>
  <c r="I864" i="23"/>
  <c r="J864" i="23"/>
  <c r="K864" i="23"/>
  <c r="L864" i="23"/>
  <c r="M864" i="23"/>
  <c r="A865" i="23"/>
  <c r="B865" i="23"/>
  <c r="C865" i="23"/>
  <c r="D865" i="23"/>
  <c r="E865" i="23"/>
  <c r="F865" i="23"/>
  <c r="G865" i="23"/>
  <c r="H865" i="23"/>
  <c r="I865" i="23"/>
  <c r="J865" i="23"/>
  <c r="K865" i="23"/>
  <c r="L865" i="23"/>
  <c r="M865" i="23"/>
  <c r="A866" i="23"/>
  <c r="B866" i="23"/>
  <c r="C866" i="23"/>
  <c r="D866" i="23"/>
  <c r="E866" i="23"/>
  <c r="F866" i="23"/>
  <c r="G866" i="23"/>
  <c r="H866" i="23"/>
  <c r="I866" i="23"/>
  <c r="J866" i="23"/>
  <c r="K866" i="23"/>
  <c r="L866" i="23"/>
  <c r="M866" i="23"/>
  <c r="A867" i="23"/>
  <c r="B867" i="23"/>
  <c r="C867" i="23"/>
  <c r="D867" i="23"/>
  <c r="E867" i="23"/>
  <c r="F867" i="23"/>
  <c r="G867" i="23"/>
  <c r="H867" i="23"/>
  <c r="I867" i="23"/>
  <c r="J867" i="23"/>
  <c r="K867" i="23"/>
  <c r="L867" i="23"/>
  <c r="M867" i="23"/>
  <c r="A868" i="23"/>
  <c r="B868" i="23"/>
  <c r="C868" i="23"/>
  <c r="D868" i="23"/>
  <c r="E868" i="23"/>
  <c r="F868" i="23"/>
  <c r="G868" i="23"/>
  <c r="H868" i="23"/>
  <c r="I868" i="23"/>
  <c r="J868" i="23"/>
  <c r="K868" i="23"/>
  <c r="L868" i="23"/>
  <c r="M868" i="23"/>
  <c r="A869" i="23"/>
  <c r="B869" i="23"/>
  <c r="C869" i="23"/>
  <c r="D869" i="23"/>
  <c r="E869" i="23"/>
  <c r="F869" i="23"/>
  <c r="G869" i="23"/>
  <c r="H869" i="23"/>
  <c r="I869" i="23"/>
  <c r="J869" i="23"/>
  <c r="K869" i="23"/>
  <c r="L869" i="23"/>
  <c r="M869" i="23"/>
  <c r="A870" i="23"/>
  <c r="B870" i="23"/>
  <c r="C870" i="23"/>
  <c r="D870" i="23"/>
  <c r="E870" i="23"/>
  <c r="F870" i="23"/>
  <c r="G870" i="23"/>
  <c r="H870" i="23"/>
  <c r="I870" i="23"/>
  <c r="J870" i="23"/>
  <c r="K870" i="23"/>
  <c r="L870" i="23"/>
  <c r="M870" i="23"/>
  <c r="A871" i="23"/>
  <c r="B871" i="23"/>
  <c r="C871" i="23"/>
  <c r="D871" i="23"/>
  <c r="E871" i="23"/>
  <c r="F871" i="23"/>
  <c r="G871" i="23"/>
  <c r="H871" i="23"/>
  <c r="I871" i="23"/>
  <c r="J871" i="23"/>
  <c r="K871" i="23"/>
  <c r="L871" i="23"/>
  <c r="M871" i="23"/>
  <c r="A872" i="23"/>
  <c r="B872" i="23"/>
  <c r="C872" i="23"/>
  <c r="D872" i="23"/>
  <c r="E872" i="23"/>
  <c r="F872" i="23"/>
  <c r="G872" i="23"/>
  <c r="H872" i="23"/>
  <c r="I872" i="23"/>
  <c r="J872" i="23"/>
  <c r="K872" i="23"/>
  <c r="L872" i="23"/>
  <c r="M872" i="23"/>
  <c r="A873" i="23"/>
  <c r="B873" i="23"/>
  <c r="C873" i="23"/>
  <c r="D873" i="23"/>
  <c r="E873" i="23"/>
  <c r="F873" i="23"/>
  <c r="G873" i="23"/>
  <c r="H873" i="23"/>
  <c r="I873" i="23"/>
  <c r="J873" i="23"/>
  <c r="K873" i="23"/>
  <c r="L873" i="23"/>
  <c r="M873" i="23"/>
  <c r="A874" i="23"/>
  <c r="B874" i="23"/>
  <c r="C874" i="23"/>
  <c r="D874" i="23"/>
  <c r="E874" i="23"/>
  <c r="F874" i="23"/>
  <c r="G874" i="23"/>
  <c r="H874" i="23"/>
  <c r="I874" i="23"/>
  <c r="J874" i="23"/>
  <c r="K874" i="23"/>
  <c r="L874" i="23"/>
  <c r="M874" i="23"/>
  <c r="A875" i="23"/>
  <c r="B875" i="23"/>
  <c r="C875" i="23"/>
  <c r="D875" i="23"/>
  <c r="E875" i="23"/>
  <c r="F875" i="23"/>
  <c r="G875" i="23"/>
  <c r="H875" i="23"/>
  <c r="I875" i="23"/>
  <c r="J875" i="23"/>
  <c r="K875" i="23"/>
  <c r="L875" i="23"/>
  <c r="M875" i="23"/>
  <c r="A876" i="23"/>
  <c r="B876" i="23"/>
  <c r="C876" i="23"/>
  <c r="D876" i="23"/>
  <c r="E876" i="23"/>
  <c r="F876" i="23"/>
  <c r="G876" i="23"/>
  <c r="H876" i="23"/>
  <c r="I876" i="23"/>
  <c r="J876" i="23"/>
  <c r="K876" i="23"/>
  <c r="L876" i="23"/>
  <c r="M876" i="23"/>
  <c r="A877" i="23"/>
  <c r="B877" i="23"/>
  <c r="C877" i="23"/>
  <c r="D877" i="23"/>
  <c r="E877" i="23"/>
  <c r="F877" i="23"/>
  <c r="G877" i="23"/>
  <c r="H877" i="23"/>
  <c r="I877" i="23"/>
  <c r="J877" i="23"/>
  <c r="K877" i="23"/>
  <c r="L877" i="23"/>
  <c r="M877" i="23"/>
  <c r="A878" i="23"/>
  <c r="B878" i="23"/>
  <c r="C878" i="23"/>
  <c r="D878" i="23"/>
  <c r="E878" i="23"/>
  <c r="F878" i="23"/>
  <c r="G878" i="23"/>
  <c r="H878" i="23"/>
  <c r="I878" i="23"/>
  <c r="J878" i="23"/>
  <c r="K878" i="23"/>
  <c r="L878" i="23"/>
  <c r="M878" i="23"/>
  <c r="A879" i="23"/>
  <c r="B879" i="23"/>
  <c r="C879" i="23"/>
  <c r="D879" i="23"/>
  <c r="E879" i="23"/>
  <c r="F879" i="23"/>
  <c r="G879" i="23"/>
  <c r="H879" i="23"/>
  <c r="I879" i="23"/>
  <c r="J879" i="23"/>
  <c r="K879" i="23"/>
  <c r="L879" i="23"/>
  <c r="M879" i="23"/>
  <c r="A880" i="23"/>
  <c r="B880" i="23"/>
  <c r="C880" i="23"/>
  <c r="D880" i="23"/>
  <c r="E880" i="23"/>
  <c r="F880" i="23"/>
  <c r="G880" i="23"/>
  <c r="H880" i="23"/>
  <c r="I880" i="23"/>
  <c r="J880" i="23"/>
  <c r="K880" i="23"/>
  <c r="L880" i="23"/>
  <c r="M880" i="23"/>
  <c r="A881" i="23"/>
  <c r="B881" i="23"/>
  <c r="C881" i="23"/>
  <c r="D881" i="23"/>
  <c r="E881" i="23"/>
  <c r="F881" i="23"/>
  <c r="G881" i="23"/>
  <c r="H881" i="23"/>
  <c r="I881" i="23"/>
  <c r="J881" i="23"/>
  <c r="K881" i="23"/>
  <c r="L881" i="23"/>
  <c r="M881" i="23"/>
  <c r="A882" i="23"/>
  <c r="B882" i="23"/>
  <c r="C882" i="23"/>
  <c r="D882" i="23"/>
  <c r="E882" i="23"/>
  <c r="F882" i="23"/>
  <c r="G882" i="23"/>
  <c r="H882" i="23"/>
  <c r="I882" i="23"/>
  <c r="J882" i="23"/>
  <c r="K882" i="23"/>
  <c r="L882" i="23"/>
  <c r="M882" i="23"/>
  <c r="A883" i="23"/>
  <c r="B883" i="23"/>
  <c r="C883" i="23"/>
  <c r="D883" i="23"/>
  <c r="E883" i="23"/>
  <c r="F883" i="23"/>
  <c r="G883" i="23"/>
  <c r="H883" i="23"/>
  <c r="I883" i="23"/>
  <c r="J883" i="23"/>
  <c r="K883" i="23"/>
  <c r="L883" i="23"/>
  <c r="M883" i="23"/>
  <c r="A884" i="23"/>
  <c r="B884" i="23"/>
  <c r="C884" i="23"/>
  <c r="D884" i="23"/>
  <c r="E884" i="23"/>
  <c r="F884" i="23"/>
  <c r="G884" i="23"/>
  <c r="H884" i="23"/>
  <c r="I884" i="23"/>
  <c r="J884" i="23"/>
  <c r="K884" i="23"/>
  <c r="L884" i="23"/>
  <c r="M884" i="23"/>
  <c r="A885" i="23"/>
  <c r="B885" i="23"/>
  <c r="C885" i="23"/>
  <c r="D885" i="23"/>
  <c r="E885" i="23"/>
  <c r="F885" i="23"/>
  <c r="G885" i="23"/>
  <c r="H885" i="23"/>
  <c r="I885" i="23"/>
  <c r="J885" i="23"/>
  <c r="K885" i="23"/>
  <c r="L885" i="23"/>
  <c r="M885" i="23"/>
  <c r="A886" i="23"/>
  <c r="B886" i="23"/>
  <c r="C886" i="23"/>
  <c r="D886" i="23"/>
  <c r="E886" i="23"/>
  <c r="F886" i="23"/>
  <c r="G886" i="23"/>
  <c r="H886" i="23"/>
  <c r="I886" i="23"/>
  <c r="J886" i="23"/>
  <c r="K886" i="23"/>
  <c r="L886" i="23"/>
  <c r="M886" i="23"/>
  <c r="A887" i="23"/>
  <c r="B887" i="23"/>
  <c r="C887" i="23"/>
  <c r="D887" i="23"/>
  <c r="E887" i="23"/>
  <c r="F887" i="23"/>
  <c r="G887" i="23"/>
  <c r="H887" i="23"/>
  <c r="I887" i="23"/>
  <c r="J887" i="23"/>
  <c r="K887" i="23"/>
  <c r="L887" i="23"/>
  <c r="M887" i="23"/>
  <c r="A888" i="23"/>
  <c r="B888" i="23"/>
  <c r="C888" i="23"/>
  <c r="D888" i="23"/>
  <c r="E888" i="23"/>
  <c r="F888" i="23"/>
  <c r="G888" i="23"/>
  <c r="H888" i="23"/>
  <c r="I888" i="23"/>
  <c r="J888" i="23"/>
  <c r="K888" i="23"/>
  <c r="L888" i="23"/>
  <c r="M888" i="23"/>
  <c r="A889" i="23"/>
  <c r="B889" i="23"/>
  <c r="C889" i="23"/>
  <c r="D889" i="23"/>
  <c r="E889" i="23"/>
  <c r="F889" i="23"/>
  <c r="G889" i="23"/>
  <c r="H889" i="23"/>
  <c r="I889" i="23"/>
  <c r="J889" i="23"/>
  <c r="K889" i="23"/>
  <c r="L889" i="23"/>
  <c r="M889" i="23"/>
  <c r="A890" i="23"/>
  <c r="B890" i="23"/>
  <c r="C890" i="23"/>
  <c r="D890" i="23"/>
  <c r="E890" i="23"/>
  <c r="F890" i="23"/>
  <c r="G890" i="23"/>
  <c r="H890" i="23"/>
  <c r="I890" i="23"/>
  <c r="J890" i="23"/>
  <c r="K890" i="23"/>
  <c r="L890" i="23"/>
  <c r="M890" i="23"/>
  <c r="A891" i="23"/>
  <c r="B891" i="23"/>
  <c r="C891" i="23"/>
  <c r="D891" i="23"/>
  <c r="E891" i="23"/>
  <c r="F891" i="23"/>
  <c r="G891" i="23"/>
  <c r="H891" i="23"/>
  <c r="I891" i="23"/>
  <c r="J891" i="23"/>
  <c r="K891" i="23"/>
  <c r="L891" i="23"/>
  <c r="M891" i="23"/>
  <c r="A892" i="23"/>
  <c r="B892" i="23"/>
  <c r="C892" i="23"/>
  <c r="D892" i="23"/>
  <c r="E892" i="23"/>
  <c r="F892" i="23"/>
  <c r="G892" i="23"/>
  <c r="H892" i="23"/>
  <c r="I892" i="23"/>
  <c r="J892" i="23"/>
  <c r="K892" i="23"/>
  <c r="L892" i="23"/>
  <c r="M892" i="23"/>
  <c r="A893" i="23"/>
  <c r="B893" i="23"/>
  <c r="C893" i="23"/>
  <c r="D893" i="23"/>
  <c r="E893" i="23"/>
  <c r="F893" i="23"/>
  <c r="G893" i="23"/>
  <c r="H893" i="23"/>
  <c r="I893" i="23"/>
  <c r="J893" i="23"/>
  <c r="K893" i="23"/>
  <c r="L893" i="23"/>
  <c r="M893" i="23"/>
  <c r="A894" i="23"/>
  <c r="B894" i="23"/>
  <c r="C894" i="23"/>
  <c r="D894" i="23"/>
  <c r="E894" i="23"/>
  <c r="F894" i="23"/>
  <c r="G894" i="23"/>
  <c r="H894" i="23"/>
  <c r="I894" i="23"/>
  <c r="J894" i="23"/>
  <c r="K894" i="23"/>
  <c r="L894" i="23"/>
  <c r="M894" i="23"/>
  <c r="A895" i="23"/>
  <c r="B895" i="23"/>
  <c r="C895" i="23"/>
  <c r="D895" i="23"/>
  <c r="E895" i="23"/>
  <c r="F895" i="23"/>
  <c r="G895" i="23"/>
  <c r="H895" i="23"/>
  <c r="I895" i="23"/>
  <c r="J895" i="23"/>
  <c r="K895" i="23"/>
  <c r="L895" i="23"/>
  <c r="M895" i="23"/>
  <c r="A896" i="23"/>
  <c r="B896" i="23"/>
  <c r="C896" i="23"/>
  <c r="D896" i="23"/>
  <c r="E896" i="23"/>
  <c r="F896" i="23"/>
  <c r="G896" i="23"/>
  <c r="H896" i="23"/>
  <c r="I896" i="23"/>
  <c r="J896" i="23"/>
  <c r="K896" i="23"/>
  <c r="L896" i="23"/>
  <c r="M896" i="23"/>
  <c r="A897" i="23"/>
  <c r="B897" i="23"/>
  <c r="C897" i="23"/>
  <c r="D897" i="23"/>
  <c r="E897" i="23"/>
  <c r="F897" i="23"/>
  <c r="G897" i="23"/>
  <c r="H897" i="23"/>
  <c r="I897" i="23"/>
  <c r="J897" i="23"/>
  <c r="K897" i="23"/>
  <c r="L897" i="23"/>
  <c r="M897" i="23"/>
  <c r="A898" i="23"/>
  <c r="B898" i="23"/>
  <c r="C898" i="23"/>
  <c r="D898" i="23"/>
  <c r="E898" i="23"/>
  <c r="F898" i="23"/>
  <c r="G898" i="23"/>
  <c r="H898" i="23"/>
  <c r="I898" i="23"/>
  <c r="J898" i="23"/>
  <c r="K898" i="23"/>
  <c r="L898" i="23"/>
  <c r="M898" i="23"/>
  <c r="A899" i="23"/>
  <c r="B899" i="23"/>
  <c r="C899" i="23"/>
  <c r="D899" i="23"/>
  <c r="E899" i="23"/>
  <c r="F899" i="23"/>
  <c r="G899" i="23"/>
  <c r="H899" i="23"/>
  <c r="I899" i="23"/>
  <c r="J899" i="23"/>
  <c r="K899" i="23"/>
  <c r="L899" i="23"/>
  <c r="M899" i="23"/>
  <c r="A900" i="23"/>
  <c r="B900" i="23"/>
  <c r="C900" i="23"/>
  <c r="D900" i="23"/>
  <c r="E900" i="23"/>
  <c r="F900" i="23"/>
  <c r="G900" i="23"/>
  <c r="H900" i="23"/>
  <c r="I900" i="23"/>
  <c r="J900" i="23"/>
  <c r="K900" i="23"/>
  <c r="L900" i="23"/>
  <c r="M900" i="23"/>
  <c r="A901" i="23"/>
  <c r="B901" i="23"/>
  <c r="C901" i="23"/>
  <c r="D901" i="23"/>
  <c r="E901" i="23"/>
  <c r="F901" i="23"/>
  <c r="G901" i="23"/>
  <c r="H901" i="23"/>
  <c r="I901" i="23"/>
  <c r="J901" i="23"/>
  <c r="K901" i="23"/>
  <c r="L901" i="23"/>
  <c r="M901" i="23"/>
  <c r="A902" i="23"/>
  <c r="B902" i="23"/>
  <c r="C902" i="23"/>
  <c r="D902" i="23"/>
  <c r="E902" i="23"/>
  <c r="F902" i="23"/>
  <c r="G902" i="23"/>
  <c r="H902" i="23"/>
  <c r="I902" i="23"/>
  <c r="J902" i="23"/>
  <c r="K902" i="23"/>
  <c r="L902" i="23"/>
  <c r="M902" i="23"/>
  <c r="A903" i="23"/>
  <c r="B903" i="23"/>
  <c r="C903" i="23"/>
  <c r="D903" i="23"/>
  <c r="E903" i="23"/>
  <c r="F903" i="23"/>
  <c r="G903" i="23"/>
  <c r="H903" i="23"/>
  <c r="I903" i="23"/>
  <c r="J903" i="23"/>
  <c r="K903" i="23"/>
  <c r="L903" i="23"/>
  <c r="M903" i="23"/>
  <c r="A904" i="23"/>
  <c r="B904" i="23"/>
  <c r="C904" i="23"/>
  <c r="D904" i="23"/>
  <c r="E904" i="23"/>
  <c r="F904" i="23"/>
  <c r="G904" i="23"/>
  <c r="H904" i="23"/>
  <c r="I904" i="23"/>
  <c r="J904" i="23"/>
  <c r="K904" i="23"/>
  <c r="L904" i="23"/>
  <c r="M904" i="23"/>
  <c r="A905" i="23"/>
  <c r="B905" i="23"/>
  <c r="C905" i="23"/>
  <c r="D905" i="23"/>
  <c r="E905" i="23"/>
  <c r="F905" i="23"/>
  <c r="G905" i="23"/>
  <c r="H905" i="23"/>
  <c r="I905" i="23"/>
  <c r="J905" i="23"/>
  <c r="K905" i="23"/>
  <c r="L905" i="23"/>
  <c r="M905" i="23"/>
  <c r="A906" i="23"/>
  <c r="B906" i="23"/>
  <c r="C906" i="23"/>
  <c r="D906" i="23"/>
  <c r="E906" i="23"/>
  <c r="F906" i="23"/>
  <c r="G906" i="23"/>
  <c r="H906" i="23"/>
  <c r="I906" i="23"/>
  <c r="J906" i="23"/>
  <c r="K906" i="23"/>
  <c r="L906" i="23"/>
  <c r="M906" i="23"/>
  <c r="A907" i="23"/>
  <c r="B907" i="23"/>
  <c r="C907" i="23"/>
  <c r="D907" i="23"/>
  <c r="E907" i="23"/>
  <c r="F907" i="23"/>
  <c r="G907" i="23"/>
  <c r="H907" i="23"/>
  <c r="I907" i="23"/>
  <c r="J907" i="23"/>
  <c r="K907" i="23"/>
  <c r="L907" i="23"/>
  <c r="M907" i="23"/>
  <c r="A908" i="23"/>
  <c r="B908" i="23"/>
  <c r="C908" i="23"/>
  <c r="D908" i="23"/>
  <c r="E908" i="23"/>
  <c r="F908" i="23"/>
  <c r="G908" i="23"/>
  <c r="H908" i="23"/>
  <c r="I908" i="23"/>
  <c r="J908" i="23"/>
  <c r="K908" i="23"/>
  <c r="L908" i="23"/>
  <c r="M908" i="23"/>
  <c r="A909" i="23"/>
  <c r="B909" i="23"/>
  <c r="C909" i="23"/>
  <c r="D909" i="23"/>
  <c r="E909" i="23"/>
  <c r="F909" i="23"/>
  <c r="G909" i="23"/>
  <c r="H909" i="23"/>
  <c r="I909" i="23"/>
  <c r="J909" i="23"/>
  <c r="K909" i="23"/>
  <c r="L909" i="23"/>
  <c r="M909" i="23"/>
  <c r="A910" i="23"/>
  <c r="B910" i="23"/>
  <c r="C910" i="23"/>
  <c r="D910" i="23"/>
  <c r="E910" i="23"/>
  <c r="F910" i="23"/>
  <c r="G910" i="23"/>
  <c r="H910" i="23"/>
  <c r="I910" i="23"/>
  <c r="J910" i="23"/>
  <c r="K910" i="23"/>
  <c r="L910" i="23"/>
  <c r="M910" i="23"/>
  <c r="A911" i="23"/>
  <c r="B911" i="23"/>
  <c r="C911" i="23"/>
  <c r="D911" i="23"/>
  <c r="E911" i="23"/>
  <c r="F911" i="23"/>
  <c r="G911" i="23"/>
  <c r="H911" i="23"/>
  <c r="I911" i="23"/>
  <c r="J911" i="23"/>
  <c r="K911" i="23"/>
  <c r="L911" i="23"/>
  <c r="M911" i="23"/>
  <c r="A912" i="23"/>
  <c r="B912" i="23"/>
  <c r="C912" i="23"/>
  <c r="D912" i="23"/>
  <c r="E912" i="23"/>
  <c r="F912" i="23"/>
  <c r="G912" i="23"/>
  <c r="H912" i="23"/>
  <c r="I912" i="23"/>
  <c r="J912" i="23"/>
  <c r="K912" i="23"/>
  <c r="L912" i="23"/>
  <c r="M912" i="23"/>
  <c r="A913" i="23"/>
  <c r="B913" i="23"/>
  <c r="C913" i="23"/>
  <c r="D913" i="23"/>
  <c r="E913" i="23"/>
  <c r="F913" i="23"/>
  <c r="G913" i="23"/>
  <c r="H913" i="23"/>
  <c r="I913" i="23"/>
  <c r="J913" i="23"/>
  <c r="K913" i="23"/>
  <c r="L913" i="23"/>
  <c r="M913" i="23"/>
  <c r="A914" i="23"/>
  <c r="B914" i="23"/>
  <c r="C914" i="23"/>
  <c r="D914" i="23"/>
  <c r="E914" i="23"/>
  <c r="F914" i="23"/>
  <c r="G914" i="23"/>
  <c r="H914" i="23"/>
  <c r="I914" i="23"/>
  <c r="J914" i="23"/>
  <c r="K914" i="23"/>
  <c r="L914" i="23"/>
  <c r="M914" i="23"/>
  <c r="A915" i="23"/>
  <c r="B915" i="23"/>
  <c r="C915" i="23"/>
  <c r="D915" i="23"/>
  <c r="E915" i="23"/>
  <c r="F915" i="23"/>
  <c r="G915" i="23"/>
  <c r="H915" i="23"/>
  <c r="I915" i="23"/>
  <c r="J915" i="23"/>
  <c r="K915" i="23"/>
  <c r="L915" i="23"/>
  <c r="M915" i="23"/>
  <c r="A916" i="23"/>
  <c r="B916" i="23"/>
  <c r="C916" i="23"/>
  <c r="D916" i="23"/>
  <c r="E916" i="23"/>
  <c r="F916" i="23"/>
  <c r="G916" i="23"/>
  <c r="H916" i="23"/>
  <c r="I916" i="23"/>
  <c r="J916" i="23"/>
  <c r="K916" i="23"/>
  <c r="L916" i="23"/>
  <c r="M916" i="23"/>
  <c r="A917" i="23"/>
  <c r="B917" i="23"/>
  <c r="C917" i="23"/>
  <c r="D917" i="23"/>
  <c r="E917" i="23"/>
  <c r="F917" i="23"/>
  <c r="G917" i="23"/>
  <c r="H917" i="23"/>
  <c r="I917" i="23"/>
  <c r="J917" i="23"/>
  <c r="K917" i="23"/>
  <c r="L917" i="23"/>
  <c r="M917" i="23"/>
  <c r="A918" i="23"/>
  <c r="B918" i="23"/>
  <c r="C918" i="23"/>
  <c r="D918" i="23"/>
  <c r="E918" i="23"/>
  <c r="F918" i="23"/>
  <c r="G918" i="23"/>
  <c r="H918" i="23"/>
  <c r="I918" i="23"/>
  <c r="J918" i="23"/>
  <c r="K918" i="23"/>
  <c r="L918" i="23"/>
  <c r="M918" i="23"/>
  <c r="A919" i="23"/>
  <c r="B919" i="23"/>
  <c r="C919" i="23"/>
  <c r="D919" i="23"/>
  <c r="E919" i="23"/>
  <c r="F919" i="23"/>
  <c r="G919" i="23"/>
  <c r="H919" i="23"/>
  <c r="I919" i="23"/>
  <c r="J919" i="23"/>
  <c r="K919" i="23"/>
  <c r="L919" i="23"/>
  <c r="M919" i="23"/>
  <c r="A920" i="23"/>
  <c r="B920" i="23"/>
  <c r="C920" i="23"/>
  <c r="D920" i="23"/>
  <c r="E920" i="23"/>
  <c r="F920" i="23"/>
  <c r="G920" i="23"/>
  <c r="H920" i="23"/>
  <c r="I920" i="23"/>
  <c r="J920" i="23"/>
  <c r="K920" i="23"/>
  <c r="L920" i="23"/>
  <c r="M920" i="23"/>
  <c r="A921" i="23"/>
  <c r="B921" i="23"/>
  <c r="C921" i="23"/>
  <c r="D921" i="23"/>
  <c r="E921" i="23"/>
  <c r="F921" i="23"/>
  <c r="G921" i="23"/>
  <c r="H921" i="23"/>
  <c r="I921" i="23"/>
  <c r="J921" i="23"/>
  <c r="K921" i="23"/>
  <c r="L921" i="23"/>
  <c r="M921" i="23"/>
  <c r="A922" i="23"/>
  <c r="B922" i="23"/>
  <c r="C922" i="23"/>
  <c r="D922" i="23"/>
  <c r="E922" i="23"/>
  <c r="F922" i="23"/>
  <c r="G922" i="23"/>
  <c r="H922" i="23"/>
  <c r="I922" i="23"/>
  <c r="J922" i="23"/>
  <c r="K922" i="23"/>
  <c r="L922" i="23"/>
  <c r="M922" i="23"/>
  <c r="A923" i="23"/>
  <c r="B923" i="23"/>
  <c r="C923" i="23"/>
  <c r="D923" i="23"/>
  <c r="E923" i="23"/>
  <c r="F923" i="23"/>
  <c r="G923" i="23"/>
  <c r="H923" i="23"/>
  <c r="I923" i="23"/>
  <c r="J923" i="23"/>
  <c r="K923" i="23"/>
  <c r="L923" i="23"/>
  <c r="M923" i="23"/>
  <c r="A924" i="23"/>
  <c r="B924" i="23"/>
  <c r="C924" i="23"/>
  <c r="D924" i="23"/>
  <c r="E924" i="23"/>
  <c r="F924" i="23"/>
  <c r="G924" i="23"/>
  <c r="H924" i="23"/>
  <c r="I924" i="23"/>
  <c r="J924" i="23"/>
  <c r="K924" i="23"/>
  <c r="L924" i="23"/>
  <c r="M924" i="23"/>
  <c r="A925" i="23"/>
  <c r="B925" i="23"/>
  <c r="C925" i="23"/>
  <c r="D925" i="23"/>
  <c r="E925" i="23"/>
  <c r="F925" i="23"/>
  <c r="G925" i="23"/>
  <c r="H925" i="23"/>
  <c r="I925" i="23"/>
  <c r="J925" i="23"/>
  <c r="K925" i="23"/>
  <c r="L925" i="23"/>
  <c r="M925" i="23"/>
  <c r="A926" i="23"/>
  <c r="B926" i="23"/>
  <c r="C926" i="23"/>
  <c r="D926" i="23"/>
  <c r="E926" i="23"/>
  <c r="F926" i="23"/>
  <c r="G926" i="23"/>
  <c r="H926" i="23"/>
  <c r="I926" i="23"/>
  <c r="J926" i="23"/>
  <c r="K926" i="23"/>
  <c r="L926" i="23"/>
  <c r="M926" i="23"/>
  <c r="A927" i="23"/>
  <c r="B927" i="23"/>
  <c r="C927" i="23"/>
  <c r="D927" i="23"/>
  <c r="E927" i="23"/>
  <c r="F927" i="23"/>
  <c r="G927" i="23"/>
  <c r="H927" i="23"/>
  <c r="I927" i="23"/>
  <c r="J927" i="23"/>
  <c r="K927" i="23"/>
  <c r="L927" i="23"/>
  <c r="M927" i="23"/>
  <c r="A928" i="23"/>
  <c r="B928" i="23"/>
  <c r="C928" i="23"/>
  <c r="D928" i="23"/>
  <c r="E928" i="23"/>
  <c r="F928" i="23"/>
  <c r="G928" i="23"/>
  <c r="H928" i="23"/>
  <c r="I928" i="23"/>
  <c r="J928" i="23"/>
  <c r="K928" i="23"/>
  <c r="L928" i="23"/>
  <c r="M928" i="23"/>
  <c r="A929" i="23"/>
  <c r="B929" i="23"/>
  <c r="C929" i="23"/>
  <c r="D929" i="23"/>
  <c r="E929" i="23"/>
  <c r="F929" i="23"/>
  <c r="G929" i="23"/>
  <c r="H929" i="23"/>
  <c r="I929" i="23"/>
  <c r="J929" i="23"/>
  <c r="K929" i="23"/>
  <c r="L929" i="23"/>
  <c r="M929" i="23"/>
  <c r="A930" i="23"/>
  <c r="B930" i="23"/>
  <c r="C930" i="23"/>
  <c r="D930" i="23"/>
  <c r="E930" i="23"/>
  <c r="F930" i="23"/>
  <c r="G930" i="23"/>
  <c r="H930" i="23"/>
  <c r="I930" i="23"/>
  <c r="J930" i="23"/>
  <c r="K930" i="23"/>
  <c r="L930" i="23"/>
  <c r="M930" i="23"/>
  <c r="A931" i="23"/>
  <c r="B931" i="23"/>
  <c r="C931" i="23"/>
  <c r="D931" i="23"/>
  <c r="E931" i="23"/>
  <c r="F931" i="23"/>
  <c r="G931" i="23"/>
  <c r="H931" i="23"/>
  <c r="I931" i="23"/>
  <c r="J931" i="23"/>
  <c r="K931" i="23"/>
  <c r="L931" i="23"/>
  <c r="M931" i="23"/>
  <c r="A932" i="23"/>
  <c r="B932" i="23"/>
  <c r="C932" i="23"/>
  <c r="D932" i="23"/>
  <c r="E932" i="23"/>
  <c r="F932" i="23"/>
  <c r="G932" i="23"/>
  <c r="H932" i="23"/>
  <c r="I932" i="23"/>
  <c r="J932" i="23"/>
  <c r="K932" i="23"/>
  <c r="L932" i="23"/>
  <c r="M932" i="23"/>
  <c r="A933" i="23"/>
  <c r="B933" i="23"/>
  <c r="C933" i="23"/>
  <c r="D933" i="23"/>
  <c r="E933" i="23"/>
  <c r="F933" i="23"/>
  <c r="G933" i="23"/>
  <c r="H933" i="23"/>
  <c r="I933" i="23"/>
  <c r="J933" i="23"/>
  <c r="K933" i="23"/>
  <c r="L933" i="23"/>
  <c r="M933" i="23"/>
  <c r="A934" i="23"/>
  <c r="B934" i="23"/>
  <c r="C934" i="23"/>
  <c r="D934" i="23"/>
  <c r="E934" i="23"/>
  <c r="F934" i="23"/>
  <c r="G934" i="23"/>
  <c r="H934" i="23"/>
  <c r="I934" i="23"/>
  <c r="J934" i="23"/>
  <c r="K934" i="23"/>
  <c r="L934" i="23"/>
  <c r="M934" i="23"/>
  <c r="A935" i="23"/>
  <c r="B935" i="23"/>
  <c r="C935" i="23"/>
  <c r="D935" i="23"/>
  <c r="E935" i="23"/>
  <c r="F935" i="23"/>
  <c r="G935" i="23"/>
  <c r="H935" i="23"/>
  <c r="I935" i="23"/>
  <c r="J935" i="23"/>
  <c r="K935" i="23"/>
  <c r="L935" i="23"/>
  <c r="M935" i="23"/>
  <c r="A936" i="23"/>
  <c r="B936" i="23"/>
  <c r="C936" i="23"/>
  <c r="D936" i="23"/>
  <c r="E936" i="23"/>
  <c r="F936" i="23"/>
  <c r="G936" i="23"/>
  <c r="H936" i="23"/>
  <c r="I936" i="23"/>
  <c r="J936" i="23"/>
  <c r="K936" i="23"/>
  <c r="L936" i="23"/>
  <c r="M936" i="23"/>
  <c r="A937" i="23"/>
  <c r="B937" i="23"/>
  <c r="C937" i="23"/>
  <c r="D937" i="23"/>
  <c r="E937" i="23"/>
  <c r="F937" i="23"/>
  <c r="G937" i="23"/>
  <c r="H937" i="23"/>
  <c r="I937" i="23"/>
  <c r="J937" i="23"/>
  <c r="K937" i="23"/>
  <c r="L937" i="23"/>
  <c r="M937" i="23"/>
  <c r="A938" i="23"/>
  <c r="B938" i="23"/>
  <c r="C938" i="23"/>
  <c r="D938" i="23"/>
  <c r="E938" i="23"/>
  <c r="F938" i="23"/>
  <c r="G938" i="23"/>
  <c r="H938" i="23"/>
  <c r="I938" i="23"/>
  <c r="J938" i="23"/>
  <c r="K938" i="23"/>
  <c r="L938" i="23"/>
  <c r="M938" i="23"/>
  <c r="A939" i="23"/>
  <c r="B939" i="23"/>
  <c r="C939" i="23"/>
  <c r="D939" i="23"/>
  <c r="E939" i="23"/>
  <c r="F939" i="23"/>
  <c r="G939" i="23"/>
  <c r="H939" i="23"/>
  <c r="I939" i="23"/>
  <c r="J939" i="23"/>
  <c r="K939" i="23"/>
  <c r="L939" i="23"/>
  <c r="M939" i="23"/>
  <c r="A940" i="23"/>
  <c r="B940" i="23"/>
  <c r="C940" i="23"/>
  <c r="D940" i="23"/>
  <c r="E940" i="23"/>
  <c r="F940" i="23"/>
  <c r="G940" i="23"/>
  <c r="H940" i="23"/>
  <c r="I940" i="23"/>
  <c r="J940" i="23"/>
  <c r="K940" i="23"/>
  <c r="L940" i="23"/>
  <c r="M940" i="23"/>
  <c r="A941" i="23"/>
  <c r="B941" i="23"/>
  <c r="C941" i="23"/>
  <c r="D941" i="23"/>
  <c r="E941" i="23"/>
  <c r="F941" i="23"/>
  <c r="G941" i="23"/>
  <c r="H941" i="23"/>
  <c r="I941" i="23"/>
  <c r="J941" i="23"/>
  <c r="K941" i="23"/>
  <c r="L941" i="23"/>
  <c r="M941" i="23"/>
  <c r="A942" i="23"/>
  <c r="B942" i="23"/>
  <c r="C942" i="23"/>
  <c r="D942" i="23"/>
  <c r="E942" i="23"/>
  <c r="F942" i="23"/>
  <c r="G942" i="23"/>
  <c r="H942" i="23"/>
  <c r="I942" i="23"/>
  <c r="J942" i="23"/>
  <c r="K942" i="23"/>
  <c r="L942" i="23"/>
  <c r="M942" i="23"/>
  <c r="A943" i="23"/>
  <c r="B943" i="23"/>
  <c r="C943" i="23"/>
  <c r="D943" i="23"/>
  <c r="E943" i="23"/>
  <c r="F943" i="23"/>
  <c r="G943" i="23"/>
  <c r="H943" i="23"/>
  <c r="I943" i="23"/>
  <c r="J943" i="23"/>
  <c r="K943" i="23"/>
  <c r="L943" i="23"/>
  <c r="M943" i="23"/>
  <c r="A944" i="23"/>
  <c r="B944" i="23"/>
  <c r="C944" i="23"/>
  <c r="D944" i="23"/>
  <c r="E944" i="23"/>
  <c r="F944" i="23"/>
  <c r="G944" i="23"/>
  <c r="H944" i="23"/>
  <c r="I944" i="23"/>
  <c r="J944" i="23"/>
  <c r="K944" i="23"/>
  <c r="L944" i="23"/>
  <c r="M944" i="23"/>
  <c r="A945" i="23"/>
  <c r="B945" i="23"/>
  <c r="C945" i="23"/>
  <c r="D945" i="23"/>
  <c r="E945" i="23"/>
  <c r="F945" i="23"/>
  <c r="G945" i="23"/>
  <c r="H945" i="23"/>
  <c r="I945" i="23"/>
  <c r="J945" i="23"/>
  <c r="K945" i="23"/>
  <c r="L945" i="23"/>
  <c r="M945" i="23"/>
  <c r="A946" i="23"/>
  <c r="B946" i="23"/>
  <c r="C946" i="23"/>
  <c r="D946" i="23"/>
  <c r="E946" i="23"/>
  <c r="F946" i="23"/>
  <c r="G946" i="23"/>
  <c r="H946" i="23"/>
  <c r="I946" i="23"/>
  <c r="J946" i="23"/>
  <c r="K946" i="23"/>
  <c r="L946" i="23"/>
  <c r="M946" i="23"/>
  <c r="A947" i="23"/>
  <c r="B947" i="23"/>
  <c r="C947" i="23"/>
  <c r="D947" i="23"/>
  <c r="E947" i="23"/>
  <c r="F947" i="23"/>
  <c r="G947" i="23"/>
  <c r="H947" i="23"/>
  <c r="I947" i="23"/>
  <c r="J947" i="23"/>
  <c r="K947" i="23"/>
  <c r="L947" i="23"/>
  <c r="M947" i="23"/>
  <c r="A948" i="23"/>
  <c r="B948" i="23"/>
  <c r="C948" i="23"/>
  <c r="D948" i="23"/>
  <c r="E948" i="23"/>
  <c r="F948" i="23"/>
  <c r="G948" i="23"/>
  <c r="H948" i="23"/>
  <c r="I948" i="23"/>
  <c r="J948" i="23"/>
  <c r="K948" i="23"/>
  <c r="L948" i="23"/>
  <c r="M948" i="23"/>
  <c r="A949" i="23"/>
  <c r="B949" i="23"/>
  <c r="C949" i="23"/>
  <c r="D949" i="23"/>
  <c r="E949" i="23"/>
  <c r="F949" i="23"/>
  <c r="G949" i="23"/>
  <c r="H949" i="23"/>
  <c r="I949" i="23"/>
  <c r="J949" i="23"/>
  <c r="K949" i="23"/>
  <c r="L949" i="23"/>
  <c r="M949" i="23"/>
  <c r="A950" i="23"/>
  <c r="B950" i="23"/>
  <c r="C950" i="23"/>
  <c r="D950" i="23"/>
  <c r="E950" i="23"/>
  <c r="F950" i="23"/>
  <c r="G950" i="23"/>
  <c r="H950" i="23"/>
  <c r="I950" i="23"/>
  <c r="J950" i="23"/>
  <c r="K950" i="23"/>
  <c r="L950" i="23"/>
  <c r="M950" i="23"/>
  <c r="A951" i="23"/>
  <c r="B951" i="23"/>
  <c r="C951" i="23"/>
  <c r="D951" i="23"/>
  <c r="E951" i="23"/>
  <c r="F951" i="23"/>
  <c r="G951" i="23"/>
  <c r="H951" i="23"/>
  <c r="I951" i="23"/>
  <c r="J951" i="23"/>
  <c r="K951" i="23"/>
  <c r="L951" i="23"/>
  <c r="M951" i="23"/>
  <c r="A952" i="23"/>
  <c r="B952" i="23"/>
  <c r="C952" i="23"/>
  <c r="D952" i="23"/>
  <c r="E952" i="23"/>
  <c r="F952" i="23"/>
  <c r="G952" i="23"/>
  <c r="H952" i="23"/>
  <c r="I952" i="23"/>
  <c r="J952" i="23"/>
  <c r="K952" i="23"/>
  <c r="L952" i="23"/>
  <c r="M952" i="23"/>
  <c r="A953" i="23"/>
  <c r="B953" i="23"/>
  <c r="C953" i="23"/>
  <c r="D953" i="23"/>
  <c r="E953" i="23"/>
  <c r="F953" i="23"/>
  <c r="G953" i="23"/>
  <c r="H953" i="23"/>
  <c r="I953" i="23"/>
  <c r="J953" i="23"/>
  <c r="K953" i="23"/>
  <c r="L953" i="23"/>
  <c r="M953" i="23"/>
  <c r="A954" i="23"/>
  <c r="B954" i="23"/>
  <c r="C954" i="23"/>
  <c r="D954" i="23"/>
  <c r="E954" i="23"/>
  <c r="F954" i="23"/>
  <c r="G954" i="23"/>
  <c r="H954" i="23"/>
  <c r="I954" i="23"/>
  <c r="J954" i="23"/>
  <c r="K954" i="23"/>
  <c r="L954" i="23"/>
  <c r="M954" i="23"/>
  <c r="A955" i="23"/>
  <c r="B955" i="23"/>
  <c r="C955" i="23"/>
  <c r="D955" i="23"/>
  <c r="E955" i="23"/>
  <c r="F955" i="23"/>
  <c r="G955" i="23"/>
  <c r="H955" i="23"/>
  <c r="I955" i="23"/>
  <c r="J955" i="23"/>
  <c r="K955" i="23"/>
  <c r="L955" i="23"/>
  <c r="M955" i="23"/>
  <c r="A956" i="23"/>
  <c r="B956" i="23"/>
  <c r="C956" i="23"/>
  <c r="D956" i="23"/>
  <c r="E956" i="23"/>
  <c r="F956" i="23"/>
  <c r="G956" i="23"/>
  <c r="H956" i="23"/>
  <c r="I956" i="23"/>
  <c r="J956" i="23"/>
  <c r="K956" i="23"/>
  <c r="L956" i="23"/>
  <c r="M956" i="23"/>
  <c r="A957" i="23"/>
  <c r="B957" i="23"/>
  <c r="C957" i="23"/>
  <c r="D957" i="23"/>
  <c r="E957" i="23"/>
  <c r="F957" i="23"/>
  <c r="G957" i="23"/>
  <c r="H957" i="23"/>
  <c r="I957" i="23"/>
  <c r="J957" i="23"/>
  <c r="K957" i="23"/>
  <c r="L957" i="23"/>
  <c r="M957" i="23"/>
  <c r="A958" i="23"/>
  <c r="B958" i="23"/>
  <c r="C958" i="23"/>
  <c r="D958" i="23"/>
  <c r="E958" i="23"/>
  <c r="F958" i="23"/>
  <c r="G958" i="23"/>
  <c r="H958" i="23"/>
  <c r="I958" i="23"/>
  <c r="J958" i="23"/>
  <c r="K958" i="23"/>
  <c r="L958" i="23"/>
  <c r="M958" i="23"/>
  <c r="A959" i="23"/>
  <c r="B959" i="23"/>
  <c r="C959" i="23"/>
  <c r="D959" i="23"/>
  <c r="E959" i="23"/>
  <c r="F959" i="23"/>
  <c r="G959" i="23"/>
  <c r="H959" i="23"/>
  <c r="I959" i="23"/>
  <c r="J959" i="23"/>
  <c r="K959" i="23"/>
  <c r="L959" i="23"/>
  <c r="M959" i="23"/>
  <c r="A960" i="23"/>
  <c r="B960" i="23"/>
  <c r="C960" i="23"/>
  <c r="D960" i="23"/>
  <c r="E960" i="23"/>
  <c r="F960" i="23"/>
  <c r="G960" i="23"/>
  <c r="H960" i="23"/>
  <c r="I960" i="23"/>
  <c r="J960" i="23"/>
  <c r="K960" i="23"/>
  <c r="L960" i="23"/>
  <c r="M960" i="23"/>
  <c r="A961" i="23"/>
  <c r="B961" i="23"/>
  <c r="C961" i="23"/>
  <c r="D961" i="23"/>
  <c r="E961" i="23"/>
  <c r="F961" i="23"/>
  <c r="G961" i="23"/>
  <c r="H961" i="23"/>
  <c r="I961" i="23"/>
  <c r="J961" i="23"/>
  <c r="K961" i="23"/>
  <c r="L961" i="23"/>
  <c r="M961" i="23"/>
  <c r="A962" i="23"/>
  <c r="B962" i="23"/>
  <c r="C962" i="23"/>
  <c r="D962" i="23"/>
  <c r="E962" i="23"/>
  <c r="F962" i="23"/>
  <c r="G962" i="23"/>
  <c r="H962" i="23"/>
  <c r="I962" i="23"/>
  <c r="J962" i="23"/>
  <c r="K962" i="23"/>
  <c r="L962" i="23"/>
  <c r="M962" i="23"/>
  <c r="A963" i="23"/>
  <c r="B963" i="23"/>
  <c r="C963" i="23"/>
  <c r="D963" i="23"/>
  <c r="E963" i="23"/>
  <c r="F963" i="23"/>
  <c r="G963" i="23"/>
  <c r="H963" i="23"/>
  <c r="I963" i="23"/>
  <c r="J963" i="23"/>
  <c r="K963" i="23"/>
  <c r="L963" i="23"/>
  <c r="M963" i="23"/>
  <c r="A964" i="23"/>
  <c r="B964" i="23"/>
  <c r="C964" i="23"/>
  <c r="D964" i="23"/>
  <c r="E964" i="23"/>
  <c r="F964" i="23"/>
  <c r="G964" i="23"/>
  <c r="H964" i="23"/>
  <c r="I964" i="23"/>
  <c r="J964" i="23"/>
  <c r="K964" i="23"/>
  <c r="L964" i="23"/>
  <c r="M964" i="23"/>
  <c r="A965" i="23"/>
  <c r="B965" i="23"/>
  <c r="C965" i="23"/>
  <c r="D965" i="23"/>
  <c r="E965" i="23"/>
  <c r="F965" i="23"/>
  <c r="G965" i="23"/>
  <c r="H965" i="23"/>
  <c r="I965" i="23"/>
  <c r="J965" i="23"/>
  <c r="K965" i="23"/>
  <c r="L965" i="23"/>
  <c r="M965" i="23"/>
  <c r="A966" i="23"/>
  <c r="B966" i="23"/>
  <c r="C966" i="23"/>
  <c r="D966" i="23"/>
  <c r="E966" i="23"/>
  <c r="F966" i="23"/>
  <c r="G966" i="23"/>
  <c r="H966" i="23"/>
  <c r="I966" i="23"/>
  <c r="J966" i="23"/>
  <c r="K966" i="23"/>
  <c r="L966" i="23"/>
  <c r="M966" i="23"/>
  <c r="A967" i="23"/>
  <c r="B967" i="23"/>
  <c r="C967" i="23"/>
  <c r="D967" i="23"/>
  <c r="E967" i="23"/>
  <c r="F967" i="23"/>
  <c r="G967" i="23"/>
  <c r="H967" i="23"/>
  <c r="I967" i="23"/>
  <c r="J967" i="23"/>
  <c r="K967" i="23"/>
  <c r="L967" i="23"/>
  <c r="M967" i="23"/>
  <c r="A968" i="23"/>
  <c r="B968" i="23"/>
  <c r="C968" i="23"/>
  <c r="D968" i="23"/>
  <c r="E968" i="23"/>
  <c r="F968" i="23"/>
  <c r="G968" i="23"/>
  <c r="H968" i="23"/>
  <c r="I968" i="23"/>
  <c r="J968" i="23"/>
  <c r="K968" i="23"/>
  <c r="L968" i="23"/>
  <c r="M968" i="23"/>
  <c r="A969" i="23"/>
  <c r="B969" i="23"/>
  <c r="C969" i="23"/>
  <c r="D969" i="23"/>
  <c r="E969" i="23"/>
  <c r="F969" i="23"/>
  <c r="G969" i="23"/>
  <c r="H969" i="23"/>
  <c r="I969" i="23"/>
  <c r="J969" i="23"/>
  <c r="K969" i="23"/>
  <c r="L969" i="23"/>
  <c r="M969" i="23"/>
  <c r="A970" i="23"/>
  <c r="B970" i="23"/>
  <c r="C970" i="23"/>
  <c r="D970" i="23"/>
  <c r="E970" i="23"/>
  <c r="F970" i="23"/>
  <c r="G970" i="23"/>
  <c r="H970" i="23"/>
  <c r="I970" i="23"/>
  <c r="J970" i="23"/>
  <c r="K970" i="23"/>
  <c r="L970" i="23"/>
  <c r="M970" i="23"/>
  <c r="A971" i="23"/>
  <c r="B971" i="23"/>
  <c r="C971" i="23"/>
  <c r="D971" i="23"/>
  <c r="E971" i="23"/>
  <c r="F971" i="23"/>
  <c r="G971" i="23"/>
  <c r="H971" i="23"/>
  <c r="I971" i="23"/>
  <c r="J971" i="23"/>
  <c r="K971" i="23"/>
  <c r="L971" i="23"/>
  <c r="M971" i="23"/>
  <c r="A972" i="23"/>
  <c r="B972" i="23"/>
  <c r="C972" i="23"/>
  <c r="D972" i="23"/>
  <c r="E972" i="23"/>
  <c r="F972" i="23"/>
  <c r="G972" i="23"/>
  <c r="H972" i="23"/>
  <c r="I972" i="23"/>
  <c r="J972" i="23"/>
  <c r="K972" i="23"/>
  <c r="L972" i="23"/>
  <c r="M972" i="23"/>
  <c r="A973" i="23"/>
  <c r="B973" i="23"/>
  <c r="C973" i="23"/>
  <c r="D973" i="23"/>
  <c r="E973" i="23"/>
  <c r="F973" i="23"/>
  <c r="G973" i="23"/>
  <c r="H973" i="23"/>
  <c r="I973" i="23"/>
  <c r="J973" i="23"/>
  <c r="K973" i="23"/>
  <c r="L973" i="23"/>
  <c r="M973" i="23"/>
  <c r="A974" i="23"/>
  <c r="B974" i="23"/>
  <c r="C974" i="23"/>
  <c r="D974" i="23"/>
  <c r="E974" i="23"/>
  <c r="F974" i="23"/>
  <c r="G974" i="23"/>
  <c r="H974" i="23"/>
  <c r="I974" i="23"/>
  <c r="J974" i="23"/>
  <c r="K974" i="23"/>
  <c r="L974" i="23"/>
  <c r="M974" i="23"/>
  <c r="A975" i="23"/>
  <c r="B975" i="23"/>
  <c r="C975" i="23"/>
  <c r="D975" i="23"/>
  <c r="E975" i="23"/>
  <c r="F975" i="23"/>
  <c r="G975" i="23"/>
  <c r="H975" i="23"/>
  <c r="I975" i="23"/>
  <c r="J975" i="23"/>
  <c r="K975" i="23"/>
  <c r="L975" i="23"/>
  <c r="M975" i="23"/>
  <c r="A976" i="23"/>
  <c r="B976" i="23"/>
  <c r="C976" i="23"/>
  <c r="D976" i="23"/>
  <c r="E976" i="23"/>
  <c r="F976" i="23"/>
  <c r="G976" i="23"/>
  <c r="H976" i="23"/>
  <c r="I976" i="23"/>
  <c r="J976" i="23"/>
  <c r="K976" i="23"/>
  <c r="L976" i="23"/>
  <c r="M976" i="23"/>
  <c r="A977" i="23"/>
  <c r="B977" i="23"/>
  <c r="C977" i="23"/>
  <c r="D977" i="23"/>
  <c r="E977" i="23"/>
  <c r="F977" i="23"/>
  <c r="G977" i="23"/>
  <c r="H977" i="23"/>
  <c r="I977" i="23"/>
  <c r="J977" i="23"/>
  <c r="K977" i="23"/>
  <c r="L977" i="23"/>
  <c r="M977" i="23"/>
  <c r="A978" i="23"/>
  <c r="B978" i="23"/>
  <c r="C978" i="23"/>
  <c r="D978" i="23"/>
  <c r="E978" i="23"/>
  <c r="F978" i="23"/>
  <c r="G978" i="23"/>
  <c r="H978" i="23"/>
  <c r="I978" i="23"/>
  <c r="J978" i="23"/>
  <c r="K978" i="23"/>
  <c r="L978" i="23"/>
  <c r="M978" i="23"/>
  <c r="A979" i="23"/>
  <c r="B979" i="23"/>
  <c r="C979" i="23"/>
  <c r="D979" i="23"/>
  <c r="E979" i="23"/>
  <c r="F979" i="23"/>
  <c r="G979" i="23"/>
  <c r="H979" i="23"/>
  <c r="I979" i="23"/>
  <c r="J979" i="23"/>
  <c r="K979" i="23"/>
  <c r="L979" i="23"/>
  <c r="M979" i="23"/>
  <c r="A980" i="23"/>
  <c r="B980" i="23"/>
  <c r="C980" i="23"/>
  <c r="D980" i="23"/>
  <c r="E980" i="23"/>
  <c r="F980" i="23"/>
  <c r="G980" i="23"/>
  <c r="H980" i="23"/>
  <c r="I980" i="23"/>
  <c r="J980" i="23"/>
  <c r="K980" i="23"/>
  <c r="L980" i="23"/>
  <c r="M980" i="23"/>
  <c r="A981" i="23"/>
  <c r="B981" i="23"/>
  <c r="C981" i="23"/>
  <c r="D981" i="23"/>
  <c r="E981" i="23"/>
  <c r="F981" i="23"/>
  <c r="G981" i="23"/>
  <c r="H981" i="23"/>
  <c r="I981" i="23"/>
  <c r="J981" i="23"/>
  <c r="K981" i="23"/>
  <c r="L981" i="23"/>
  <c r="M981" i="23"/>
  <c r="A982" i="23"/>
  <c r="B982" i="23"/>
  <c r="C982" i="23"/>
  <c r="D982" i="23"/>
  <c r="E982" i="23"/>
  <c r="F982" i="23"/>
  <c r="G982" i="23"/>
  <c r="H982" i="23"/>
  <c r="I982" i="23"/>
  <c r="J982" i="23"/>
  <c r="K982" i="23"/>
  <c r="L982" i="23"/>
  <c r="M982" i="23"/>
  <c r="A983" i="23"/>
  <c r="B983" i="23"/>
  <c r="C983" i="23"/>
  <c r="D983" i="23"/>
  <c r="E983" i="23"/>
  <c r="F983" i="23"/>
  <c r="G983" i="23"/>
  <c r="H983" i="23"/>
  <c r="I983" i="23"/>
  <c r="J983" i="23"/>
  <c r="K983" i="23"/>
  <c r="L983" i="23"/>
  <c r="M983" i="23"/>
  <c r="A984" i="23"/>
  <c r="B984" i="23"/>
  <c r="C984" i="23"/>
  <c r="D984" i="23"/>
  <c r="E984" i="23"/>
  <c r="F984" i="23"/>
  <c r="G984" i="23"/>
  <c r="H984" i="23"/>
  <c r="I984" i="23"/>
  <c r="J984" i="23"/>
  <c r="K984" i="23"/>
  <c r="L984" i="23"/>
  <c r="M984" i="23"/>
  <c r="A985" i="23"/>
  <c r="B985" i="23"/>
  <c r="C985" i="23"/>
  <c r="D985" i="23"/>
  <c r="E985" i="23"/>
  <c r="F985" i="23"/>
  <c r="G985" i="23"/>
  <c r="H985" i="23"/>
  <c r="I985" i="23"/>
  <c r="J985" i="23"/>
  <c r="K985" i="23"/>
  <c r="L985" i="23"/>
  <c r="M985" i="23"/>
  <c r="A986" i="23"/>
  <c r="B986" i="23"/>
  <c r="C986" i="23"/>
  <c r="D986" i="23"/>
  <c r="E986" i="23"/>
  <c r="F986" i="23"/>
  <c r="G986" i="23"/>
  <c r="H986" i="23"/>
  <c r="I986" i="23"/>
  <c r="J986" i="23"/>
  <c r="K986" i="23"/>
  <c r="L986" i="23"/>
  <c r="M986" i="23"/>
  <c r="A987" i="23"/>
  <c r="B987" i="23"/>
  <c r="C987" i="23"/>
  <c r="D987" i="23"/>
  <c r="E987" i="23"/>
  <c r="F987" i="23"/>
  <c r="G987" i="23"/>
  <c r="H987" i="23"/>
  <c r="I987" i="23"/>
  <c r="J987" i="23"/>
  <c r="K987" i="23"/>
  <c r="L987" i="23"/>
  <c r="M987" i="23"/>
  <c r="A988" i="23"/>
  <c r="B988" i="23"/>
  <c r="C988" i="23"/>
  <c r="D988" i="23"/>
  <c r="E988" i="23"/>
  <c r="F988" i="23"/>
  <c r="G988" i="23"/>
  <c r="H988" i="23"/>
  <c r="I988" i="23"/>
  <c r="J988" i="23"/>
  <c r="K988" i="23"/>
  <c r="L988" i="23"/>
  <c r="M988" i="23"/>
  <c r="A989" i="23"/>
  <c r="B989" i="23"/>
  <c r="C989" i="23"/>
  <c r="D989" i="23"/>
  <c r="E989" i="23"/>
  <c r="F989" i="23"/>
  <c r="G989" i="23"/>
  <c r="H989" i="23"/>
  <c r="I989" i="23"/>
  <c r="J989" i="23"/>
  <c r="K989" i="23"/>
  <c r="L989" i="23"/>
  <c r="M989" i="23"/>
  <c r="A990" i="23"/>
  <c r="B990" i="23"/>
  <c r="C990" i="23"/>
  <c r="D990" i="23"/>
  <c r="E990" i="23"/>
  <c r="F990" i="23"/>
  <c r="G990" i="23"/>
  <c r="H990" i="23"/>
  <c r="I990" i="23"/>
  <c r="J990" i="23"/>
  <c r="K990" i="23"/>
  <c r="L990" i="23"/>
  <c r="M990" i="23"/>
  <c r="A991" i="23"/>
  <c r="B991" i="23"/>
  <c r="C991" i="23"/>
  <c r="D991" i="23"/>
  <c r="E991" i="23"/>
  <c r="F991" i="23"/>
  <c r="G991" i="23"/>
  <c r="H991" i="23"/>
  <c r="I991" i="23"/>
  <c r="J991" i="23"/>
  <c r="K991" i="23"/>
  <c r="L991" i="23"/>
  <c r="M991" i="23"/>
  <c r="A992" i="23"/>
  <c r="B992" i="23"/>
  <c r="C992" i="23"/>
  <c r="D992" i="23"/>
  <c r="E992" i="23"/>
  <c r="F992" i="23"/>
  <c r="G992" i="23"/>
  <c r="H992" i="23"/>
  <c r="I992" i="23"/>
  <c r="J992" i="23"/>
  <c r="K992" i="23"/>
  <c r="L992" i="23"/>
  <c r="M992" i="23"/>
  <c r="A993" i="23"/>
  <c r="B993" i="23"/>
  <c r="C993" i="23"/>
  <c r="D993" i="23"/>
  <c r="E993" i="23"/>
  <c r="F993" i="23"/>
  <c r="G993" i="23"/>
  <c r="H993" i="23"/>
  <c r="I993" i="23"/>
  <c r="J993" i="23"/>
  <c r="K993" i="23"/>
  <c r="L993" i="23"/>
  <c r="M993" i="23"/>
  <c r="A994" i="23"/>
  <c r="B994" i="23"/>
  <c r="C994" i="23"/>
  <c r="D994" i="23"/>
  <c r="E994" i="23"/>
  <c r="F994" i="23"/>
  <c r="G994" i="23"/>
  <c r="H994" i="23"/>
  <c r="I994" i="23"/>
  <c r="J994" i="23"/>
  <c r="K994" i="23"/>
  <c r="L994" i="23"/>
  <c r="M994" i="23"/>
  <c r="A995" i="23"/>
  <c r="B995" i="23"/>
  <c r="C995" i="23"/>
  <c r="D995" i="23"/>
  <c r="E995" i="23"/>
  <c r="F995" i="23"/>
  <c r="G995" i="23"/>
  <c r="H995" i="23"/>
  <c r="I995" i="23"/>
  <c r="J995" i="23"/>
  <c r="K995" i="23"/>
  <c r="L995" i="23"/>
  <c r="M995" i="23"/>
  <c r="A996" i="23"/>
  <c r="B996" i="23"/>
  <c r="C996" i="23"/>
  <c r="D996" i="23"/>
  <c r="E996" i="23"/>
  <c r="F996" i="23"/>
  <c r="G996" i="23"/>
  <c r="H996" i="23"/>
  <c r="I996" i="23"/>
  <c r="J996" i="23"/>
  <c r="K996" i="23"/>
  <c r="L996" i="23"/>
  <c r="M996" i="23"/>
  <c r="A997" i="23"/>
  <c r="B997" i="23"/>
  <c r="C997" i="23"/>
  <c r="D997" i="23"/>
  <c r="E997" i="23"/>
  <c r="F997" i="23"/>
  <c r="G997" i="23"/>
  <c r="H997" i="23"/>
  <c r="I997" i="23"/>
  <c r="J997" i="23"/>
  <c r="K997" i="23"/>
  <c r="L997" i="23"/>
  <c r="M997" i="23"/>
  <c r="A998" i="23"/>
  <c r="B998" i="23"/>
  <c r="C998" i="23"/>
  <c r="D998" i="23"/>
  <c r="E998" i="23"/>
  <c r="F998" i="23"/>
  <c r="G998" i="23"/>
  <c r="H998" i="23"/>
  <c r="I998" i="23"/>
  <c r="J998" i="23"/>
  <c r="K998" i="23"/>
  <c r="L998" i="23"/>
  <c r="M998" i="23"/>
  <c r="A999" i="23"/>
  <c r="B999" i="23"/>
  <c r="C999" i="23"/>
  <c r="D999" i="23"/>
  <c r="E999" i="23"/>
  <c r="F999" i="23"/>
  <c r="G999" i="23"/>
  <c r="H999" i="23"/>
  <c r="I999" i="23"/>
  <c r="J999" i="23"/>
  <c r="K999" i="23"/>
  <c r="L999" i="23"/>
  <c r="M999" i="23"/>
  <c r="A1000" i="23"/>
  <c r="B1000" i="23"/>
  <c r="C1000" i="23"/>
  <c r="D1000" i="23"/>
  <c r="E1000" i="23"/>
  <c r="F1000" i="23"/>
  <c r="G1000" i="23"/>
  <c r="H1000" i="23"/>
  <c r="I1000" i="23"/>
  <c r="J1000" i="23"/>
  <c r="K1000" i="23"/>
  <c r="L1000" i="23"/>
  <c r="M1000" i="23"/>
  <c r="A1001" i="23"/>
  <c r="B1001" i="23"/>
  <c r="C1001" i="23"/>
  <c r="D1001" i="23"/>
  <c r="E1001" i="23"/>
  <c r="F1001" i="23"/>
  <c r="G1001" i="23"/>
  <c r="H1001" i="23"/>
  <c r="I1001" i="23"/>
  <c r="J1001" i="23"/>
  <c r="K1001" i="23"/>
  <c r="L1001" i="23"/>
  <c r="M1001" i="23"/>
  <c r="A1002" i="23"/>
  <c r="B1002" i="23"/>
  <c r="C1002" i="23"/>
  <c r="D1002" i="23"/>
  <c r="E1002" i="23"/>
  <c r="F1002" i="23"/>
  <c r="G1002" i="23"/>
  <c r="H1002" i="23"/>
  <c r="I1002" i="23"/>
  <c r="J1002" i="23"/>
  <c r="K1002" i="23"/>
  <c r="L1002" i="23"/>
  <c r="M1002" i="23"/>
  <c r="A1003" i="23"/>
  <c r="B1003" i="23"/>
  <c r="C1003" i="23"/>
  <c r="D1003" i="23"/>
  <c r="E1003" i="23"/>
  <c r="F1003" i="23"/>
  <c r="G1003" i="23"/>
  <c r="H1003" i="23"/>
  <c r="I1003" i="23"/>
  <c r="J1003" i="23"/>
  <c r="K1003" i="23"/>
  <c r="L1003" i="23"/>
  <c r="M1003" i="23"/>
  <c r="A1004" i="23"/>
  <c r="B1004" i="23"/>
  <c r="C1004" i="23"/>
  <c r="D1004" i="23"/>
  <c r="E1004" i="23"/>
  <c r="F1004" i="23"/>
  <c r="G1004" i="23"/>
  <c r="H1004" i="23"/>
  <c r="I1004" i="23"/>
  <c r="J1004" i="23"/>
  <c r="K1004" i="23"/>
  <c r="L1004" i="23"/>
  <c r="M1004" i="23"/>
  <c r="A1005" i="23"/>
  <c r="B1005" i="23"/>
  <c r="C1005" i="23"/>
  <c r="D1005" i="23"/>
  <c r="E1005" i="23"/>
  <c r="F1005" i="23"/>
  <c r="G1005" i="23"/>
  <c r="H1005" i="23"/>
  <c r="I1005" i="23"/>
  <c r="J1005" i="23"/>
  <c r="K1005" i="23"/>
  <c r="L1005" i="23"/>
  <c r="M1005" i="23"/>
  <c r="A1006" i="23"/>
  <c r="B1006" i="23"/>
  <c r="C1006" i="23"/>
  <c r="D1006" i="23"/>
  <c r="E1006" i="23"/>
  <c r="F1006" i="23"/>
  <c r="G1006" i="23"/>
  <c r="H1006" i="23"/>
  <c r="I1006" i="23"/>
  <c r="J1006" i="23"/>
  <c r="K1006" i="23"/>
  <c r="L1006" i="23"/>
  <c r="M1006" i="23"/>
  <c r="A1007" i="23"/>
  <c r="B1007" i="23"/>
  <c r="C1007" i="23"/>
  <c r="D1007" i="23"/>
  <c r="E1007" i="23"/>
  <c r="F1007" i="23"/>
  <c r="G1007" i="23"/>
  <c r="H1007" i="23"/>
  <c r="I1007" i="23"/>
  <c r="J1007" i="23"/>
  <c r="K1007" i="23"/>
  <c r="L1007" i="23"/>
  <c r="M1007" i="23"/>
  <c r="A1008" i="23"/>
  <c r="B1008" i="23"/>
  <c r="C1008" i="23"/>
  <c r="D1008" i="23"/>
  <c r="E1008" i="23"/>
  <c r="F1008" i="23"/>
  <c r="G1008" i="23"/>
  <c r="H1008" i="23"/>
  <c r="I1008" i="23"/>
  <c r="J1008" i="23"/>
  <c r="K1008" i="23"/>
  <c r="L1008" i="23"/>
  <c r="M1008" i="23"/>
  <c r="A1009" i="23"/>
  <c r="B1009" i="23"/>
  <c r="C1009" i="23"/>
  <c r="D1009" i="23"/>
  <c r="E1009" i="23"/>
  <c r="F1009" i="23"/>
  <c r="G1009" i="23"/>
  <c r="H1009" i="23"/>
  <c r="I1009" i="23"/>
  <c r="J1009" i="23"/>
  <c r="K1009" i="23"/>
  <c r="L1009" i="23"/>
  <c r="M1009" i="23"/>
  <c r="A1010" i="23"/>
  <c r="B1010" i="23"/>
  <c r="C1010" i="23"/>
  <c r="D1010" i="23"/>
  <c r="E1010" i="23"/>
  <c r="F1010" i="23"/>
  <c r="G1010" i="23"/>
  <c r="H1010" i="23"/>
  <c r="I1010" i="23"/>
  <c r="J1010" i="23"/>
  <c r="K1010" i="23"/>
  <c r="L1010" i="23"/>
  <c r="M1010" i="23"/>
  <c r="A1011" i="23"/>
  <c r="B1011" i="23"/>
  <c r="C1011" i="23"/>
  <c r="D1011" i="23"/>
  <c r="E1011" i="23"/>
  <c r="F1011" i="23"/>
  <c r="G1011" i="23"/>
  <c r="H1011" i="23"/>
  <c r="I1011" i="23"/>
  <c r="J1011" i="23"/>
  <c r="K1011" i="23"/>
  <c r="L1011" i="23"/>
  <c r="M1011" i="23"/>
  <c r="A1012" i="23"/>
  <c r="B1012" i="23"/>
  <c r="C1012" i="23"/>
  <c r="D1012" i="23"/>
  <c r="E1012" i="23"/>
  <c r="F1012" i="23"/>
  <c r="G1012" i="23"/>
  <c r="H1012" i="23"/>
  <c r="I1012" i="23"/>
  <c r="J1012" i="23"/>
  <c r="K1012" i="23"/>
  <c r="L1012" i="23"/>
  <c r="M1012" i="23"/>
  <c r="A1013" i="23"/>
  <c r="B1013" i="23"/>
  <c r="C1013" i="23"/>
  <c r="D1013" i="23"/>
  <c r="E1013" i="23"/>
  <c r="F1013" i="23"/>
  <c r="G1013" i="23"/>
  <c r="H1013" i="23"/>
  <c r="I1013" i="23"/>
  <c r="J1013" i="23"/>
  <c r="K1013" i="23"/>
  <c r="L1013" i="23"/>
  <c r="M1013" i="23"/>
  <c r="A1014" i="23"/>
  <c r="B1014" i="23"/>
  <c r="C1014" i="23"/>
  <c r="D1014" i="23"/>
  <c r="E1014" i="23"/>
  <c r="F1014" i="23"/>
  <c r="G1014" i="23"/>
  <c r="H1014" i="23"/>
  <c r="I1014" i="23"/>
  <c r="J1014" i="23"/>
  <c r="K1014" i="23"/>
  <c r="L1014" i="23"/>
  <c r="M1014" i="23"/>
  <c r="A1015" i="23"/>
  <c r="B1015" i="23"/>
  <c r="C1015" i="23"/>
  <c r="D1015" i="23"/>
  <c r="E1015" i="23"/>
  <c r="F1015" i="23"/>
  <c r="G1015" i="23"/>
  <c r="H1015" i="23"/>
  <c r="I1015" i="23"/>
  <c r="J1015" i="23"/>
  <c r="K1015" i="23"/>
  <c r="L1015" i="23"/>
  <c r="M1015" i="23"/>
  <c r="A1016" i="23"/>
  <c r="B1016" i="23"/>
  <c r="C1016" i="23"/>
  <c r="D1016" i="23"/>
  <c r="E1016" i="23"/>
  <c r="F1016" i="23"/>
  <c r="G1016" i="23"/>
  <c r="H1016" i="23"/>
  <c r="I1016" i="23"/>
  <c r="J1016" i="23"/>
  <c r="K1016" i="23"/>
  <c r="L1016" i="23"/>
  <c r="M1016" i="23"/>
  <c r="A1017" i="23"/>
  <c r="B1017" i="23"/>
  <c r="C1017" i="23"/>
  <c r="D1017" i="23"/>
  <c r="E1017" i="23"/>
  <c r="F1017" i="23"/>
  <c r="G1017" i="23"/>
  <c r="H1017" i="23"/>
  <c r="I1017" i="23"/>
  <c r="J1017" i="23"/>
  <c r="K1017" i="23"/>
  <c r="L1017" i="23"/>
  <c r="M1017" i="23"/>
  <c r="A1018" i="23"/>
  <c r="B1018" i="23"/>
  <c r="C1018" i="23"/>
  <c r="D1018" i="23"/>
  <c r="E1018" i="23"/>
  <c r="F1018" i="23"/>
  <c r="G1018" i="23"/>
  <c r="H1018" i="23"/>
  <c r="I1018" i="23"/>
  <c r="J1018" i="23"/>
  <c r="K1018" i="23"/>
  <c r="L1018" i="23"/>
  <c r="M1018" i="23"/>
  <c r="A1019" i="23"/>
  <c r="B1019" i="23"/>
  <c r="C1019" i="23"/>
  <c r="D1019" i="23"/>
  <c r="E1019" i="23"/>
  <c r="F1019" i="23"/>
  <c r="G1019" i="23"/>
  <c r="H1019" i="23"/>
  <c r="I1019" i="23"/>
  <c r="J1019" i="23"/>
  <c r="K1019" i="23"/>
  <c r="L1019" i="23"/>
  <c r="M1019" i="23"/>
  <c r="A1020" i="23"/>
  <c r="B1020" i="23"/>
  <c r="C1020" i="23"/>
  <c r="D1020" i="23"/>
  <c r="E1020" i="23"/>
  <c r="F1020" i="23"/>
  <c r="G1020" i="23"/>
  <c r="H1020" i="23"/>
  <c r="I1020" i="23"/>
  <c r="J1020" i="23"/>
  <c r="K1020" i="23"/>
  <c r="L1020" i="23"/>
  <c r="M1020" i="23"/>
  <c r="A1021" i="23"/>
  <c r="B1021" i="23"/>
  <c r="C1021" i="23"/>
  <c r="D1021" i="23"/>
  <c r="E1021" i="23"/>
  <c r="F1021" i="23"/>
  <c r="G1021" i="23"/>
  <c r="H1021" i="23"/>
  <c r="I1021" i="23"/>
  <c r="J1021" i="23"/>
  <c r="K1021" i="23"/>
  <c r="L1021" i="23"/>
  <c r="M1021" i="23"/>
  <c r="A1022" i="23"/>
  <c r="B1022" i="23"/>
  <c r="C1022" i="23"/>
  <c r="D1022" i="23"/>
  <c r="E1022" i="23"/>
  <c r="F1022" i="23"/>
  <c r="G1022" i="23"/>
  <c r="H1022" i="23"/>
  <c r="I1022" i="23"/>
  <c r="J1022" i="23"/>
  <c r="K1022" i="23"/>
  <c r="L1022" i="23"/>
  <c r="M1022" i="23"/>
  <c r="A1023" i="23"/>
  <c r="B1023" i="23"/>
  <c r="C1023" i="23"/>
  <c r="D1023" i="23"/>
  <c r="E1023" i="23"/>
  <c r="F1023" i="23"/>
  <c r="G1023" i="23"/>
  <c r="H1023" i="23"/>
  <c r="I1023" i="23"/>
  <c r="J1023" i="23"/>
  <c r="K1023" i="23"/>
  <c r="L1023" i="23"/>
  <c r="M1023" i="23"/>
  <c r="A1024" i="23"/>
  <c r="B1024" i="23"/>
  <c r="C1024" i="23"/>
  <c r="D1024" i="23"/>
  <c r="E1024" i="23"/>
  <c r="F1024" i="23"/>
  <c r="G1024" i="23"/>
  <c r="H1024" i="23"/>
  <c r="I1024" i="23"/>
  <c r="J1024" i="23"/>
  <c r="K1024" i="23"/>
  <c r="L1024" i="23"/>
  <c r="M1024" i="23"/>
  <c r="A1025" i="23"/>
  <c r="B1025" i="23"/>
  <c r="C1025" i="23"/>
  <c r="D1025" i="23"/>
  <c r="E1025" i="23"/>
  <c r="F1025" i="23"/>
  <c r="G1025" i="23"/>
  <c r="H1025" i="23"/>
  <c r="I1025" i="23"/>
  <c r="J1025" i="23"/>
  <c r="K1025" i="23"/>
  <c r="L1025" i="23"/>
  <c r="M1025" i="23"/>
  <c r="A1026" i="23"/>
  <c r="B1026" i="23"/>
  <c r="C1026" i="23"/>
  <c r="D1026" i="23"/>
  <c r="E1026" i="23"/>
  <c r="F1026" i="23"/>
  <c r="G1026" i="23"/>
  <c r="H1026" i="23"/>
  <c r="I1026" i="23"/>
  <c r="J1026" i="23"/>
  <c r="K1026" i="23"/>
  <c r="L1026" i="23"/>
  <c r="M1026" i="23"/>
  <c r="A1027" i="23"/>
  <c r="B1027" i="23"/>
  <c r="C1027" i="23"/>
  <c r="D1027" i="23"/>
  <c r="E1027" i="23"/>
  <c r="F1027" i="23"/>
  <c r="G1027" i="23"/>
  <c r="H1027" i="23"/>
  <c r="I1027" i="23"/>
  <c r="J1027" i="23"/>
  <c r="K1027" i="23"/>
  <c r="L1027" i="23"/>
  <c r="M1027" i="23"/>
  <c r="A1028" i="23"/>
  <c r="B1028" i="23"/>
  <c r="C1028" i="23"/>
  <c r="D1028" i="23"/>
  <c r="E1028" i="23"/>
  <c r="F1028" i="23"/>
  <c r="G1028" i="23"/>
  <c r="H1028" i="23"/>
  <c r="I1028" i="23"/>
  <c r="J1028" i="23"/>
  <c r="K1028" i="23"/>
  <c r="L1028" i="23"/>
  <c r="M1028" i="23"/>
  <c r="A1029" i="23"/>
  <c r="B1029" i="23"/>
  <c r="C1029" i="23"/>
  <c r="D1029" i="23"/>
  <c r="E1029" i="23"/>
  <c r="F1029" i="23"/>
  <c r="G1029" i="23"/>
  <c r="H1029" i="23"/>
  <c r="I1029" i="23"/>
  <c r="J1029" i="23"/>
  <c r="K1029" i="23"/>
  <c r="L1029" i="23"/>
  <c r="M1029" i="23"/>
  <c r="A1030" i="23"/>
  <c r="B1030" i="23"/>
  <c r="C1030" i="23"/>
  <c r="D1030" i="23"/>
  <c r="E1030" i="23"/>
  <c r="F1030" i="23"/>
  <c r="G1030" i="23"/>
  <c r="H1030" i="23"/>
  <c r="I1030" i="23"/>
  <c r="J1030" i="23"/>
  <c r="K1030" i="23"/>
  <c r="L1030" i="23"/>
  <c r="M1030" i="23"/>
  <c r="A1031" i="23"/>
  <c r="B1031" i="23"/>
  <c r="C1031" i="23"/>
  <c r="D1031" i="23"/>
  <c r="E1031" i="23"/>
  <c r="F1031" i="23"/>
  <c r="G1031" i="23"/>
  <c r="H1031" i="23"/>
  <c r="I1031" i="23"/>
  <c r="J1031" i="23"/>
  <c r="K1031" i="23"/>
  <c r="L1031" i="23"/>
  <c r="M1031" i="23"/>
  <c r="A1032" i="23"/>
  <c r="B1032" i="23"/>
  <c r="C1032" i="23"/>
  <c r="D1032" i="23"/>
  <c r="E1032" i="23"/>
  <c r="F1032" i="23"/>
  <c r="G1032" i="23"/>
  <c r="H1032" i="23"/>
  <c r="I1032" i="23"/>
  <c r="J1032" i="23"/>
  <c r="K1032" i="23"/>
  <c r="L1032" i="23"/>
  <c r="M1032" i="23"/>
  <c r="A1033" i="23"/>
  <c r="B1033" i="23"/>
  <c r="C1033" i="23"/>
  <c r="D1033" i="23"/>
  <c r="E1033" i="23"/>
  <c r="F1033" i="23"/>
  <c r="G1033" i="23"/>
  <c r="H1033" i="23"/>
  <c r="I1033" i="23"/>
  <c r="J1033" i="23"/>
  <c r="K1033" i="23"/>
  <c r="L1033" i="23"/>
  <c r="M1033" i="23"/>
  <c r="A1034" i="23"/>
  <c r="B1034" i="23"/>
  <c r="C1034" i="23"/>
  <c r="D1034" i="23"/>
  <c r="E1034" i="23"/>
  <c r="F1034" i="23"/>
  <c r="G1034" i="23"/>
  <c r="H1034" i="23"/>
  <c r="I1034" i="23"/>
  <c r="J1034" i="23"/>
  <c r="K1034" i="23"/>
  <c r="L1034" i="23"/>
  <c r="M1034" i="23"/>
  <c r="A1035" i="23"/>
  <c r="B1035" i="23"/>
  <c r="C1035" i="23"/>
  <c r="D1035" i="23"/>
  <c r="E1035" i="23"/>
  <c r="F1035" i="23"/>
  <c r="G1035" i="23"/>
  <c r="H1035" i="23"/>
  <c r="I1035" i="23"/>
  <c r="J1035" i="23"/>
  <c r="K1035" i="23"/>
  <c r="L1035" i="23"/>
  <c r="M1035" i="23"/>
  <c r="A1036" i="23"/>
  <c r="B1036" i="23"/>
  <c r="C1036" i="23"/>
  <c r="D1036" i="23"/>
  <c r="E1036" i="23"/>
  <c r="F1036" i="23"/>
  <c r="G1036" i="23"/>
  <c r="H1036" i="23"/>
  <c r="I1036" i="23"/>
  <c r="J1036" i="23"/>
  <c r="K1036" i="23"/>
  <c r="L1036" i="23"/>
  <c r="M1036" i="23"/>
  <c r="A1037" i="23"/>
  <c r="B1037" i="23"/>
  <c r="C1037" i="23"/>
  <c r="D1037" i="23"/>
  <c r="E1037" i="23"/>
  <c r="F1037" i="23"/>
  <c r="G1037" i="23"/>
  <c r="H1037" i="23"/>
  <c r="I1037" i="23"/>
  <c r="J1037" i="23"/>
  <c r="K1037" i="23"/>
  <c r="L1037" i="23"/>
  <c r="M1037" i="23"/>
  <c r="A1038" i="23"/>
  <c r="B1038" i="23"/>
  <c r="C1038" i="23"/>
  <c r="D1038" i="23"/>
  <c r="E1038" i="23"/>
  <c r="F1038" i="23"/>
  <c r="G1038" i="23"/>
  <c r="H1038" i="23"/>
  <c r="I1038" i="23"/>
  <c r="J1038" i="23"/>
  <c r="K1038" i="23"/>
  <c r="L1038" i="23"/>
  <c r="M1038" i="23"/>
  <c r="A1039" i="23"/>
  <c r="B1039" i="23"/>
  <c r="C1039" i="23"/>
  <c r="D1039" i="23"/>
  <c r="E1039" i="23"/>
  <c r="F1039" i="23"/>
  <c r="G1039" i="23"/>
  <c r="H1039" i="23"/>
  <c r="I1039" i="23"/>
  <c r="J1039" i="23"/>
  <c r="K1039" i="23"/>
  <c r="L1039" i="23"/>
  <c r="M1039" i="23"/>
  <c r="A1040" i="23"/>
  <c r="B1040" i="23"/>
  <c r="C1040" i="23"/>
  <c r="D1040" i="23"/>
  <c r="E1040" i="23"/>
  <c r="F1040" i="23"/>
  <c r="G1040" i="23"/>
  <c r="H1040" i="23"/>
  <c r="I1040" i="23"/>
  <c r="J1040" i="23"/>
  <c r="K1040" i="23"/>
  <c r="L1040" i="23"/>
  <c r="M1040" i="23"/>
  <c r="A1041" i="23"/>
  <c r="B1041" i="23"/>
  <c r="C1041" i="23"/>
  <c r="D1041" i="23"/>
  <c r="E1041" i="23"/>
  <c r="F1041" i="23"/>
  <c r="G1041" i="23"/>
  <c r="H1041" i="23"/>
  <c r="I1041" i="23"/>
  <c r="J1041" i="23"/>
  <c r="K1041" i="23"/>
  <c r="L1041" i="23"/>
  <c r="M1041" i="23"/>
  <c r="A1042" i="23"/>
  <c r="B1042" i="23"/>
  <c r="C1042" i="23"/>
  <c r="D1042" i="23"/>
  <c r="E1042" i="23"/>
  <c r="F1042" i="23"/>
  <c r="G1042" i="23"/>
  <c r="H1042" i="23"/>
  <c r="I1042" i="23"/>
  <c r="J1042" i="23"/>
  <c r="K1042" i="23"/>
  <c r="L1042" i="23"/>
  <c r="M1042" i="23"/>
  <c r="A1043" i="23"/>
  <c r="B1043" i="23"/>
  <c r="C1043" i="23"/>
  <c r="D1043" i="23"/>
  <c r="E1043" i="23"/>
  <c r="F1043" i="23"/>
  <c r="G1043" i="23"/>
  <c r="H1043" i="23"/>
  <c r="I1043" i="23"/>
  <c r="J1043" i="23"/>
  <c r="K1043" i="23"/>
  <c r="L1043" i="23"/>
  <c r="M1043" i="23"/>
  <c r="A1044" i="23"/>
  <c r="B1044" i="23"/>
  <c r="C1044" i="23"/>
  <c r="D1044" i="23"/>
  <c r="E1044" i="23"/>
  <c r="F1044" i="23"/>
  <c r="G1044" i="23"/>
  <c r="H1044" i="23"/>
  <c r="I1044" i="23"/>
  <c r="J1044" i="23"/>
  <c r="K1044" i="23"/>
  <c r="L1044" i="23"/>
  <c r="M1044" i="23"/>
  <c r="A1045" i="23"/>
  <c r="B1045" i="23"/>
  <c r="C1045" i="23"/>
  <c r="D1045" i="23"/>
  <c r="E1045" i="23"/>
  <c r="F1045" i="23"/>
  <c r="G1045" i="23"/>
  <c r="H1045" i="23"/>
  <c r="I1045" i="23"/>
  <c r="J1045" i="23"/>
  <c r="K1045" i="23"/>
  <c r="L1045" i="23"/>
  <c r="M1045" i="23"/>
  <c r="A1046" i="23"/>
  <c r="B1046" i="23"/>
  <c r="C1046" i="23"/>
  <c r="D1046" i="23"/>
  <c r="E1046" i="23"/>
  <c r="F1046" i="23"/>
  <c r="G1046" i="23"/>
  <c r="H1046" i="23"/>
  <c r="I1046" i="23"/>
  <c r="J1046" i="23"/>
  <c r="K1046" i="23"/>
  <c r="L1046" i="23"/>
  <c r="M1046" i="23"/>
  <c r="A1047" i="23"/>
  <c r="B1047" i="23"/>
  <c r="C1047" i="23"/>
  <c r="D1047" i="23"/>
  <c r="E1047" i="23"/>
  <c r="F1047" i="23"/>
  <c r="G1047" i="23"/>
  <c r="H1047" i="23"/>
  <c r="I1047" i="23"/>
  <c r="J1047" i="23"/>
  <c r="K1047" i="23"/>
  <c r="L1047" i="23"/>
  <c r="M1047" i="23"/>
  <c r="A1048" i="23"/>
  <c r="B1048" i="23"/>
  <c r="C1048" i="23"/>
  <c r="D1048" i="23"/>
  <c r="E1048" i="23"/>
  <c r="F1048" i="23"/>
  <c r="G1048" i="23"/>
  <c r="H1048" i="23"/>
  <c r="I1048" i="23"/>
  <c r="J1048" i="23"/>
  <c r="K1048" i="23"/>
  <c r="L1048" i="23"/>
  <c r="M1048" i="23"/>
  <c r="A1049" i="23"/>
  <c r="B1049" i="23"/>
  <c r="C1049" i="23"/>
  <c r="D1049" i="23"/>
  <c r="E1049" i="23"/>
  <c r="F1049" i="23"/>
  <c r="G1049" i="23"/>
  <c r="H1049" i="23"/>
  <c r="I1049" i="23"/>
  <c r="J1049" i="23"/>
  <c r="K1049" i="23"/>
  <c r="L1049" i="23"/>
  <c r="M1049" i="23"/>
  <c r="A1050" i="23"/>
  <c r="B1050" i="23"/>
  <c r="C1050" i="23"/>
  <c r="D1050" i="23"/>
  <c r="E1050" i="23"/>
  <c r="F1050" i="23"/>
  <c r="G1050" i="23"/>
  <c r="H1050" i="23"/>
  <c r="I1050" i="23"/>
  <c r="J1050" i="23"/>
  <c r="K1050" i="23"/>
  <c r="L1050" i="23"/>
  <c r="M1050" i="23"/>
  <c r="A1051" i="23"/>
  <c r="B1051" i="23"/>
  <c r="C1051" i="23"/>
  <c r="D1051" i="23"/>
  <c r="E1051" i="23"/>
  <c r="F1051" i="23"/>
  <c r="G1051" i="23"/>
  <c r="H1051" i="23"/>
  <c r="I1051" i="23"/>
  <c r="J1051" i="23"/>
  <c r="K1051" i="23"/>
  <c r="L1051" i="23"/>
  <c r="M1051" i="23"/>
  <c r="A1052" i="23"/>
  <c r="B1052" i="23"/>
  <c r="C1052" i="23"/>
  <c r="D1052" i="23"/>
  <c r="E1052" i="23"/>
  <c r="F1052" i="23"/>
  <c r="G1052" i="23"/>
  <c r="H1052" i="23"/>
  <c r="I1052" i="23"/>
  <c r="J1052" i="23"/>
  <c r="K1052" i="23"/>
  <c r="L1052" i="23"/>
  <c r="M1052" i="23"/>
  <c r="A1053" i="23"/>
  <c r="B1053" i="23"/>
  <c r="C1053" i="23"/>
  <c r="D1053" i="23"/>
  <c r="E1053" i="23"/>
  <c r="F1053" i="23"/>
  <c r="G1053" i="23"/>
  <c r="H1053" i="23"/>
  <c r="I1053" i="23"/>
  <c r="J1053" i="23"/>
  <c r="K1053" i="23"/>
  <c r="L1053" i="23"/>
  <c r="M1053" i="23"/>
  <c r="A1054" i="23"/>
  <c r="B1054" i="23"/>
  <c r="C1054" i="23"/>
  <c r="D1054" i="23"/>
  <c r="E1054" i="23"/>
  <c r="F1054" i="23"/>
  <c r="G1054" i="23"/>
  <c r="H1054" i="23"/>
  <c r="I1054" i="23"/>
  <c r="J1054" i="23"/>
  <c r="K1054" i="23"/>
  <c r="L1054" i="23"/>
  <c r="M1054" i="23"/>
  <c r="A1055" i="23"/>
  <c r="B1055" i="23"/>
  <c r="C1055" i="23"/>
  <c r="D1055" i="23"/>
  <c r="E1055" i="23"/>
  <c r="F1055" i="23"/>
  <c r="G1055" i="23"/>
  <c r="H1055" i="23"/>
  <c r="I1055" i="23"/>
  <c r="J1055" i="23"/>
  <c r="K1055" i="23"/>
  <c r="L1055" i="23"/>
  <c r="M1055" i="23"/>
  <c r="A1056" i="23"/>
  <c r="B1056" i="23"/>
  <c r="C1056" i="23"/>
  <c r="D1056" i="23"/>
  <c r="E1056" i="23"/>
  <c r="F1056" i="23"/>
  <c r="G1056" i="23"/>
  <c r="H1056" i="23"/>
  <c r="I1056" i="23"/>
  <c r="J1056" i="23"/>
  <c r="K1056" i="23"/>
  <c r="L1056" i="23"/>
  <c r="M1056" i="23"/>
  <c r="A1057" i="23"/>
  <c r="B1057" i="23"/>
  <c r="C1057" i="23"/>
  <c r="D1057" i="23"/>
  <c r="E1057" i="23"/>
  <c r="F1057" i="23"/>
  <c r="G1057" i="23"/>
  <c r="H1057" i="23"/>
  <c r="I1057" i="23"/>
  <c r="J1057" i="23"/>
  <c r="K1057" i="23"/>
  <c r="L1057" i="23"/>
  <c r="M1057" i="23"/>
  <c r="A1058" i="23"/>
  <c r="B1058" i="23"/>
  <c r="C1058" i="23"/>
  <c r="D1058" i="23"/>
  <c r="E1058" i="23"/>
  <c r="F1058" i="23"/>
  <c r="G1058" i="23"/>
  <c r="H1058" i="23"/>
  <c r="I1058" i="23"/>
  <c r="J1058" i="23"/>
  <c r="K1058" i="23"/>
  <c r="L1058" i="23"/>
  <c r="M1058" i="23"/>
  <c r="A1059" i="23"/>
  <c r="B1059" i="23"/>
  <c r="C1059" i="23"/>
  <c r="D1059" i="23"/>
  <c r="E1059" i="23"/>
  <c r="F1059" i="23"/>
  <c r="G1059" i="23"/>
  <c r="H1059" i="23"/>
  <c r="I1059" i="23"/>
  <c r="J1059" i="23"/>
  <c r="K1059" i="23"/>
  <c r="L1059" i="23"/>
  <c r="M1059" i="23"/>
  <c r="A1060" i="23"/>
  <c r="B1060" i="23"/>
  <c r="C1060" i="23"/>
  <c r="D1060" i="23"/>
  <c r="E1060" i="23"/>
  <c r="F1060" i="23"/>
  <c r="G1060" i="23"/>
  <c r="H1060" i="23"/>
  <c r="I1060" i="23"/>
  <c r="J1060" i="23"/>
  <c r="K1060" i="23"/>
  <c r="L1060" i="23"/>
  <c r="M1060" i="23"/>
  <c r="A1061" i="23"/>
  <c r="B1061" i="23"/>
  <c r="C1061" i="23"/>
  <c r="D1061" i="23"/>
  <c r="E1061" i="23"/>
  <c r="F1061" i="23"/>
  <c r="G1061" i="23"/>
  <c r="H1061" i="23"/>
  <c r="I1061" i="23"/>
  <c r="J1061" i="23"/>
  <c r="K1061" i="23"/>
  <c r="L1061" i="23"/>
  <c r="M1061" i="23"/>
  <c r="A1062" i="23"/>
  <c r="B1062" i="23"/>
  <c r="C1062" i="23"/>
  <c r="D1062" i="23"/>
  <c r="E1062" i="23"/>
  <c r="F1062" i="23"/>
  <c r="G1062" i="23"/>
  <c r="H1062" i="23"/>
  <c r="I1062" i="23"/>
  <c r="J1062" i="23"/>
  <c r="K1062" i="23"/>
  <c r="L1062" i="23"/>
  <c r="M1062" i="23"/>
  <c r="A1063" i="23"/>
  <c r="B1063" i="23"/>
  <c r="C1063" i="23"/>
  <c r="D1063" i="23"/>
  <c r="E1063" i="23"/>
  <c r="F1063" i="23"/>
  <c r="G1063" i="23"/>
  <c r="H1063" i="23"/>
  <c r="I1063" i="23"/>
  <c r="J1063" i="23"/>
  <c r="K1063" i="23"/>
  <c r="L1063" i="23"/>
  <c r="M1063" i="23"/>
  <c r="A1064" i="23"/>
  <c r="B1064" i="23"/>
  <c r="C1064" i="23"/>
  <c r="D1064" i="23"/>
  <c r="E1064" i="23"/>
  <c r="F1064" i="23"/>
  <c r="G1064" i="23"/>
  <c r="H1064" i="23"/>
  <c r="I1064" i="23"/>
  <c r="J1064" i="23"/>
  <c r="K1064" i="23"/>
  <c r="L1064" i="23"/>
  <c r="M1064" i="23"/>
  <c r="A1065" i="23"/>
  <c r="B1065" i="23"/>
  <c r="C1065" i="23"/>
  <c r="D1065" i="23"/>
  <c r="E1065" i="23"/>
  <c r="F1065" i="23"/>
  <c r="G1065" i="23"/>
  <c r="H1065" i="23"/>
  <c r="I1065" i="23"/>
  <c r="J1065" i="23"/>
  <c r="K1065" i="23"/>
  <c r="L1065" i="23"/>
  <c r="M1065" i="23"/>
  <c r="L3" i="23"/>
  <c r="L4" i="23"/>
  <c r="L5" i="23"/>
  <c r="L6" i="23"/>
  <c r="L7" i="23"/>
  <c r="L8" i="23"/>
  <c r="L9" i="23"/>
  <c r="L10" i="23"/>
  <c r="L11" i="23"/>
  <c r="L12" i="23"/>
  <c r="L13" i="23"/>
  <c r="L14" i="23"/>
  <c r="L15" i="23"/>
  <c r="L16" i="23"/>
  <c r="L17" i="23"/>
  <c r="L18" i="23"/>
  <c r="L19" i="23"/>
  <c r="L20" i="23"/>
  <c r="L21" i="23"/>
  <c r="L22" i="23"/>
  <c r="L23" i="23"/>
  <c r="L24" i="23"/>
  <c r="L25" i="23"/>
  <c r="L26" i="23"/>
  <c r="L27" i="23"/>
  <c r="L28" i="23"/>
  <c r="L29" i="23"/>
  <c r="L30" i="23"/>
  <c r="L31" i="23"/>
  <c r="L32" i="23"/>
  <c r="L33" i="23"/>
  <c r="L34" i="23"/>
  <c r="L35" i="23"/>
  <c r="L36" i="23"/>
  <c r="L37" i="23"/>
  <c r="L38" i="23"/>
  <c r="L39" i="23"/>
  <c r="L40" i="23"/>
  <c r="L41" i="23"/>
  <c r="L42" i="23"/>
  <c r="L43" i="23"/>
  <c r="L44" i="23"/>
  <c r="L45" i="23"/>
  <c r="L46" i="23"/>
  <c r="L47" i="23"/>
  <c r="L48" i="23"/>
  <c r="L49" i="23"/>
  <c r="L50" i="23"/>
  <c r="L51" i="23"/>
  <c r="L52" i="23"/>
  <c r="L53" i="23"/>
  <c r="L54" i="23"/>
  <c r="L55" i="23"/>
  <c r="L56" i="23"/>
  <c r="L57" i="23"/>
  <c r="L58" i="23"/>
  <c r="L59" i="23"/>
  <c r="L60" i="23"/>
  <c r="L61" i="23"/>
  <c r="L62" i="23"/>
  <c r="L63" i="23"/>
  <c r="L64" i="23"/>
  <c r="L65" i="23"/>
  <c r="L66" i="23"/>
  <c r="L67" i="23"/>
  <c r="L68" i="23"/>
  <c r="L69" i="23"/>
  <c r="L70" i="23"/>
  <c r="L71" i="23"/>
  <c r="L72" i="23"/>
  <c r="L73" i="23"/>
  <c r="L74" i="23"/>
  <c r="L75" i="23"/>
  <c r="L76" i="23"/>
  <c r="L77" i="23"/>
  <c r="L78" i="23"/>
  <c r="L79" i="23"/>
  <c r="L80" i="23"/>
  <c r="L81" i="23"/>
  <c r="L82" i="23"/>
  <c r="L83" i="23"/>
  <c r="L84" i="23"/>
  <c r="L85" i="23"/>
  <c r="L86" i="23"/>
  <c r="L87" i="23"/>
  <c r="L88" i="23"/>
  <c r="L89" i="23"/>
  <c r="L90" i="23"/>
  <c r="L91" i="23"/>
  <c r="L2" i="23"/>
  <c r="J9" i="21"/>
  <c r="J10" i="21"/>
  <c r="J11" i="21"/>
  <c r="J12" i="21"/>
  <c r="J13" i="21"/>
  <c r="J14" i="21"/>
  <c r="J15" i="21"/>
  <c r="J16" i="21"/>
  <c r="J17" i="21"/>
  <c r="J18" i="21"/>
  <c r="J19" i="21"/>
  <c r="J20" i="21"/>
  <c r="J21" i="21"/>
  <c r="J22" i="21"/>
  <c r="J23" i="21"/>
  <c r="J24" i="21"/>
  <c r="J25" i="21"/>
  <c r="J26" i="21"/>
  <c r="J27" i="21"/>
  <c r="J28" i="21"/>
  <c r="J29" i="21"/>
  <c r="J30" i="21"/>
  <c r="J31" i="21"/>
  <c r="J32" i="21"/>
  <c r="J33" i="21"/>
  <c r="J34" i="21"/>
  <c r="J35" i="21"/>
  <c r="J36" i="21"/>
  <c r="J37" i="21"/>
  <c r="J38" i="21"/>
  <c r="J39" i="21"/>
  <c r="J40" i="21"/>
  <c r="J41" i="21"/>
  <c r="J42" i="21"/>
  <c r="J43" i="21"/>
  <c r="J44" i="21"/>
  <c r="J45"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1" i="21"/>
  <c r="J92" i="21"/>
  <c r="J93" i="21"/>
  <c r="J94" i="21"/>
  <c r="J95" i="21"/>
  <c r="J96" i="21"/>
  <c r="J97" i="21"/>
  <c r="J8" i="21"/>
  <c r="H9" i="2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H88" i="21"/>
  <c r="H89" i="21"/>
  <c r="H90" i="21"/>
  <c r="H91" i="21"/>
  <c r="H92" i="21"/>
  <c r="H93" i="21"/>
  <c r="H94" i="21"/>
  <c r="H95" i="21"/>
  <c r="H96" i="21"/>
  <c r="H97" i="21"/>
  <c r="H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8" i="21"/>
  <c r="G4" i="21"/>
  <c r="D4" i="21"/>
  <c r="K12" i="17"/>
  <c r="A2" i="23"/>
  <c r="A3" i="23"/>
  <c r="A4" i="23"/>
  <c r="A5" i="23"/>
  <c r="B2" i="23"/>
  <c r="C2" i="23"/>
  <c r="D2" i="23"/>
  <c r="E2" i="23"/>
  <c r="F2" i="23"/>
  <c r="G2" i="23"/>
  <c r="H2" i="23"/>
  <c r="I2" i="23"/>
  <c r="J2" i="23"/>
  <c r="K2" i="23"/>
  <c r="B3" i="23"/>
  <c r="C3" i="23"/>
  <c r="D3" i="23"/>
  <c r="E3" i="23"/>
  <c r="F3" i="23"/>
  <c r="G3" i="23"/>
  <c r="H3" i="23"/>
  <c r="I3" i="23"/>
  <c r="J3" i="23"/>
  <c r="K3" i="23"/>
  <c r="B4" i="23"/>
  <c r="C4" i="23"/>
  <c r="D4" i="23"/>
  <c r="E4" i="23"/>
  <c r="F4" i="23"/>
  <c r="G4" i="23"/>
  <c r="H4" i="23"/>
  <c r="I4" i="23"/>
  <c r="J4" i="23"/>
  <c r="K4" i="23"/>
  <c r="B5" i="23"/>
  <c r="C5" i="23"/>
  <c r="D5" i="23"/>
  <c r="E5" i="23"/>
  <c r="F5" i="23"/>
  <c r="G5" i="23"/>
  <c r="H5" i="23"/>
  <c r="I5" i="23"/>
  <c r="J5" i="23"/>
  <c r="K5" i="23"/>
  <c r="A6" i="23"/>
  <c r="B6" i="23"/>
  <c r="C6" i="23"/>
  <c r="D6" i="23"/>
  <c r="E6" i="23"/>
  <c r="F6" i="23"/>
  <c r="G6" i="23"/>
  <c r="H6" i="23"/>
  <c r="I6" i="23"/>
  <c r="J6" i="23"/>
  <c r="K6" i="23"/>
  <c r="A7" i="23"/>
  <c r="B7" i="23"/>
  <c r="C7" i="23"/>
  <c r="D7" i="23"/>
  <c r="E7" i="23"/>
  <c r="F7" i="23"/>
  <c r="G7" i="23"/>
  <c r="H7" i="23"/>
  <c r="I7" i="23"/>
  <c r="J7" i="23"/>
  <c r="K7" i="23"/>
  <c r="A8" i="23"/>
  <c r="B8" i="23"/>
  <c r="C8" i="23"/>
  <c r="D8" i="23"/>
  <c r="E8" i="23"/>
  <c r="F8" i="23"/>
  <c r="G8" i="23"/>
  <c r="H8" i="23"/>
  <c r="I8" i="23"/>
  <c r="J8" i="23"/>
  <c r="K8" i="23"/>
  <c r="A9" i="23"/>
  <c r="B9" i="23"/>
  <c r="C9" i="23"/>
  <c r="D9" i="23"/>
  <c r="E9" i="23"/>
  <c r="F9" i="23"/>
  <c r="G9" i="23"/>
  <c r="H9" i="23"/>
  <c r="I9" i="23"/>
  <c r="J9" i="23"/>
  <c r="K9" i="23"/>
  <c r="A10" i="23"/>
  <c r="B10" i="23"/>
  <c r="C10" i="23"/>
  <c r="D10" i="23"/>
  <c r="E10" i="23"/>
  <c r="F10" i="23"/>
  <c r="G10" i="23"/>
  <c r="H10" i="23"/>
  <c r="I10" i="23"/>
  <c r="J10" i="23"/>
  <c r="K10" i="23"/>
  <c r="A11" i="23"/>
  <c r="B11" i="23"/>
  <c r="C11" i="23"/>
  <c r="D11" i="23"/>
  <c r="E11" i="23"/>
  <c r="F11" i="23"/>
  <c r="G11" i="23"/>
  <c r="H11" i="23"/>
  <c r="I11" i="23"/>
  <c r="J11" i="23"/>
  <c r="K11" i="23"/>
  <c r="A12" i="23"/>
  <c r="B12" i="23"/>
  <c r="C12" i="23"/>
  <c r="D12" i="23"/>
  <c r="E12" i="23"/>
  <c r="F12" i="23"/>
  <c r="G12" i="23"/>
  <c r="H12" i="23"/>
  <c r="I12" i="23"/>
  <c r="J12" i="23"/>
  <c r="K12" i="23"/>
  <c r="A13" i="23"/>
  <c r="B13" i="23"/>
  <c r="C13" i="23"/>
  <c r="D13" i="23"/>
  <c r="E13" i="23"/>
  <c r="F13" i="23"/>
  <c r="G13" i="23"/>
  <c r="H13" i="23"/>
  <c r="I13" i="23"/>
  <c r="J13" i="23"/>
  <c r="K13" i="23"/>
  <c r="A14" i="23"/>
  <c r="B14" i="23"/>
  <c r="C14" i="23"/>
  <c r="D14" i="23"/>
  <c r="E14" i="23"/>
  <c r="F14" i="23"/>
  <c r="G14" i="23"/>
  <c r="H14" i="23"/>
  <c r="I14" i="23"/>
  <c r="J14" i="23"/>
  <c r="K14" i="23"/>
  <c r="A15" i="23"/>
  <c r="B15" i="23"/>
  <c r="C15" i="23"/>
  <c r="D15" i="23"/>
  <c r="E15" i="23"/>
  <c r="F15" i="23"/>
  <c r="G15" i="23"/>
  <c r="H15" i="23"/>
  <c r="I15" i="23"/>
  <c r="J15" i="23"/>
  <c r="K15" i="23"/>
  <c r="A16" i="23"/>
  <c r="B16" i="23"/>
  <c r="C16" i="23"/>
  <c r="D16" i="23"/>
  <c r="E16" i="23"/>
  <c r="F16" i="23"/>
  <c r="G16" i="23"/>
  <c r="H16" i="23"/>
  <c r="I16" i="23"/>
  <c r="J16" i="23"/>
  <c r="K16" i="23"/>
  <c r="A17" i="23"/>
  <c r="B17" i="23"/>
  <c r="C17" i="23"/>
  <c r="D17" i="23"/>
  <c r="E17" i="23"/>
  <c r="F17" i="23"/>
  <c r="G17" i="23"/>
  <c r="H17" i="23"/>
  <c r="I17" i="23"/>
  <c r="J17" i="23"/>
  <c r="K17" i="23"/>
  <c r="A18" i="23"/>
  <c r="B18" i="23"/>
  <c r="C18" i="23"/>
  <c r="D18" i="23"/>
  <c r="E18" i="23"/>
  <c r="F18" i="23"/>
  <c r="G18" i="23"/>
  <c r="H18" i="23"/>
  <c r="I18" i="23"/>
  <c r="J18" i="23"/>
  <c r="K18" i="23"/>
  <c r="A19" i="23"/>
  <c r="B19" i="23"/>
  <c r="C19" i="23"/>
  <c r="D19" i="23"/>
  <c r="E19" i="23"/>
  <c r="F19" i="23"/>
  <c r="G19" i="23"/>
  <c r="H19" i="23"/>
  <c r="I19" i="23"/>
  <c r="J19" i="23"/>
  <c r="K19" i="23"/>
  <c r="A20" i="23"/>
  <c r="B20" i="23"/>
  <c r="C20" i="23"/>
  <c r="D20" i="23"/>
  <c r="E20" i="23"/>
  <c r="F20" i="23"/>
  <c r="G20" i="23"/>
  <c r="H20" i="23"/>
  <c r="I20" i="23"/>
  <c r="J20" i="23"/>
  <c r="K20" i="23"/>
  <c r="A21" i="23"/>
  <c r="B21" i="23"/>
  <c r="C21" i="23"/>
  <c r="D21" i="23"/>
  <c r="E21" i="23"/>
  <c r="F21" i="23"/>
  <c r="G21" i="23"/>
  <c r="H21" i="23"/>
  <c r="I21" i="23"/>
  <c r="J21" i="23"/>
  <c r="K21" i="23"/>
  <c r="A22" i="23"/>
  <c r="B22" i="23"/>
  <c r="C22" i="23"/>
  <c r="D22" i="23"/>
  <c r="E22" i="23"/>
  <c r="F22" i="23"/>
  <c r="G22" i="23"/>
  <c r="H22" i="23"/>
  <c r="I22" i="23"/>
  <c r="J22" i="23"/>
  <c r="K22" i="23"/>
  <c r="A23" i="23"/>
  <c r="B23" i="23"/>
  <c r="C23" i="23"/>
  <c r="D23" i="23"/>
  <c r="E23" i="23"/>
  <c r="F23" i="23"/>
  <c r="G23" i="23"/>
  <c r="H23" i="23"/>
  <c r="I23" i="23"/>
  <c r="J23" i="23"/>
  <c r="K23" i="23"/>
  <c r="A24" i="23"/>
  <c r="B24" i="23"/>
  <c r="C24" i="23"/>
  <c r="D24" i="23"/>
  <c r="E24" i="23"/>
  <c r="F24" i="23"/>
  <c r="G24" i="23"/>
  <c r="H24" i="23"/>
  <c r="I24" i="23"/>
  <c r="J24" i="23"/>
  <c r="K24" i="23"/>
  <c r="A25" i="23"/>
  <c r="B25" i="23"/>
  <c r="C25" i="23"/>
  <c r="D25" i="23"/>
  <c r="E25" i="23"/>
  <c r="F25" i="23"/>
  <c r="G25" i="23"/>
  <c r="H25" i="23"/>
  <c r="I25" i="23"/>
  <c r="J25" i="23"/>
  <c r="K25" i="23"/>
  <c r="A26" i="23"/>
  <c r="B26" i="23"/>
  <c r="C26" i="23"/>
  <c r="D26" i="23"/>
  <c r="E26" i="23"/>
  <c r="F26" i="23"/>
  <c r="G26" i="23"/>
  <c r="H26" i="23"/>
  <c r="I26" i="23"/>
  <c r="J26" i="23"/>
  <c r="K26" i="23"/>
  <c r="A27" i="23"/>
  <c r="B27" i="23"/>
  <c r="C27" i="23"/>
  <c r="D27" i="23"/>
  <c r="E27" i="23"/>
  <c r="F27" i="23"/>
  <c r="G27" i="23"/>
  <c r="H27" i="23"/>
  <c r="I27" i="23"/>
  <c r="J27" i="23"/>
  <c r="K27" i="23"/>
  <c r="A28" i="23"/>
  <c r="B28" i="23"/>
  <c r="C28" i="23"/>
  <c r="D28" i="23"/>
  <c r="E28" i="23"/>
  <c r="F28" i="23"/>
  <c r="G28" i="23"/>
  <c r="H28" i="23"/>
  <c r="I28" i="23"/>
  <c r="J28" i="23"/>
  <c r="K28" i="23"/>
  <c r="A29" i="23"/>
  <c r="B29" i="23"/>
  <c r="C29" i="23"/>
  <c r="D29" i="23"/>
  <c r="E29" i="23"/>
  <c r="F29" i="23"/>
  <c r="G29" i="23"/>
  <c r="H29" i="23"/>
  <c r="I29" i="23"/>
  <c r="J29" i="23"/>
  <c r="K29" i="23"/>
  <c r="A30" i="23"/>
  <c r="B30" i="23"/>
  <c r="C30" i="23"/>
  <c r="D30" i="23"/>
  <c r="E30" i="23"/>
  <c r="F30" i="23"/>
  <c r="G30" i="23"/>
  <c r="H30" i="23"/>
  <c r="I30" i="23"/>
  <c r="J30" i="23"/>
  <c r="K30" i="23"/>
  <c r="A31" i="23"/>
  <c r="B31" i="23"/>
  <c r="C31" i="23"/>
  <c r="D31" i="23"/>
  <c r="E31" i="23"/>
  <c r="F31" i="23"/>
  <c r="G31" i="23"/>
  <c r="H31" i="23"/>
  <c r="I31" i="23"/>
  <c r="J31" i="23"/>
  <c r="K31" i="23"/>
  <c r="A32" i="23"/>
  <c r="B32" i="23"/>
  <c r="C32" i="23"/>
  <c r="D32" i="23"/>
  <c r="E32" i="23"/>
  <c r="F32" i="23"/>
  <c r="G32" i="23"/>
  <c r="H32" i="23"/>
  <c r="I32" i="23"/>
  <c r="J32" i="23"/>
  <c r="K32" i="23"/>
  <c r="A33" i="23"/>
  <c r="B33" i="23"/>
  <c r="C33" i="23"/>
  <c r="D33" i="23"/>
  <c r="E33" i="23"/>
  <c r="F33" i="23"/>
  <c r="G33" i="23"/>
  <c r="H33" i="23"/>
  <c r="I33" i="23"/>
  <c r="J33" i="23"/>
  <c r="K33" i="23"/>
  <c r="A34" i="23"/>
  <c r="B34" i="23"/>
  <c r="C34" i="23"/>
  <c r="D34" i="23"/>
  <c r="E34" i="23"/>
  <c r="F34" i="23"/>
  <c r="G34" i="23"/>
  <c r="H34" i="23"/>
  <c r="I34" i="23"/>
  <c r="J34" i="23"/>
  <c r="K34" i="23"/>
  <c r="A35" i="23"/>
  <c r="B35" i="23"/>
  <c r="C35" i="23"/>
  <c r="D35" i="23"/>
  <c r="E35" i="23"/>
  <c r="F35" i="23"/>
  <c r="G35" i="23"/>
  <c r="H35" i="23"/>
  <c r="I35" i="23"/>
  <c r="J35" i="23"/>
  <c r="K35" i="23"/>
  <c r="A36" i="23"/>
  <c r="B36" i="23"/>
  <c r="C36" i="23"/>
  <c r="D36" i="23"/>
  <c r="E36" i="23"/>
  <c r="F36" i="23"/>
  <c r="G36" i="23"/>
  <c r="H36" i="23"/>
  <c r="I36" i="23"/>
  <c r="J36" i="23"/>
  <c r="K36" i="23"/>
  <c r="A37" i="23"/>
  <c r="B37" i="23"/>
  <c r="C37" i="23"/>
  <c r="D37" i="23"/>
  <c r="E37" i="23"/>
  <c r="F37" i="23"/>
  <c r="G37" i="23"/>
  <c r="H37" i="23"/>
  <c r="I37" i="23"/>
  <c r="J37" i="23"/>
  <c r="K37" i="23"/>
  <c r="A38" i="23"/>
  <c r="B38" i="23"/>
  <c r="C38" i="23"/>
  <c r="D38" i="23"/>
  <c r="E38" i="23"/>
  <c r="F38" i="23"/>
  <c r="G38" i="23"/>
  <c r="H38" i="23"/>
  <c r="I38" i="23"/>
  <c r="J38" i="23"/>
  <c r="K38" i="23"/>
  <c r="A39" i="23"/>
  <c r="B39" i="23"/>
  <c r="C39" i="23"/>
  <c r="D39" i="23"/>
  <c r="E39" i="23"/>
  <c r="F39" i="23"/>
  <c r="G39" i="23"/>
  <c r="H39" i="23"/>
  <c r="I39" i="23"/>
  <c r="J39" i="23"/>
  <c r="K39" i="23"/>
  <c r="A40" i="23"/>
  <c r="B40" i="23"/>
  <c r="C40" i="23"/>
  <c r="D40" i="23"/>
  <c r="E40" i="23"/>
  <c r="F40" i="23"/>
  <c r="G40" i="23"/>
  <c r="H40" i="23"/>
  <c r="I40" i="23"/>
  <c r="J40" i="23"/>
  <c r="K40" i="23"/>
  <c r="A41" i="23"/>
  <c r="B41" i="23"/>
  <c r="C41" i="23"/>
  <c r="D41" i="23"/>
  <c r="E41" i="23"/>
  <c r="F41" i="23"/>
  <c r="G41" i="23"/>
  <c r="H41" i="23"/>
  <c r="I41" i="23"/>
  <c r="J41" i="23"/>
  <c r="K41" i="23"/>
  <c r="A42" i="23"/>
  <c r="B42" i="23"/>
  <c r="C42" i="23"/>
  <c r="D42" i="23"/>
  <c r="E42" i="23"/>
  <c r="F42" i="23"/>
  <c r="G42" i="23"/>
  <c r="H42" i="23"/>
  <c r="I42" i="23"/>
  <c r="J42" i="23"/>
  <c r="K42" i="23"/>
  <c r="A43" i="23"/>
  <c r="B43" i="23"/>
  <c r="C43" i="23"/>
  <c r="D43" i="23"/>
  <c r="E43" i="23"/>
  <c r="F43" i="23"/>
  <c r="G43" i="23"/>
  <c r="H43" i="23"/>
  <c r="I43" i="23"/>
  <c r="J43" i="23"/>
  <c r="K43" i="23"/>
  <c r="A44" i="23"/>
  <c r="B44" i="23"/>
  <c r="C44" i="23"/>
  <c r="D44" i="23"/>
  <c r="E44" i="23"/>
  <c r="F44" i="23"/>
  <c r="G44" i="23"/>
  <c r="H44" i="23"/>
  <c r="I44" i="23"/>
  <c r="J44" i="23"/>
  <c r="K44" i="23"/>
  <c r="A45" i="23"/>
  <c r="B45" i="23"/>
  <c r="C45" i="23"/>
  <c r="D45" i="23"/>
  <c r="E45" i="23"/>
  <c r="F45" i="23"/>
  <c r="G45" i="23"/>
  <c r="H45" i="23"/>
  <c r="I45" i="23"/>
  <c r="J45" i="23"/>
  <c r="K45" i="23"/>
  <c r="A46" i="23"/>
  <c r="B46" i="23"/>
  <c r="C46" i="23"/>
  <c r="D46" i="23"/>
  <c r="E46" i="23"/>
  <c r="F46" i="23"/>
  <c r="G46" i="23"/>
  <c r="H46" i="23"/>
  <c r="I46" i="23"/>
  <c r="J46" i="23"/>
  <c r="K46" i="23"/>
  <c r="A47" i="23"/>
  <c r="B47" i="23"/>
  <c r="C47" i="23"/>
  <c r="D47" i="23"/>
  <c r="E47" i="23"/>
  <c r="F47" i="23"/>
  <c r="G47" i="23"/>
  <c r="H47" i="23"/>
  <c r="I47" i="23"/>
  <c r="J47" i="23"/>
  <c r="K47" i="23"/>
  <c r="A48" i="23"/>
  <c r="B48" i="23"/>
  <c r="C48" i="23"/>
  <c r="D48" i="23"/>
  <c r="E48" i="23"/>
  <c r="F48" i="23"/>
  <c r="G48" i="23"/>
  <c r="H48" i="23"/>
  <c r="I48" i="23"/>
  <c r="J48" i="23"/>
  <c r="K48" i="23"/>
  <c r="A49" i="23"/>
  <c r="B49" i="23"/>
  <c r="C49" i="23"/>
  <c r="D49" i="23"/>
  <c r="E49" i="23"/>
  <c r="F49" i="23"/>
  <c r="G49" i="23"/>
  <c r="H49" i="23"/>
  <c r="I49" i="23"/>
  <c r="J49" i="23"/>
  <c r="K49" i="23"/>
  <c r="A50" i="23"/>
  <c r="B50" i="23"/>
  <c r="C50" i="23"/>
  <c r="D50" i="23"/>
  <c r="E50" i="23"/>
  <c r="F50" i="23"/>
  <c r="G50" i="23"/>
  <c r="H50" i="23"/>
  <c r="I50" i="23"/>
  <c r="J50" i="23"/>
  <c r="K50" i="23"/>
  <c r="A51" i="23"/>
  <c r="B51" i="23"/>
  <c r="C51" i="23"/>
  <c r="D51" i="23"/>
  <c r="E51" i="23"/>
  <c r="F51" i="23"/>
  <c r="G51" i="23"/>
  <c r="H51" i="23"/>
  <c r="I51" i="23"/>
  <c r="J51" i="23"/>
  <c r="K51" i="23"/>
  <c r="A52" i="23"/>
  <c r="B52" i="23"/>
  <c r="C52" i="23"/>
  <c r="D52" i="23"/>
  <c r="E52" i="23"/>
  <c r="F52" i="23"/>
  <c r="G52" i="23"/>
  <c r="H52" i="23"/>
  <c r="I52" i="23"/>
  <c r="J52" i="23"/>
  <c r="K52" i="23"/>
  <c r="A53" i="23"/>
  <c r="B53" i="23"/>
  <c r="C53" i="23"/>
  <c r="D53" i="23"/>
  <c r="E53" i="23"/>
  <c r="F53" i="23"/>
  <c r="G53" i="23"/>
  <c r="H53" i="23"/>
  <c r="I53" i="23"/>
  <c r="J53" i="23"/>
  <c r="K53" i="23"/>
  <c r="A54" i="23"/>
  <c r="B54" i="23"/>
  <c r="C54" i="23"/>
  <c r="D54" i="23"/>
  <c r="E54" i="23"/>
  <c r="F54" i="23"/>
  <c r="G54" i="23"/>
  <c r="H54" i="23"/>
  <c r="I54" i="23"/>
  <c r="J54" i="23"/>
  <c r="K54" i="23"/>
  <c r="A55" i="23"/>
  <c r="B55" i="23"/>
  <c r="C55" i="23"/>
  <c r="D55" i="23"/>
  <c r="E55" i="23"/>
  <c r="F55" i="23"/>
  <c r="G55" i="23"/>
  <c r="H55" i="23"/>
  <c r="I55" i="23"/>
  <c r="J55" i="23"/>
  <c r="K55" i="23"/>
  <c r="A56" i="23"/>
  <c r="B56" i="23"/>
  <c r="C56" i="23"/>
  <c r="D56" i="23"/>
  <c r="E56" i="23"/>
  <c r="F56" i="23"/>
  <c r="G56" i="23"/>
  <c r="H56" i="23"/>
  <c r="I56" i="23"/>
  <c r="J56" i="23"/>
  <c r="K56" i="23"/>
  <c r="A57" i="23"/>
  <c r="B57" i="23"/>
  <c r="C57" i="23"/>
  <c r="D57" i="23"/>
  <c r="E57" i="23"/>
  <c r="F57" i="23"/>
  <c r="G57" i="23"/>
  <c r="H57" i="23"/>
  <c r="I57" i="23"/>
  <c r="J57" i="23"/>
  <c r="K57" i="23"/>
  <c r="A58" i="23"/>
  <c r="B58" i="23"/>
  <c r="C58" i="23"/>
  <c r="D58" i="23"/>
  <c r="E58" i="23"/>
  <c r="F58" i="23"/>
  <c r="G58" i="23"/>
  <c r="H58" i="23"/>
  <c r="I58" i="23"/>
  <c r="J58" i="23"/>
  <c r="K58" i="23"/>
  <c r="A59" i="23"/>
  <c r="B59" i="23"/>
  <c r="C59" i="23"/>
  <c r="D59" i="23"/>
  <c r="E59" i="23"/>
  <c r="F59" i="23"/>
  <c r="G59" i="23"/>
  <c r="H59" i="23"/>
  <c r="I59" i="23"/>
  <c r="J59" i="23"/>
  <c r="K59" i="23"/>
  <c r="A60" i="23"/>
  <c r="B60" i="23"/>
  <c r="C60" i="23"/>
  <c r="D60" i="23"/>
  <c r="E60" i="23"/>
  <c r="F60" i="23"/>
  <c r="G60" i="23"/>
  <c r="H60" i="23"/>
  <c r="I60" i="23"/>
  <c r="J60" i="23"/>
  <c r="K60" i="23"/>
  <c r="A61" i="23"/>
  <c r="B61" i="23"/>
  <c r="C61" i="23"/>
  <c r="D61" i="23"/>
  <c r="E61" i="23"/>
  <c r="F61" i="23"/>
  <c r="G61" i="23"/>
  <c r="H61" i="23"/>
  <c r="I61" i="23"/>
  <c r="J61" i="23"/>
  <c r="K61" i="23"/>
  <c r="A62" i="23"/>
  <c r="B62" i="23"/>
  <c r="C62" i="23"/>
  <c r="D62" i="23"/>
  <c r="E62" i="23"/>
  <c r="F62" i="23"/>
  <c r="G62" i="23"/>
  <c r="H62" i="23"/>
  <c r="I62" i="23"/>
  <c r="J62" i="23"/>
  <c r="K62" i="23"/>
  <c r="A63" i="23"/>
  <c r="B63" i="23"/>
  <c r="C63" i="23"/>
  <c r="D63" i="23"/>
  <c r="E63" i="23"/>
  <c r="F63" i="23"/>
  <c r="G63" i="23"/>
  <c r="H63" i="23"/>
  <c r="I63" i="23"/>
  <c r="J63" i="23"/>
  <c r="K63" i="23"/>
  <c r="A64" i="23"/>
  <c r="B64" i="23"/>
  <c r="C64" i="23"/>
  <c r="D64" i="23"/>
  <c r="E64" i="23"/>
  <c r="F64" i="23"/>
  <c r="G64" i="23"/>
  <c r="H64" i="23"/>
  <c r="I64" i="23"/>
  <c r="J64" i="23"/>
  <c r="K64" i="23"/>
  <c r="A65" i="23"/>
  <c r="B65" i="23"/>
  <c r="C65" i="23"/>
  <c r="D65" i="23"/>
  <c r="E65" i="23"/>
  <c r="F65" i="23"/>
  <c r="G65" i="23"/>
  <c r="H65" i="23"/>
  <c r="I65" i="23"/>
  <c r="J65" i="23"/>
  <c r="K65" i="23"/>
  <c r="A66" i="23"/>
  <c r="B66" i="23"/>
  <c r="C66" i="23"/>
  <c r="D66" i="23"/>
  <c r="E66" i="23"/>
  <c r="F66" i="23"/>
  <c r="G66" i="23"/>
  <c r="H66" i="23"/>
  <c r="I66" i="23"/>
  <c r="J66" i="23"/>
  <c r="K66" i="23"/>
  <c r="A67" i="23"/>
  <c r="B67" i="23"/>
  <c r="C67" i="23"/>
  <c r="D67" i="23"/>
  <c r="E67" i="23"/>
  <c r="F67" i="23"/>
  <c r="G67" i="23"/>
  <c r="H67" i="23"/>
  <c r="I67" i="23"/>
  <c r="J67" i="23"/>
  <c r="K67" i="23"/>
  <c r="A68" i="23"/>
  <c r="B68" i="23"/>
  <c r="C68" i="23"/>
  <c r="D68" i="23"/>
  <c r="E68" i="23"/>
  <c r="F68" i="23"/>
  <c r="G68" i="23"/>
  <c r="H68" i="23"/>
  <c r="I68" i="23"/>
  <c r="J68" i="23"/>
  <c r="K68" i="23"/>
  <c r="A69" i="23"/>
  <c r="B69" i="23"/>
  <c r="C69" i="23"/>
  <c r="D69" i="23"/>
  <c r="E69" i="23"/>
  <c r="F69" i="23"/>
  <c r="G69" i="23"/>
  <c r="H69" i="23"/>
  <c r="I69" i="23"/>
  <c r="J69" i="23"/>
  <c r="K69" i="23"/>
  <c r="A70" i="23"/>
  <c r="B70" i="23"/>
  <c r="C70" i="23"/>
  <c r="D70" i="23"/>
  <c r="E70" i="23"/>
  <c r="F70" i="23"/>
  <c r="G70" i="23"/>
  <c r="H70" i="23"/>
  <c r="I70" i="23"/>
  <c r="J70" i="23"/>
  <c r="K70" i="23"/>
  <c r="A71" i="23"/>
  <c r="B71" i="23"/>
  <c r="C71" i="23"/>
  <c r="D71" i="23"/>
  <c r="E71" i="23"/>
  <c r="F71" i="23"/>
  <c r="G71" i="23"/>
  <c r="H71" i="23"/>
  <c r="I71" i="23"/>
  <c r="J71" i="23"/>
  <c r="K71" i="23"/>
  <c r="A72" i="23"/>
  <c r="B72" i="23"/>
  <c r="C72" i="23"/>
  <c r="D72" i="23"/>
  <c r="E72" i="23"/>
  <c r="F72" i="23"/>
  <c r="G72" i="23"/>
  <c r="H72" i="23"/>
  <c r="I72" i="23"/>
  <c r="J72" i="23"/>
  <c r="K72" i="23"/>
  <c r="A73" i="23"/>
  <c r="B73" i="23"/>
  <c r="C73" i="23"/>
  <c r="D73" i="23"/>
  <c r="E73" i="23"/>
  <c r="F73" i="23"/>
  <c r="G73" i="23"/>
  <c r="H73" i="23"/>
  <c r="I73" i="23"/>
  <c r="J73" i="23"/>
  <c r="K73" i="23"/>
  <c r="A74" i="23"/>
  <c r="B74" i="23"/>
  <c r="C74" i="23"/>
  <c r="D74" i="23"/>
  <c r="E74" i="23"/>
  <c r="F74" i="23"/>
  <c r="G74" i="23"/>
  <c r="H74" i="23"/>
  <c r="I74" i="23"/>
  <c r="J74" i="23"/>
  <c r="K74" i="23"/>
  <c r="A75" i="23"/>
  <c r="B75" i="23"/>
  <c r="C75" i="23"/>
  <c r="D75" i="23"/>
  <c r="E75" i="23"/>
  <c r="F75" i="23"/>
  <c r="G75" i="23"/>
  <c r="H75" i="23"/>
  <c r="I75" i="23"/>
  <c r="J75" i="23"/>
  <c r="K75" i="23"/>
  <c r="A76" i="23"/>
  <c r="B76" i="23"/>
  <c r="C76" i="23"/>
  <c r="D76" i="23"/>
  <c r="E76" i="23"/>
  <c r="F76" i="23"/>
  <c r="G76" i="23"/>
  <c r="H76" i="23"/>
  <c r="I76" i="23"/>
  <c r="J76" i="23"/>
  <c r="K76" i="23"/>
  <c r="A77" i="23"/>
  <c r="B77" i="23"/>
  <c r="C77" i="23"/>
  <c r="D77" i="23"/>
  <c r="E77" i="23"/>
  <c r="F77" i="23"/>
  <c r="G77" i="23"/>
  <c r="H77" i="23"/>
  <c r="I77" i="23"/>
  <c r="J77" i="23"/>
  <c r="K77" i="23"/>
  <c r="A78" i="23"/>
  <c r="B78" i="23"/>
  <c r="C78" i="23"/>
  <c r="D78" i="23"/>
  <c r="E78" i="23"/>
  <c r="F78" i="23"/>
  <c r="G78" i="23"/>
  <c r="H78" i="23"/>
  <c r="I78" i="23"/>
  <c r="J78" i="23"/>
  <c r="K78" i="23"/>
  <c r="A79" i="23"/>
  <c r="B79" i="23"/>
  <c r="C79" i="23"/>
  <c r="D79" i="23"/>
  <c r="E79" i="23"/>
  <c r="F79" i="23"/>
  <c r="G79" i="23"/>
  <c r="H79" i="23"/>
  <c r="I79" i="23"/>
  <c r="J79" i="23"/>
  <c r="K79" i="23"/>
  <c r="A80" i="23"/>
  <c r="B80" i="23"/>
  <c r="C80" i="23"/>
  <c r="D80" i="23"/>
  <c r="E80" i="23"/>
  <c r="F80" i="23"/>
  <c r="G80" i="23"/>
  <c r="H80" i="23"/>
  <c r="I80" i="23"/>
  <c r="J80" i="23"/>
  <c r="K80" i="23"/>
  <c r="A81" i="23"/>
  <c r="B81" i="23"/>
  <c r="C81" i="23"/>
  <c r="D81" i="23"/>
  <c r="E81" i="23"/>
  <c r="F81" i="23"/>
  <c r="G81" i="23"/>
  <c r="H81" i="23"/>
  <c r="I81" i="23"/>
  <c r="J81" i="23"/>
  <c r="K81" i="23"/>
  <c r="A82" i="23"/>
  <c r="B82" i="23"/>
  <c r="C82" i="23"/>
  <c r="D82" i="23"/>
  <c r="E82" i="23"/>
  <c r="F82" i="23"/>
  <c r="G82" i="23"/>
  <c r="H82" i="23"/>
  <c r="I82" i="23"/>
  <c r="J82" i="23"/>
  <c r="K82" i="23"/>
  <c r="A83" i="23"/>
  <c r="B83" i="23"/>
  <c r="C83" i="23"/>
  <c r="D83" i="23"/>
  <c r="E83" i="23"/>
  <c r="F83" i="23"/>
  <c r="G83" i="23"/>
  <c r="H83" i="23"/>
  <c r="I83" i="23"/>
  <c r="J83" i="23"/>
  <c r="K83" i="23"/>
  <c r="A84" i="23"/>
  <c r="B84" i="23"/>
  <c r="C84" i="23"/>
  <c r="D84" i="23"/>
  <c r="E84" i="23"/>
  <c r="F84" i="23"/>
  <c r="G84" i="23"/>
  <c r="H84" i="23"/>
  <c r="I84" i="23"/>
  <c r="J84" i="23"/>
  <c r="K84" i="23"/>
  <c r="A85" i="23"/>
  <c r="B85" i="23"/>
  <c r="C85" i="23"/>
  <c r="D85" i="23"/>
  <c r="E85" i="23"/>
  <c r="F85" i="23"/>
  <c r="G85" i="23"/>
  <c r="H85" i="23"/>
  <c r="I85" i="23"/>
  <c r="J85" i="23"/>
  <c r="K85" i="23"/>
  <c r="A86" i="23"/>
  <c r="B86" i="23"/>
  <c r="C86" i="23"/>
  <c r="D86" i="23"/>
  <c r="E86" i="23"/>
  <c r="F86" i="23"/>
  <c r="G86" i="23"/>
  <c r="H86" i="23"/>
  <c r="I86" i="23"/>
  <c r="J86" i="23"/>
  <c r="K86" i="23"/>
  <c r="A87" i="23"/>
  <c r="B87" i="23"/>
  <c r="C87" i="23"/>
  <c r="D87" i="23"/>
  <c r="E87" i="23"/>
  <c r="F87" i="23"/>
  <c r="G87" i="23"/>
  <c r="H87" i="23"/>
  <c r="I87" i="23"/>
  <c r="J87" i="23"/>
  <c r="K87" i="23"/>
  <c r="A88" i="23"/>
  <c r="B88" i="23"/>
  <c r="C88" i="23"/>
  <c r="D88" i="23"/>
  <c r="E88" i="23"/>
  <c r="F88" i="23"/>
  <c r="G88" i="23"/>
  <c r="H88" i="23"/>
  <c r="I88" i="23"/>
  <c r="J88" i="23"/>
  <c r="K88" i="23"/>
  <c r="A89" i="23"/>
  <c r="B89" i="23"/>
  <c r="C89" i="23"/>
  <c r="D89" i="23"/>
  <c r="E89" i="23"/>
  <c r="F89" i="23"/>
  <c r="G89" i="23"/>
  <c r="H89" i="23"/>
  <c r="I89" i="23"/>
  <c r="J89" i="23"/>
  <c r="K89" i="23"/>
  <c r="A90" i="23"/>
  <c r="B90" i="23"/>
  <c r="C90" i="23"/>
  <c r="D90" i="23"/>
  <c r="E90" i="23"/>
  <c r="F90" i="23"/>
  <c r="G90" i="23"/>
  <c r="H90" i="23"/>
  <c r="I90" i="23"/>
  <c r="J90" i="23"/>
  <c r="K90" i="23"/>
  <c r="A91" i="23"/>
  <c r="B91" i="23"/>
  <c r="C91" i="23"/>
  <c r="D91" i="23"/>
  <c r="E91" i="23"/>
  <c r="F91" i="23"/>
  <c r="G91" i="23"/>
  <c r="H91" i="23"/>
  <c r="I91" i="23"/>
  <c r="J91" i="23"/>
  <c r="K91" i="23"/>
  <c r="AO11" i="3"/>
  <c r="F12" i="3"/>
  <c r="AO12" i="3"/>
  <c r="F13" i="3"/>
  <c r="AO13" i="3"/>
  <c r="F14" i="3"/>
  <c r="AO14" i="3"/>
  <c r="F15" i="3"/>
  <c r="AO15" i="3"/>
  <c r="F16" i="3"/>
  <c r="AO16" i="3"/>
  <c r="F17" i="3"/>
  <c r="AO17" i="3"/>
  <c r="F18" i="3"/>
  <c r="AO18" i="3"/>
  <c r="F19" i="3"/>
  <c r="AO19" i="3"/>
  <c r="F20" i="3"/>
  <c r="AO20" i="3"/>
  <c r="F21" i="3"/>
  <c r="AO21" i="3"/>
  <c r="F22" i="3"/>
  <c r="AO22" i="3"/>
  <c r="F23" i="3"/>
  <c r="AO23" i="3"/>
  <c r="F24" i="3"/>
  <c r="AO24" i="3"/>
  <c r="F25" i="3"/>
  <c r="AO25" i="3"/>
  <c r="F26" i="3"/>
  <c r="AO26" i="3"/>
  <c r="F27" i="3"/>
  <c r="AO27" i="3"/>
  <c r="F28" i="3"/>
  <c r="AO28" i="3"/>
  <c r="F29" i="3"/>
  <c r="AO29" i="3"/>
  <c r="F30" i="3"/>
  <c r="AO30" i="3"/>
  <c r="F31" i="3"/>
  <c r="AO31" i="3"/>
  <c r="F32" i="3"/>
  <c r="AO32" i="3"/>
  <c r="F33" i="3"/>
  <c r="AO33" i="3"/>
  <c r="F34" i="3"/>
  <c r="AO34" i="3"/>
  <c r="F35" i="3"/>
  <c r="AO35" i="3"/>
  <c r="F36" i="3"/>
  <c r="AO36" i="3"/>
  <c r="F37" i="3"/>
  <c r="AO37" i="3"/>
  <c r="F38" i="3"/>
  <c r="AO38" i="3"/>
  <c r="F39" i="3"/>
  <c r="AO39" i="3"/>
  <c r="F40" i="3"/>
  <c r="AO40" i="3"/>
  <c r="F41" i="3"/>
  <c r="AO41" i="3"/>
  <c r="F42" i="3"/>
  <c r="AO42" i="3"/>
  <c r="F43" i="3"/>
  <c r="AO43" i="3"/>
  <c r="F44" i="3"/>
  <c r="AO44" i="3"/>
  <c r="F45" i="3"/>
  <c r="AO45" i="3"/>
  <c r="F46" i="3"/>
  <c r="AO46" i="3"/>
  <c r="F47" i="3"/>
  <c r="AO47" i="3"/>
  <c r="F48" i="3"/>
  <c r="AO48" i="3"/>
  <c r="F49" i="3"/>
  <c r="AO49" i="3"/>
  <c r="F50" i="3"/>
  <c r="AO50" i="3"/>
  <c r="F51" i="3"/>
  <c r="AO51" i="3"/>
  <c r="F52" i="3"/>
  <c r="AO52" i="3"/>
  <c r="F53" i="3"/>
  <c r="AO53" i="3"/>
  <c r="F54" i="3"/>
  <c r="AO54" i="3"/>
  <c r="F55" i="3"/>
  <c r="AO55" i="3"/>
  <c r="F56" i="3"/>
  <c r="AO56" i="3"/>
  <c r="F57" i="3"/>
  <c r="AO57" i="3"/>
  <c r="F58" i="3"/>
  <c r="AO58" i="3"/>
  <c r="F59" i="3"/>
  <c r="AO59" i="3"/>
  <c r="F60" i="3"/>
  <c r="AO60" i="3"/>
  <c r="F61" i="3"/>
  <c r="AO61" i="3"/>
  <c r="F62" i="3"/>
  <c r="AO62" i="3"/>
  <c r="F63" i="3"/>
  <c r="AO63" i="3"/>
  <c r="F64" i="3"/>
  <c r="AO64" i="3"/>
  <c r="F65" i="3"/>
  <c r="AO65" i="3"/>
  <c r="F66" i="3"/>
  <c r="AO66" i="3"/>
  <c r="F67" i="3"/>
  <c r="AO67" i="3"/>
  <c r="F68" i="3"/>
  <c r="AO68" i="3"/>
  <c r="F69" i="3"/>
  <c r="AO69" i="3"/>
  <c r="F70" i="3"/>
  <c r="AO70" i="3"/>
  <c r="F71" i="3"/>
  <c r="AO71" i="3"/>
  <c r="F72" i="3"/>
  <c r="AO72" i="3"/>
  <c r="F73" i="3"/>
  <c r="AO73" i="3"/>
  <c r="F74" i="3"/>
  <c r="AO74" i="3"/>
  <c r="F75" i="3"/>
  <c r="AO75" i="3"/>
  <c r="F76" i="3"/>
  <c r="AO76" i="3"/>
  <c r="F77" i="3"/>
  <c r="AO77" i="3"/>
  <c r="F78" i="3"/>
  <c r="AO78" i="3"/>
  <c r="F79" i="3"/>
  <c r="AO79" i="3"/>
  <c r="F80" i="3"/>
  <c r="AO80" i="3"/>
  <c r="F81" i="3"/>
  <c r="AO81" i="3"/>
  <c r="F82" i="3"/>
  <c r="AO82" i="3"/>
  <c r="F83" i="3"/>
  <c r="AO83" i="3"/>
  <c r="F84" i="3"/>
  <c r="AO84" i="3"/>
  <c r="F85" i="3"/>
  <c r="AO85" i="3"/>
  <c r="F86" i="3"/>
  <c r="AO86" i="3"/>
  <c r="F87" i="3"/>
  <c r="AO87" i="3"/>
  <c r="F88" i="3"/>
  <c r="AO88" i="3"/>
  <c r="F89" i="3"/>
  <c r="AO89" i="3"/>
  <c r="F90" i="3"/>
  <c r="AO90" i="3"/>
  <c r="F91" i="3"/>
  <c r="AO91" i="3"/>
  <c r="F92" i="3"/>
  <c r="AO92" i="3"/>
  <c r="F93" i="3"/>
  <c r="AO93" i="3"/>
  <c r="F94" i="3"/>
  <c r="AO94" i="3"/>
  <c r="F95" i="3"/>
  <c r="AO95" i="3"/>
  <c r="F96" i="3"/>
  <c r="AO96" i="3"/>
  <c r="F97" i="3"/>
  <c r="AO97" i="3"/>
  <c r="F98" i="3"/>
  <c r="AO98" i="3"/>
  <c r="F99" i="3"/>
  <c r="AO99" i="3"/>
  <c r="F100" i="3"/>
  <c r="AO100" i="3"/>
  <c r="AT12" i="3"/>
  <c r="AT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R12" i="3"/>
  <c r="AR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P12" i="3"/>
  <c r="AP13"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L12" i="3"/>
  <c r="AL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N12" i="3"/>
  <c r="AN13" i="3"/>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2" i="3"/>
  <c r="AG13" i="3"/>
  <c r="AG14" i="3"/>
  <c r="AG15" i="3"/>
  <c r="AG16" i="3"/>
  <c r="AG17"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1" i="3"/>
  <c r="B9" i="21"/>
  <c r="B10" i="21"/>
  <c r="B11" i="21"/>
  <c r="B12" i="21"/>
  <c r="B13" i="21"/>
  <c r="B14" i="21"/>
  <c r="B15" i="21"/>
  <c r="B16" i="21"/>
  <c r="B17" i="21"/>
  <c r="B18" i="21"/>
  <c r="B19" i="21"/>
  <c r="B20" i="21"/>
  <c r="B21" i="21"/>
  <c r="B22" i="21"/>
  <c r="B23" i="21"/>
  <c r="B24" i="21"/>
  <c r="B25" i="21"/>
  <c r="B26" i="21"/>
  <c r="B27" i="21"/>
  <c r="B28" i="21"/>
  <c r="B29" i="21"/>
  <c r="B30" i="21"/>
  <c r="B31" i="21"/>
  <c r="B32" i="21"/>
  <c r="B33" i="21"/>
  <c r="B34" i="21"/>
  <c r="B35" i="21"/>
  <c r="B36" i="21"/>
  <c r="B37" i="21"/>
  <c r="B38" i="21"/>
  <c r="B39" i="21"/>
  <c r="B40" i="21"/>
  <c r="B41" i="21"/>
  <c r="B42" i="21"/>
  <c r="B43" i="21"/>
  <c r="B44" i="21"/>
  <c r="B45" i="21"/>
  <c r="B46" i="21"/>
  <c r="B47" i="21"/>
  <c r="B48" i="21"/>
  <c r="B49" i="21"/>
  <c r="B50" i="21"/>
  <c r="B51" i="21"/>
  <c r="B52" i="21"/>
  <c r="B53" i="21"/>
  <c r="B54" i="21"/>
  <c r="B55" i="21"/>
  <c r="B56" i="21"/>
  <c r="B57" i="21"/>
  <c r="B58" i="21"/>
  <c r="B59" i="21"/>
  <c r="B60" i="21"/>
  <c r="B61" i="21"/>
  <c r="B62" i="21"/>
  <c r="B63" i="21"/>
  <c r="B64" i="21"/>
  <c r="B65" i="21"/>
  <c r="B66" i="21"/>
  <c r="B67" i="21"/>
  <c r="B68" i="21"/>
  <c r="B69" i="21"/>
  <c r="B70" i="21"/>
  <c r="B71" i="21"/>
  <c r="B72" i="21"/>
  <c r="B73" i="21"/>
  <c r="B74" i="21"/>
  <c r="B75" i="21"/>
  <c r="B76" i="21"/>
  <c r="B77" i="21"/>
  <c r="B78" i="21"/>
  <c r="B79" i="21"/>
  <c r="B80" i="21"/>
  <c r="B81" i="21"/>
  <c r="B82" i="21"/>
  <c r="B83" i="21"/>
  <c r="B84" i="21"/>
  <c r="B85" i="21"/>
  <c r="B86" i="21"/>
  <c r="B87" i="21"/>
  <c r="B88" i="21"/>
  <c r="B89" i="21"/>
  <c r="B90" i="21"/>
  <c r="B91" i="21"/>
  <c r="B92" i="21"/>
  <c r="B93" i="21"/>
  <c r="B94" i="21"/>
  <c r="B95" i="21"/>
  <c r="B96" i="21"/>
  <c r="B97" i="21"/>
  <c r="B8" i="21"/>
  <c r="B3" i="2"/>
  <c r="C12" i="3"/>
  <c r="F3" i="2"/>
  <c r="D12" i="3"/>
  <c r="G3" i="2"/>
  <c r="H3" i="2"/>
  <c r="I3" i="2"/>
  <c r="G12" i="3"/>
  <c r="J3" i="2"/>
  <c r="L3" i="2"/>
  <c r="M3" i="2"/>
  <c r="O3" i="2"/>
  <c r="P3" i="2"/>
  <c r="Q3" i="2"/>
  <c r="R3" i="2"/>
  <c r="S3" i="2"/>
  <c r="T3" i="2"/>
  <c r="U3" i="2"/>
  <c r="V3" i="2"/>
  <c r="W3" i="2"/>
  <c r="X3" i="2"/>
  <c r="Y3" i="2"/>
  <c r="Z3" i="2"/>
  <c r="AA3" i="2"/>
  <c r="AB3" i="2"/>
  <c r="AC3" i="2"/>
  <c r="AD3" i="2"/>
  <c r="AE3" i="2"/>
  <c r="AF3" i="2"/>
  <c r="AG3" i="2"/>
  <c r="AH3" i="2"/>
  <c r="B4" i="2"/>
  <c r="C13" i="3"/>
  <c r="F4" i="2"/>
  <c r="D13" i="3"/>
  <c r="G4" i="2"/>
  <c r="H4" i="2"/>
  <c r="I4" i="2"/>
  <c r="G13" i="3"/>
  <c r="J4" i="2"/>
  <c r="L4" i="2"/>
  <c r="M4" i="2"/>
  <c r="O4" i="2"/>
  <c r="P4" i="2"/>
  <c r="Q4" i="2"/>
  <c r="R4" i="2"/>
  <c r="S4" i="2"/>
  <c r="T4" i="2"/>
  <c r="U4" i="2"/>
  <c r="V4" i="2"/>
  <c r="W4" i="2"/>
  <c r="X4" i="2"/>
  <c r="Y4" i="2"/>
  <c r="Z4" i="2"/>
  <c r="AA4" i="2"/>
  <c r="AB4" i="2"/>
  <c r="AC4" i="2"/>
  <c r="AD4" i="2"/>
  <c r="AE4" i="2"/>
  <c r="AF4" i="2"/>
  <c r="AG4" i="2"/>
  <c r="AH4" i="2"/>
  <c r="B5" i="2"/>
  <c r="C14" i="3"/>
  <c r="F5" i="2"/>
  <c r="D14" i="3"/>
  <c r="G5" i="2"/>
  <c r="H5" i="2"/>
  <c r="I5" i="2"/>
  <c r="G14" i="3"/>
  <c r="J5" i="2"/>
  <c r="L5" i="2"/>
  <c r="M5" i="2"/>
  <c r="O5" i="2"/>
  <c r="P5" i="2"/>
  <c r="Q5" i="2"/>
  <c r="R5" i="2"/>
  <c r="S5" i="2"/>
  <c r="T5" i="2"/>
  <c r="U5" i="2"/>
  <c r="V5" i="2"/>
  <c r="W5" i="2"/>
  <c r="X5" i="2"/>
  <c r="Y5" i="2"/>
  <c r="Z5" i="2"/>
  <c r="AA5" i="2"/>
  <c r="AB5" i="2"/>
  <c r="AC5" i="2"/>
  <c r="AD5" i="2"/>
  <c r="AE5" i="2"/>
  <c r="AF5" i="2"/>
  <c r="AG5" i="2"/>
  <c r="AH5" i="2"/>
  <c r="B6" i="2"/>
  <c r="C15" i="3"/>
  <c r="F6" i="2"/>
  <c r="D15" i="3"/>
  <c r="G6" i="2"/>
  <c r="H6" i="2"/>
  <c r="I6" i="2"/>
  <c r="G15" i="3"/>
  <c r="J6" i="2"/>
  <c r="L6" i="2"/>
  <c r="M6" i="2"/>
  <c r="O6" i="2"/>
  <c r="P6" i="2"/>
  <c r="Q6" i="2"/>
  <c r="R6" i="2"/>
  <c r="S6" i="2"/>
  <c r="T6" i="2"/>
  <c r="U6" i="2"/>
  <c r="V6" i="2"/>
  <c r="W6" i="2"/>
  <c r="X6" i="2"/>
  <c r="Y6" i="2"/>
  <c r="Z6" i="2"/>
  <c r="AA6" i="2"/>
  <c r="AB6" i="2"/>
  <c r="AC6" i="2"/>
  <c r="AD6" i="2"/>
  <c r="AE6" i="2"/>
  <c r="AF6" i="2"/>
  <c r="AG6" i="2"/>
  <c r="AH6" i="2"/>
  <c r="B7" i="2"/>
  <c r="C16" i="3"/>
  <c r="F7" i="2"/>
  <c r="D16" i="3"/>
  <c r="G7" i="2"/>
  <c r="H7" i="2"/>
  <c r="I7" i="2"/>
  <c r="G16" i="3"/>
  <c r="J7" i="2"/>
  <c r="L7" i="2"/>
  <c r="M7" i="2"/>
  <c r="O7" i="2"/>
  <c r="P7" i="2"/>
  <c r="Q7" i="2"/>
  <c r="R7" i="2"/>
  <c r="S7" i="2"/>
  <c r="T7" i="2"/>
  <c r="U7" i="2"/>
  <c r="V7" i="2"/>
  <c r="W7" i="2"/>
  <c r="X7" i="2"/>
  <c r="Y7" i="2"/>
  <c r="Z7" i="2"/>
  <c r="AA7" i="2"/>
  <c r="AB7" i="2"/>
  <c r="AC7" i="2"/>
  <c r="AD7" i="2"/>
  <c r="AE7" i="2"/>
  <c r="AF7" i="2"/>
  <c r="AG7" i="2"/>
  <c r="AH7" i="2"/>
  <c r="B8" i="2"/>
  <c r="C17" i="3"/>
  <c r="F8" i="2"/>
  <c r="D17" i="3"/>
  <c r="G8" i="2"/>
  <c r="H8" i="2"/>
  <c r="I8" i="2"/>
  <c r="G17" i="3"/>
  <c r="J8" i="2"/>
  <c r="L8" i="2"/>
  <c r="M8" i="2"/>
  <c r="O8" i="2"/>
  <c r="P8" i="2"/>
  <c r="Q8" i="2"/>
  <c r="R8" i="2"/>
  <c r="S8" i="2"/>
  <c r="T8" i="2"/>
  <c r="U8" i="2"/>
  <c r="V8" i="2"/>
  <c r="W8" i="2"/>
  <c r="X8" i="2"/>
  <c r="Y8" i="2"/>
  <c r="Z8" i="2"/>
  <c r="AA8" i="2"/>
  <c r="AB8" i="2"/>
  <c r="AC8" i="2"/>
  <c r="AD8" i="2"/>
  <c r="AE8" i="2"/>
  <c r="AF8" i="2"/>
  <c r="AG8" i="2"/>
  <c r="AH8" i="2"/>
  <c r="B9" i="2"/>
  <c r="C18" i="3"/>
  <c r="F9" i="2"/>
  <c r="D18" i="3"/>
  <c r="G9" i="2"/>
  <c r="H9" i="2"/>
  <c r="I9" i="2"/>
  <c r="G18" i="3"/>
  <c r="J9" i="2"/>
  <c r="L9" i="2"/>
  <c r="M9" i="2"/>
  <c r="O9" i="2"/>
  <c r="P9" i="2"/>
  <c r="Q9" i="2"/>
  <c r="R9" i="2"/>
  <c r="S9" i="2"/>
  <c r="T9" i="2"/>
  <c r="U9" i="2"/>
  <c r="V9" i="2"/>
  <c r="W9" i="2"/>
  <c r="X9" i="2"/>
  <c r="Y9" i="2"/>
  <c r="Z9" i="2"/>
  <c r="AA9" i="2"/>
  <c r="AB9" i="2"/>
  <c r="AC9" i="2"/>
  <c r="AD9" i="2"/>
  <c r="AE9" i="2"/>
  <c r="AF9" i="2"/>
  <c r="AG9" i="2"/>
  <c r="AH9" i="2"/>
  <c r="B10" i="2"/>
  <c r="C19" i="3"/>
  <c r="F10" i="2"/>
  <c r="D19" i="3"/>
  <c r="G10" i="2"/>
  <c r="H10" i="2"/>
  <c r="I10" i="2"/>
  <c r="G19" i="3"/>
  <c r="J10" i="2"/>
  <c r="L10" i="2"/>
  <c r="M10" i="2"/>
  <c r="O10" i="2"/>
  <c r="P10" i="2"/>
  <c r="Q10" i="2"/>
  <c r="R10" i="2"/>
  <c r="S10" i="2"/>
  <c r="T10" i="2"/>
  <c r="U10" i="2"/>
  <c r="V10" i="2"/>
  <c r="W10" i="2"/>
  <c r="X10" i="2"/>
  <c r="Y10" i="2"/>
  <c r="Z10" i="2"/>
  <c r="AA10" i="2"/>
  <c r="AB10" i="2"/>
  <c r="AC10" i="2"/>
  <c r="AD10" i="2"/>
  <c r="AE10" i="2"/>
  <c r="AF10" i="2"/>
  <c r="AG10" i="2"/>
  <c r="AH10" i="2"/>
  <c r="B11" i="2"/>
  <c r="C20" i="3"/>
  <c r="F11" i="2"/>
  <c r="D20" i="3"/>
  <c r="G11" i="2"/>
  <c r="H11" i="2"/>
  <c r="I11" i="2"/>
  <c r="G20" i="3"/>
  <c r="J11" i="2"/>
  <c r="L11" i="2"/>
  <c r="M11" i="2"/>
  <c r="O11" i="2"/>
  <c r="P11" i="2"/>
  <c r="Q11" i="2"/>
  <c r="R11" i="2"/>
  <c r="S11" i="2"/>
  <c r="T11" i="2"/>
  <c r="U11" i="2"/>
  <c r="V11" i="2"/>
  <c r="W11" i="2"/>
  <c r="X11" i="2"/>
  <c r="Y11" i="2"/>
  <c r="Z11" i="2"/>
  <c r="AA11" i="2"/>
  <c r="AB11" i="2"/>
  <c r="AC11" i="2"/>
  <c r="AD11" i="2"/>
  <c r="AE11" i="2"/>
  <c r="AF11" i="2"/>
  <c r="AG11" i="2"/>
  <c r="AH11" i="2"/>
  <c r="B12" i="2"/>
  <c r="C21" i="3"/>
  <c r="F12" i="2"/>
  <c r="D21" i="3"/>
  <c r="G12" i="2"/>
  <c r="H12" i="2"/>
  <c r="I12" i="2"/>
  <c r="G21" i="3"/>
  <c r="J12" i="2"/>
  <c r="L12" i="2"/>
  <c r="M12" i="2"/>
  <c r="O12" i="2"/>
  <c r="P12" i="2"/>
  <c r="Q12" i="2"/>
  <c r="R12" i="2"/>
  <c r="S12" i="2"/>
  <c r="T12" i="2"/>
  <c r="U12" i="2"/>
  <c r="V12" i="2"/>
  <c r="W12" i="2"/>
  <c r="X12" i="2"/>
  <c r="Y12" i="2"/>
  <c r="Z12" i="2"/>
  <c r="AA12" i="2"/>
  <c r="AB12" i="2"/>
  <c r="AC12" i="2"/>
  <c r="AD12" i="2"/>
  <c r="AE12" i="2"/>
  <c r="AF12" i="2"/>
  <c r="AG12" i="2"/>
  <c r="AH12" i="2"/>
  <c r="B13" i="2"/>
  <c r="C22" i="3"/>
  <c r="F13" i="2"/>
  <c r="D22" i="3"/>
  <c r="G13" i="2"/>
  <c r="H13" i="2"/>
  <c r="I13" i="2"/>
  <c r="G22" i="3"/>
  <c r="J13" i="2"/>
  <c r="L13" i="2"/>
  <c r="M13" i="2"/>
  <c r="O13" i="2"/>
  <c r="P13" i="2"/>
  <c r="Q13" i="2"/>
  <c r="R13" i="2"/>
  <c r="S13" i="2"/>
  <c r="T13" i="2"/>
  <c r="U13" i="2"/>
  <c r="V13" i="2"/>
  <c r="W13" i="2"/>
  <c r="X13" i="2"/>
  <c r="Y13" i="2"/>
  <c r="Z13" i="2"/>
  <c r="AA13" i="2"/>
  <c r="AB13" i="2"/>
  <c r="AC13" i="2"/>
  <c r="AD13" i="2"/>
  <c r="AE13" i="2"/>
  <c r="AF13" i="2"/>
  <c r="AG13" i="2"/>
  <c r="AH13" i="2"/>
  <c r="B14" i="2"/>
  <c r="C23" i="3"/>
  <c r="F14" i="2"/>
  <c r="D23" i="3"/>
  <c r="G14" i="2"/>
  <c r="H14" i="2"/>
  <c r="I14" i="2"/>
  <c r="G23" i="3"/>
  <c r="J14" i="2"/>
  <c r="L14" i="2"/>
  <c r="M14" i="2"/>
  <c r="O14" i="2"/>
  <c r="P14" i="2"/>
  <c r="Q14" i="2"/>
  <c r="R14" i="2"/>
  <c r="S14" i="2"/>
  <c r="T14" i="2"/>
  <c r="U14" i="2"/>
  <c r="V14" i="2"/>
  <c r="W14" i="2"/>
  <c r="X14" i="2"/>
  <c r="Y14" i="2"/>
  <c r="Z14" i="2"/>
  <c r="AA14" i="2"/>
  <c r="AB14" i="2"/>
  <c r="AC14" i="2"/>
  <c r="AD14" i="2"/>
  <c r="AE14" i="2"/>
  <c r="AF14" i="2"/>
  <c r="AG14" i="2"/>
  <c r="AH14" i="2"/>
  <c r="B15" i="2"/>
  <c r="C24" i="3"/>
  <c r="F15" i="2"/>
  <c r="D24" i="3"/>
  <c r="G15" i="2"/>
  <c r="H15" i="2"/>
  <c r="I15" i="2"/>
  <c r="G24" i="3"/>
  <c r="J15" i="2"/>
  <c r="L15" i="2"/>
  <c r="M15" i="2"/>
  <c r="O15" i="2"/>
  <c r="P15" i="2"/>
  <c r="Q15" i="2"/>
  <c r="R15" i="2"/>
  <c r="S15" i="2"/>
  <c r="T15" i="2"/>
  <c r="U15" i="2"/>
  <c r="V15" i="2"/>
  <c r="W15" i="2"/>
  <c r="X15" i="2"/>
  <c r="Y15" i="2"/>
  <c r="Z15" i="2"/>
  <c r="AA15" i="2"/>
  <c r="AB15" i="2"/>
  <c r="AC15" i="2"/>
  <c r="AD15" i="2"/>
  <c r="AE15" i="2"/>
  <c r="AF15" i="2"/>
  <c r="AG15" i="2"/>
  <c r="AH15" i="2"/>
  <c r="B16" i="2"/>
  <c r="C25" i="3"/>
  <c r="F16" i="2"/>
  <c r="D25" i="3"/>
  <c r="G16" i="2"/>
  <c r="H16" i="2"/>
  <c r="I16" i="2"/>
  <c r="G25" i="3"/>
  <c r="J16" i="2"/>
  <c r="L16" i="2"/>
  <c r="M16" i="2"/>
  <c r="O16" i="2"/>
  <c r="P16" i="2"/>
  <c r="Q16" i="2"/>
  <c r="R16" i="2"/>
  <c r="S16" i="2"/>
  <c r="T16" i="2"/>
  <c r="U16" i="2"/>
  <c r="V16" i="2"/>
  <c r="W16" i="2"/>
  <c r="X16" i="2"/>
  <c r="Y16" i="2"/>
  <c r="Z16" i="2"/>
  <c r="AA16" i="2"/>
  <c r="AB16" i="2"/>
  <c r="AC16" i="2"/>
  <c r="AD16" i="2"/>
  <c r="AE16" i="2"/>
  <c r="AF16" i="2"/>
  <c r="AG16" i="2"/>
  <c r="AH16" i="2"/>
  <c r="B17" i="2"/>
  <c r="C26" i="3"/>
  <c r="F17" i="2"/>
  <c r="D26" i="3"/>
  <c r="G17" i="2"/>
  <c r="H17" i="2"/>
  <c r="I17" i="2"/>
  <c r="G26" i="3"/>
  <c r="J17" i="2"/>
  <c r="L17" i="2"/>
  <c r="M17" i="2"/>
  <c r="O17" i="2"/>
  <c r="P17" i="2"/>
  <c r="Q17" i="2"/>
  <c r="R17" i="2"/>
  <c r="S17" i="2"/>
  <c r="T17" i="2"/>
  <c r="U17" i="2"/>
  <c r="V17" i="2"/>
  <c r="W17" i="2"/>
  <c r="X17" i="2"/>
  <c r="Y17" i="2"/>
  <c r="Z17" i="2"/>
  <c r="AA17" i="2"/>
  <c r="AB17" i="2"/>
  <c r="AC17" i="2"/>
  <c r="AD17" i="2"/>
  <c r="AE17" i="2"/>
  <c r="AF17" i="2"/>
  <c r="AG17" i="2"/>
  <c r="AH17" i="2"/>
  <c r="B18" i="2"/>
  <c r="C27" i="3"/>
  <c r="F18" i="2"/>
  <c r="D27" i="3"/>
  <c r="G18" i="2"/>
  <c r="H18" i="2"/>
  <c r="I18" i="2"/>
  <c r="G27" i="3"/>
  <c r="J18" i="2"/>
  <c r="L18" i="2"/>
  <c r="M18" i="2"/>
  <c r="O18" i="2"/>
  <c r="P18" i="2"/>
  <c r="Q18" i="2"/>
  <c r="R18" i="2"/>
  <c r="S18" i="2"/>
  <c r="T18" i="2"/>
  <c r="U18" i="2"/>
  <c r="V18" i="2"/>
  <c r="W18" i="2"/>
  <c r="X18" i="2"/>
  <c r="Y18" i="2"/>
  <c r="Z18" i="2"/>
  <c r="AA18" i="2"/>
  <c r="AB18" i="2"/>
  <c r="AC18" i="2"/>
  <c r="AD18" i="2"/>
  <c r="AE18" i="2"/>
  <c r="AF18" i="2"/>
  <c r="AG18" i="2"/>
  <c r="AH18" i="2"/>
  <c r="B19" i="2"/>
  <c r="C28" i="3"/>
  <c r="F19" i="2"/>
  <c r="D28" i="3"/>
  <c r="G19" i="2"/>
  <c r="H19" i="2"/>
  <c r="I19" i="2"/>
  <c r="G28" i="3"/>
  <c r="J19" i="2"/>
  <c r="L19" i="2"/>
  <c r="M19" i="2"/>
  <c r="O19" i="2"/>
  <c r="P19" i="2"/>
  <c r="Q19" i="2"/>
  <c r="R19" i="2"/>
  <c r="S19" i="2"/>
  <c r="T19" i="2"/>
  <c r="U19" i="2"/>
  <c r="V19" i="2"/>
  <c r="W19" i="2"/>
  <c r="X19" i="2"/>
  <c r="Y19" i="2"/>
  <c r="Z19" i="2"/>
  <c r="AA19" i="2"/>
  <c r="AB19" i="2"/>
  <c r="AC19" i="2"/>
  <c r="AD19" i="2"/>
  <c r="AE19" i="2"/>
  <c r="AF19" i="2"/>
  <c r="AG19" i="2"/>
  <c r="AH19" i="2"/>
  <c r="B20" i="2"/>
  <c r="C29" i="3"/>
  <c r="F20" i="2"/>
  <c r="D29" i="3"/>
  <c r="G20" i="2"/>
  <c r="H20" i="2"/>
  <c r="I20" i="2"/>
  <c r="G29" i="3"/>
  <c r="J20" i="2"/>
  <c r="L20" i="2"/>
  <c r="M20" i="2"/>
  <c r="O20" i="2"/>
  <c r="P20" i="2"/>
  <c r="Q20" i="2"/>
  <c r="R20" i="2"/>
  <c r="S20" i="2"/>
  <c r="T20" i="2"/>
  <c r="U20" i="2"/>
  <c r="V20" i="2"/>
  <c r="W20" i="2"/>
  <c r="X20" i="2"/>
  <c r="Y20" i="2"/>
  <c r="Z20" i="2"/>
  <c r="AA20" i="2"/>
  <c r="AB20" i="2"/>
  <c r="AC20" i="2"/>
  <c r="AD20" i="2"/>
  <c r="AE20" i="2"/>
  <c r="AF20" i="2"/>
  <c r="AG20" i="2"/>
  <c r="AH20" i="2"/>
  <c r="B21" i="2"/>
  <c r="C30" i="3"/>
  <c r="F21" i="2"/>
  <c r="D30" i="3"/>
  <c r="G21" i="2"/>
  <c r="H21" i="2"/>
  <c r="I21" i="2"/>
  <c r="G30" i="3"/>
  <c r="J21" i="2"/>
  <c r="L21" i="2"/>
  <c r="M21" i="2"/>
  <c r="O21" i="2"/>
  <c r="P21" i="2"/>
  <c r="Q21" i="2"/>
  <c r="R21" i="2"/>
  <c r="S21" i="2"/>
  <c r="T21" i="2"/>
  <c r="U21" i="2"/>
  <c r="V21" i="2"/>
  <c r="W21" i="2"/>
  <c r="X21" i="2"/>
  <c r="Y21" i="2"/>
  <c r="Z21" i="2"/>
  <c r="AA21" i="2"/>
  <c r="AB21" i="2"/>
  <c r="AC21" i="2"/>
  <c r="AD21" i="2"/>
  <c r="AE21" i="2"/>
  <c r="AF21" i="2"/>
  <c r="AG21" i="2"/>
  <c r="AH21" i="2"/>
  <c r="B22" i="2"/>
  <c r="C31" i="3"/>
  <c r="F22" i="2"/>
  <c r="D31" i="3"/>
  <c r="G22" i="2"/>
  <c r="H22" i="2"/>
  <c r="I22" i="2"/>
  <c r="G31" i="3"/>
  <c r="J22" i="2"/>
  <c r="L22" i="2"/>
  <c r="M22" i="2"/>
  <c r="O22" i="2"/>
  <c r="P22" i="2"/>
  <c r="Q22" i="2"/>
  <c r="R22" i="2"/>
  <c r="S22" i="2"/>
  <c r="T22" i="2"/>
  <c r="U22" i="2"/>
  <c r="V22" i="2"/>
  <c r="W22" i="2"/>
  <c r="X22" i="2"/>
  <c r="Y22" i="2"/>
  <c r="Z22" i="2"/>
  <c r="AA22" i="2"/>
  <c r="AB22" i="2"/>
  <c r="AC22" i="2"/>
  <c r="AD22" i="2"/>
  <c r="AE22" i="2"/>
  <c r="AF22" i="2"/>
  <c r="AG22" i="2"/>
  <c r="AH22" i="2"/>
  <c r="B23" i="2"/>
  <c r="C32" i="3"/>
  <c r="F23" i="2"/>
  <c r="D32" i="3"/>
  <c r="G23" i="2"/>
  <c r="H23" i="2"/>
  <c r="I23" i="2"/>
  <c r="G32" i="3"/>
  <c r="J23" i="2"/>
  <c r="L23" i="2"/>
  <c r="M23" i="2"/>
  <c r="O23" i="2"/>
  <c r="P23" i="2"/>
  <c r="Q23" i="2"/>
  <c r="R23" i="2"/>
  <c r="S23" i="2"/>
  <c r="T23" i="2"/>
  <c r="U23" i="2"/>
  <c r="V23" i="2"/>
  <c r="W23" i="2"/>
  <c r="X23" i="2"/>
  <c r="Y23" i="2"/>
  <c r="Z23" i="2"/>
  <c r="AA23" i="2"/>
  <c r="AB23" i="2"/>
  <c r="AC23" i="2"/>
  <c r="AD23" i="2"/>
  <c r="AE23" i="2"/>
  <c r="AF23" i="2"/>
  <c r="AG23" i="2"/>
  <c r="AH23" i="2"/>
  <c r="B24" i="2"/>
  <c r="C33" i="3"/>
  <c r="F24" i="2"/>
  <c r="D33" i="3"/>
  <c r="G24" i="2"/>
  <c r="H24" i="2"/>
  <c r="I24" i="2"/>
  <c r="G33" i="3"/>
  <c r="J24" i="2"/>
  <c r="L24" i="2"/>
  <c r="M24" i="2"/>
  <c r="O24" i="2"/>
  <c r="P24" i="2"/>
  <c r="Q24" i="2"/>
  <c r="R24" i="2"/>
  <c r="S24" i="2"/>
  <c r="T24" i="2"/>
  <c r="U24" i="2"/>
  <c r="V24" i="2"/>
  <c r="W24" i="2"/>
  <c r="X24" i="2"/>
  <c r="Y24" i="2"/>
  <c r="Z24" i="2"/>
  <c r="AA24" i="2"/>
  <c r="AB24" i="2"/>
  <c r="AC24" i="2"/>
  <c r="AD24" i="2"/>
  <c r="AE24" i="2"/>
  <c r="AF24" i="2"/>
  <c r="AG24" i="2"/>
  <c r="AH24" i="2"/>
  <c r="B25" i="2"/>
  <c r="C34" i="3"/>
  <c r="F25" i="2"/>
  <c r="D34" i="3"/>
  <c r="G25" i="2"/>
  <c r="H25" i="2"/>
  <c r="I25" i="2"/>
  <c r="G34" i="3"/>
  <c r="J25" i="2"/>
  <c r="L25" i="2"/>
  <c r="M25" i="2"/>
  <c r="O25" i="2"/>
  <c r="P25" i="2"/>
  <c r="Q25" i="2"/>
  <c r="R25" i="2"/>
  <c r="S25" i="2"/>
  <c r="T25" i="2"/>
  <c r="U25" i="2"/>
  <c r="V25" i="2"/>
  <c r="W25" i="2"/>
  <c r="X25" i="2"/>
  <c r="Y25" i="2"/>
  <c r="Z25" i="2"/>
  <c r="AA25" i="2"/>
  <c r="AB25" i="2"/>
  <c r="AC25" i="2"/>
  <c r="AD25" i="2"/>
  <c r="AE25" i="2"/>
  <c r="AF25" i="2"/>
  <c r="AG25" i="2"/>
  <c r="AH25" i="2"/>
  <c r="B26" i="2"/>
  <c r="C35" i="3"/>
  <c r="F26" i="2"/>
  <c r="D35" i="3"/>
  <c r="G26" i="2"/>
  <c r="H26" i="2"/>
  <c r="I26" i="2"/>
  <c r="G35" i="3"/>
  <c r="J26" i="2"/>
  <c r="L26" i="2"/>
  <c r="M26" i="2"/>
  <c r="O26" i="2"/>
  <c r="P26" i="2"/>
  <c r="Q26" i="2"/>
  <c r="R26" i="2"/>
  <c r="S26" i="2"/>
  <c r="T26" i="2"/>
  <c r="U26" i="2"/>
  <c r="V26" i="2"/>
  <c r="W26" i="2"/>
  <c r="X26" i="2"/>
  <c r="Y26" i="2"/>
  <c r="Z26" i="2"/>
  <c r="AA26" i="2"/>
  <c r="AB26" i="2"/>
  <c r="AC26" i="2"/>
  <c r="AD26" i="2"/>
  <c r="AE26" i="2"/>
  <c r="AF26" i="2"/>
  <c r="AG26" i="2"/>
  <c r="AH26" i="2"/>
  <c r="B27" i="2"/>
  <c r="C36" i="3"/>
  <c r="F27" i="2"/>
  <c r="D36" i="3"/>
  <c r="G27" i="2"/>
  <c r="H27" i="2"/>
  <c r="I27" i="2"/>
  <c r="G36" i="3"/>
  <c r="J27" i="2"/>
  <c r="L27" i="2"/>
  <c r="M27" i="2"/>
  <c r="O27" i="2"/>
  <c r="P27" i="2"/>
  <c r="Q27" i="2"/>
  <c r="R27" i="2"/>
  <c r="S27" i="2"/>
  <c r="T27" i="2"/>
  <c r="U27" i="2"/>
  <c r="V27" i="2"/>
  <c r="W27" i="2"/>
  <c r="X27" i="2"/>
  <c r="Y27" i="2"/>
  <c r="Z27" i="2"/>
  <c r="AA27" i="2"/>
  <c r="AB27" i="2"/>
  <c r="AC27" i="2"/>
  <c r="AD27" i="2"/>
  <c r="AE27" i="2"/>
  <c r="AF27" i="2"/>
  <c r="AG27" i="2"/>
  <c r="AH27" i="2"/>
  <c r="B28" i="2"/>
  <c r="C37" i="3"/>
  <c r="F28" i="2"/>
  <c r="D37" i="3"/>
  <c r="G28" i="2"/>
  <c r="H28" i="2"/>
  <c r="I28" i="2"/>
  <c r="G37" i="3"/>
  <c r="J28" i="2"/>
  <c r="L28" i="2"/>
  <c r="M28" i="2"/>
  <c r="O28" i="2"/>
  <c r="P28" i="2"/>
  <c r="Q28" i="2"/>
  <c r="R28" i="2"/>
  <c r="S28" i="2"/>
  <c r="T28" i="2"/>
  <c r="U28" i="2"/>
  <c r="V28" i="2"/>
  <c r="W28" i="2"/>
  <c r="X28" i="2"/>
  <c r="Y28" i="2"/>
  <c r="Z28" i="2"/>
  <c r="AA28" i="2"/>
  <c r="AB28" i="2"/>
  <c r="AC28" i="2"/>
  <c r="AD28" i="2"/>
  <c r="AE28" i="2"/>
  <c r="AF28" i="2"/>
  <c r="AG28" i="2"/>
  <c r="AH28" i="2"/>
  <c r="B29" i="2"/>
  <c r="C38" i="3"/>
  <c r="F29" i="2"/>
  <c r="D38" i="3"/>
  <c r="G29" i="2"/>
  <c r="H29" i="2"/>
  <c r="I29" i="2"/>
  <c r="G38" i="3"/>
  <c r="J29" i="2"/>
  <c r="L29" i="2"/>
  <c r="M29" i="2"/>
  <c r="O29" i="2"/>
  <c r="P29" i="2"/>
  <c r="Q29" i="2"/>
  <c r="R29" i="2"/>
  <c r="S29" i="2"/>
  <c r="T29" i="2"/>
  <c r="U29" i="2"/>
  <c r="V29" i="2"/>
  <c r="W29" i="2"/>
  <c r="X29" i="2"/>
  <c r="Y29" i="2"/>
  <c r="Z29" i="2"/>
  <c r="AA29" i="2"/>
  <c r="AB29" i="2"/>
  <c r="AC29" i="2"/>
  <c r="AD29" i="2"/>
  <c r="AE29" i="2"/>
  <c r="AF29" i="2"/>
  <c r="AG29" i="2"/>
  <c r="AH29" i="2"/>
  <c r="B30" i="2"/>
  <c r="C39" i="3"/>
  <c r="F30" i="2"/>
  <c r="D39" i="3"/>
  <c r="G30" i="2"/>
  <c r="H30" i="2"/>
  <c r="I30" i="2"/>
  <c r="G39" i="3"/>
  <c r="J30" i="2"/>
  <c r="L30" i="2"/>
  <c r="M30" i="2"/>
  <c r="O30" i="2"/>
  <c r="P30" i="2"/>
  <c r="Q30" i="2"/>
  <c r="R30" i="2"/>
  <c r="S30" i="2"/>
  <c r="T30" i="2"/>
  <c r="U30" i="2"/>
  <c r="V30" i="2"/>
  <c r="W30" i="2"/>
  <c r="X30" i="2"/>
  <c r="Y30" i="2"/>
  <c r="Z30" i="2"/>
  <c r="AA30" i="2"/>
  <c r="AB30" i="2"/>
  <c r="AC30" i="2"/>
  <c r="AD30" i="2"/>
  <c r="AE30" i="2"/>
  <c r="AF30" i="2"/>
  <c r="AG30" i="2"/>
  <c r="AH30" i="2"/>
  <c r="B31" i="2"/>
  <c r="C40" i="3"/>
  <c r="F31" i="2"/>
  <c r="D40" i="3"/>
  <c r="G31" i="2"/>
  <c r="H31" i="2"/>
  <c r="I31" i="2"/>
  <c r="G40" i="3"/>
  <c r="J31" i="2"/>
  <c r="L31" i="2"/>
  <c r="M31" i="2"/>
  <c r="O31" i="2"/>
  <c r="P31" i="2"/>
  <c r="Q31" i="2"/>
  <c r="R31" i="2"/>
  <c r="S31" i="2"/>
  <c r="T31" i="2"/>
  <c r="U31" i="2"/>
  <c r="V31" i="2"/>
  <c r="W31" i="2"/>
  <c r="X31" i="2"/>
  <c r="Y31" i="2"/>
  <c r="Z31" i="2"/>
  <c r="AA31" i="2"/>
  <c r="AB31" i="2"/>
  <c r="AC31" i="2"/>
  <c r="AD31" i="2"/>
  <c r="AE31" i="2"/>
  <c r="AF31" i="2"/>
  <c r="AG31" i="2"/>
  <c r="AH31" i="2"/>
  <c r="B32" i="2"/>
  <c r="C41" i="3"/>
  <c r="F32" i="2"/>
  <c r="D41" i="3"/>
  <c r="G32" i="2"/>
  <c r="H32" i="2"/>
  <c r="I32" i="2"/>
  <c r="G41" i="3"/>
  <c r="J32" i="2"/>
  <c r="L32" i="2"/>
  <c r="M32" i="2"/>
  <c r="O32" i="2"/>
  <c r="P32" i="2"/>
  <c r="Q32" i="2"/>
  <c r="R32" i="2"/>
  <c r="S32" i="2"/>
  <c r="T32" i="2"/>
  <c r="U32" i="2"/>
  <c r="V32" i="2"/>
  <c r="W32" i="2"/>
  <c r="X32" i="2"/>
  <c r="Y32" i="2"/>
  <c r="Z32" i="2"/>
  <c r="AA32" i="2"/>
  <c r="AB32" i="2"/>
  <c r="AC32" i="2"/>
  <c r="AD32" i="2"/>
  <c r="AE32" i="2"/>
  <c r="AF32" i="2"/>
  <c r="AG32" i="2"/>
  <c r="AH32" i="2"/>
  <c r="B33" i="2"/>
  <c r="C42" i="3"/>
  <c r="F33" i="2"/>
  <c r="D42" i="3"/>
  <c r="G33" i="2"/>
  <c r="H33" i="2"/>
  <c r="I33" i="2"/>
  <c r="G42" i="3"/>
  <c r="J33" i="2"/>
  <c r="L33" i="2"/>
  <c r="M33" i="2"/>
  <c r="O33" i="2"/>
  <c r="P33" i="2"/>
  <c r="Q33" i="2"/>
  <c r="R33" i="2"/>
  <c r="S33" i="2"/>
  <c r="T33" i="2"/>
  <c r="U33" i="2"/>
  <c r="V33" i="2"/>
  <c r="W33" i="2"/>
  <c r="X33" i="2"/>
  <c r="Y33" i="2"/>
  <c r="Z33" i="2"/>
  <c r="AA33" i="2"/>
  <c r="AB33" i="2"/>
  <c r="AC33" i="2"/>
  <c r="AD33" i="2"/>
  <c r="AE33" i="2"/>
  <c r="AF33" i="2"/>
  <c r="AG33" i="2"/>
  <c r="AH33" i="2"/>
  <c r="B34" i="2"/>
  <c r="C43" i="3"/>
  <c r="F34" i="2"/>
  <c r="D43" i="3"/>
  <c r="G34" i="2"/>
  <c r="H34" i="2"/>
  <c r="I34" i="2"/>
  <c r="G43" i="3"/>
  <c r="J34" i="2"/>
  <c r="L34" i="2"/>
  <c r="M34" i="2"/>
  <c r="O34" i="2"/>
  <c r="P34" i="2"/>
  <c r="Q34" i="2"/>
  <c r="R34" i="2"/>
  <c r="S34" i="2"/>
  <c r="T34" i="2"/>
  <c r="U34" i="2"/>
  <c r="V34" i="2"/>
  <c r="W34" i="2"/>
  <c r="X34" i="2"/>
  <c r="Y34" i="2"/>
  <c r="Z34" i="2"/>
  <c r="AA34" i="2"/>
  <c r="AB34" i="2"/>
  <c r="AC34" i="2"/>
  <c r="AD34" i="2"/>
  <c r="AE34" i="2"/>
  <c r="AF34" i="2"/>
  <c r="AG34" i="2"/>
  <c r="AH34" i="2"/>
  <c r="B35" i="2"/>
  <c r="C44" i="3"/>
  <c r="F35" i="2"/>
  <c r="D44" i="3"/>
  <c r="G35" i="2"/>
  <c r="H35" i="2"/>
  <c r="I35" i="2"/>
  <c r="G44" i="3"/>
  <c r="J35" i="2"/>
  <c r="L35" i="2"/>
  <c r="M35" i="2"/>
  <c r="O35" i="2"/>
  <c r="P35" i="2"/>
  <c r="Q35" i="2"/>
  <c r="R35" i="2"/>
  <c r="S35" i="2"/>
  <c r="T35" i="2"/>
  <c r="U35" i="2"/>
  <c r="V35" i="2"/>
  <c r="W35" i="2"/>
  <c r="X35" i="2"/>
  <c r="Y35" i="2"/>
  <c r="Z35" i="2"/>
  <c r="AA35" i="2"/>
  <c r="AB35" i="2"/>
  <c r="AC35" i="2"/>
  <c r="AD35" i="2"/>
  <c r="AE35" i="2"/>
  <c r="AF35" i="2"/>
  <c r="AG35" i="2"/>
  <c r="AH35" i="2"/>
  <c r="B36" i="2"/>
  <c r="C45" i="3"/>
  <c r="F36" i="2"/>
  <c r="D45" i="3"/>
  <c r="G36" i="2"/>
  <c r="H36" i="2"/>
  <c r="I36" i="2"/>
  <c r="G45" i="3"/>
  <c r="J36" i="2"/>
  <c r="L36" i="2"/>
  <c r="M36" i="2"/>
  <c r="O36" i="2"/>
  <c r="P36" i="2"/>
  <c r="Q36" i="2"/>
  <c r="R36" i="2"/>
  <c r="S36" i="2"/>
  <c r="T36" i="2"/>
  <c r="U36" i="2"/>
  <c r="V36" i="2"/>
  <c r="W36" i="2"/>
  <c r="X36" i="2"/>
  <c r="Y36" i="2"/>
  <c r="Z36" i="2"/>
  <c r="AA36" i="2"/>
  <c r="AB36" i="2"/>
  <c r="AC36" i="2"/>
  <c r="AD36" i="2"/>
  <c r="AE36" i="2"/>
  <c r="AF36" i="2"/>
  <c r="AG36" i="2"/>
  <c r="AH36" i="2"/>
  <c r="B37" i="2"/>
  <c r="C46" i="3"/>
  <c r="F37" i="2"/>
  <c r="D46" i="3"/>
  <c r="G37" i="2"/>
  <c r="H37" i="2"/>
  <c r="I37" i="2"/>
  <c r="G46" i="3"/>
  <c r="J37" i="2"/>
  <c r="L37" i="2"/>
  <c r="M37" i="2"/>
  <c r="O37" i="2"/>
  <c r="P37" i="2"/>
  <c r="Q37" i="2"/>
  <c r="R37" i="2"/>
  <c r="S37" i="2"/>
  <c r="T37" i="2"/>
  <c r="U37" i="2"/>
  <c r="V37" i="2"/>
  <c r="W37" i="2"/>
  <c r="X37" i="2"/>
  <c r="Y37" i="2"/>
  <c r="Z37" i="2"/>
  <c r="AA37" i="2"/>
  <c r="AB37" i="2"/>
  <c r="AC37" i="2"/>
  <c r="AD37" i="2"/>
  <c r="AE37" i="2"/>
  <c r="AF37" i="2"/>
  <c r="AG37" i="2"/>
  <c r="AH37" i="2"/>
  <c r="B38" i="2"/>
  <c r="C47" i="3"/>
  <c r="F38" i="2"/>
  <c r="D47" i="3"/>
  <c r="G38" i="2"/>
  <c r="H38" i="2"/>
  <c r="I38" i="2"/>
  <c r="G47" i="3"/>
  <c r="J38" i="2"/>
  <c r="L38" i="2"/>
  <c r="M38" i="2"/>
  <c r="O38" i="2"/>
  <c r="P38" i="2"/>
  <c r="Q38" i="2"/>
  <c r="R38" i="2"/>
  <c r="S38" i="2"/>
  <c r="T38" i="2"/>
  <c r="U38" i="2"/>
  <c r="V38" i="2"/>
  <c r="W38" i="2"/>
  <c r="X38" i="2"/>
  <c r="Y38" i="2"/>
  <c r="Z38" i="2"/>
  <c r="AA38" i="2"/>
  <c r="AB38" i="2"/>
  <c r="AC38" i="2"/>
  <c r="AD38" i="2"/>
  <c r="AE38" i="2"/>
  <c r="AF38" i="2"/>
  <c r="AG38" i="2"/>
  <c r="AH38" i="2"/>
  <c r="B39" i="2"/>
  <c r="C48" i="3"/>
  <c r="F39" i="2"/>
  <c r="D48" i="3"/>
  <c r="G39" i="2"/>
  <c r="H39" i="2"/>
  <c r="I39" i="2"/>
  <c r="G48" i="3"/>
  <c r="J39" i="2"/>
  <c r="L39" i="2"/>
  <c r="M39" i="2"/>
  <c r="O39" i="2"/>
  <c r="P39" i="2"/>
  <c r="Q39" i="2"/>
  <c r="R39" i="2"/>
  <c r="S39" i="2"/>
  <c r="T39" i="2"/>
  <c r="U39" i="2"/>
  <c r="V39" i="2"/>
  <c r="W39" i="2"/>
  <c r="X39" i="2"/>
  <c r="Y39" i="2"/>
  <c r="Z39" i="2"/>
  <c r="AA39" i="2"/>
  <c r="AB39" i="2"/>
  <c r="AC39" i="2"/>
  <c r="AD39" i="2"/>
  <c r="AE39" i="2"/>
  <c r="AF39" i="2"/>
  <c r="AG39" i="2"/>
  <c r="AH39" i="2"/>
  <c r="B40" i="2"/>
  <c r="C49" i="3"/>
  <c r="F40" i="2"/>
  <c r="D49" i="3"/>
  <c r="G40" i="2"/>
  <c r="H40" i="2"/>
  <c r="I40" i="2"/>
  <c r="G49" i="3"/>
  <c r="J40" i="2"/>
  <c r="L40" i="2"/>
  <c r="M40" i="2"/>
  <c r="O40" i="2"/>
  <c r="P40" i="2"/>
  <c r="Q40" i="2"/>
  <c r="R40" i="2"/>
  <c r="S40" i="2"/>
  <c r="T40" i="2"/>
  <c r="U40" i="2"/>
  <c r="V40" i="2"/>
  <c r="W40" i="2"/>
  <c r="X40" i="2"/>
  <c r="Y40" i="2"/>
  <c r="Z40" i="2"/>
  <c r="AA40" i="2"/>
  <c r="AB40" i="2"/>
  <c r="AC40" i="2"/>
  <c r="AD40" i="2"/>
  <c r="AE40" i="2"/>
  <c r="AF40" i="2"/>
  <c r="AG40" i="2"/>
  <c r="AH40" i="2"/>
  <c r="B41" i="2"/>
  <c r="C50" i="3"/>
  <c r="F41" i="2"/>
  <c r="D50" i="3"/>
  <c r="G41" i="2"/>
  <c r="H41" i="2"/>
  <c r="I41" i="2"/>
  <c r="G50" i="3"/>
  <c r="J41" i="2"/>
  <c r="L41" i="2"/>
  <c r="M41" i="2"/>
  <c r="O41" i="2"/>
  <c r="P41" i="2"/>
  <c r="Q41" i="2"/>
  <c r="R41" i="2"/>
  <c r="S41" i="2"/>
  <c r="T41" i="2"/>
  <c r="U41" i="2"/>
  <c r="V41" i="2"/>
  <c r="W41" i="2"/>
  <c r="X41" i="2"/>
  <c r="Y41" i="2"/>
  <c r="Z41" i="2"/>
  <c r="AA41" i="2"/>
  <c r="AB41" i="2"/>
  <c r="AC41" i="2"/>
  <c r="AD41" i="2"/>
  <c r="AE41" i="2"/>
  <c r="AF41" i="2"/>
  <c r="AG41" i="2"/>
  <c r="AH41" i="2"/>
  <c r="B42" i="2"/>
  <c r="C51" i="3"/>
  <c r="F42" i="2"/>
  <c r="D51" i="3"/>
  <c r="G42" i="2"/>
  <c r="H42" i="2"/>
  <c r="I42" i="2"/>
  <c r="G51" i="3"/>
  <c r="J42" i="2"/>
  <c r="L42" i="2"/>
  <c r="M42" i="2"/>
  <c r="O42" i="2"/>
  <c r="P42" i="2"/>
  <c r="Q42" i="2"/>
  <c r="R42" i="2"/>
  <c r="S42" i="2"/>
  <c r="T42" i="2"/>
  <c r="U42" i="2"/>
  <c r="V42" i="2"/>
  <c r="W42" i="2"/>
  <c r="X42" i="2"/>
  <c r="Y42" i="2"/>
  <c r="Z42" i="2"/>
  <c r="AA42" i="2"/>
  <c r="AB42" i="2"/>
  <c r="AC42" i="2"/>
  <c r="AD42" i="2"/>
  <c r="AE42" i="2"/>
  <c r="AF42" i="2"/>
  <c r="AG42" i="2"/>
  <c r="AH42" i="2"/>
  <c r="B43" i="2"/>
  <c r="C52" i="3"/>
  <c r="F43" i="2"/>
  <c r="D52" i="3"/>
  <c r="G43" i="2"/>
  <c r="H43" i="2"/>
  <c r="I43" i="2"/>
  <c r="G52" i="3"/>
  <c r="J43" i="2"/>
  <c r="L43" i="2"/>
  <c r="M43" i="2"/>
  <c r="O43" i="2"/>
  <c r="P43" i="2"/>
  <c r="Q43" i="2"/>
  <c r="R43" i="2"/>
  <c r="S43" i="2"/>
  <c r="T43" i="2"/>
  <c r="U43" i="2"/>
  <c r="V43" i="2"/>
  <c r="W43" i="2"/>
  <c r="X43" i="2"/>
  <c r="Y43" i="2"/>
  <c r="Z43" i="2"/>
  <c r="AA43" i="2"/>
  <c r="AB43" i="2"/>
  <c r="AC43" i="2"/>
  <c r="AD43" i="2"/>
  <c r="AE43" i="2"/>
  <c r="AF43" i="2"/>
  <c r="AG43" i="2"/>
  <c r="AH43" i="2"/>
  <c r="B44" i="2"/>
  <c r="C53" i="3"/>
  <c r="F44" i="2"/>
  <c r="D53" i="3"/>
  <c r="G44" i="2"/>
  <c r="H44" i="2"/>
  <c r="I44" i="2"/>
  <c r="G53" i="3"/>
  <c r="J44" i="2"/>
  <c r="L44" i="2"/>
  <c r="M44" i="2"/>
  <c r="O44" i="2"/>
  <c r="P44" i="2"/>
  <c r="Q44" i="2"/>
  <c r="R44" i="2"/>
  <c r="S44" i="2"/>
  <c r="T44" i="2"/>
  <c r="U44" i="2"/>
  <c r="V44" i="2"/>
  <c r="W44" i="2"/>
  <c r="X44" i="2"/>
  <c r="Y44" i="2"/>
  <c r="Z44" i="2"/>
  <c r="AA44" i="2"/>
  <c r="AB44" i="2"/>
  <c r="AC44" i="2"/>
  <c r="AD44" i="2"/>
  <c r="AE44" i="2"/>
  <c r="AF44" i="2"/>
  <c r="AG44" i="2"/>
  <c r="AH44" i="2"/>
  <c r="B45" i="2"/>
  <c r="C54" i="3"/>
  <c r="F45" i="2"/>
  <c r="D54" i="3"/>
  <c r="G45" i="2"/>
  <c r="H45" i="2"/>
  <c r="I45" i="2"/>
  <c r="G54" i="3"/>
  <c r="J45" i="2"/>
  <c r="L45" i="2"/>
  <c r="M45" i="2"/>
  <c r="O45" i="2"/>
  <c r="P45" i="2"/>
  <c r="Q45" i="2"/>
  <c r="R45" i="2"/>
  <c r="S45" i="2"/>
  <c r="T45" i="2"/>
  <c r="U45" i="2"/>
  <c r="V45" i="2"/>
  <c r="W45" i="2"/>
  <c r="X45" i="2"/>
  <c r="Y45" i="2"/>
  <c r="Z45" i="2"/>
  <c r="AA45" i="2"/>
  <c r="AB45" i="2"/>
  <c r="AC45" i="2"/>
  <c r="AD45" i="2"/>
  <c r="AE45" i="2"/>
  <c r="AF45" i="2"/>
  <c r="AG45" i="2"/>
  <c r="AH45" i="2"/>
  <c r="B46" i="2"/>
  <c r="C55" i="3"/>
  <c r="F46" i="2"/>
  <c r="D55" i="3"/>
  <c r="G46" i="2"/>
  <c r="H46" i="2"/>
  <c r="I46" i="2"/>
  <c r="G55" i="3"/>
  <c r="J46" i="2"/>
  <c r="L46" i="2"/>
  <c r="M46" i="2"/>
  <c r="O46" i="2"/>
  <c r="P46" i="2"/>
  <c r="Q46" i="2"/>
  <c r="R46" i="2"/>
  <c r="S46" i="2"/>
  <c r="T46" i="2"/>
  <c r="U46" i="2"/>
  <c r="V46" i="2"/>
  <c r="W46" i="2"/>
  <c r="X46" i="2"/>
  <c r="Y46" i="2"/>
  <c r="Z46" i="2"/>
  <c r="AA46" i="2"/>
  <c r="AB46" i="2"/>
  <c r="AC46" i="2"/>
  <c r="AD46" i="2"/>
  <c r="AE46" i="2"/>
  <c r="AF46" i="2"/>
  <c r="AG46" i="2"/>
  <c r="AH46" i="2"/>
  <c r="B47" i="2"/>
  <c r="C56" i="3"/>
  <c r="F47" i="2"/>
  <c r="D56" i="3"/>
  <c r="G47" i="2"/>
  <c r="H47" i="2"/>
  <c r="I47" i="2"/>
  <c r="G56" i="3"/>
  <c r="J47" i="2"/>
  <c r="L47" i="2"/>
  <c r="M47" i="2"/>
  <c r="O47" i="2"/>
  <c r="P47" i="2"/>
  <c r="Q47" i="2"/>
  <c r="R47" i="2"/>
  <c r="S47" i="2"/>
  <c r="T47" i="2"/>
  <c r="U47" i="2"/>
  <c r="V47" i="2"/>
  <c r="W47" i="2"/>
  <c r="X47" i="2"/>
  <c r="Y47" i="2"/>
  <c r="Z47" i="2"/>
  <c r="AA47" i="2"/>
  <c r="AB47" i="2"/>
  <c r="AC47" i="2"/>
  <c r="AD47" i="2"/>
  <c r="AE47" i="2"/>
  <c r="AF47" i="2"/>
  <c r="AG47" i="2"/>
  <c r="AH47" i="2"/>
  <c r="B48" i="2"/>
  <c r="C57" i="3"/>
  <c r="F48" i="2"/>
  <c r="D57" i="3"/>
  <c r="G48" i="2"/>
  <c r="H48" i="2"/>
  <c r="I48" i="2"/>
  <c r="G57" i="3"/>
  <c r="J48" i="2"/>
  <c r="L48" i="2"/>
  <c r="M48" i="2"/>
  <c r="O48" i="2"/>
  <c r="P48" i="2"/>
  <c r="Q48" i="2"/>
  <c r="R48" i="2"/>
  <c r="S48" i="2"/>
  <c r="T48" i="2"/>
  <c r="U48" i="2"/>
  <c r="V48" i="2"/>
  <c r="W48" i="2"/>
  <c r="X48" i="2"/>
  <c r="Y48" i="2"/>
  <c r="Z48" i="2"/>
  <c r="AA48" i="2"/>
  <c r="AB48" i="2"/>
  <c r="AC48" i="2"/>
  <c r="AD48" i="2"/>
  <c r="AE48" i="2"/>
  <c r="AF48" i="2"/>
  <c r="AG48" i="2"/>
  <c r="AH48" i="2"/>
  <c r="B49" i="2"/>
  <c r="C58" i="3"/>
  <c r="F49" i="2"/>
  <c r="D58" i="3"/>
  <c r="G49" i="2"/>
  <c r="H49" i="2"/>
  <c r="I49" i="2"/>
  <c r="G58" i="3"/>
  <c r="J49" i="2"/>
  <c r="L49" i="2"/>
  <c r="M49" i="2"/>
  <c r="O49" i="2"/>
  <c r="P49" i="2"/>
  <c r="Q49" i="2"/>
  <c r="R49" i="2"/>
  <c r="S49" i="2"/>
  <c r="T49" i="2"/>
  <c r="U49" i="2"/>
  <c r="V49" i="2"/>
  <c r="W49" i="2"/>
  <c r="X49" i="2"/>
  <c r="Y49" i="2"/>
  <c r="Z49" i="2"/>
  <c r="AA49" i="2"/>
  <c r="AB49" i="2"/>
  <c r="AC49" i="2"/>
  <c r="AD49" i="2"/>
  <c r="AE49" i="2"/>
  <c r="AF49" i="2"/>
  <c r="AG49" i="2"/>
  <c r="AH49" i="2"/>
  <c r="B50" i="2"/>
  <c r="C59" i="3"/>
  <c r="F50" i="2"/>
  <c r="D59" i="3"/>
  <c r="G50" i="2"/>
  <c r="H50" i="2"/>
  <c r="I50" i="2"/>
  <c r="G59" i="3"/>
  <c r="J50" i="2"/>
  <c r="L50" i="2"/>
  <c r="M50" i="2"/>
  <c r="O50" i="2"/>
  <c r="P50" i="2"/>
  <c r="Q50" i="2"/>
  <c r="R50" i="2"/>
  <c r="S50" i="2"/>
  <c r="T50" i="2"/>
  <c r="U50" i="2"/>
  <c r="V50" i="2"/>
  <c r="W50" i="2"/>
  <c r="X50" i="2"/>
  <c r="Y50" i="2"/>
  <c r="Z50" i="2"/>
  <c r="AA50" i="2"/>
  <c r="AB50" i="2"/>
  <c r="AC50" i="2"/>
  <c r="AD50" i="2"/>
  <c r="AE50" i="2"/>
  <c r="AF50" i="2"/>
  <c r="AG50" i="2"/>
  <c r="AH50" i="2"/>
  <c r="B51" i="2"/>
  <c r="C60" i="3"/>
  <c r="F51" i="2"/>
  <c r="D60" i="3"/>
  <c r="G51" i="2"/>
  <c r="H51" i="2"/>
  <c r="I51" i="2"/>
  <c r="G60" i="3"/>
  <c r="J51" i="2"/>
  <c r="L51" i="2"/>
  <c r="M51" i="2"/>
  <c r="O51" i="2"/>
  <c r="P51" i="2"/>
  <c r="Q51" i="2"/>
  <c r="R51" i="2"/>
  <c r="S51" i="2"/>
  <c r="T51" i="2"/>
  <c r="U51" i="2"/>
  <c r="V51" i="2"/>
  <c r="W51" i="2"/>
  <c r="X51" i="2"/>
  <c r="Y51" i="2"/>
  <c r="Z51" i="2"/>
  <c r="AA51" i="2"/>
  <c r="AB51" i="2"/>
  <c r="AC51" i="2"/>
  <c r="AD51" i="2"/>
  <c r="AE51" i="2"/>
  <c r="AF51" i="2"/>
  <c r="AG51" i="2"/>
  <c r="AH51" i="2"/>
  <c r="B52" i="2"/>
  <c r="C61" i="3"/>
  <c r="F52" i="2"/>
  <c r="D61" i="3"/>
  <c r="G52" i="2"/>
  <c r="H52" i="2"/>
  <c r="I52" i="2"/>
  <c r="G61" i="3"/>
  <c r="J52" i="2"/>
  <c r="L52" i="2"/>
  <c r="M52" i="2"/>
  <c r="O52" i="2"/>
  <c r="P52" i="2"/>
  <c r="Q52" i="2"/>
  <c r="R52" i="2"/>
  <c r="S52" i="2"/>
  <c r="T52" i="2"/>
  <c r="U52" i="2"/>
  <c r="V52" i="2"/>
  <c r="W52" i="2"/>
  <c r="X52" i="2"/>
  <c r="Y52" i="2"/>
  <c r="Z52" i="2"/>
  <c r="AA52" i="2"/>
  <c r="AB52" i="2"/>
  <c r="AC52" i="2"/>
  <c r="AD52" i="2"/>
  <c r="AE52" i="2"/>
  <c r="AF52" i="2"/>
  <c r="AG52" i="2"/>
  <c r="AH52" i="2"/>
  <c r="B53" i="2"/>
  <c r="C62" i="3"/>
  <c r="F53" i="2"/>
  <c r="D62" i="3"/>
  <c r="G53" i="2"/>
  <c r="H53" i="2"/>
  <c r="I53" i="2"/>
  <c r="G62" i="3"/>
  <c r="J53" i="2"/>
  <c r="L53" i="2"/>
  <c r="M53" i="2"/>
  <c r="O53" i="2"/>
  <c r="P53" i="2"/>
  <c r="Q53" i="2"/>
  <c r="R53" i="2"/>
  <c r="S53" i="2"/>
  <c r="T53" i="2"/>
  <c r="U53" i="2"/>
  <c r="V53" i="2"/>
  <c r="W53" i="2"/>
  <c r="X53" i="2"/>
  <c r="Y53" i="2"/>
  <c r="Z53" i="2"/>
  <c r="AA53" i="2"/>
  <c r="AB53" i="2"/>
  <c r="AC53" i="2"/>
  <c r="AD53" i="2"/>
  <c r="AE53" i="2"/>
  <c r="AF53" i="2"/>
  <c r="AG53" i="2"/>
  <c r="AH53" i="2"/>
  <c r="B54" i="2"/>
  <c r="C63" i="3"/>
  <c r="F54" i="2"/>
  <c r="D63" i="3"/>
  <c r="G54" i="2"/>
  <c r="H54" i="2"/>
  <c r="I54" i="2"/>
  <c r="G63" i="3"/>
  <c r="J54" i="2"/>
  <c r="L54" i="2"/>
  <c r="M54" i="2"/>
  <c r="O54" i="2"/>
  <c r="P54" i="2"/>
  <c r="Q54" i="2"/>
  <c r="R54" i="2"/>
  <c r="S54" i="2"/>
  <c r="T54" i="2"/>
  <c r="U54" i="2"/>
  <c r="V54" i="2"/>
  <c r="W54" i="2"/>
  <c r="X54" i="2"/>
  <c r="Y54" i="2"/>
  <c r="Z54" i="2"/>
  <c r="AA54" i="2"/>
  <c r="AB54" i="2"/>
  <c r="AC54" i="2"/>
  <c r="AD54" i="2"/>
  <c r="AE54" i="2"/>
  <c r="AF54" i="2"/>
  <c r="AG54" i="2"/>
  <c r="AH54" i="2"/>
  <c r="B55" i="2"/>
  <c r="C64" i="3"/>
  <c r="F55" i="2"/>
  <c r="D64" i="3"/>
  <c r="G55" i="2"/>
  <c r="H55" i="2"/>
  <c r="I55" i="2"/>
  <c r="G64" i="3"/>
  <c r="J55" i="2"/>
  <c r="L55" i="2"/>
  <c r="M55" i="2"/>
  <c r="O55" i="2"/>
  <c r="P55" i="2"/>
  <c r="Q55" i="2"/>
  <c r="R55" i="2"/>
  <c r="S55" i="2"/>
  <c r="T55" i="2"/>
  <c r="U55" i="2"/>
  <c r="V55" i="2"/>
  <c r="W55" i="2"/>
  <c r="X55" i="2"/>
  <c r="Y55" i="2"/>
  <c r="Z55" i="2"/>
  <c r="AA55" i="2"/>
  <c r="AB55" i="2"/>
  <c r="AC55" i="2"/>
  <c r="AD55" i="2"/>
  <c r="AE55" i="2"/>
  <c r="AF55" i="2"/>
  <c r="AG55" i="2"/>
  <c r="AH55" i="2"/>
  <c r="B56" i="2"/>
  <c r="C65" i="3"/>
  <c r="F56" i="2"/>
  <c r="D65" i="3"/>
  <c r="G56" i="2"/>
  <c r="H56" i="2"/>
  <c r="I56" i="2"/>
  <c r="G65" i="3"/>
  <c r="J56" i="2"/>
  <c r="L56" i="2"/>
  <c r="M56" i="2"/>
  <c r="O56" i="2"/>
  <c r="P56" i="2"/>
  <c r="Q56" i="2"/>
  <c r="R56" i="2"/>
  <c r="S56" i="2"/>
  <c r="T56" i="2"/>
  <c r="U56" i="2"/>
  <c r="V56" i="2"/>
  <c r="W56" i="2"/>
  <c r="X56" i="2"/>
  <c r="Y56" i="2"/>
  <c r="Z56" i="2"/>
  <c r="AA56" i="2"/>
  <c r="AB56" i="2"/>
  <c r="AC56" i="2"/>
  <c r="AD56" i="2"/>
  <c r="AE56" i="2"/>
  <c r="AF56" i="2"/>
  <c r="AG56" i="2"/>
  <c r="AH56" i="2"/>
  <c r="B57" i="2"/>
  <c r="C66" i="3"/>
  <c r="F57" i="2"/>
  <c r="D66" i="3"/>
  <c r="G57" i="2"/>
  <c r="H57" i="2"/>
  <c r="I57" i="2"/>
  <c r="G66" i="3"/>
  <c r="J57" i="2"/>
  <c r="L57" i="2"/>
  <c r="M57" i="2"/>
  <c r="O57" i="2"/>
  <c r="P57" i="2"/>
  <c r="Q57" i="2"/>
  <c r="R57" i="2"/>
  <c r="S57" i="2"/>
  <c r="T57" i="2"/>
  <c r="U57" i="2"/>
  <c r="V57" i="2"/>
  <c r="W57" i="2"/>
  <c r="X57" i="2"/>
  <c r="Y57" i="2"/>
  <c r="Z57" i="2"/>
  <c r="AA57" i="2"/>
  <c r="AB57" i="2"/>
  <c r="AC57" i="2"/>
  <c r="AD57" i="2"/>
  <c r="AE57" i="2"/>
  <c r="AF57" i="2"/>
  <c r="AG57" i="2"/>
  <c r="AH57" i="2"/>
  <c r="B58" i="2"/>
  <c r="C67" i="3"/>
  <c r="F58" i="2"/>
  <c r="D67" i="3"/>
  <c r="G58" i="2"/>
  <c r="H58" i="2"/>
  <c r="I58" i="2"/>
  <c r="G67" i="3"/>
  <c r="J58" i="2"/>
  <c r="L58" i="2"/>
  <c r="M58" i="2"/>
  <c r="O58" i="2"/>
  <c r="P58" i="2"/>
  <c r="Q58" i="2"/>
  <c r="R58" i="2"/>
  <c r="S58" i="2"/>
  <c r="T58" i="2"/>
  <c r="U58" i="2"/>
  <c r="V58" i="2"/>
  <c r="W58" i="2"/>
  <c r="X58" i="2"/>
  <c r="Y58" i="2"/>
  <c r="Z58" i="2"/>
  <c r="AA58" i="2"/>
  <c r="AB58" i="2"/>
  <c r="AC58" i="2"/>
  <c r="AD58" i="2"/>
  <c r="AE58" i="2"/>
  <c r="AF58" i="2"/>
  <c r="AG58" i="2"/>
  <c r="AH58" i="2"/>
  <c r="B59" i="2"/>
  <c r="C68" i="3"/>
  <c r="F59" i="2"/>
  <c r="D68" i="3"/>
  <c r="G59" i="2"/>
  <c r="H59" i="2"/>
  <c r="I59" i="2"/>
  <c r="G68" i="3"/>
  <c r="J59" i="2"/>
  <c r="L59" i="2"/>
  <c r="M59" i="2"/>
  <c r="O59" i="2"/>
  <c r="P59" i="2"/>
  <c r="Q59" i="2"/>
  <c r="R59" i="2"/>
  <c r="S59" i="2"/>
  <c r="T59" i="2"/>
  <c r="U59" i="2"/>
  <c r="V59" i="2"/>
  <c r="W59" i="2"/>
  <c r="X59" i="2"/>
  <c r="Y59" i="2"/>
  <c r="Z59" i="2"/>
  <c r="AA59" i="2"/>
  <c r="AB59" i="2"/>
  <c r="AC59" i="2"/>
  <c r="AD59" i="2"/>
  <c r="AE59" i="2"/>
  <c r="AF59" i="2"/>
  <c r="AG59" i="2"/>
  <c r="AH59" i="2"/>
  <c r="B60" i="2"/>
  <c r="C69" i="3"/>
  <c r="F60" i="2"/>
  <c r="D69" i="3"/>
  <c r="G60" i="2"/>
  <c r="H60" i="2"/>
  <c r="I60" i="2"/>
  <c r="G69" i="3"/>
  <c r="J60" i="2"/>
  <c r="L60" i="2"/>
  <c r="M60" i="2"/>
  <c r="O60" i="2"/>
  <c r="P60" i="2"/>
  <c r="Q60" i="2"/>
  <c r="R60" i="2"/>
  <c r="S60" i="2"/>
  <c r="T60" i="2"/>
  <c r="U60" i="2"/>
  <c r="V60" i="2"/>
  <c r="W60" i="2"/>
  <c r="X60" i="2"/>
  <c r="Y60" i="2"/>
  <c r="Z60" i="2"/>
  <c r="AA60" i="2"/>
  <c r="AB60" i="2"/>
  <c r="AC60" i="2"/>
  <c r="AD60" i="2"/>
  <c r="AE60" i="2"/>
  <c r="AF60" i="2"/>
  <c r="AG60" i="2"/>
  <c r="AH60" i="2"/>
  <c r="B61" i="2"/>
  <c r="C70" i="3"/>
  <c r="F61" i="2"/>
  <c r="D70" i="3"/>
  <c r="G61" i="2"/>
  <c r="H61" i="2"/>
  <c r="I61" i="2"/>
  <c r="G70" i="3"/>
  <c r="J61" i="2"/>
  <c r="L61" i="2"/>
  <c r="M61" i="2"/>
  <c r="O61" i="2"/>
  <c r="P61" i="2"/>
  <c r="Q61" i="2"/>
  <c r="R61" i="2"/>
  <c r="S61" i="2"/>
  <c r="T61" i="2"/>
  <c r="U61" i="2"/>
  <c r="V61" i="2"/>
  <c r="W61" i="2"/>
  <c r="X61" i="2"/>
  <c r="Y61" i="2"/>
  <c r="Z61" i="2"/>
  <c r="AA61" i="2"/>
  <c r="AB61" i="2"/>
  <c r="AC61" i="2"/>
  <c r="AD61" i="2"/>
  <c r="AE61" i="2"/>
  <c r="AF61" i="2"/>
  <c r="AG61" i="2"/>
  <c r="AH61" i="2"/>
  <c r="B62" i="2"/>
  <c r="C71" i="3"/>
  <c r="F62" i="2"/>
  <c r="D71" i="3"/>
  <c r="G62" i="2"/>
  <c r="H62" i="2"/>
  <c r="I62" i="2"/>
  <c r="G71" i="3"/>
  <c r="J62" i="2"/>
  <c r="L62" i="2"/>
  <c r="M62" i="2"/>
  <c r="O62" i="2"/>
  <c r="P62" i="2"/>
  <c r="Q62" i="2"/>
  <c r="R62" i="2"/>
  <c r="S62" i="2"/>
  <c r="T62" i="2"/>
  <c r="U62" i="2"/>
  <c r="V62" i="2"/>
  <c r="W62" i="2"/>
  <c r="X62" i="2"/>
  <c r="Y62" i="2"/>
  <c r="Z62" i="2"/>
  <c r="AA62" i="2"/>
  <c r="AB62" i="2"/>
  <c r="AC62" i="2"/>
  <c r="AD62" i="2"/>
  <c r="AE62" i="2"/>
  <c r="AF62" i="2"/>
  <c r="AG62" i="2"/>
  <c r="AH62" i="2"/>
  <c r="B63" i="2"/>
  <c r="C72" i="3"/>
  <c r="F63" i="2"/>
  <c r="D72" i="3"/>
  <c r="G63" i="2"/>
  <c r="H63" i="2"/>
  <c r="I63" i="2"/>
  <c r="G72" i="3"/>
  <c r="J63" i="2"/>
  <c r="L63" i="2"/>
  <c r="M63" i="2"/>
  <c r="O63" i="2"/>
  <c r="P63" i="2"/>
  <c r="Q63" i="2"/>
  <c r="R63" i="2"/>
  <c r="S63" i="2"/>
  <c r="T63" i="2"/>
  <c r="U63" i="2"/>
  <c r="V63" i="2"/>
  <c r="W63" i="2"/>
  <c r="X63" i="2"/>
  <c r="Y63" i="2"/>
  <c r="Z63" i="2"/>
  <c r="AA63" i="2"/>
  <c r="AB63" i="2"/>
  <c r="AC63" i="2"/>
  <c r="AD63" i="2"/>
  <c r="AE63" i="2"/>
  <c r="AF63" i="2"/>
  <c r="AG63" i="2"/>
  <c r="AH63" i="2"/>
  <c r="B64" i="2"/>
  <c r="C73" i="3"/>
  <c r="F64" i="2"/>
  <c r="D73" i="3"/>
  <c r="G64" i="2"/>
  <c r="H64" i="2"/>
  <c r="I64" i="2"/>
  <c r="G73" i="3"/>
  <c r="J64" i="2"/>
  <c r="L64" i="2"/>
  <c r="M64" i="2"/>
  <c r="O64" i="2"/>
  <c r="P64" i="2"/>
  <c r="Q64" i="2"/>
  <c r="R64" i="2"/>
  <c r="S64" i="2"/>
  <c r="T64" i="2"/>
  <c r="U64" i="2"/>
  <c r="V64" i="2"/>
  <c r="W64" i="2"/>
  <c r="X64" i="2"/>
  <c r="Y64" i="2"/>
  <c r="Z64" i="2"/>
  <c r="AA64" i="2"/>
  <c r="AB64" i="2"/>
  <c r="AC64" i="2"/>
  <c r="AD64" i="2"/>
  <c r="AE64" i="2"/>
  <c r="AF64" i="2"/>
  <c r="AG64" i="2"/>
  <c r="AH64" i="2"/>
  <c r="B65" i="2"/>
  <c r="C74" i="3"/>
  <c r="F65" i="2"/>
  <c r="D74" i="3"/>
  <c r="G65" i="2"/>
  <c r="H65" i="2"/>
  <c r="I65" i="2"/>
  <c r="G74" i="3"/>
  <c r="J65" i="2"/>
  <c r="L65" i="2"/>
  <c r="M65" i="2"/>
  <c r="O65" i="2"/>
  <c r="P65" i="2"/>
  <c r="Q65" i="2"/>
  <c r="R65" i="2"/>
  <c r="S65" i="2"/>
  <c r="T65" i="2"/>
  <c r="U65" i="2"/>
  <c r="V65" i="2"/>
  <c r="W65" i="2"/>
  <c r="X65" i="2"/>
  <c r="Y65" i="2"/>
  <c r="Z65" i="2"/>
  <c r="AA65" i="2"/>
  <c r="AB65" i="2"/>
  <c r="AC65" i="2"/>
  <c r="AD65" i="2"/>
  <c r="AE65" i="2"/>
  <c r="AF65" i="2"/>
  <c r="AG65" i="2"/>
  <c r="AH65" i="2"/>
  <c r="B66" i="2"/>
  <c r="C75" i="3"/>
  <c r="F66" i="2"/>
  <c r="D75" i="3"/>
  <c r="G66" i="2"/>
  <c r="H66" i="2"/>
  <c r="I66" i="2"/>
  <c r="G75" i="3"/>
  <c r="J66" i="2"/>
  <c r="L66" i="2"/>
  <c r="M66" i="2"/>
  <c r="O66" i="2"/>
  <c r="P66" i="2"/>
  <c r="Q66" i="2"/>
  <c r="R66" i="2"/>
  <c r="S66" i="2"/>
  <c r="T66" i="2"/>
  <c r="U66" i="2"/>
  <c r="V66" i="2"/>
  <c r="W66" i="2"/>
  <c r="X66" i="2"/>
  <c r="Y66" i="2"/>
  <c r="Z66" i="2"/>
  <c r="AA66" i="2"/>
  <c r="AB66" i="2"/>
  <c r="AC66" i="2"/>
  <c r="AD66" i="2"/>
  <c r="AE66" i="2"/>
  <c r="AF66" i="2"/>
  <c r="AG66" i="2"/>
  <c r="AH66" i="2"/>
  <c r="B67" i="2"/>
  <c r="C76" i="3"/>
  <c r="F67" i="2"/>
  <c r="D76" i="3"/>
  <c r="G67" i="2"/>
  <c r="H67" i="2"/>
  <c r="I67" i="2"/>
  <c r="G76" i="3"/>
  <c r="J67" i="2"/>
  <c r="L67" i="2"/>
  <c r="M67" i="2"/>
  <c r="O67" i="2"/>
  <c r="P67" i="2"/>
  <c r="Q67" i="2"/>
  <c r="R67" i="2"/>
  <c r="S67" i="2"/>
  <c r="T67" i="2"/>
  <c r="U67" i="2"/>
  <c r="V67" i="2"/>
  <c r="W67" i="2"/>
  <c r="X67" i="2"/>
  <c r="Y67" i="2"/>
  <c r="Z67" i="2"/>
  <c r="AA67" i="2"/>
  <c r="AB67" i="2"/>
  <c r="AC67" i="2"/>
  <c r="AD67" i="2"/>
  <c r="AE67" i="2"/>
  <c r="AF67" i="2"/>
  <c r="AG67" i="2"/>
  <c r="AH67" i="2"/>
  <c r="B68" i="2"/>
  <c r="C77" i="3"/>
  <c r="F68" i="2"/>
  <c r="D77" i="3"/>
  <c r="G68" i="2"/>
  <c r="H68" i="2"/>
  <c r="I68" i="2"/>
  <c r="G77" i="3"/>
  <c r="J68" i="2"/>
  <c r="L68" i="2"/>
  <c r="M68" i="2"/>
  <c r="O68" i="2"/>
  <c r="P68" i="2"/>
  <c r="Q68" i="2"/>
  <c r="R68" i="2"/>
  <c r="S68" i="2"/>
  <c r="T68" i="2"/>
  <c r="U68" i="2"/>
  <c r="V68" i="2"/>
  <c r="W68" i="2"/>
  <c r="X68" i="2"/>
  <c r="Y68" i="2"/>
  <c r="Z68" i="2"/>
  <c r="AA68" i="2"/>
  <c r="AB68" i="2"/>
  <c r="AC68" i="2"/>
  <c r="AD68" i="2"/>
  <c r="AE68" i="2"/>
  <c r="AF68" i="2"/>
  <c r="AG68" i="2"/>
  <c r="AH68" i="2"/>
  <c r="B69" i="2"/>
  <c r="C78" i="3"/>
  <c r="F69" i="2"/>
  <c r="D78" i="3"/>
  <c r="G69" i="2"/>
  <c r="H69" i="2"/>
  <c r="I69" i="2"/>
  <c r="G78" i="3"/>
  <c r="J69" i="2"/>
  <c r="L69" i="2"/>
  <c r="M69" i="2"/>
  <c r="O69" i="2"/>
  <c r="P69" i="2"/>
  <c r="Q69" i="2"/>
  <c r="R69" i="2"/>
  <c r="S69" i="2"/>
  <c r="T69" i="2"/>
  <c r="U69" i="2"/>
  <c r="V69" i="2"/>
  <c r="W69" i="2"/>
  <c r="X69" i="2"/>
  <c r="Y69" i="2"/>
  <c r="Z69" i="2"/>
  <c r="AA69" i="2"/>
  <c r="AB69" i="2"/>
  <c r="AC69" i="2"/>
  <c r="AD69" i="2"/>
  <c r="AE69" i="2"/>
  <c r="AF69" i="2"/>
  <c r="AG69" i="2"/>
  <c r="AH69" i="2"/>
  <c r="B70" i="2"/>
  <c r="C79" i="3"/>
  <c r="F70" i="2"/>
  <c r="D79" i="3"/>
  <c r="G70" i="2"/>
  <c r="H70" i="2"/>
  <c r="I70" i="2"/>
  <c r="G79" i="3"/>
  <c r="J70" i="2"/>
  <c r="L70" i="2"/>
  <c r="M70" i="2"/>
  <c r="O70" i="2"/>
  <c r="P70" i="2"/>
  <c r="Q70" i="2"/>
  <c r="R70" i="2"/>
  <c r="S70" i="2"/>
  <c r="T70" i="2"/>
  <c r="U70" i="2"/>
  <c r="V70" i="2"/>
  <c r="W70" i="2"/>
  <c r="X70" i="2"/>
  <c r="Y70" i="2"/>
  <c r="Z70" i="2"/>
  <c r="AA70" i="2"/>
  <c r="AB70" i="2"/>
  <c r="AC70" i="2"/>
  <c r="AD70" i="2"/>
  <c r="AE70" i="2"/>
  <c r="AF70" i="2"/>
  <c r="AG70" i="2"/>
  <c r="AH70" i="2"/>
  <c r="B71" i="2"/>
  <c r="C80" i="3"/>
  <c r="F71" i="2"/>
  <c r="D80" i="3"/>
  <c r="G71" i="2"/>
  <c r="H71" i="2"/>
  <c r="I71" i="2"/>
  <c r="G80" i="3"/>
  <c r="J71" i="2"/>
  <c r="L71" i="2"/>
  <c r="M71" i="2"/>
  <c r="O71" i="2"/>
  <c r="P71" i="2"/>
  <c r="Q71" i="2"/>
  <c r="R71" i="2"/>
  <c r="S71" i="2"/>
  <c r="T71" i="2"/>
  <c r="U71" i="2"/>
  <c r="V71" i="2"/>
  <c r="W71" i="2"/>
  <c r="X71" i="2"/>
  <c r="Y71" i="2"/>
  <c r="Z71" i="2"/>
  <c r="AA71" i="2"/>
  <c r="AB71" i="2"/>
  <c r="AC71" i="2"/>
  <c r="AD71" i="2"/>
  <c r="AE71" i="2"/>
  <c r="AF71" i="2"/>
  <c r="AG71" i="2"/>
  <c r="AH71" i="2"/>
  <c r="B72" i="2"/>
  <c r="C81" i="3"/>
  <c r="F72" i="2"/>
  <c r="D81" i="3"/>
  <c r="G72" i="2"/>
  <c r="H72" i="2"/>
  <c r="I72" i="2"/>
  <c r="G81" i="3"/>
  <c r="J72" i="2"/>
  <c r="L72" i="2"/>
  <c r="M72" i="2"/>
  <c r="O72" i="2"/>
  <c r="P72" i="2"/>
  <c r="Q72" i="2"/>
  <c r="R72" i="2"/>
  <c r="S72" i="2"/>
  <c r="T72" i="2"/>
  <c r="U72" i="2"/>
  <c r="V72" i="2"/>
  <c r="W72" i="2"/>
  <c r="X72" i="2"/>
  <c r="Y72" i="2"/>
  <c r="Z72" i="2"/>
  <c r="AA72" i="2"/>
  <c r="AB72" i="2"/>
  <c r="AC72" i="2"/>
  <c r="AD72" i="2"/>
  <c r="AE72" i="2"/>
  <c r="AF72" i="2"/>
  <c r="AG72" i="2"/>
  <c r="AH72" i="2"/>
  <c r="B73" i="2"/>
  <c r="C82" i="3"/>
  <c r="F73" i="2"/>
  <c r="D82" i="3"/>
  <c r="G73" i="2"/>
  <c r="H73" i="2"/>
  <c r="I73" i="2"/>
  <c r="G82" i="3"/>
  <c r="J73" i="2"/>
  <c r="L73" i="2"/>
  <c r="M73" i="2"/>
  <c r="O73" i="2"/>
  <c r="P73" i="2"/>
  <c r="Q73" i="2"/>
  <c r="R73" i="2"/>
  <c r="S73" i="2"/>
  <c r="T73" i="2"/>
  <c r="U73" i="2"/>
  <c r="V73" i="2"/>
  <c r="W73" i="2"/>
  <c r="X73" i="2"/>
  <c r="Y73" i="2"/>
  <c r="Z73" i="2"/>
  <c r="AA73" i="2"/>
  <c r="AB73" i="2"/>
  <c r="AC73" i="2"/>
  <c r="AD73" i="2"/>
  <c r="AE73" i="2"/>
  <c r="AF73" i="2"/>
  <c r="AG73" i="2"/>
  <c r="AH73" i="2"/>
  <c r="B74" i="2"/>
  <c r="C83" i="3"/>
  <c r="F74" i="2"/>
  <c r="D83" i="3"/>
  <c r="G74" i="2"/>
  <c r="H74" i="2"/>
  <c r="I74" i="2"/>
  <c r="G83" i="3"/>
  <c r="J74" i="2"/>
  <c r="L74" i="2"/>
  <c r="M74" i="2"/>
  <c r="O74" i="2"/>
  <c r="P74" i="2"/>
  <c r="Q74" i="2"/>
  <c r="R74" i="2"/>
  <c r="S74" i="2"/>
  <c r="T74" i="2"/>
  <c r="U74" i="2"/>
  <c r="V74" i="2"/>
  <c r="W74" i="2"/>
  <c r="X74" i="2"/>
  <c r="Y74" i="2"/>
  <c r="Z74" i="2"/>
  <c r="AA74" i="2"/>
  <c r="AB74" i="2"/>
  <c r="AC74" i="2"/>
  <c r="AD74" i="2"/>
  <c r="AE74" i="2"/>
  <c r="AF74" i="2"/>
  <c r="AG74" i="2"/>
  <c r="AH74" i="2"/>
  <c r="B75" i="2"/>
  <c r="C84" i="3"/>
  <c r="F75" i="2"/>
  <c r="D84" i="3"/>
  <c r="G75" i="2"/>
  <c r="H75" i="2"/>
  <c r="I75" i="2"/>
  <c r="G84" i="3"/>
  <c r="J75" i="2"/>
  <c r="L75" i="2"/>
  <c r="M75" i="2"/>
  <c r="O75" i="2"/>
  <c r="P75" i="2"/>
  <c r="Q75" i="2"/>
  <c r="R75" i="2"/>
  <c r="S75" i="2"/>
  <c r="T75" i="2"/>
  <c r="U75" i="2"/>
  <c r="V75" i="2"/>
  <c r="W75" i="2"/>
  <c r="X75" i="2"/>
  <c r="Y75" i="2"/>
  <c r="Z75" i="2"/>
  <c r="AA75" i="2"/>
  <c r="AB75" i="2"/>
  <c r="AC75" i="2"/>
  <c r="AD75" i="2"/>
  <c r="AE75" i="2"/>
  <c r="AF75" i="2"/>
  <c r="AG75" i="2"/>
  <c r="AH75" i="2"/>
  <c r="B76" i="2"/>
  <c r="C85" i="3"/>
  <c r="F76" i="2"/>
  <c r="D85" i="3"/>
  <c r="G76" i="2"/>
  <c r="H76" i="2"/>
  <c r="I76" i="2"/>
  <c r="G85" i="3"/>
  <c r="J76" i="2"/>
  <c r="L76" i="2"/>
  <c r="M76" i="2"/>
  <c r="O76" i="2"/>
  <c r="P76" i="2"/>
  <c r="Q76" i="2"/>
  <c r="R76" i="2"/>
  <c r="S76" i="2"/>
  <c r="T76" i="2"/>
  <c r="U76" i="2"/>
  <c r="V76" i="2"/>
  <c r="W76" i="2"/>
  <c r="X76" i="2"/>
  <c r="Y76" i="2"/>
  <c r="Z76" i="2"/>
  <c r="AA76" i="2"/>
  <c r="AB76" i="2"/>
  <c r="AC76" i="2"/>
  <c r="AD76" i="2"/>
  <c r="AE76" i="2"/>
  <c r="AF76" i="2"/>
  <c r="AG76" i="2"/>
  <c r="AH76" i="2"/>
  <c r="B77" i="2"/>
  <c r="C86" i="3"/>
  <c r="F77" i="2"/>
  <c r="D86" i="3"/>
  <c r="G77" i="2"/>
  <c r="H77" i="2"/>
  <c r="I77" i="2"/>
  <c r="G86" i="3"/>
  <c r="J77" i="2"/>
  <c r="L77" i="2"/>
  <c r="M77" i="2"/>
  <c r="O77" i="2"/>
  <c r="P77" i="2"/>
  <c r="Q77" i="2"/>
  <c r="R77" i="2"/>
  <c r="S77" i="2"/>
  <c r="T77" i="2"/>
  <c r="U77" i="2"/>
  <c r="V77" i="2"/>
  <c r="W77" i="2"/>
  <c r="X77" i="2"/>
  <c r="Y77" i="2"/>
  <c r="Z77" i="2"/>
  <c r="AA77" i="2"/>
  <c r="AB77" i="2"/>
  <c r="AC77" i="2"/>
  <c r="AD77" i="2"/>
  <c r="AE77" i="2"/>
  <c r="AF77" i="2"/>
  <c r="AG77" i="2"/>
  <c r="AH77" i="2"/>
  <c r="B78" i="2"/>
  <c r="C87" i="3"/>
  <c r="F78" i="2"/>
  <c r="D87" i="3"/>
  <c r="G78" i="2"/>
  <c r="H78" i="2"/>
  <c r="I78" i="2"/>
  <c r="G87" i="3"/>
  <c r="J78" i="2"/>
  <c r="L78" i="2"/>
  <c r="M78" i="2"/>
  <c r="O78" i="2"/>
  <c r="P78" i="2"/>
  <c r="Q78" i="2"/>
  <c r="R78" i="2"/>
  <c r="S78" i="2"/>
  <c r="T78" i="2"/>
  <c r="U78" i="2"/>
  <c r="V78" i="2"/>
  <c r="W78" i="2"/>
  <c r="X78" i="2"/>
  <c r="Y78" i="2"/>
  <c r="Z78" i="2"/>
  <c r="AA78" i="2"/>
  <c r="AB78" i="2"/>
  <c r="AC78" i="2"/>
  <c r="AD78" i="2"/>
  <c r="AE78" i="2"/>
  <c r="AF78" i="2"/>
  <c r="AG78" i="2"/>
  <c r="AH78" i="2"/>
  <c r="B79" i="2"/>
  <c r="C88" i="3"/>
  <c r="F79" i="2"/>
  <c r="D88" i="3"/>
  <c r="G79" i="2"/>
  <c r="H79" i="2"/>
  <c r="I79" i="2"/>
  <c r="G88" i="3"/>
  <c r="J79" i="2"/>
  <c r="L79" i="2"/>
  <c r="M79" i="2"/>
  <c r="O79" i="2"/>
  <c r="P79" i="2"/>
  <c r="Q79" i="2"/>
  <c r="R79" i="2"/>
  <c r="S79" i="2"/>
  <c r="T79" i="2"/>
  <c r="U79" i="2"/>
  <c r="V79" i="2"/>
  <c r="W79" i="2"/>
  <c r="X79" i="2"/>
  <c r="Y79" i="2"/>
  <c r="Z79" i="2"/>
  <c r="AA79" i="2"/>
  <c r="AB79" i="2"/>
  <c r="AC79" i="2"/>
  <c r="AD79" i="2"/>
  <c r="AE79" i="2"/>
  <c r="AF79" i="2"/>
  <c r="AG79" i="2"/>
  <c r="AH79" i="2"/>
  <c r="B80" i="2"/>
  <c r="C89" i="3"/>
  <c r="F80" i="2"/>
  <c r="D89" i="3"/>
  <c r="G80" i="2"/>
  <c r="H80" i="2"/>
  <c r="I80" i="2"/>
  <c r="G89" i="3"/>
  <c r="J80" i="2"/>
  <c r="L80" i="2"/>
  <c r="M80" i="2"/>
  <c r="O80" i="2"/>
  <c r="P80" i="2"/>
  <c r="Q80" i="2"/>
  <c r="R80" i="2"/>
  <c r="S80" i="2"/>
  <c r="T80" i="2"/>
  <c r="U80" i="2"/>
  <c r="V80" i="2"/>
  <c r="W80" i="2"/>
  <c r="X80" i="2"/>
  <c r="Y80" i="2"/>
  <c r="Z80" i="2"/>
  <c r="AA80" i="2"/>
  <c r="AB80" i="2"/>
  <c r="AC80" i="2"/>
  <c r="AD80" i="2"/>
  <c r="AE80" i="2"/>
  <c r="AF80" i="2"/>
  <c r="AG80" i="2"/>
  <c r="AH80" i="2"/>
  <c r="B81" i="2"/>
  <c r="C90" i="3"/>
  <c r="F81" i="2"/>
  <c r="D90" i="3"/>
  <c r="G81" i="2"/>
  <c r="H81" i="2"/>
  <c r="I81" i="2"/>
  <c r="G90" i="3"/>
  <c r="J81" i="2"/>
  <c r="L81" i="2"/>
  <c r="M81" i="2"/>
  <c r="O81" i="2"/>
  <c r="P81" i="2"/>
  <c r="Q81" i="2"/>
  <c r="R81" i="2"/>
  <c r="S81" i="2"/>
  <c r="T81" i="2"/>
  <c r="U81" i="2"/>
  <c r="V81" i="2"/>
  <c r="W81" i="2"/>
  <c r="X81" i="2"/>
  <c r="Y81" i="2"/>
  <c r="Z81" i="2"/>
  <c r="AA81" i="2"/>
  <c r="AB81" i="2"/>
  <c r="AC81" i="2"/>
  <c r="AD81" i="2"/>
  <c r="AE81" i="2"/>
  <c r="AF81" i="2"/>
  <c r="AG81" i="2"/>
  <c r="AH81" i="2"/>
  <c r="B82" i="2"/>
  <c r="C91" i="3"/>
  <c r="F82" i="2"/>
  <c r="D91" i="3"/>
  <c r="G82" i="2"/>
  <c r="H82" i="2"/>
  <c r="I82" i="2"/>
  <c r="G91" i="3"/>
  <c r="J82" i="2"/>
  <c r="L82" i="2"/>
  <c r="M82" i="2"/>
  <c r="O82" i="2"/>
  <c r="P82" i="2"/>
  <c r="Q82" i="2"/>
  <c r="R82" i="2"/>
  <c r="S82" i="2"/>
  <c r="T82" i="2"/>
  <c r="U82" i="2"/>
  <c r="V82" i="2"/>
  <c r="W82" i="2"/>
  <c r="X82" i="2"/>
  <c r="Y82" i="2"/>
  <c r="Z82" i="2"/>
  <c r="AA82" i="2"/>
  <c r="AB82" i="2"/>
  <c r="AC82" i="2"/>
  <c r="AD82" i="2"/>
  <c r="AE82" i="2"/>
  <c r="AF82" i="2"/>
  <c r="AG82" i="2"/>
  <c r="AH82" i="2"/>
  <c r="B83" i="2"/>
  <c r="C92" i="3"/>
  <c r="F83" i="2"/>
  <c r="D92" i="3"/>
  <c r="G83" i="2"/>
  <c r="H83" i="2"/>
  <c r="I83" i="2"/>
  <c r="G92" i="3"/>
  <c r="J83" i="2"/>
  <c r="L83" i="2"/>
  <c r="M83" i="2"/>
  <c r="O83" i="2"/>
  <c r="P83" i="2"/>
  <c r="Q83" i="2"/>
  <c r="R83" i="2"/>
  <c r="S83" i="2"/>
  <c r="T83" i="2"/>
  <c r="U83" i="2"/>
  <c r="V83" i="2"/>
  <c r="W83" i="2"/>
  <c r="X83" i="2"/>
  <c r="Y83" i="2"/>
  <c r="Z83" i="2"/>
  <c r="AA83" i="2"/>
  <c r="AB83" i="2"/>
  <c r="AC83" i="2"/>
  <c r="AD83" i="2"/>
  <c r="AE83" i="2"/>
  <c r="AF83" i="2"/>
  <c r="AG83" i="2"/>
  <c r="AH83" i="2"/>
  <c r="B84" i="2"/>
  <c r="C93" i="3"/>
  <c r="F84" i="2"/>
  <c r="D93" i="3"/>
  <c r="G84" i="2"/>
  <c r="H84" i="2"/>
  <c r="I84" i="2"/>
  <c r="G93" i="3"/>
  <c r="J84" i="2"/>
  <c r="L84" i="2"/>
  <c r="M84" i="2"/>
  <c r="O84" i="2"/>
  <c r="P84" i="2"/>
  <c r="Q84" i="2"/>
  <c r="R84" i="2"/>
  <c r="S84" i="2"/>
  <c r="T84" i="2"/>
  <c r="U84" i="2"/>
  <c r="V84" i="2"/>
  <c r="W84" i="2"/>
  <c r="X84" i="2"/>
  <c r="Y84" i="2"/>
  <c r="Z84" i="2"/>
  <c r="AA84" i="2"/>
  <c r="AB84" i="2"/>
  <c r="AC84" i="2"/>
  <c r="AD84" i="2"/>
  <c r="AE84" i="2"/>
  <c r="AF84" i="2"/>
  <c r="AG84" i="2"/>
  <c r="AH84" i="2"/>
  <c r="B85" i="2"/>
  <c r="C94" i="3"/>
  <c r="F85" i="2"/>
  <c r="D94" i="3"/>
  <c r="G85" i="2"/>
  <c r="H85" i="2"/>
  <c r="I85" i="2"/>
  <c r="G94" i="3"/>
  <c r="J85" i="2"/>
  <c r="L85" i="2"/>
  <c r="M85" i="2"/>
  <c r="O85" i="2"/>
  <c r="P85" i="2"/>
  <c r="Q85" i="2"/>
  <c r="R85" i="2"/>
  <c r="S85" i="2"/>
  <c r="T85" i="2"/>
  <c r="U85" i="2"/>
  <c r="V85" i="2"/>
  <c r="W85" i="2"/>
  <c r="X85" i="2"/>
  <c r="Y85" i="2"/>
  <c r="Z85" i="2"/>
  <c r="AA85" i="2"/>
  <c r="AB85" i="2"/>
  <c r="AC85" i="2"/>
  <c r="AD85" i="2"/>
  <c r="AE85" i="2"/>
  <c r="AF85" i="2"/>
  <c r="AG85" i="2"/>
  <c r="AH85" i="2"/>
  <c r="B86" i="2"/>
  <c r="C95" i="3"/>
  <c r="F86" i="2"/>
  <c r="D95" i="3"/>
  <c r="G86" i="2"/>
  <c r="H86" i="2"/>
  <c r="I86" i="2"/>
  <c r="G95" i="3"/>
  <c r="J86" i="2"/>
  <c r="L86" i="2"/>
  <c r="M86" i="2"/>
  <c r="O86" i="2"/>
  <c r="P86" i="2"/>
  <c r="Q86" i="2"/>
  <c r="R86" i="2"/>
  <c r="S86" i="2"/>
  <c r="T86" i="2"/>
  <c r="U86" i="2"/>
  <c r="V86" i="2"/>
  <c r="W86" i="2"/>
  <c r="X86" i="2"/>
  <c r="Y86" i="2"/>
  <c r="Z86" i="2"/>
  <c r="AA86" i="2"/>
  <c r="AB86" i="2"/>
  <c r="AC86" i="2"/>
  <c r="AD86" i="2"/>
  <c r="AE86" i="2"/>
  <c r="AF86" i="2"/>
  <c r="AG86" i="2"/>
  <c r="AH86" i="2"/>
  <c r="B87" i="2"/>
  <c r="C96" i="3"/>
  <c r="F87" i="2"/>
  <c r="D96" i="3"/>
  <c r="G87" i="2"/>
  <c r="H87" i="2"/>
  <c r="I87" i="2"/>
  <c r="G96" i="3"/>
  <c r="J87" i="2"/>
  <c r="L87" i="2"/>
  <c r="M87" i="2"/>
  <c r="O87" i="2"/>
  <c r="P87" i="2"/>
  <c r="Q87" i="2"/>
  <c r="R87" i="2"/>
  <c r="S87" i="2"/>
  <c r="T87" i="2"/>
  <c r="U87" i="2"/>
  <c r="V87" i="2"/>
  <c r="W87" i="2"/>
  <c r="X87" i="2"/>
  <c r="Y87" i="2"/>
  <c r="Z87" i="2"/>
  <c r="AA87" i="2"/>
  <c r="AB87" i="2"/>
  <c r="AC87" i="2"/>
  <c r="AD87" i="2"/>
  <c r="AE87" i="2"/>
  <c r="AF87" i="2"/>
  <c r="AG87" i="2"/>
  <c r="AH87" i="2"/>
  <c r="B88" i="2"/>
  <c r="C97" i="3"/>
  <c r="F88" i="2"/>
  <c r="D97" i="3"/>
  <c r="G88" i="2"/>
  <c r="H88" i="2"/>
  <c r="I88" i="2"/>
  <c r="G97" i="3"/>
  <c r="J88" i="2"/>
  <c r="L88" i="2"/>
  <c r="M88" i="2"/>
  <c r="O88" i="2"/>
  <c r="P88" i="2"/>
  <c r="Q88" i="2"/>
  <c r="R88" i="2"/>
  <c r="S88" i="2"/>
  <c r="T88" i="2"/>
  <c r="U88" i="2"/>
  <c r="V88" i="2"/>
  <c r="W88" i="2"/>
  <c r="X88" i="2"/>
  <c r="Y88" i="2"/>
  <c r="Z88" i="2"/>
  <c r="AA88" i="2"/>
  <c r="AB88" i="2"/>
  <c r="AC88" i="2"/>
  <c r="AD88" i="2"/>
  <c r="AE88" i="2"/>
  <c r="AF88" i="2"/>
  <c r="AG88" i="2"/>
  <c r="AH88" i="2"/>
  <c r="B89" i="2"/>
  <c r="C98" i="3"/>
  <c r="F89" i="2"/>
  <c r="D98" i="3"/>
  <c r="G89" i="2"/>
  <c r="H89" i="2"/>
  <c r="I89" i="2"/>
  <c r="G98" i="3"/>
  <c r="J89" i="2"/>
  <c r="L89" i="2"/>
  <c r="M89" i="2"/>
  <c r="O89" i="2"/>
  <c r="P89" i="2"/>
  <c r="Q89" i="2"/>
  <c r="R89" i="2"/>
  <c r="S89" i="2"/>
  <c r="T89" i="2"/>
  <c r="U89" i="2"/>
  <c r="V89" i="2"/>
  <c r="W89" i="2"/>
  <c r="X89" i="2"/>
  <c r="Y89" i="2"/>
  <c r="Z89" i="2"/>
  <c r="AA89" i="2"/>
  <c r="AB89" i="2"/>
  <c r="AC89" i="2"/>
  <c r="AD89" i="2"/>
  <c r="AE89" i="2"/>
  <c r="AF89" i="2"/>
  <c r="AG89" i="2"/>
  <c r="AH89" i="2"/>
  <c r="B90" i="2"/>
  <c r="C99" i="3"/>
  <c r="F90" i="2"/>
  <c r="D99" i="3"/>
  <c r="G90" i="2"/>
  <c r="H90" i="2"/>
  <c r="I90" i="2"/>
  <c r="G99" i="3"/>
  <c r="J90" i="2"/>
  <c r="L90" i="2"/>
  <c r="M90" i="2"/>
  <c r="O90" i="2"/>
  <c r="P90" i="2"/>
  <c r="Q90" i="2"/>
  <c r="R90" i="2"/>
  <c r="S90" i="2"/>
  <c r="T90" i="2"/>
  <c r="U90" i="2"/>
  <c r="V90" i="2"/>
  <c r="W90" i="2"/>
  <c r="X90" i="2"/>
  <c r="Y90" i="2"/>
  <c r="Z90" i="2"/>
  <c r="AA90" i="2"/>
  <c r="AB90" i="2"/>
  <c r="AC90" i="2"/>
  <c r="AD90" i="2"/>
  <c r="AE90" i="2"/>
  <c r="AF90" i="2"/>
  <c r="AG90" i="2"/>
  <c r="AH90" i="2"/>
  <c r="B91" i="2"/>
  <c r="C100" i="3"/>
  <c r="F91" i="2"/>
  <c r="D100" i="3"/>
  <c r="G91" i="2"/>
  <c r="H91" i="2"/>
  <c r="I91" i="2"/>
  <c r="G100" i="3"/>
  <c r="J91" i="2"/>
  <c r="L91" i="2"/>
  <c r="M91" i="2"/>
  <c r="O91" i="2"/>
  <c r="P91" i="2"/>
  <c r="Q91" i="2"/>
  <c r="R91" i="2"/>
  <c r="S91" i="2"/>
  <c r="T91" i="2"/>
  <c r="U91" i="2"/>
  <c r="V91" i="2"/>
  <c r="W91" i="2"/>
  <c r="X91" i="2"/>
  <c r="Y91" i="2"/>
  <c r="Z91" i="2"/>
  <c r="AA91" i="2"/>
  <c r="AB91" i="2"/>
  <c r="AC91" i="2"/>
  <c r="AD91" i="2"/>
  <c r="AE91" i="2"/>
  <c r="AF91" i="2"/>
  <c r="AG91" i="2"/>
  <c r="AH91" i="2"/>
  <c r="G11" i="3"/>
  <c r="D11" i="3"/>
  <c r="C11" i="3"/>
  <c r="M3" i="23"/>
  <c r="M4" i="23"/>
  <c r="M5" i="23"/>
  <c r="M6" i="23"/>
  <c r="M7" i="23"/>
  <c r="M8" i="23"/>
  <c r="M9" i="23"/>
  <c r="M10" i="23"/>
  <c r="M11" i="23"/>
  <c r="M12" i="23"/>
  <c r="M13" i="23"/>
  <c r="M14" i="23"/>
  <c r="M15" i="23"/>
  <c r="M16" i="23"/>
  <c r="M17" i="23"/>
  <c r="M18" i="23"/>
  <c r="M19" i="23"/>
  <c r="M20" i="23"/>
  <c r="M21" i="23"/>
  <c r="M22" i="23"/>
  <c r="M23" i="23"/>
  <c r="M24" i="23"/>
  <c r="M25" i="23"/>
  <c r="M26" i="23"/>
  <c r="M27" i="23"/>
  <c r="M28" i="23"/>
  <c r="M29" i="23"/>
  <c r="M30" i="23"/>
  <c r="M31" i="23"/>
  <c r="M32" i="23"/>
  <c r="M33" i="23"/>
  <c r="M34" i="23"/>
  <c r="M35" i="23"/>
  <c r="M36" i="23"/>
  <c r="M37" i="23"/>
  <c r="M38" i="23"/>
  <c r="M39" i="23"/>
  <c r="M40" i="23"/>
  <c r="M41" i="23"/>
  <c r="M42" i="23"/>
  <c r="M43" i="23"/>
  <c r="M44" i="23"/>
  <c r="M45" i="23"/>
  <c r="M46" i="23"/>
  <c r="M47" i="23"/>
  <c r="M48" i="23"/>
  <c r="M49" i="23"/>
  <c r="M50" i="23"/>
  <c r="M51" i="23"/>
  <c r="M52" i="23"/>
  <c r="M53" i="23"/>
  <c r="M54" i="23"/>
  <c r="M55" i="23"/>
  <c r="M56" i="23"/>
  <c r="M57" i="23"/>
  <c r="M58" i="23"/>
  <c r="M59" i="23"/>
  <c r="M60" i="23"/>
  <c r="M61" i="23"/>
  <c r="M62" i="23"/>
  <c r="M63" i="23"/>
  <c r="M64" i="23"/>
  <c r="M65" i="23"/>
  <c r="M66" i="23"/>
  <c r="M67" i="23"/>
  <c r="M68" i="23"/>
  <c r="M69" i="23"/>
  <c r="M70" i="23"/>
  <c r="M71" i="23"/>
  <c r="M72" i="23"/>
  <c r="M73" i="23"/>
  <c r="M74" i="23"/>
  <c r="M75" i="23"/>
  <c r="M76" i="23"/>
  <c r="M77" i="23"/>
  <c r="M78" i="23"/>
  <c r="M79" i="23"/>
  <c r="M80" i="23"/>
  <c r="M81" i="23"/>
  <c r="M82" i="23"/>
  <c r="M83" i="23"/>
  <c r="M84" i="23"/>
  <c r="M85" i="23"/>
  <c r="M86" i="23"/>
  <c r="M87" i="23"/>
  <c r="M88" i="23"/>
  <c r="M89" i="23"/>
  <c r="M90" i="23"/>
  <c r="M91" i="23"/>
  <c r="M2" i="23"/>
  <c r="F103" i="3"/>
  <c r="F105" i="3"/>
  <c r="G23" i="17"/>
  <c r="AB100" i="3"/>
  <c r="AC100" i="3"/>
  <c r="AD100" i="3"/>
  <c r="AE100" i="3"/>
  <c r="AF100" i="3"/>
  <c r="AH100" i="3"/>
  <c r="AI100" i="3"/>
  <c r="AJ100" i="3"/>
  <c r="AK100" i="3"/>
  <c r="AM11" i="3"/>
  <c r="AM12"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I101" i="3"/>
  <c r="L101" i="3"/>
  <c r="O101" i="3"/>
  <c r="F101" i="3"/>
  <c r="N10" i="17"/>
  <c r="N11" i="17"/>
  <c r="M12" i="17"/>
  <c r="N12" i="17" s="1"/>
  <c r="G12" i="17" s="1"/>
  <c r="N13" i="17"/>
  <c r="G13" i="17" s="1"/>
  <c r="N15" i="17"/>
  <c r="L12" i="17"/>
  <c r="C12" i="17" s="1"/>
  <c r="L13" i="17"/>
  <c r="C13" i="17"/>
  <c r="L14" i="17"/>
  <c r="C14" i="17" s="1"/>
  <c r="L15" i="17"/>
  <c r="N9" i="17"/>
  <c r="I2" i="2"/>
  <c r="Z2" i="2"/>
  <c r="W2" i="2"/>
  <c r="V2" i="2"/>
  <c r="S2" i="2"/>
  <c r="R2" i="2"/>
  <c r="O2" i="2"/>
  <c r="A3" i="17"/>
  <c r="AH2" i="2"/>
  <c r="AG2" i="2"/>
  <c r="AF2" i="2"/>
  <c r="AD2" i="2"/>
  <c r="AC2" i="2"/>
  <c r="AB2" i="2"/>
  <c r="AA2" i="2"/>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E2" i="2"/>
  <c r="Y2" i="2"/>
  <c r="U2" i="2"/>
  <c r="Q2" i="2"/>
  <c r="C5" i="17"/>
  <c r="K21" i="17"/>
  <c r="K22" i="17"/>
  <c r="P1" i="5"/>
  <c r="B6" i="17"/>
  <c r="D5" i="21"/>
  <c r="C21" i="17"/>
  <c r="X8" i="5"/>
  <c r="R8" i="5"/>
  <c r="L8" i="5"/>
  <c r="F8" i="5"/>
  <c r="AF95" i="3"/>
  <c r="AF94" i="3"/>
  <c r="AF93" i="3"/>
  <c r="AF92" i="3"/>
  <c r="AF91" i="3"/>
  <c r="AF90" i="3"/>
  <c r="AF89" i="3"/>
  <c r="AF88" i="3"/>
  <c r="AF87" i="3"/>
  <c r="AF86" i="3"/>
  <c r="AF83" i="3"/>
  <c r="AF81" i="3"/>
  <c r="AF80" i="3"/>
  <c r="AF79" i="3"/>
  <c r="AF78" i="3"/>
  <c r="AF77" i="3"/>
  <c r="AF76" i="3"/>
  <c r="AF75" i="3"/>
  <c r="AF74" i="3"/>
  <c r="AF73" i="3"/>
  <c r="AF72" i="3"/>
  <c r="AF71" i="3"/>
  <c r="AF70" i="3"/>
  <c r="AF69" i="3"/>
  <c r="AF68" i="3"/>
  <c r="AF67" i="3"/>
  <c r="AF66" i="3"/>
  <c r="AF65" i="3"/>
  <c r="AF64" i="3"/>
  <c r="AF63" i="3"/>
  <c r="AF62" i="3"/>
  <c r="AF61" i="3"/>
  <c r="AF60" i="3"/>
  <c r="AF59" i="3"/>
  <c r="AF58" i="3"/>
  <c r="AF57" i="3"/>
  <c r="AF56" i="3"/>
  <c r="AF55" i="3"/>
  <c r="AF54" i="3"/>
  <c r="AF53" i="3"/>
  <c r="AF52" i="3"/>
  <c r="AF51" i="3"/>
  <c r="AF50" i="3"/>
  <c r="AF49" i="3"/>
  <c r="AF48" i="3"/>
  <c r="AF47" i="3"/>
  <c r="AF46" i="3"/>
  <c r="AF45" i="3"/>
  <c r="AF44" i="3"/>
  <c r="AF43" i="3"/>
  <c r="AF42" i="3"/>
  <c r="AF41" i="3"/>
  <c r="AF40" i="3"/>
  <c r="AF39" i="3"/>
  <c r="AF38" i="3"/>
  <c r="AF37" i="3"/>
  <c r="AF36" i="3"/>
  <c r="AF35" i="3"/>
  <c r="AF34" i="3"/>
  <c r="AF33" i="3"/>
  <c r="AF32" i="3"/>
  <c r="AF31" i="3"/>
  <c r="AF30" i="3"/>
  <c r="AF29" i="3"/>
  <c r="AF28" i="3"/>
  <c r="AF27" i="3"/>
  <c r="AF26" i="3"/>
  <c r="AF25" i="3"/>
  <c r="AF24" i="3"/>
  <c r="AF23" i="3"/>
  <c r="D2" i="21"/>
  <c r="G3" i="17"/>
  <c r="M8" i="21"/>
  <c r="M9" i="21"/>
  <c r="M10" i="21"/>
  <c r="M11" i="21"/>
  <c r="M12" i="21"/>
  <c r="M13" i="21"/>
  <c r="M14" i="21"/>
  <c r="M15" i="21"/>
  <c r="M16" i="21"/>
  <c r="M17" i="21"/>
  <c r="M18" i="21"/>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E97" i="21"/>
  <c r="D97" i="21"/>
  <c r="E96" i="21"/>
  <c r="D96" i="21"/>
  <c r="E95" i="21"/>
  <c r="D95" i="21"/>
  <c r="E94" i="21"/>
  <c r="D94" i="21"/>
  <c r="E93" i="21"/>
  <c r="D93" i="21"/>
  <c r="E92" i="21"/>
  <c r="D92" i="21"/>
  <c r="E91" i="21"/>
  <c r="D91" i="21"/>
  <c r="E90" i="21"/>
  <c r="D90" i="21"/>
  <c r="E89" i="21"/>
  <c r="D89" i="21"/>
  <c r="E88" i="21"/>
  <c r="D88" i="21"/>
  <c r="E87" i="21"/>
  <c r="D87" i="21"/>
  <c r="E86" i="21"/>
  <c r="D86" i="21"/>
  <c r="E85" i="21"/>
  <c r="D85" i="21"/>
  <c r="E84" i="21"/>
  <c r="D84" i="21"/>
  <c r="E83" i="21"/>
  <c r="D83" i="21"/>
  <c r="E82" i="21"/>
  <c r="D82" i="21"/>
  <c r="E81" i="21"/>
  <c r="D81" i="21"/>
  <c r="E80" i="21"/>
  <c r="D80" i="21"/>
  <c r="E79" i="21"/>
  <c r="D79" i="21"/>
  <c r="E78" i="21"/>
  <c r="D78" i="21"/>
  <c r="E77" i="21"/>
  <c r="D77" i="21"/>
  <c r="E76" i="21"/>
  <c r="D76" i="21"/>
  <c r="E75" i="21"/>
  <c r="D75" i="21"/>
  <c r="E74" i="21"/>
  <c r="D74" i="21"/>
  <c r="E73" i="21"/>
  <c r="D73" i="21"/>
  <c r="E72" i="21"/>
  <c r="D72" i="21"/>
  <c r="E71" i="21"/>
  <c r="D71" i="21"/>
  <c r="E70" i="21"/>
  <c r="D70" i="21"/>
  <c r="E69" i="21"/>
  <c r="D69" i="21"/>
  <c r="E68" i="21"/>
  <c r="D68" i="21"/>
  <c r="E67" i="21"/>
  <c r="D67" i="21"/>
  <c r="E66" i="21"/>
  <c r="D66" i="21"/>
  <c r="E65" i="21"/>
  <c r="D65" i="21"/>
  <c r="E64" i="21"/>
  <c r="D64" i="21"/>
  <c r="E63" i="21"/>
  <c r="D63" i="21"/>
  <c r="E62" i="21"/>
  <c r="D62" i="21"/>
  <c r="E61" i="21"/>
  <c r="D61" i="21"/>
  <c r="E60" i="21"/>
  <c r="D60" i="21"/>
  <c r="E59" i="21"/>
  <c r="D59" i="21"/>
  <c r="E58" i="21"/>
  <c r="D58" i="21"/>
  <c r="E57" i="21"/>
  <c r="D57" i="21"/>
  <c r="E56" i="21"/>
  <c r="D56" i="21"/>
  <c r="E55" i="21"/>
  <c r="D55" i="21"/>
  <c r="E54" i="21"/>
  <c r="D54" i="21"/>
  <c r="E53" i="21"/>
  <c r="D53" i="21"/>
  <c r="E52" i="21"/>
  <c r="D52" i="21"/>
  <c r="E51" i="21"/>
  <c r="D51" i="21"/>
  <c r="E50" i="21"/>
  <c r="D50" i="21"/>
  <c r="E49" i="21"/>
  <c r="D49" i="21"/>
  <c r="E48" i="21"/>
  <c r="D48" i="21"/>
  <c r="E47" i="21"/>
  <c r="D47" i="21"/>
  <c r="E46" i="21"/>
  <c r="D46" i="21"/>
  <c r="E45" i="21"/>
  <c r="D45" i="21"/>
  <c r="E44" i="21"/>
  <c r="D44" i="21"/>
  <c r="E43" i="21"/>
  <c r="D43" i="21"/>
  <c r="E42" i="21"/>
  <c r="D42" i="21"/>
  <c r="E41" i="21"/>
  <c r="D41" i="21"/>
  <c r="E40" i="21"/>
  <c r="D40" i="21"/>
  <c r="E39" i="21"/>
  <c r="D39" i="21"/>
  <c r="E38" i="21"/>
  <c r="D38" i="21"/>
  <c r="E37" i="21"/>
  <c r="D37" i="21"/>
  <c r="E36" i="21"/>
  <c r="D36" i="21"/>
  <c r="E35" i="21"/>
  <c r="D35" i="21"/>
  <c r="E34" i="21"/>
  <c r="D34" i="21"/>
  <c r="E33" i="21"/>
  <c r="D33" i="21"/>
  <c r="E32" i="21"/>
  <c r="D32" i="21"/>
  <c r="E31" i="21"/>
  <c r="D31" i="21"/>
  <c r="E30" i="21"/>
  <c r="D30" i="21"/>
  <c r="E29" i="21"/>
  <c r="D29" i="21"/>
  <c r="E28" i="21"/>
  <c r="D28" i="21"/>
  <c r="E27" i="21"/>
  <c r="D27" i="21"/>
  <c r="E26" i="21"/>
  <c r="D26" i="21"/>
  <c r="E25" i="21"/>
  <c r="D25" i="21"/>
  <c r="E24" i="21"/>
  <c r="D24" i="21"/>
  <c r="E23" i="21"/>
  <c r="D23" i="21"/>
  <c r="E22" i="21"/>
  <c r="D22" i="21"/>
  <c r="E21" i="21"/>
  <c r="D21" i="21"/>
  <c r="E20" i="21"/>
  <c r="D20" i="21"/>
  <c r="E19" i="21"/>
  <c r="D19" i="21"/>
  <c r="E18" i="21"/>
  <c r="D18" i="21"/>
  <c r="E17" i="21"/>
  <c r="D17" i="21"/>
  <c r="E16" i="21"/>
  <c r="D16" i="21"/>
  <c r="E15" i="21"/>
  <c r="D15" i="21"/>
  <c r="E14" i="21"/>
  <c r="D14" i="21"/>
  <c r="E13" i="21"/>
  <c r="D13" i="21"/>
  <c r="E12" i="21"/>
  <c r="D12" i="21"/>
  <c r="E11" i="21"/>
  <c r="D11" i="21"/>
  <c r="E10" i="21"/>
  <c r="D10" i="21"/>
  <c r="E9" i="21"/>
  <c r="D9" i="21"/>
  <c r="E8" i="21"/>
  <c r="D8" i="21"/>
  <c r="I6" i="21"/>
  <c r="K2" i="21"/>
  <c r="C9" i="21"/>
  <c r="G9" i="21"/>
  <c r="I9" i="21"/>
  <c r="K9" i="21"/>
  <c r="C10" i="21"/>
  <c r="G10" i="21"/>
  <c r="I10" i="21"/>
  <c r="K10" i="21"/>
  <c r="C11" i="21"/>
  <c r="G11" i="21"/>
  <c r="I11" i="21"/>
  <c r="K11" i="21"/>
  <c r="C12" i="21"/>
  <c r="G12" i="21"/>
  <c r="I12" i="21"/>
  <c r="K12" i="21"/>
  <c r="C13" i="21"/>
  <c r="G13" i="21"/>
  <c r="I13" i="21"/>
  <c r="K13" i="21"/>
  <c r="C14" i="21"/>
  <c r="G14" i="21"/>
  <c r="I14" i="21"/>
  <c r="K14" i="21"/>
  <c r="C15" i="21"/>
  <c r="G15" i="21"/>
  <c r="I15" i="21"/>
  <c r="K15" i="21"/>
  <c r="C16" i="21"/>
  <c r="G16" i="21"/>
  <c r="I16" i="21"/>
  <c r="K16" i="21"/>
  <c r="C17" i="21"/>
  <c r="G17" i="21"/>
  <c r="I17" i="21"/>
  <c r="K17" i="21"/>
  <c r="C18" i="21"/>
  <c r="G18" i="21"/>
  <c r="I18" i="21"/>
  <c r="K18" i="21"/>
  <c r="C19" i="21"/>
  <c r="G19" i="21"/>
  <c r="I19" i="21"/>
  <c r="K19" i="21"/>
  <c r="C20" i="21"/>
  <c r="G20" i="21"/>
  <c r="I20" i="21"/>
  <c r="K20" i="21"/>
  <c r="C21" i="21"/>
  <c r="G21" i="21"/>
  <c r="I21" i="21"/>
  <c r="K21" i="21"/>
  <c r="C22" i="21"/>
  <c r="G22" i="21"/>
  <c r="I22" i="21"/>
  <c r="K22" i="21"/>
  <c r="C23" i="21"/>
  <c r="G23" i="21"/>
  <c r="I23" i="21"/>
  <c r="K23" i="21"/>
  <c r="C24" i="21"/>
  <c r="G24" i="21"/>
  <c r="I24" i="21"/>
  <c r="K24" i="21"/>
  <c r="C25" i="21"/>
  <c r="G25" i="21"/>
  <c r="I25" i="21"/>
  <c r="K25" i="21"/>
  <c r="C26" i="21"/>
  <c r="G26" i="21"/>
  <c r="I26" i="21"/>
  <c r="K26" i="21"/>
  <c r="C27" i="21"/>
  <c r="G27" i="21"/>
  <c r="I27" i="21"/>
  <c r="K27" i="21"/>
  <c r="C28" i="21"/>
  <c r="G28" i="21"/>
  <c r="I28" i="21"/>
  <c r="K28" i="21"/>
  <c r="C29" i="21"/>
  <c r="G29" i="21"/>
  <c r="I29" i="21"/>
  <c r="K29" i="21"/>
  <c r="C30" i="21"/>
  <c r="G30" i="21"/>
  <c r="I30" i="21"/>
  <c r="K30" i="21"/>
  <c r="C31" i="21"/>
  <c r="G31" i="21"/>
  <c r="I31" i="21"/>
  <c r="K31" i="21"/>
  <c r="C32" i="21"/>
  <c r="G32" i="21"/>
  <c r="I32" i="21"/>
  <c r="K32" i="21"/>
  <c r="C33" i="21"/>
  <c r="G33" i="21"/>
  <c r="I33" i="21"/>
  <c r="K33" i="21"/>
  <c r="C34" i="21"/>
  <c r="G34" i="21"/>
  <c r="I34" i="21"/>
  <c r="K34" i="21"/>
  <c r="C35" i="21"/>
  <c r="G35" i="21"/>
  <c r="I35" i="21"/>
  <c r="K35" i="21"/>
  <c r="C36" i="21"/>
  <c r="G36" i="21"/>
  <c r="I36" i="21"/>
  <c r="K36" i="21"/>
  <c r="C37" i="21"/>
  <c r="G37" i="21"/>
  <c r="I37" i="21"/>
  <c r="K37" i="21"/>
  <c r="C38" i="21"/>
  <c r="G38" i="21"/>
  <c r="I38" i="21"/>
  <c r="K38" i="21"/>
  <c r="C39" i="21"/>
  <c r="G39" i="21"/>
  <c r="I39" i="21"/>
  <c r="K39" i="21"/>
  <c r="C40" i="21"/>
  <c r="G40" i="21"/>
  <c r="I40" i="21"/>
  <c r="K40" i="21"/>
  <c r="C41" i="21"/>
  <c r="G41" i="21"/>
  <c r="I41" i="21"/>
  <c r="K41" i="21"/>
  <c r="C42" i="21"/>
  <c r="G42" i="21"/>
  <c r="I42" i="21"/>
  <c r="K42" i="21"/>
  <c r="C43" i="21"/>
  <c r="G43" i="21"/>
  <c r="I43" i="21"/>
  <c r="K43" i="21"/>
  <c r="C44" i="21"/>
  <c r="G44" i="21"/>
  <c r="I44" i="21"/>
  <c r="K44" i="21"/>
  <c r="C45" i="21"/>
  <c r="G45" i="21"/>
  <c r="I45" i="21"/>
  <c r="K45" i="21"/>
  <c r="C46" i="21"/>
  <c r="G46" i="21"/>
  <c r="I46" i="21"/>
  <c r="K46" i="21"/>
  <c r="C47" i="21"/>
  <c r="G47" i="21"/>
  <c r="I47" i="21"/>
  <c r="K47" i="21"/>
  <c r="C48" i="21"/>
  <c r="G48" i="21"/>
  <c r="I48" i="21"/>
  <c r="K48" i="21"/>
  <c r="C49" i="21"/>
  <c r="G49" i="21"/>
  <c r="I49" i="21"/>
  <c r="K49" i="21"/>
  <c r="C50" i="21"/>
  <c r="G50" i="21"/>
  <c r="I50" i="21"/>
  <c r="K50" i="21"/>
  <c r="C51" i="21"/>
  <c r="G51" i="21"/>
  <c r="I51" i="21"/>
  <c r="K51" i="21"/>
  <c r="C52" i="21"/>
  <c r="G52" i="21"/>
  <c r="I52" i="21"/>
  <c r="K52" i="21"/>
  <c r="C53" i="21"/>
  <c r="G53" i="21"/>
  <c r="I53" i="21"/>
  <c r="K53" i="21"/>
  <c r="C54" i="21"/>
  <c r="G54" i="21"/>
  <c r="I54" i="21"/>
  <c r="K54" i="21"/>
  <c r="C55" i="21"/>
  <c r="G55" i="21"/>
  <c r="I55" i="21"/>
  <c r="K55" i="21"/>
  <c r="C56" i="21"/>
  <c r="G56" i="21"/>
  <c r="I56" i="21"/>
  <c r="K56" i="21"/>
  <c r="C57" i="21"/>
  <c r="G57" i="21"/>
  <c r="I57" i="21"/>
  <c r="K57" i="21"/>
  <c r="C58" i="21"/>
  <c r="G58" i="21"/>
  <c r="I58" i="21"/>
  <c r="K58" i="21"/>
  <c r="C59" i="21"/>
  <c r="G59" i="21"/>
  <c r="I59" i="21"/>
  <c r="K59" i="21"/>
  <c r="C60" i="21"/>
  <c r="G60" i="21"/>
  <c r="I60" i="21"/>
  <c r="K60" i="21"/>
  <c r="C61" i="21"/>
  <c r="G61" i="21"/>
  <c r="I61" i="21"/>
  <c r="K61" i="21"/>
  <c r="C62" i="21"/>
  <c r="G62" i="21"/>
  <c r="I62" i="21"/>
  <c r="K62" i="21"/>
  <c r="C63" i="21"/>
  <c r="G63" i="21"/>
  <c r="I63" i="21"/>
  <c r="K63" i="21"/>
  <c r="C64" i="21"/>
  <c r="G64" i="21"/>
  <c r="I64" i="21"/>
  <c r="K64" i="21"/>
  <c r="C65" i="21"/>
  <c r="G65" i="21"/>
  <c r="I65" i="21"/>
  <c r="K65" i="21"/>
  <c r="C66" i="21"/>
  <c r="G66" i="21"/>
  <c r="I66" i="21"/>
  <c r="K66" i="21"/>
  <c r="C67" i="21"/>
  <c r="G67" i="21"/>
  <c r="I67" i="21"/>
  <c r="K67" i="21"/>
  <c r="C68" i="21"/>
  <c r="G68" i="21"/>
  <c r="I68" i="21"/>
  <c r="K68" i="21"/>
  <c r="C69" i="21"/>
  <c r="G69" i="21"/>
  <c r="I69" i="21"/>
  <c r="K69" i="21"/>
  <c r="C70" i="21"/>
  <c r="G70" i="21"/>
  <c r="I70" i="21"/>
  <c r="K70" i="21"/>
  <c r="C71" i="21"/>
  <c r="G71" i="21"/>
  <c r="I71" i="21"/>
  <c r="K71" i="21"/>
  <c r="C72" i="21"/>
  <c r="G72" i="21"/>
  <c r="I72" i="21"/>
  <c r="K72" i="21"/>
  <c r="C73" i="21"/>
  <c r="G73" i="21"/>
  <c r="I73" i="21"/>
  <c r="K73" i="21"/>
  <c r="C74" i="21"/>
  <c r="G74" i="21"/>
  <c r="I74" i="21"/>
  <c r="K74" i="21"/>
  <c r="C75" i="21"/>
  <c r="G75" i="21"/>
  <c r="I75" i="21"/>
  <c r="K75" i="21"/>
  <c r="C76" i="21"/>
  <c r="G76" i="21"/>
  <c r="I76" i="21"/>
  <c r="K76" i="21"/>
  <c r="C77" i="21"/>
  <c r="G77" i="21"/>
  <c r="I77" i="21"/>
  <c r="K77" i="21"/>
  <c r="C78" i="21"/>
  <c r="G78" i="21"/>
  <c r="I78" i="21"/>
  <c r="K78" i="21"/>
  <c r="C79" i="21"/>
  <c r="G79" i="21"/>
  <c r="I79" i="21"/>
  <c r="K79" i="21"/>
  <c r="C80" i="21"/>
  <c r="G80" i="21"/>
  <c r="I80" i="21"/>
  <c r="K80" i="21"/>
  <c r="C81" i="21"/>
  <c r="G81" i="21"/>
  <c r="I81" i="21"/>
  <c r="K81" i="21"/>
  <c r="C82" i="21"/>
  <c r="G82" i="21"/>
  <c r="I82" i="21"/>
  <c r="K82" i="21"/>
  <c r="C83" i="21"/>
  <c r="G83" i="21"/>
  <c r="I83" i="21"/>
  <c r="K83" i="21"/>
  <c r="C84" i="21"/>
  <c r="G84" i="21"/>
  <c r="I84" i="21"/>
  <c r="K84" i="21"/>
  <c r="C85" i="21"/>
  <c r="G85" i="21"/>
  <c r="I85" i="21"/>
  <c r="K85" i="21"/>
  <c r="C86" i="21"/>
  <c r="G86" i="21"/>
  <c r="I86" i="21"/>
  <c r="K86" i="21"/>
  <c r="C87" i="21"/>
  <c r="G87" i="21"/>
  <c r="I87" i="21"/>
  <c r="K87" i="21"/>
  <c r="C88" i="21"/>
  <c r="G88" i="21"/>
  <c r="I88" i="21"/>
  <c r="K88" i="21"/>
  <c r="C89" i="21"/>
  <c r="G89" i="21"/>
  <c r="I89" i="21"/>
  <c r="K89" i="21"/>
  <c r="C90" i="21"/>
  <c r="G90" i="21"/>
  <c r="I90" i="21"/>
  <c r="K90" i="21"/>
  <c r="C91" i="21"/>
  <c r="G91" i="21"/>
  <c r="I91" i="21"/>
  <c r="K91" i="21"/>
  <c r="C92" i="21"/>
  <c r="G92" i="21"/>
  <c r="I92" i="21"/>
  <c r="K92" i="21"/>
  <c r="C93" i="21"/>
  <c r="G93" i="21"/>
  <c r="I93" i="21"/>
  <c r="K93" i="21"/>
  <c r="C94" i="21"/>
  <c r="G94" i="21"/>
  <c r="I94" i="21"/>
  <c r="K94" i="21"/>
  <c r="C95" i="21"/>
  <c r="G95" i="21"/>
  <c r="I95" i="21"/>
  <c r="K95" i="21"/>
  <c r="C96" i="21"/>
  <c r="G96" i="21"/>
  <c r="I96" i="21"/>
  <c r="K96" i="21"/>
  <c r="C97" i="21"/>
  <c r="G97" i="21"/>
  <c r="I97" i="21"/>
  <c r="K97" i="21"/>
  <c r="G8" i="21"/>
  <c r="I8" i="21"/>
  <c r="K8" i="21"/>
  <c r="C8" i="21"/>
  <c r="F25" i="17"/>
  <c r="AI12" i="3"/>
  <c r="AI13" i="3"/>
  <c r="AI14" i="3"/>
  <c r="AI15" i="3"/>
  <c r="AI16" i="3"/>
  <c r="AI17" i="3"/>
  <c r="AI18" i="3"/>
  <c r="AI19" i="3"/>
  <c r="AI20" i="3"/>
  <c r="AI21" i="3"/>
  <c r="AI22" i="3"/>
  <c r="AI23" i="3"/>
  <c r="AI24" i="3"/>
  <c r="AI25" i="3"/>
  <c r="AI26" i="3"/>
  <c r="AI27" i="3"/>
  <c r="AI28" i="3"/>
  <c r="AI29" i="3"/>
  <c r="AI30" i="3"/>
  <c r="AI31" i="3"/>
  <c r="AI32" i="3"/>
  <c r="AI33" i="3"/>
  <c r="AI34" i="3"/>
  <c r="AI35" i="3"/>
  <c r="AI36" i="3"/>
  <c r="AI37" i="3"/>
  <c r="AI38" i="3"/>
  <c r="AI39" i="3"/>
  <c r="AI40" i="3"/>
  <c r="AI41" i="3"/>
  <c r="AI42" i="3"/>
  <c r="AI43" i="3"/>
  <c r="AI44" i="3"/>
  <c r="AI45" i="3"/>
  <c r="AI46" i="3"/>
  <c r="AI47" i="3"/>
  <c r="AI48" i="3"/>
  <c r="AI49" i="3"/>
  <c r="AI50" i="3"/>
  <c r="AI51" i="3"/>
  <c r="AI52" i="3"/>
  <c r="AI53" i="3"/>
  <c r="AI54" i="3"/>
  <c r="AI55" i="3"/>
  <c r="AI56" i="3"/>
  <c r="AI57" i="3"/>
  <c r="AI58" i="3"/>
  <c r="AI59" i="3"/>
  <c r="AI60" i="3"/>
  <c r="AI61" i="3"/>
  <c r="AI62" i="3"/>
  <c r="AI63" i="3"/>
  <c r="AI64" i="3"/>
  <c r="AI65" i="3"/>
  <c r="AI66" i="3"/>
  <c r="AI67" i="3"/>
  <c r="AI68" i="3"/>
  <c r="AI69" i="3"/>
  <c r="AI70" i="3"/>
  <c r="AI71" i="3"/>
  <c r="AI72" i="3"/>
  <c r="AI73" i="3"/>
  <c r="AI74" i="3"/>
  <c r="AI75" i="3"/>
  <c r="AI76" i="3"/>
  <c r="AI77" i="3"/>
  <c r="AI78" i="3"/>
  <c r="AI79" i="3"/>
  <c r="AI80" i="3"/>
  <c r="AI81" i="3"/>
  <c r="AI82" i="3"/>
  <c r="AI83" i="3"/>
  <c r="AI84" i="3"/>
  <c r="AI85" i="3"/>
  <c r="AI86" i="3"/>
  <c r="AI87" i="3"/>
  <c r="AI88" i="3"/>
  <c r="AI89" i="3"/>
  <c r="AI90" i="3"/>
  <c r="AI91" i="3"/>
  <c r="AI92" i="3"/>
  <c r="AI93" i="3"/>
  <c r="AI94" i="3"/>
  <c r="AI95" i="3"/>
  <c r="AI96" i="3"/>
  <c r="AI97" i="3"/>
  <c r="AI98" i="3"/>
  <c r="AI99"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I11" i="3"/>
  <c r="AH11" i="3"/>
  <c r="AC11" i="3"/>
  <c r="AB11" i="3"/>
  <c r="AK12" i="3"/>
  <c r="AK13" i="3"/>
  <c r="AK14" i="3"/>
  <c r="AK15" i="3"/>
  <c r="AK16" i="3"/>
  <c r="AK17" i="3"/>
  <c r="AK18" i="3"/>
  <c r="AK19" i="3"/>
  <c r="AK20" i="3"/>
  <c r="AK21" i="3"/>
  <c r="AK22" i="3"/>
  <c r="AK23" i="3"/>
  <c r="AK24" i="3"/>
  <c r="AK25" i="3"/>
  <c r="AK26" i="3"/>
  <c r="AK27" i="3"/>
  <c r="AK28" i="3"/>
  <c r="AK29" i="3"/>
  <c r="AK30" i="3"/>
  <c r="AK31" i="3"/>
  <c r="AK32" i="3"/>
  <c r="AK33" i="3"/>
  <c r="AK34" i="3"/>
  <c r="AK35" i="3"/>
  <c r="AK36" i="3"/>
  <c r="AK37" i="3"/>
  <c r="AK38" i="3"/>
  <c r="AK39" i="3"/>
  <c r="AK40" i="3"/>
  <c r="AK41" i="3"/>
  <c r="AK42" i="3"/>
  <c r="AK43" i="3"/>
  <c r="AK44" i="3"/>
  <c r="AK45" i="3"/>
  <c r="AK46" i="3"/>
  <c r="AK47" i="3"/>
  <c r="AK48" i="3"/>
  <c r="AK49" i="3"/>
  <c r="AK50" i="3"/>
  <c r="AK51" i="3"/>
  <c r="AK52" i="3"/>
  <c r="AK53" i="3"/>
  <c r="AK54" i="3"/>
  <c r="AK55" i="3"/>
  <c r="AK56" i="3"/>
  <c r="AK57" i="3"/>
  <c r="AK58" i="3"/>
  <c r="AK59" i="3"/>
  <c r="AK60" i="3"/>
  <c r="AK61" i="3"/>
  <c r="AK62" i="3"/>
  <c r="AK63" i="3"/>
  <c r="AK64" i="3"/>
  <c r="AK65" i="3"/>
  <c r="AK66" i="3"/>
  <c r="AK67" i="3"/>
  <c r="AK68" i="3"/>
  <c r="AK69" i="3"/>
  <c r="AK70" i="3"/>
  <c r="AK71" i="3"/>
  <c r="AK72" i="3"/>
  <c r="AK73" i="3"/>
  <c r="AK74" i="3"/>
  <c r="AK75" i="3"/>
  <c r="AK76" i="3"/>
  <c r="AK77" i="3"/>
  <c r="AK78" i="3"/>
  <c r="AK79" i="3"/>
  <c r="AK80" i="3"/>
  <c r="AK81" i="3"/>
  <c r="AK82" i="3"/>
  <c r="AK83" i="3"/>
  <c r="AK84" i="3"/>
  <c r="AK85" i="3"/>
  <c r="AK86" i="3"/>
  <c r="AK87" i="3"/>
  <c r="AK88" i="3"/>
  <c r="AK89" i="3"/>
  <c r="AK90" i="3"/>
  <c r="AK91" i="3"/>
  <c r="AK92" i="3"/>
  <c r="AK93" i="3"/>
  <c r="AK94" i="3"/>
  <c r="AK95" i="3"/>
  <c r="AK96" i="3"/>
  <c r="AK97" i="3"/>
  <c r="AK98" i="3"/>
  <c r="AK99"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K11" i="3"/>
  <c r="AE11" i="3"/>
  <c r="AJ99" i="3"/>
  <c r="AJ98" i="3"/>
  <c r="AJ97" i="3"/>
  <c r="AJ96" i="3"/>
  <c r="AJ95" i="3"/>
  <c r="AJ94" i="3"/>
  <c r="AJ93" i="3"/>
  <c r="AJ92" i="3"/>
  <c r="AJ91" i="3"/>
  <c r="AJ90" i="3"/>
  <c r="AJ89" i="3"/>
  <c r="AJ88" i="3"/>
  <c r="AJ87" i="3"/>
  <c r="AJ86" i="3"/>
  <c r="AJ85" i="3"/>
  <c r="AJ84" i="3"/>
  <c r="AJ83" i="3"/>
  <c r="AJ82" i="3"/>
  <c r="AJ81" i="3"/>
  <c r="AJ80" i="3"/>
  <c r="AJ79" i="3"/>
  <c r="AJ78" i="3"/>
  <c r="AJ77" i="3"/>
  <c r="AJ76" i="3"/>
  <c r="AJ75" i="3"/>
  <c r="AJ74" i="3"/>
  <c r="AJ73" i="3"/>
  <c r="AJ72" i="3"/>
  <c r="AJ71" i="3"/>
  <c r="AJ70" i="3"/>
  <c r="AJ69" i="3"/>
  <c r="AJ68" i="3"/>
  <c r="AJ67" i="3"/>
  <c r="AJ66" i="3"/>
  <c r="AJ65" i="3"/>
  <c r="AJ64" i="3"/>
  <c r="AJ63" i="3"/>
  <c r="AJ62" i="3"/>
  <c r="AJ61" i="3"/>
  <c r="AJ60" i="3"/>
  <c r="AJ59" i="3"/>
  <c r="AJ58" i="3"/>
  <c r="AJ57" i="3"/>
  <c r="AJ56" i="3"/>
  <c r="AJ55" i="3"/>
  <c r="AJ54" i="3"/>
  <c r="AJ53" i="3"/>
  <c r="AJ52" i="3"/>
  <c r="AJ51" i="3"/>
  <c r="AJ50" i="3"/>
  <c r="AJ49" i="3"/>
  <c r="AJ48" i="3"/>
  <c r="AJ47" i="3"/>
  <c r="AJ46" i="3"/>
  <c r="AJ45" i="3"/>
  <c r="AJ44" i="3"/>
  <c r="AJ43" i="3"/>
  <c r="AJ42" i="3"/>
  <c r="AJ41" i="3"/>
  <c r="AJ40" i="3"/>
  <c r="AJ39" i="3"/>
  <c r="AJ38" i="3"/>
  <c r="AJ37" i="3"/>
  <c r="AJ36" i="3"/>
  <c r="AJ35" i="3"/>
  <c r="AJ34" i="3"/>
  <c r="AJ33" i="3"/>
  <c r="AJ32" i="3"/>
  <c r="AJ31" i="3"/>
  <c r="AJ30" i="3"/>
  <c r="AJ29" i="3"/>
  <c r="AJ28" i="3"/>
  <c r="AJ27" i="3"/>
  <c r="AJ26" i="3"/>
  <c r="AJ25" i="3"/>
  <c r="AJ24" i="3"/>
  <c r="AJ23" i="3"/>
  <c r="AJ22" i="3"/>
  <c r="AJ21" i="3"/>
  <c r="AJ20" i="3"/>
  <c r="AJ19" i="3"/>
  <c r="AJ18" i="3"/>
  <c r="AJ17" i="3"/>
  <c r="AJ16" i="3"/>
  <c r="AJ15" i="3"/>
  <c r="AJ14" i="3"/>
  <c r="AJ13" i="3"/>
  <c r="AJ12" i="3"/>
  <c r="AJ11" i="3"/>
  <c r="AH99" i="3"/>
  <c r="AH98" i="3"/>
  <c r="AH97" i="3"/>
  <c r="AH96" i="3"/>
  <c r="AH95" i="3"/>
  <c r="AH94" i="3"/>
  <c r="AH93" i="3"/>
  <c r="AH92" i="3"/>
  <c r="AH91" i="3"/>
  <c r="AH90" i="3"/>
  <c r="AH89" i="3"/>
  <c r="AH88" i="3"/>
  <c r="AH87" i="3"/>
  <c r="AH86" i="3"/>
  <c r="AH85" i="3"/>
  <c r="AH84" i="3"/>
  <c r="AH83" i="3"/>
  <c r="AH82" i="3"/>
  <c r="AH81" i="3"/>
  <c r="AH80" i="3"/>
  <c r="AH79" i="3"/>
  <c r="AH78" i="3"/>
  <c r="AH77" i="3"/>
  <c r="AH76" i="3"/>
  <c r="AH75" i="3"/>
  <c r="AH74" i="3"/>
  <c r="AH73" i="3"/>
  <c r="AH72" i="3"/>
  <c r="AH71" i="3"/>
  <c r="AH70" i="3"/>
  <c r="AH69" i="3"/>
  <c r="AH68" i="3"/>
  <c r="AH67" i="3"/>
  <c r="AH66" i="3"/>
  <c r="AH65" i="3"/>
  <c r="AH64" i="3"/>
  <c r="AH63" i="3"/>
  <c r="AH62" i="3"/>
  <c r="AH61" i="3"/>
  <c r="AH60" i="3"/>
  <c r="AH59" i="3"/>
  <c r="AH58" i="3"/>
  <c r="AH57" i="3"/>
  <c r="AH56" i="3"/>
  <c r="AH55" i="3"/>
  <c r="AH54" i="3"/>
  <c r="AH53" i="3"/>
  <c r="AH52" i="3"/>
  <c r="AH51" i="3"/>
  <c r="AH50" i="3"/>
  <c r="AH49" i="3"/>
  <c r="AH48" i="3"/>
  <c r="AH47" i="3"/>
  <c r="AH46" i="3"/>
  <c r="AH45" i="3"/>
  <c r="AH44" i="3"/>
  <c r="AH43" i="3"/>
  <c r="AH42" i="3"/>
  <c r="AH41" i="3"/>
  <c r="AH40" i="3"/>
  <c r="AH39" i="3"/>
  <c r="AH38" i="3"/>
  <c r="AH37" i="3"/>
  <c r="AH36" i="3"/>
  <c r="AH35" i="3"/>
  <c r="AH34" i="3"/>
  <c r="AH33" i="3"/>
  <c r="AH32" i="3"/>
  <c r="AH31" i="3"/>
  <c r="AH30" i="3"/>
  <c r="AH29" i="3"/>
  <c r="AH28" i="3"/>
  <c r="AH27" i="3"/>
  <c r="AH26" i="3"/>
  <c r="AH25" i="3"/>
  <c r="AH24" i="3"/>
  <c r="AH23" i="3"/>
  <c r="AH22" i="3"/>
  <c r="AH21" i="3"/>
  <c r="AH20" i="3"/>
  <c r="AH19" i="3"/>
  <c r="AH18" i="3"/>
  <c r="AH17" i="3"/>
  <c r="AH16" i="3"/>
  <c r="AH15" i="3"/>
  <c r="AH14" i="3"/>
  <c r="AH13" i="3"/>
  <c r="AH12"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1" i="3"/>
  <c r="AF97" i="3"/>
  <c r="AF85" i="3"/>
  <c r="AF99" i="3"/>
  <c r="AF96" i="3"/>
  <c r="AF98" i="3"/>
  <c r="AF18" i="3"/>
  <c r="G2" i="2"/>
  <c r="AF16" i="3"/>
  <c r="P2" i="2"/>
  <c r="L2" i="2"/>
  <c r="J2" i="2"/>
  <c r="B2" i="2"/>
  <c r="X2" i="2"/>
  <c r="M2" i="2"/>
  <c r="T2" i="2"/>
  <c r="F2" i="2"/>
  <c r="H2" i="2"/>
  <c r="AF84" i="3"/>
  <c r="AF82" i="3"/>
  <c r="AF19" i="3"/>
  <c r="AF22" i="3"/>
  <c r="AF21" i="3"/>
  <c r="AF13" i="3"/>
  <c r="AF15" i="3"/>
  <c r="AF14" i="3"/>
  <c r="AF11" i="3"/>
  <c r="AF17" i="3"/>
  <c r="AF20" i="3"/>
  <c r="AF12" i="3"/>
  <c r="AT11" i="3"/>
  <c r="AT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Q11" i="3"/>
  <c r="AQ12" i="3"/>
  <c r="AQ13"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P11" i="3"/>
  <c r="AP10" i="3"/>
  <c r="AG11" i="3"/>
  <c r="AR11" i="3"/>
  <c r="AR10" i="3"/>
  <c r="AL11" i="3"/>
  <c r="AN11" i="3"/>
  <c r="AN10" i="3"/>
  <c r="O10" i="5"/>
  <c r="O12" i="5"/>
  <c r="O9" i="5"/>
  <c r="O11" i="5"/>
  <c r="O8" i="5"/>
  <c r="O13" i="5"/>
  <c r="R14" i="5"/>
  <c r="C10" i="5"/>
  <c r="C12" i="5"/>
  <c r="C8" i="5"/>
  <c r="F14" i="5"/>
  <c r="C9" i="5"/>
  <c r="C11" i="5"/>
  <c r="C13" i="5"/>
  <c r="I11" i="5"/>
  <c r="I13" i="5"/>
  <c r="I10" i="5"/>
  <c r="I8" i="5"/>
  <c r="I12" i="5"/>
  <c r="L14" i="5"/>
  <c r="I9" i="5"/>
  <c r="J1" i="5"/>
  <c r="D6" i="17"/>
  <c r="D1" i="3"/>
  <c r="G5" i="21"/>
  <c r="U10" i="5"/>
  <c r="U13" i="5"/>
  <c r="U12" i="5"/>
  <c r="U9" i="5"/>
  <c r="U8" i="5"/>
  <c r="U11" i="5"/>
  <c r="X14" i="5"/>
  <c r="A24" i="19"/>
  <c r="V12" i="5"/>
  <c r="W12" i="5"/>
  <c r="A13" i="19"/>
  <c r="J13" i="5"/>
  <c r="K13" i="5"/>
  <c r="A3" i="19"/>
  <c r="D9" i="5"/>
  <c r="E9" i="5"/>
  <c r="D10" i="5"/>
  <c r="A4" i="19"/>
  <c r="E10" i="5"/>
  <c r="A17" i="19"/>
  <c r="P11" i="5"/>
  <c r="Q11" i="5"/>
  <c r="A23" i="19"/>
  <c r="W11" i="5"/>
  <c r="V11" i="5"/>
  <c r="A25" i="19"/>
  <c r="V13" i="5"/>
  <c r="W13" i="5"/>
  <c r="A12" i="19"/>
  <c r="K12" i="5"/>
  <c r="J12" i="5"/>
  <c r="A11" i="19"/>
  <c r="J11" i="5"/>
  <c r="K11" i="5"/>
  <c r="F102" i="3"/>
  <c r="G22" i="17"/>
  <c r="A15" i="19"/>
  <c r="P9" i="5"/>
  <c r="Q9" i="5"/>
  <c r="A22" i="19"/>
  <c r="W10" i="5"/>
  <c r="V10" i="5"/>
  <c r="A8" i="19"/>
  <c r="J8" i="5"/>
  <c r="K8" i="5"/>
  <c r="A7" i="19"/>
  <c r="D13" i="5"/>
  <c r="E13" i="5"/>
  <c r="A2" i="19"/>
  <c r="E8" i="5"/>
  <c r="D8" i="5"/>
  <c r="A19" i="19"/>
  <c r="P13" i="5"/>
  <c r="Q13" i="5"/>
  <c r="A18" i="19"/>
  <c r="Q12" i="5"/>
  <c r="P12" i="5"/>
  <c r="V8" i="5"/>
  <c r="A20" i="19"/>
  <c r="W8" i="5"/>
  <c r="A21" i="19"/>
  <c r="V9" i="5"/>
  <c r="W9" i="5"/>
  <c r="A9" i="19"/>
  <c r="J9" i="5"/>
  <c r="K9" i="5"/>
  <c r="A10" i="19"/>
  <c r="J10" i="5"/>
  <c r="K10" i="5"/>
  <c r="D11" i="5"/>
  <c r="A5" i="19"/>
  <c r="E11" i="5"/>
  <c r="D12" i="5"/>
  <c r="A6" i="19"/>
  <c r="E12" i="5"/>
  <c r="A14" i="19"/>
  <c r="Q8" i="5"/>
  <c r="P8" i="5"/>
  <c r="A16" i="19"/>
  <c r="Q10" i="5"/>
  <c r="P10" i="5"/>
  <c r="L9" i="19"/>
  <c r="K9" i="19"/>
  <c r="M9" i="19"/>
  <c r="J9" i="19"/>
  <c r="B9" i="19"/>
  <c r="H9" i="19"/>
  <c r="D9" i="19"/>
  <c r="I9" i="19"/>
  <c r="C9" i="19"/>
  <c r="L16" i="19"/>
  <c r="M16" i="19"/>
  <c r="C16" i="19"/>
  <c r="J16" i="19"/>
  <c r="K16" i="19"/>
  <c r="B16" i="19"/>
  <c r="D16" i="19"/>
  <c r="I16" i="19"/>
  <c r="H16" i="19"/>
  <c r="L5" i="19"/>
  <c r="J5" i="19"/>
  <c r="K5" i="19"/>
  <c r="B5" i="19"/>
  <c r="D5" i="19"/>
  <c r="M5" i="19"/>
  <c r="C5" i="19"/>
  <c r="H5" i="19"/>
  <c r="I5" i="19"/>
  <c r="L10" i="19"/>
  <c r="B10" i="19"/>
  <c r="D10" i="19"/>
  <c r="K10" i="19"/>
  <c r="M10" i="19"/>
  <c r="J10" i="19"/>
  <c r="C10" i="19"/>
  <c r="H10" i="19"/>
  <c r="I10" i="19"/>
  <c r="L20" i="19"/>
  <c r="K20" i="19"/>
  <c r="M20" i="19"/>
  <c r="B20" i="19"/>
  <c r="J20" i="19"/>
  <c r="H20" i="19"/>
  <c r="D20" i="19"/>
  <c r="C20" i="19"/>
  <c r="I20" i="19"/>
  <c r="L18" i="19"/>
  <c r="J18" i="19"/>
  <c r="C18" i="19"/>
  <c r="B18" i="19"/>
  <c r="K18" i="19"/>
  <c r="M18" i="19"/>
  <c r="D18" i="19"/>
  <c r="H18" i="19"/>
  <c r="I18" i="19"/>
  <c r="L8" i="19"/>
  <c r="K8" i="19"/>
  <c r="C8" i="19"/>
  <c r="J8" i="19"/>
  <c r="M8" i="19"/>
  <c r="B8" i="19"/>
  <c r="D8" i="19"/>
  <c r="I8" i="19"/>
  <c r="H8" i="19"/>
  <c r="L23" i="19"/>
  <c r="K23" i="19"/>
  <c r="C23" i="19"/>
  <c r="B23" i="19"/>
  <c r="M23" i="19"/>
  <c r="J23" i="19"/>
  <c r="D23" i="19"/>
  <c r="I23" i="19"/>
  <c r="H23" i="19"/>
  <c r="L13" i="19"/>
  <c r="B13" i="19"/>
  <c r="D13" i="19"/>
  <c r="K13" i="19"/>
  <c r="J13" i="19"/>
  <c r="C13" i="19"/>
  <c r="M13" i="19"/>
  <c r="H13" i="19"/>
  <c r="I13" i="19"/>
  <c r="M7" i="19"/>
  <c r="C7" i="19"/>
  <c r="J7" i="19"/>
  <c r="K7" i="19"/>
  <c r="L7" i="19"/>
  <c r="B7" i="19"/>
  <c r="D7" i="19"/>
  <c r="I7" i="19"/>
  <c r="H7" i="19"/>
  <c r="L25" i="19"/>
  <c r="K25" i="19"/>
  <c r="J25" i="19"/>
  <c r="B25" i="19"/>
  <c r="M25" i="19"/>
  <c r="C25" i="19"/>
  <c r="D25" i="19"/>
  <c r="I25" i="19"/>
  <c r="H25" i="19"/>
  <c r="L4" i="19"/>
  <c r="K4" i="19"/>
  <c r="M4" i="19"/>
  <c r="B4" i="19"/>
  <c r="J4" i="19"/>
  <c r="C4" i="19"/>
  <c r="D4" i="19"/>
  <c r="I4" i="19"/>
  <c r="H4" i="19"/>
  <c r="B3" i="19"/>
  <c r="D3" i="19"/>
  <c r="L3" i="19"/>
  <c r="M3" i="19"/>
  <c r="J3" i="19"/>
  <c r="K3" i="19"/>
  <c r="C3" i="19"/>
  <c r="I3" i="19"/>
  <c r="H3" i="19"/>
  <c r="L6" i="19"/>
  <c r="B6" i="19"/>
  <c r="D6" i="19"/>
  <c r="J6" i="19"/>
  <c r="C6" i="19"/>
  <c r="K6" i="19"/>
  <c r="M6" i="19"/>
  <c r="I6" i="19"/>
  <c r="H6" i="19"/>
  <c r="L21" i="19"/>
  <c r="J21" i="19"/>
  <c r="D21" i="19"/>
  <c r="M21" i="19"/>
  <c r="K21" i="19"/>
  <c r="B21" i="19"/>
  <c r="C21" i="19"/>
  <c r="I21" i="19"/>
  <c r="H21" i="19"/>
  <c r="M2" i="19"/>
  <c r="C2" i="19"/>
  <c r="K2" i="19"/>
  <c r="B2" i="19"/>
  <c r="L2" i="19"/>
  <c r="D2" i="19"/>
  <c r="J2" i="19"/>
  <c r="I2" i="19"/>
  <c r="H2" i="19"/>
  <c r="L15" i="19"/>
  <c r="K15" i="19"/>
  <c r="M15" i="19"/>
  <c r="J15" i="19"/>
  <c r="B15" i="19"/>
  <c r="D15" i="19"/>
  <c r="C15" i="19"/>
  <c r="I15" i="19"/>
  <c r="H15" i="19"/>
  <c r="L12" i="19"/>
  <c r="M12" i="19"/>
  <c r="K12" i="19"/>
  <c r="C12" i="19"/>
  <c r="B12" i="19"/>
  <c r="J12" i="19"/>
  <c r="D12" i="19"/>
  <c r="I12" i="19"/>
  <c r="H12" i="19"/>
  <c r="L14" i="19"/>
  <c r="J14" i="19"/>
  <c r="D14" i="19"/>
  <c r="M14" i="19"/>
  <c r="B14" i="19"/>
  <c r="K14" i="19"/>
  <c r="I14" i="19"/>
  <c r="H14" i="19"/>
  <c r="C14" i="19"/>
  <c r="L19" i="19"/>
  <c r="J19" i="19"/>
  <c r="B19" i="19"/>
  <c r="M19" i="19"/>
  <c r="D19" i="19"/>
  <c r="K19" i="19"/>
  <c r="C19" i="19"/>
  <c r="I19" i="19"/>
  <c r="H19" i="19"/>
  <c r="L22" i="19"/>
  <c r="J22" i="19"/>
  <c r="K22" i="19"/>
  <c r="M22" i="19"/>
  <c r="B22" i="19"/>
  <c r="H22" i="19"/>
  <c r="C22" i="19"/>
  <c r="I22" i="19"/>
  <c r="D22" i="19"/>
  <c r="L11" i="19"/>
  <c r="M11" i="19"/>
  <c r="I11" i="19"/>
  <c r="B11" i="19"/>
  <c r="K11" i="19"/>
  <c r="J11" i="19"/>
  <c r="C11" i="19"/>
  <c r="D11" i="19"/>
  <c r="H11" i="19"/>
  <c r="L17" i="19"/>
  <c r="K17" i="19"/>
  <c r="J17" i="19"/>
  <c r="M17" i="19"/>
  <c r="B17" i="19"/>
  <c r="C17" i="19"/>
  <c r="D17" i="19"/>
  <c r="I17" i="19"/>
  <c r="H17" i="19"/>
  <c r="J24" i="19"/>
  <c r="L24" i="19"/>
  <c r="C24" i="19"/>
  <c r="M24" i="19"/>
  <c r="K24" i="19"/>
  <c r="B24" i="19"/>
  <c r="D24" i="19"/>
  <c r="H24" i="19"/>
  <c r="I24" i="19"/>
</calcChain>
</file>

<file path=xl/comments1.xml><?xml version="1.0" encoding="utf-8"?>
<comments xmlns="http://schemas.openxmlformats.org/spreadsheetml/2006/main">
  <authors>
    <author>KATSUMI</author>
  </authors>
  <commentList>
    <comment ref="B1" authorId="0" shapeId="0">
      <text>
        <r>
          <rPr>
            <b/>
            <sz val="14"/>
            <color indexed="81"/>
            <rFont val="MS P ゴシック"/>
            <family val="3"/>
            <charset val="128"/>
          </rPr>
          <t>ここに、値で貼り付けてください。</t>
        </r>
      </text>
    </comment>
  </commentList>
</comments>
</file>

<file path=xl/comments2.xml><?xml version="1.0" encoding="utf-8"?>
<comments xmlns="http://schemas.openxmlformats.org/spreadsheetml/2006/main">
  <authors>
    <author>KATSUMI</author>
  </authors>
  <commentList>
    <comment ref="D5" authorId="0" shapeId="0">
      <text>
        <r>
          <rPr>
            <sz val="14"/>
            <color indexed="81"/>
            <rFont val="ＭＳ Ｐゴシック"/>
            <family val="3"/>
            <charset val="128"/>
          </rPr>
          <t xml:space="preserve">大学名を省略しすぎないでください。
</t>
        </r>
        <r>
          <rPr>
            <sz val="14"/>
            <color indexed="81"/>
            <rFont val="ＭＳ Ｐ明朝"/>
            <family val="1"/>
            <charset val="128"/>
          </rPr>
          <t>例）名古屋大学
　○名古屋大
　☓名大
例)椙山女学園大学
　○椙山女学園大
　☓椙女大</t>
        </r>
        <r>
          <rPr>
            <sz val="9"/>
            <color indexed="81"/>
            <rFont val="ＭＳ Ｐゴシック"/>
            <family val="3"/>
            <charset val="128"/>
          </rPr>
          <t xml:space="preserve">
</t>
        </r>
      </text>
    </comment>
    <comment ref="D6" authorId="0" shapeId="0">
      <text>
        <r>
          <rPr>
            <b/>
            <sz val="14"/>
            <color indexed="81"/>
            <rFont val="ＭＳ Ｐゴシック"/>
            <family val="3"/>
            <charset val="128"/>
          </rPr>
          <t>略称に対するヨミガナを半角カタカナで入力してください。</t>
        </r>
        <r>
          <rPr>
            <b/>
            <sz val="9"/>
            <color indexed="81"/>
            <rFont val="ＭＳ Ｐゴシック"/>
            <family val="3"/>
            <charset val="128"/>
          </rPr>
          <t xml:space="preserve">
</t>
        </r>
      </text>
    </comment>
    <comment ref="D9" authorId="0" shapeId="0">
      <text>
        <r>
          <rPr>
            <b/>
            <sz val="14"/>
            <color indexed="81"/>
            <rFont val="ＭＳ Ｐゴシック"/>
            <family val="3"/>
            <charset val="128"/>
          </rPr>
          <t>プログラム購入部数を入力してください。</t>
        </r>
      </text>
    </comment>
  </commentList>
</comments>
</file>

<file path=xl/comments3.xml><?xml version="1.0" encoding="utf-8"?>
<comments xmlns="http://schemas.openxmlformats.org/spreadsheetml/2006/main">
  <authors>
    <author>KATSUMI</author>
    <author>fumiaki</author>
  </authors>
  <commentList>
    <comment ref="Q6" authorId="0" shapeId="0">
      <text>
        <r>
          <rPr>
            <sz val="11"/>
            <color indexed="81"/>
            <rFont val="ＭＳ Ｐゴシック"/>
            <family val="3"/>
            <charset val="128"/>
          </rPr>
          <t>県選手権の出場資格がある場合には、OPを選択してください！</t>
        </r>
      </text>
    </comment>
    <comment ref="R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41.35　 　（41秒35）
 ② 46.00   　（46秒00）
</t>
        </r>
        <r>
          <rPr>
            <b/>
            <sz val="9"/>
            <color indexed="10"/>
            <rFont val="ＭＳ ゴシック"/>
            <family val="3"/>
            <charset val="128"/>
          </rPr>
          <t>★記録なしの場合は空欄にする</t>
        </r>
      </text>
    </comment>
    <comment ref="S6" authorId="0" shapeId="0">
      <text>
        <r>
          <rPr>
            <sz val="11"/>
            <color indexed="81"/>
            <rFont val="ＭＳ Ｐゴシック"/>
            <family val="3"/>
            <charset val="128"/>
          </rPr>
          <t>県選手権の出場資格がある場合には、OPを選択してください！</t>
        </r>
      </text>
    </comment>
    <comment ref="T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3.35.76 　（3分35秒76）
 ② 4.20.00 　（4分20秒00）
</t>
        </r>
        <r>
          <rPr>
            <b/>
            <sz val="9"/>
            <color indexed="10"/>
            <rFont val="ＭＳ ゴシック"/>
            <family val="3"/>
            <charset val="128"/>
          </rPr>
          <t>★記録なしの場合は空欄にする</t>
        </r>
      </text>
    </comment>
    <comment ref="Q7" authorId="0" shapeId="0">
      <text>
        <r>
          <rPr>
            <sz val="11"/>
            <color indexed="81"/>
            <rFont val="ＭＳ Ｐゴシック"/>
            <family val="3"/>
            <charset val="128"/>
          </rPr>
          <t>県選手権の出場資格がある場合には、OPを選択してください！</t>
        </r>
      </text>
    </comment>
    <comment ref="R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41.35　 　（41秒35）
 ② 46.00   　（46秒00）
</t>
        </r>
        <r>
          <rPr>
            <b/>
            <sz val="9"/>
            <color indexed="10"/>
            <rFont val="ＭＳ ゴシック"/>
            <family val="3"/>
            <charset val="128"/>
          </rPr>
          <t>★記録なしの場合は空欄にする</t>
        </r>
      </text>
    </comment>
    <comment ref="S7" authorId="0" shapeId="0">
      <text>
        <r>
          <rPr>
            <sz val="11"/>
            <color indexed="81"/>
            <rFont val="ＭＳ Ｐゴシック"/>
            <family val="3"/>
            <charset val="128"/>
          </rPr>
          <t>県選手権の出場資格がある場合には、OPを選択してください！</t>
        </r>
      </text>
    </comment>
    <comment ref="T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3.35.76 　（3分35秒76）
 ② 4.20.00 　（4分20秒00）
</t>
        </r>
        <r>
          <rPr>
            <b/>
            <sz val="9"/>
            <color indexed="10"/>
            <rFont val="ＭＳ ゴシック"/>
            <family val="3"/>
            <charset val="128"/>
          </rPr>
          <t>★記録なしの場合は空欄にする</t>
        </r>
      </text>
    </comment>
    <comment ref="E11" authorId="1" shapeId="0">
      <text>
        <r>
          <rPr>
            <b/>
            <sz val="9"/>
            <color indexed="81"/>
            <rFont val="ＭＳ ゴシック"/>
            <family val="3"/>
            <charset val="128"/>
          </rPr>
          <t>入力の必要はありません</t>
        </r>
      </text>
    </comment>
    <comment ref="H11" authorId="0" shapeId="0">
      <text>
        <r>
          <rPr>
            <sz val="11"/>
            <color indexed="81"/>
            <rFont val="ＭＳ Ｐゴシック"/>
            <family val="3"/>
            <charset val="128"/>
          </rPr>
          <t>県選手権の出場資格がある場合には、OPを選択してください！</t>
        </r>
      </text>
    </comment>
    <comment ref="J1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1" authorId="0" shapeId="0">
      <text>
        <r>
          <rPr>
            <sz val="11"/>
            <color indexed="81"/>
            <rFont val="ＭＳ Ｐゴシック"/>
            <family val="3"/>
            <charset val="128"/>
          </rPr>
          <t>県選手権の出場資格がある場合には、OPを選択してください！</t>
        </r>
      </text>
    </comment>
    <comment ref="M11" authorId="1" shapeId="0">
      <text>
        <r>
          <rPr>
            <b/>
            <sz val="16"/>
            <color indexed="81"/>
            <rFont val="ＭＳ ゴシック"/>
            <family val="3"/>
            <charset val="128"/>
          </rPr>
          <t>勤務区、居住区を入力してください。</t>
        </r>
      </text>
    </comment>
    <comment ref="N11" authorId="0" shapeId="0">
      <text>
        <r>
          <rPr>
            <sz val="11"/>
            <color indexed="81"/>
            <rFont val="ＭＳ Ｐゴシック"/>
            <family val="3"/>
            <charset val="128"/>
          </rPr>
          <t>県選手権の出場資格がある場合には、OPを選択してください！</t>
        </r>
      </text>
    </comment>
    <comment ref="H12" authorId="0" shapeId="0">
      <text>
        <r>
          <rPr>
            <sz val="11"/>
            <color indexed="81"/>
            <rFont val="ＭＳ Ｐゴシック"/>
            <family val="3"/>
            <charset val="128"/>
          </rPr>
          <t>県選手権の出場資格がある場合には、OPを選択してください！</t>
        </r>
      </text>
    </comment>
    <comment ref="J1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2" authorId="0" shapeId="0">
      <text>
        <r>
          <rPr>
            <sz val="11"/>
            <color indexed="81"/>
            <rFont val="ＭＳ Ｐゴシック"/>
            <family val="3"/>
            <charset val="128"/>
          </rPr>
          <t>県選手権の出場資格がある場合には、OPを選択してください！</t>
        </r>
      </text>
    </comment>
    <comment ref="M12" authorId="1" shapeId="0">
      <text>
        <r>
          <rPr>
            <b/>
            <sz val="16"/>
            <color indexed="81"/>
            <rFont val="ＭＳ ゴシック"/>
            <family val="3"/>
            <charset val="128"/>
          </rPr>
          <t>勤務区、居住区を入力してください。</t>
        </r>
      </text>
    </comment>
    <comment ref="N12" authorId="0" shapeId="0">
      <text>
        <r>
          <rPr>
            <sz val="11"/>
            <color indexed="81"/>
            <rFont val="ＭＳ Ｐゴシック"/>
            <family val="3"/>
            <charset val="128"/>
          </rPr>
          <t>県選手権の出場資格がある場合には、OPを選択してください！</t>
        </r>
      </text>
    </comment>
    <comment ref="H13" authorId="0" shapeId="0">
      <text>
        <r>
          <rPr>
            <sz val="11"/>
            <color indexed="81"/>
            <rFont val="ＭＳ Ｐゴシック"/>
            <family val="3"/>
            <charset val="128"/>
          </rPr>
          <t>県選手権の出場資格がある場合には、OPを選択してください！</t>
        </r>
      </text>
    </comment>
    <comment ref="J1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3" authorId="0" shapeId="0">
      <text>
        <r>
          <rPr>
            <sz val="11"/>
            <color indexed="81"/>
            <rFont val="ＭＳ Ｐゴシック"/>
            <family val="3"/>
            <charset val="128"/>
          </rPr>
          <t>県選手権の出場資格がある場合には、OPを選択してください！</t>
        </r>
      </text>
    </comment>
    <comment ref="M13" authorId="1" shapeId="0">
      <text>
        <r>
          <rPr>
            <b/>
            <sz val="16"/>
            <color indexed="81"/>
            <rFont val="ＭＳ ゴシック"/>
            <family val="3"/>
            <charset val="128"/>
          </rPr>
          <t>勤務区、居住区を入力してください。</t>
        </r>
      </text>
    </comment>
    <comment ref="N13" authorId="0" shapeId="0">
      <text>
        <r>
          <rPr>
            <sz val="11"/>
            <color indexed="81"/>
            <rFont val="ＭＳ Ｐゴシック"/>
            <family val="3"/>
            <charset val="128"/>
          </rPr>
          <t>県選手権の出場資格がある場合には、OPを選択してください！</t>
        </r>
      </text>
    </comment>
    <comment ref="H14" authorId="0" shapeId="0">
      <text>
        <r>
          <rPr>
            <sz val="11"/>
            <color indexed="81"/>
            <rFont val="ＭＳ Ｐゴシック"/>
            <family val="3"/>
            <charset val="128"/>
          </rPr>
          <t>県選手権の出場資格がある場合には、OPを選択してください！</t>
        </r>
      </text>
    </comment>
    <comment ref="J1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4" authorId="0" shapeId="0">
      <text>
        <r>
          <rPr>
            <sz val="11"/>
            <color indexed="81"/>
            <rFont val="ＭＳ Ｐゴシック"/>
            <family val="3"/>
            <charset val="128"/>
          </rPr>
          <t>県選手権の出場資格がある場合には、OPを選択してください！</t>
        </r>
      </text>
    </comment>
    <comment ref="M14" authorId="1" shapeId="0">
      <text>
        <r>
          <rPr>
            <b/>
            <sz val="16"/>
            <color indexed="81"/>
            <rFont val="ＭＳ ゴシック"/>
            <family val="3"/>
            <charset val="128"/>
          </rPr>
          <t>勤務区、居住区を入力してください。</t>
        </r>
      </text>
    </comment>
    <comment ref="N14" authorId="0" shapeId="0">
      <text>
        <r>
          <rPr>
            <sz val="11"/>
            <color indexed="81"/>
            <rFont val="ＭＳ Ｐゴシック"/>
            <family val="3"/>
            <charset val="128"/>
          </rPr>
          <t>県選手権の出場資格がある場合には、OPを選択してください！</t>
        </r>
      </text>
    </comment>
    <comment ref="H15" authorId="0" shapeId="0">
      <text>
        <r>
          <rPr>
            <sz val="11"/>
            <color indexed="81"/>
            <rFont val="ＭＳ Ｐゴシック"/>
            <family val="3"/>
            <charset val="128"/>
          </rPr>
          <t>県選手権の出場資格がある場合には、OPを選択してください！</t>
        </r>
      </text>
    </comment>
    <comment ref="J1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5" authorId="0" shapeId="0">
      <text>
        <r>
          <rPr>
            <sz val="11"/>
            <color indexed="81"/>
            <rFont val="ＭＳ Ｐゴシック"/>
            <family val="3"/>
            <charset val="128"/>
          </rPr>
          <t>県選手権の出場資格がある場合には、OPを選択してください！</t>
        </r>
      </text>
    </comment>
    <comment ref="M15" authorId="1" shapeId="0">
      <text>
        <r>
          <rPr>
            <b/>
            <sz val="16"/>
            <color indexed="81"/>
            <rFont val="ＭＳ ゴシック"/>
            <family val="3"/>
            <charset val="128"/>
          </rPr>
          <t>勤務区、居住区を入力してください。</t>
        </r>
      </text>
    </comment>
    <comment ref="N15" authorId="0" shapeId="0">
      <text>
        <r>
          <rPr>
            <sz val="11"/>
            <color indexed="81"/>
            <rFont val="ＭＳ Ｐゴシック"/>
            <family val="3"/>
            <charset val="128"/>
          </rPr>
          <t>県選手権の出場資格がある場合には、OPを選択してください！</t>
        </r>
      </text>
    </comment>
    <comment ref="H16" authorId="0" shapeId="0">
      <text>
        <r>
          <rPr>
            <sz val="11"/>
            <color indexed="81"/>
            <rFont val="ＭＳ Ｐゴシック"/>
            <family val="3"/>
            <charset val="128"/>
          </rPr>
          <t>県選手権の出場資格がある場合には、OPを選択してください！</t>
        </r>
      </text>
    </comment>
    <comment ref="J1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6" authorId="0" shapeId="0">
      <text>
        <r>
          <rPr>
            <sz val="11"/>
            <color indexed="81"/>
            <rFont val="ＭＳ Ｐゴシック"/>
            <family val="3"/>
            <charset val="128"/>
          </rPr>
          <t>県選手権の出場資格がある場合には、OPを選択してください！</t>
        </r>
      </text>
    </comment>
    <comment ref="M16" authorId="1" shapeId="0">
      <text>
        <r>
          <rPr>
            <b/>
            <sz val="16"/>
            <color indexed="81"/>
            <rFont val="ＭＳ ゴシック"/>
            <family val="3"/>
            <charset val="128"/>
          </rPr>
          <t>勤務区、居住区を入力してください。</t>
        </r>
      </text>
    </comment>
    <comment ref="N16" authorId="0" shapeId="0">
      <text>
        <r>
          <rPr>
            <sz val="11"/>
            <color indexed="81"/>
            <rFont val="ＭＳ Ｐゴシック"/>
            <family val="3"/>
            <charset val="128"/>
          </rPr>
          <t>県選手権の出場資格がある場合には、OPを選択してください！</t>
        </r>
      </text>
    </comment>
    <comment ref="H17" authorId="0" shapeId="0">
      <text>
        <r>
          <rPr>
            <sz val="11"/>
            <color indexed="81"/>
            <rFont val="ＭＳ Ｐゴシック"/>
            <family val="3"/>
            <charset val="128"/>
          </rPr>
          <t>県選手権の出場資格がある場合には、OPを選択してください！</t>
        </r>
      </text>
    </comment>
    <comment ref="J1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7" authorId="0" shapeId="0">
      <text>
        <r>
          <rPr>
            <sz val="11"/>
            <color indexed="81"/>
            <rFont val="ＭＳ Ｐゴシック"/>
            <family val="3"/>
            <charset val="128"/>
          </rPr>
          <t>県選手権の出場資格がある場合には、OPを選択してください！</t>
        </r>
      </text>
    </comment>
    <comment ref="M17" authorId="1" shapeId="0">
      <text>
        <r>
          <rPr>
            <b/>
            <sz val="16"/>
            <color indexed="81"/>
            <rFont val="ＭＳ ゴシック"/>
            <family val="3"/>
            <charset val="128"/>
          </rPr>
          <t>勤務区、居住区を入力してください。</t>
        </r>
      </text>
    </comment>
    <comment ref="N17" authorId="0" shapeId="0">
      <text>
        <r>
          <rPr>
            <sz val="11"/>
            <color indexed="81"/>
            <rFont val="ＭＳ Ｐゴシック"/>
            <family val="3"/>
            <charset val="128"/>
          </rPr>
          <t>県選手権の出場資格がある場合には、OPを選択してください！</t>
        </r>
      </text>
    </comment>
    <comment ref="H18" authorId="0" shapeId="0">
      <text>
        <r>
          <rPr>
            <sz val="11"/>
            <color indexed="81"/>
            <rFont val="ＭＳ Ｐゴシック"/>
            <family val="3"/>
            <charset val="128"/>
          </rPr>
          <t>県選手権の出場資格がある場合には、OPを選択してください！</t>
        </r>
      </text>
    </comment>
    <comment ref="J1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8" authorId="0" shapeId="0">
      <text>
        <r>
          <rPr>
            <sz val="11"/>
            <color indexed="81"/>
            <rFont val="ＭＳ Ｐゴシック"/>
            <family val="3"/>
            <charset val="128"/>
          </rPr>
          <t>県選手権の出場資格がある場合には、OPを選択してください！</t>
        </r>
      </text>
    </comment>
    <comment ref="M18" authorId="1" shapeId="0">
      <text>
        <r>
          <rPr>
            <b/>
            <sz val="16"/>
            <color indexed="81"/>
            <rFont val="ＭＳ ゴシック"/>
            <family val="3"/>
            <charset val="128"/>
          </rPr>
          <t>勤務区、居住区を入力してください。</t>
        </r>
      </text>
    </comment>
    <comment ref="N18" authorId="0" shapeId="0">
      <text>
        <r>
          <rPr>
            <sz val="11"/>
            <color indexed="81"/>
            <rFont val="ＭＳ Ｐゴシック"/>
            <family val="3"/>
            <charset val="128"/>
          </rPr>
          <t>県選手権の出場資格がある場合には、OPを選択してください！</t>
        </r>
      </text>
    </comment>
    <comment ref="H19" authorId="0" shapeId="0">
      <text>
        <r>
          <rPr>
            <sz val="11"/>
            <color indexed="81"/>
            <rFont val="ＭＳ Ｐゴシック"/>
            <family val="3"/>
            <charset val="128"/>
          </rPr>
          <t>県選手権の出場資格がある場合には、OPを選択してください！</t>
        </r>
      </text>
    </comment>
    <comment ref="J1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9" authorId="0" shapeId="0">
      <text>
        <r>
          <rPr>
            <sz val="11"/>
            <color indexed="81"/>
            <rFont val="ＭＳ Ｐゴシック"/>
            <family val="3"/>
            <charset val="128"/>
          </rPr>
          <t>県選手権の出場資格がある場合には、OPを選択してください！</t>
        </r>
      </text>
    </comment>
    <comment ref="M19" authorId="1" shapeId="0">
      <text>
        <r>
          <rPr>
            <b/>
            <sz val="16"/>
            <color indexed="81"/>
            <rFont val="ＭＳ ゴシック"/>
            <family val="3"/>
            <charset val="128"/>
          </rPr>
          <t>勤務区、居住区を入力してください。</t>
        </r>
      </text>
    </comment>
    <comment ref="N19" authorId="0" shapeId="0">
      <text>
        <r>
          <rPr>
            <sz val="11"/>
            <color indexed="81"/>
            <rFont val="ＭＳ Ｐゴシック"/>
            <family val="3"/>
            <charset val="128"/>
          </rPr>
          <t>県選手権の出場資格がある場合には、OPを選択してください！</t>
        </r>
      </text>
    </comment>
    <comment ref="H20" authorId="0" shapeId="0">
      <text>
        <r>
          <rPr>
            <sz val="11"/>
            <color indexed="81"/>
            <rFont val="ＭＳ Ｐゴシック"/>
            <family val="3"/>
            <charset val="128"/>
          </rPr>
          <t>県選手権の出場資格がある場合には、OPを選択してください！</t>
        </r>
      </text>
    </comment>
    <comment ref="J2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0" authorId="0" shapeId="0">
      <text>
        <r>
          <rPr>
            <sz val="11"/>
            <color indexed="81"/>
            <rFont val="ＭＳ Ｐゴシック"/>
            <family val="3"/>
            <charset val="128"/>
          </rPr>
          <t>県選手権の出場資格がある場合には、OPを選択してください！</t>
        </r>
      </text>
    </comment>
    <comment ref="M20" authorId="1" shapeId="0">
      <text>
        <r>
          <rPr>
            <b/>
            <sz val="16"/>
            <color indexed="81"/>
            <rFont val="ＭＳ ゴシック"/>
            <family val="3"/>
            <charset val="128"/>
          </rPr>
          <t>勤務区、居住区を入力してください。</t>
        </r>
      </text>
    </comment>
    <comment ref="N20" authorId="0" shapeId="0">
      <text>
        <r>
          <rPr>
            <sz val="11"/>
            <color indexed="81"/>
            <rFont val="ＭＳ Ｐゴシック"/>
            <family val="3"/>
            <charset val="128"/>
          </rPr>
          <t>県選手権の出場資格がある場合には、OPを選択してください！</t>
        </r>
      </text>
    </comment>
    <comment ref="H21" authorId="0" shapeId="0">
      <text>
        <r>
          <rPr>
            <sz val="11"/>
            <color indexed="81"/>
            <rFont val="ＭＳ Ｐゴシック"/>
            <family val="3"/>
            <charset val="128"/>
          </rPr>
          <t>県選手権の出場資格がある場合には、OPを選択してください！</t>
        </r>
      </text>
    </comment>
    <comment ref="J2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1" authorId="0" shapeId="0">
      <text>
        <r>
          <rPr>
            <sz val="11"/>
            <color indexed="81"/>
            <rFont val="ＭＳ Ｐゴシック"/>
            <family val="3"/>
            <charset val="128"/>
          </rPr>
          <t>県選手権の出場資格がある場合には、OPを選択してください！</t>
        </r>
      </text>
    </comment>
    <comment ref="M21" authorId="1" shapeId="0">
      <text>
        <r>
          <rPr>
            <b/>
            <sz val="16"/>
            <color indexed="81"/>
            <rFont val="ＭＳ ゴシック"/>
            <family val="3"/>
            <charset val="128"/>
          </rPr>
          <t>勤務区、居住区を入力してください。</t>
        </r>
      </text>
    </comment>
    <comment ref="N21" authorId="0" shapeId="0">
      <text>
        <r>
          <rPr>
            <sz val="11"/>
            <color indexed="81"/>
            <rFont val="ＭＳ Ｐゴシック"/>
            <family val="3"/>
            <charset val="128"/>
          </rPr>
          <t>県選手権の出場資格がある場合には、OPを選択してください！</t>
        </r>
      </text>
    </comment>
    <comment ref="H22" authorId="0" shapeId="0">
      <text>
        <r>
          <rPr>
            <sz val="11"/>
            <color indexed="81"/>
            <rFont val="ＭＳ Ｐゴシック"/>
            <family val="3"/>
            <charset val="128"/>
          </rPr>
          <t>県選手権の出場資格がある場合には、OPを選択してください！</t>
        </r>
      </text>
    </comment>
    <comment ref="J2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2" authorId="0" shapeId="0">
      <text>
        <r>
          <rPr>
            <sz val="11"/>
            <color indexed="81"/>
            <rFont val="ＭＳ Ｐゴシック"/>
            <family val="3"/>
            <charset val="128"/>
          </rPr>
          <t>県選手権の出場資格がある場合には、OPを選択してください！</t>
        </r>
      </text>
    </comment>
    <comment ref="M22" authorId="1" shapeId="0">
      <text>
        <r>
          <rPr>
            <b/>
            <sz val="16"/>
            <color indexed="81"/>
            <rFont val="ＭＳ ゴシック"/>
            <family val="3"/>
            <charset val="128"/>
          </rPr>
          <t>勤務区、居住区を入力してください。</t>
        </r>
      </text>
    </comment>
    <comment ref="N22" authorId="0" shapeId="0">
      <text>
        <r>
          <rPr>
            <sz val="11"/>
            <color indexed="81"/>
            <rFont val="ＭＳ Ｐゴシック"/>
            <family val="3"/>
            <charset val="128"/>
          </rPr>
          <t>県選手権の出場資格がある場合には、OPを選択してください！</t>
        </r>
      </text>
    </comment>
    <comment ref="H23" authorId="0" shapeId="0">
      <text>
        <r>
          <rPr>
            <sz val="11"/>
            <color indexed="81"/>
            <rFont val="ＭＳ Ｐゴシック"/>
            <family val="3"/>
            <charset val="128"/>
          </rPr>
          <t>県選手権の出場資格がある場合には、OPを選択してください！</t>
        </r>
      </text>
    </comment>
    <comment ref="J2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3" authorId="0" shapeId="0">
      <text>
        <r>
          <rPr>
            <sz val="11"/>
            <color indexed="81"/>
            <rFont val="ＭＳ Ｐゴシック"/>
            <family val="3"/>
            <charset val="128"/>
          </rPr>
          <t>県選手権の出場資格がある場合には、OPを選択してください！</t>
        </r>
      </text>
    </comment>
    <comment ref="M23" authorId="1" shapeId="0">
      <text>
        <r>
          <rPr>
            <b/>
            <sz val="16"/>
            <color indexed="81"/>
            <rFont val="ＭＳ ゴシック"/>
            <family val="3"/>
            <charset val="128"/>
          </rPr>
          <t>勤務区、居住区を入力してください。</t>
        </r>
      </text>
    </comment>
    <comment ref="N23" authorId="0" shapeId="0">
      <text>
        <r>
          <rPr>
            <sz val="11"/>
            <color indexed="81"/>
            <rFont val="ＭＳ Ｐゴシック"/>
            <family val="3"/>
            <charset val="128"/>
          </rPr>
          <t>県選手権の出場資格がある場合には、OPを選択してください！</t>
        </r>
      </text>
    </comment>
    <comment ref="H24" authorId="0" shapeId="0">
      <text>
        <r>
          <rPr>
            <sz val="11"/>
            <color indexed="81"/>
            <rFont val="ＭＳ Ｐゴシック"/>
            <family val="3"/>
            <charset val="128"/>
          </rPr>
          <t>県選手権の出場資格がある場合には、OPを選択してください！</t>
        </r>
      </text>
    </comment>
    <comment ref="J2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4" authorId="0" shapeId="0">
      <text>
        <r>
          <rPr>
            <sz val="11"/>
            <color indexed="81"/>
            <rFont val="ＭＳ Ｐゴシック"/>
            <family val="3"/>
            <charset val="128"/>
          </rPr>
          <t>県選手権の出場資格がある場合には、OPを選択してください！</t>
        </r>
      </text>
    </comment>
    <comment ref="M24" authorId="1" shapeId="0">
      <text>
        <r>
          <rPr>
            <b/>
            <sz val="16"/>
            <color indexed="81"/>
            <rFont val="ＭＳ ゴシック"/>
            <family val="3"/>
            <charset val="128"/>
          </rPr>
          <t>勤務区、居住区を入力してください。</t>
        </r>
      </text>
    </comment>
    <comment ref="N24" authorId="0" shapeId="0">
      <text>
        <r>
          <rPr>
            <sz val="11"/>
            <color indexed="81"/>
            <rFont val="ＭＳ Ｐゴシック"/>
            <family val="3"/>
            <charset val="128"/>
          </rPr>
          <t>県選手権の出場資格がある場合には、OPを選択してください！</t>
        </r>
      </text>
    </comment>
    <comment ref="H25" authorId="0" shapeId="0">
      <text>
        <r>
          <rPr>
            <sz val="11"/>
            <color indexed="81"/>
            <rFont val="ＭＳ Ｐゴシック"/>
            <family val="3"/>
            <charset val="128"/>
          </rPr>
          <t>県選手権の出場資格がある場合には、OPを選択してください！</t>
        </r>
      </text>
    </comment>
    <comment ref="J2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5" authorId="0" shapeId="0">
      <text>
        <r>
          <rPr>
            <sz val="11"/>
            <color indexed="81"/>
            <rFont val="ＭＳ Ｐゴシック"/>
            <family val="3"/>
            <charset val="128"/>
          </rPr>
          <t>県選手権の出場資格がある場合には、OPを選択してください！</t>
        </r>
      </text>
    </comment>
    <comment ref="M25" authorId="1" shapeId="0">
      <text>
        <r>
          <rPr>
            <b/>
            <sz val="16"/>
            <color indexed="81"/>
            <rFont val="ＭＳ ゴシック"/>
            <family val="3"/>
            <charset val="128"/>
          </rPr>
          <t>勤務区、居住区を入力してください。</t>
        </r>
      </text>
    </comment>
    <comment ref="N25" authorId="0" shapeId="0">
      <text>
        <r>
          <rPr>
            <sz val="11"/>
            <color indexed="81"/>
            <rFont val="ＭＳ Ｐゴシック"/>
            <family val="3"/>
            <charset val="128"/>
          </rPr>
          <t>県選手権の出場資格がある場合には、OPを選択してください！</t>
        </r>
      </text>
    </comment>
    <comment ref="H26" authorId="0" shapeId="0">
      <text>
        <r>
          <rPr>
            <sz val="11"/>
            <color indexed="81"/>
            <rFont val="ＭＳ Ｐゴシック"/>
            <family val="3"/>
            <charset val="128"/>
          </rPr>
          <t>県選手権の出場資格がある場合には、OPを選択してください！</t>
        </r>
      </text>
    </comment>
    <comment ref="J2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6" authorId="0" shapeId="0">
      <text>
        <r>
          <rPr>
            <sz val="11"/>
            <color indexed="81"/>
            <rFont val="ＭＳ Ｐゴシック"/>
            <family val="3"/>
            <charset val="128"/>
          </rPr>
          <t>県選手権の出場資格がある場合には、OPを選択してください！</t>
        </r>
      </text>
    </comment>
    <comment ref="M26" authorId="1" shapeId="0">
      <text>
        <r>
          <rPr>
            <b/>
            <sz val="16"/>
            <color indexed="81"/>
            <rFont val="ＭＳ ゴシック"/>
            <family val="3"/>
            <charset val="128"/>
          </rPr>
          <t>勤務区、居住区を入力してください。</t>
        </r>
      </text>
    </comment>
    <comment ref="N26" authorId="0" shapeId="0">
      <text>
        <r>
          <rPr>
            <sz val="11"/>
            <color indexed="81"/>
            <rFont val="ＭＳ Ｐゴシック"/>
            <family val="3"/>
            <charset val="128"/>
          </rPr>
          <t>県選手権の出場資格がある場合には、OPを選択してください！</t>
        </r>
      </text>
    </comment>
    <comment ref="H27" authorId="0" shapeId="0">
      <text>
        <r>
          <rPr>
            <sz val="11"/>
            <color indexed="81"/>
            <rFont val="ＭＳ Ｐゴシック"/>
            <family val="3"/>
            <charset val="128"/>
          </rPr>
          <t>県選手権の出場資格がある場合には、OPを選択してください！</t>
        </r>
      </text>
    </comment>
    <comment ref="J2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7" authorId="0" shapeId="0">
      <text>
        <r>
          <rPr>
            <sz val="11"/>
            <color indexed="81"/>
            <rFont val="ＭＳ Ｐゴシック"/>
            <family val="3"/>
            <charset val="128"/>
          </rPr>
          <t>県選手権の出場資格がある場合には、OPを選択してください！</t>
        </r>
      </text>
    </comment>
    <comment ref="M27" authorId="1" shapeId="0">
      <text>
        <r>
          <rPr>
            <b/>
            <sz val="16"/>
            <color indexed="81"/>
            <rFont val="ＭＳ ゴシック"/>
            <family val="3"/>
            <charset val="128"/>
          </rPr>
          <t>勤務区、居住区を入力してください。</t>
        </r>
      </text>
    </comment>
    <comment ref="N27" authorId="0" shapeId="0">
      <text>
        <r>
          <rPr>
            <sz val="11"/>
            <color indexed="81"/>
            <rFont val="ＭＳ Ｐゴシック"/>
            <family val="3"/>
            <charset val="128"/>
          </rPr>
          <t>県選手権の出場資格がある場合には、OPを選択してください！</t>
        </r>
      </text>
    </comment>
    <comment ref="H28" authorId="0" shapeId="0">
      <text>
        <r>
          <rPr>
            <sz val="11"/>
            <color indexed="81"/>
            <rFont val="ＭＳ Ｐゴシック"/>
            <family val="3"/>
            <charset val="128"/>
          </rPr>
          <t>県選手権の出場資格がある場合には、OPを選択してください！</t>
        </r>
      </text>
    </comment>
    <comment ref="J2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8" authorId="0" shapeId="0">
      <text>
        <r>
          <rPr>
            <sz val="11"/>
            <color indexed="81"/>
            <rFont val="ＭＳ Ｐゴシック"/>
            <family val="3"/>
            <charset val="128"/>
          </rPr>
          <t>県選手権の出場資格がある場合には、OPを選択してください！</t>
        </r>
      </text>
    </comment>
    <comment ref="M28" authorId="1" shapeId="0">
      <text>
        <r>
          <rPr>
            <b/>
            <sz val="16"/>
            <color indexed="81"/>
            <rFont val="ＭＳ ゴシック"/>
            <family val="3"/>
            <charset val="128"/>
          </rPr>
          <t>勤務区、居住区を入力してください。</t>
        </r>
      </text>
    </comment>
    <comment ref="N28" authorId="0" shapeId="0">
      <text>
        <r>
          <rPr>
            <sz val="11"/>
            <color indexed="81"/>
            <rFont val="ＭＳ Ｐゴシック"/>
            <family val="3"/>
            <charset val="128"/>
          </rPr>
          <t>県選手権の出場資格がある場合には、OPを選択してください！</t>
        </r>
      </text>
    </comment>
    <comment ref="H29" authorId="0" shapeId="0">
      <text>
        <r>
          <rPr>
            <sz val="11"/>
            <color indexed="81"/>
            <rFont val="ＭＳ Ｐゴシック"/>
            <family val="3"/>
            <charset val="128"/>
          </rPr>
          <t>県選手権の出場資格がある場合には、OPを選択してください！</t>
        </r>
      </text>
    </comment>
    <comment ref="J2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9" authorId="0" shapeId="0">
      <text>
        <r>
          <rPr>
            <sz val="11"/>
            <color indexed="81"/>
            <rFont val="ＭＳ Ｐゴシック"/>
            <family val="3"/>
            <charset val="128"/>
          </rPr>
          <t>県選手権の出場資格がある場合には、OPを選択してください！</t>
        </r>
      </text>
    </comment>
    <comment ref="M29" authorId="1" shapeId="0">
      <text>
        <r>
          <rPr>
            <b/>
            <sz val="16"/>
            <color indexed="81"/>
            <rFont val="ＭＳ ゴシック"/>
            <family val="3"/>
            <charset val="128"/>
          </rPr>
          <t>勤務区、居住区を入力してください。</t>
        </r>
      </text>
    </comment>
    <comment ref="N29" authorId="0" shapeId="0">
      <text>
        <r>
          <rPr>
            <sz val="11"/>
            <color indexed="81"/>
            <rFont val="ＭＳ Ｐゴシック"/>
            <family val="3"/>
            <charset val="128"/>
          </rPr>
          <t>県選手権の出場資格がある場合には、OPを選択してください！</t>
        </r>
      </text>
    </comment>
    <comment ref="H30" authorId="0" shapeId="0">
      <text>
        <r>
          <rPr>
            <sz val="11"/>
            <color indexed="81"/>
            <rFont val="ＭＳ Ｐゴシック"/>
            <family val="3"/>
            <charset val="128"/>
          </rPr>
          <t>県選手権の出場資格がある場合には、OPを選択してください！</t>
        </r>
      </text>
    </comment>
    <comment ref="J3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0" authorId="0" shapeId="0">
      <text>
        <r>
          <rPr>
            <sz val="11"/>
            <color indexed="81"/>
            <rFont val="ＭＳ Ｐゴシック"/>
            <family val="3"/>
            <charset val="128"/>
          </rPr>
          <t>県選手権の出場資格がある場合には、OPを選択してください！</t>
        </r>
      </text>
    </comment>
    <comment ref="M30" authorId="1" shapeId="0">
      <text>
        <r>
          <rPr>
            <b/>
            <sz val="16"/>
            <color indexed="81"/>
            <rFont val="ＭＳ ゴシック"/>
            <family val="3"/>
            <charset val="128"/>
          </rPr>
          <t>勤務区、居住区を入力してください。</t>
        </r>
      </text>
    </comment>
    <comment ref="N30" authorId="0" shapeId="0">
      <text>
        <r>
          <rPr>
            <sz val="11"/>
            <color indexed="81"/>
            <rFont val="ＭＳ Ｐゴシック"/>
            <family val="3"/>
            <charset val="128"/>
          </rPr>
          <t>県選手権の出場資格がある場合には、OPを選択してください！</t>
        </r>
      </text>
    </comment>
    <comment ref="H31" authorId="0" shapeId="0">
      <text>
        <r>
          <rPr>
            <sz val="11"/>
            <color indexed="81"/>
            <rFont val="ＭＳ Ｐゴシック"/>
            <family val="3"/>
            <charset val="128"/>
          </rPr>
          <t>県選手権の出場資格がある場合には、OPを選択してください！</t>
        </r>
      </text>
    </comment>
    <comment ref="J3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1" authorId="0" shapeId="0">
      <text>
        <r>
          <rPr>
            <sz val="11"/>
            <color indexed="81"/>
            <rFont val="ＭＳ Ｐゴシック"/>
            <family val="3"/>
            <charset val="128"/>
          </rPr>
          <t>県選手権の出場資格がある場合には、OPを選択してください！</t>
        </r>
      </text>
    </comment>
    <comment ref="M31" authorId="1" shapeId="0">
      <text>
        <r>
          <rPr>
            <b/>
            <sz val="16"/>
            <color indexed="81"/>
            <rFont val="ＭＳ ゴシック"/>
            <family val="3"/>
            <charset val="128"/>
          </rPr>
          <t>勤務区、居住区を入力してください。</t>
        </r>
      </text>
    </comment>
    <comment ref="N31" authorId="0" shapeId="0">
      <text>
        <r>
          <rPr>
            <sz val="11"/>
            <color indexed="81"/>
            <rFont val="ＭＳ Ｐゴシック"/>
            <family val="3"/>
            <charset val="128"/>
          </rPr>
          <t>県選手権の出場資格がある場合には、OPを選択してください！</t>
        </r>
      </text>
    </comment>
    <comment ref="H32" authorId="0" shapeId="0">
      <text>
        <r>
          <rPr>
            <sz val="11"/>
            <color indexed="81"/>
            <rFont val="ＭＳ Ｐゴシック"/>
            <family val="3"/>
            <charset val="128"/>
          </rPr>
          <t>県選手権の出場資格がある場合には、OPを選択してください！</t>
        </r>
      </text>
    </comment>
    <comment ref="J3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2" authorId="0" shapeId="0">
      <text>
        <r>
          <rPr>
            <sz val="11"/>
            <color indexed="81"/>
            <rFont val="ＭＳ Ｐゴシック"/>
            <family val="3"/>
            <charset val="128"/>
          </rPr>
          <t>県選手権の出場資格がある場合には、OPを選択してください！</t>
        </r>
      </text>
    </comment>
    <comment ref="M32" authorId="1" shapeId="0">
      <text>
        <r>
          <rPr>
            <b/>
            <sz val="16"/>
            <color indexed="81"/>
            <rFont val="ＭＳ ゴシック"/>
            <family val="3"/>
            <charset val="128"/>
          </rPr>
          <t>勤務区、居住区を入力してください。</t>
        </r>
      </text>
    </comment>
    <comment ref="N32" authorId="0" shapeId="0">
      <text>
        <r>
          <rPr>
            <sz val="11"/>
            <color indexed="81"/>
            <rFont val="ＭＳ Ｐゴシック"/>
            <family val="3"/>
            <charset val="128"/>
          </rPr>
          <t>県選手権の出場資格がある場合には、OPを選択してください！</t>
        </r>
      </text>
    </comment>
    <comment ref="H33" authorId="0" shapeId="0">
      <text>
        <r>
          <rPr>
            <sz val="11"/>
            <color indexed="81"/>
            <rFont val="ＭＳ Ｐゴシック"/>
            <family val="3"/>
            <charset val="128"/>
          </rPr>
          <t>県選手権の出場資格がある場合には、OPを選択してください！</t>
        </r>
      </text>
    </comment>
    <comment ref="J3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3" authorId="0" shapeId="0">
      <text>
        <r>
          <rPr>
            <sz val="11"/>
            <color indexed="81"/>
            <rFont val="ＭＳ Ｐゴシック"/>
            <family val="3"/>
            <charset val="128"/>
          </rPr>
          <t>県選手権の出場資格がある場合には、OPを選択してください！</t>
        </r>
      </text>
    </comment>
    <comment ref="M33" authorId="1" shapeId="0">
      <text>
        <r>
          <rPr>
            <b/>
            <sz val="16"/>
            <color indexed="81"/>
            <rFont val="ＭＳ ゴシック"/>
            <family val="3"/>
            <charset val="128"/>
          </rPr>
          <t>勤務区、居住区を入力してください。</t>
        </r>
      </text>
    </comment>
    <comment ref="N33" authorId="0" shapeId="0">
      <text>
        <r>
          <rPr>
            <sz val="11"/>
            <color indexed="81"/>
            <rFont val="ＭＳ Ｐゴシック"/>
            <family val="3"/>
            <charset val="128"/>
          </rPr>
          <t>県選手権の出場資格がある場合には、OPを選択してください！</t>
        </r>
      </text>
    </comment>
    <comment ref="H34" authorId="0" shapeId="0">
      <text>
        <r>
          <rPr>
            <sz val="11"/>
            <color indexed="81"/>
            <rFont val="ＭＳ Ｐゴシック"/>
            <family val="3"/>
            <charset val="128"/>
          </rPr>
          <t>県選手権の出場資格がある場合には、OPを選択してください！</t>
        </r>
      </text>
    </comment>
    <comment ref="J3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4" authorId="0" shapeId="0">
      <text>
        <r>
          <rPr>
            <sz val="11"/>
            <color indexed="81"/>
            <rFont val="ＭＳ Ｐゴシック"/>
            <family val="3"/>
            <charset val="128"/>
          </rPr>
          <t>県選手権の出場資格がある場合には、OPを選択してください！</t>
        </r>
      </text>
    </comment>
    <comment ref="M34" authorId="1" shapeId="0">
      <text>
        <r>
          <rPr>
            <b/>
            <sz val="16"/>
            <color indexed="81"/>
            <rFont val="ＭＳ ゴシック"/>
            <family val="3"/>
            <charset val="128"/>
          </rPr>
          <t>勤務区、居住区を入力してください。</t>
        </r>
      </text>
    </comment>
    <comment ref="N34" authorId="0" shapeId="0">
      <text>
        <r>
          <rPr>
            <sz val="11"/>
            <color indexed="81"/>
            <rFont val="ＭＳ Ｐゴシック"/>
            <family val="3"/>
            <charset val="128"/>
          </rPr>
          <t>県選手権の出場資格がある場合には、OPを選択してください！</t>
        </r>
      </text>
    </comment>
    <comment ref="H35" authorId="0" shapeId="0">
      <text>
        <r>
          <rPr>
            <sz val="11"/>
            <color indexed="81"/>
            <rFont val="ＭＳ Ｐゴシック"/>
            <family val="3"/>
            <charset val="128"/>
          </rPr>
          <t>県選手権の出場資格がある場合には、OPを選択してください！</t>
        </r>
      </text>
    </comment>
    <comment ref="J3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5" authorId="0" shapeId="0">
      <text>
        <r>
          <rPr>
            <sz val="11"/>
            <color indexed="81"/>
            <rFont val="ＭＳ Ｐゴシック"/>
            <family val="3"/>
            <charset val="128"/>
          </rPr>
          <t>県選手権の出場資格がある場合には、OPを選択してください！</t>
        </r>
      </text>
    </comment>
    <comment ref="M35" authorId="1" shapeId="0">
      <text>
        <r>
          <rPr>
            <b/>
            <sz val="16"/>
            <color indexed="81"/>
            <rFont val="ＭＳ ゴシック"/>
            <family val="3"/>
            <charset val="128"/>
          </rPr>
          <t>勤務区、居住区を入力してください。</t>
        </r>
      </text>
    </comment>
    <comment ref="N35" authorId="0" shapeId="0">
      <text>
        <r>
          <rPr>
            <sz val="11"/>
            <color indexed="81"/>
            <rFont val="ＭＳ Ｐゴシック"/>
            <family val="3"/>
            <charset val="128"/>
          </rPr>
          <t>県選手権の出場資格がある場合には、OPを選択してください！</t>
        </r>
      </text>
    </comment>
    <comment ref="H36" authorId="0" shapeId="0">
      <text>
        <r>
          <rPr>
            <sz val="11"/>
            <color indexed="81"/>
            <rFont val="ＭＳ Ｐゴシック"/>
            <family val="3"/>
            <charset val="128"/>
          </rPr>
          <t>県選手権の出場資格がある場合には、OPを選択してください！</t>
        </r>
      </text>
    </comment>
    <comment ref="J3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6" authorId="0" shapeId="0">
      <text>
        <r>
          <rPr>
            <sz val="11"/>
            <color indexed="81"/>
            <rFont val="ＭＳ Ｐゴシック"/>
            <family val="3"/>
            <charset val="128"/>
          </rPr>
          <t>県選手権の出場資格がある場合には、OPを選択してください！</t>
        </r>
      </text>
    </comment>
    <comment ref="M36" authorId="1" shapeId="0">
      <text>
        <r>
          <rPr>
            <b/>
            <sz val="16"/>
            <color indexed="81"/>
            <rFont val="ＭＳ ゴシック"/>
            <family val="3"/>
            <charset val="128"/>
          </rPr>
          <t>勤務区、居住区を入力してください。</t>
        </r>
      </text>
    </comment>
    <comment ref="N36" authorId="0" shapeId="0">
      <text>
        <r>
          <rPr>
            <sz val="11"/>
            <color indexed="81"/>
            <rFont val="ＭＳ Ｐゴシック"/>
            <family val="3"/>
            <charset val="128"/>
          </rPr>
          <t>県選手権の出場資格がある場合には、OPを選択してください！</t>
        </r>
      </text>
    </comment>
    <comment ref="H37" authorId="0" shapeId="0">
      <text>
        <r>
          <rPr>
            <sz val="11"/>
            <color indexed="81"/>
            <rFont val="ＭＳ Ｐゴシック"/>
            <family val="3"/>
            <charset val="128"/>
          </rPr>
          <t>県選手権の出場資格がある場合には、OPを選択してください！</t>
        </r>
      </text>
    </comment>
    <comment ref="J3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7" authorId="0" shapeId="0">
      <text>
        <r>
          <rPr>
            <sz val="11"/>
            <color indexed="81"/>
            <rFont val="ＭＳ Ｐゴシック"/>
            <family val="3"/>
            <charset val="128"/>
          </rPr>
          <t>県選手権の出場資格がある場合には、OPを選択してください！</t>
        </r>
      </text>
    </comment>
    <comment ref="M37" authorId="1" shapeId="0">
      <text>
        <r>
          <rPr>
            <b/>
            <sz val="16"/>
            <color indexed="81"/>
            <rFont val="ＭＳ ゴシック"/>
            <family val="3"/>
            <charset val="128"/>
          </rPr>
          <t>勤務区、居住区を入力してください。</t>
        </r>
      </text>
    </comment>
    <comment ref="N37" authorId="0" shapeId="0">
      <text>
        <r>
          <rPr>
            <sz val="11"/>
            <color indexed="81"/>
            <rFont val="ＭＳ Ｐゴシック"/>
            <family val="3"/>
            <charset val="128"/>
          </rPr>
          <t>県選手権の出場資格がある場合には、OPを選択してください！</t>
        </r>
      </text>
    </comment>
    <comment ref="H38" authorId="0" shapeId="0">
      <text>
        <r>
          <rPr>
            <sz val="11"/>
            <color indexed="81"/>
            <rFont val="ＭＳ Ｐゴシック"/>
            <family val="3"/>
            <charset val="128"/>
          </rPr>
          <t>県選手権の出場資格がある場合には、OPを選択してください！</t>
        </r>
      </text>
    </comment>
    <comment ref="J3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8" authorId="0" shapeId="0">
      <text>
        <r>
          <rPr>
            <sz val="11"/>
            <color indexed="81"/>
            <rFont val="ＭＳ Ｐゴシック"/>
            <family val="3"/>
            <charset val="128"/>
          </rPr>
          <t>県選手権の出場資格がある場合には、OPを選択してください！</t>
        </r>
      </text>
    </comment>
    <comment ref="M38" authorId="1" shapeId="0">
      <text>
        <r>
          <rPr>
            <b/>
            <sz val="16"/>
            <color indexed="81"/>
            <rFont val="ＭＳ ゴシック"/>
            <family val="3"/>
            <charset val="128"/>
          </rPr>
          <t>勤務区、居住区を入力してください。</t>
        </r>
      </text>
    </comment>
    <comment ref="N38" authorId="0" shapeId="0">
      <text>
        <r>
          <rPr>
            <sz val="11"/>
            <color indexed="81"/>
            <rFont val="ＭＳ Ｐゴシック"/>
            <family val="3"/>
            <charset val="128"/>
          </rPr>
          <t>県選手権の出場資格がある場合には、OPを選択してください！</t>
        </r>
      </text>
    </comment>
    <comment ref="H39" authorId="0" shapeId="0">
      <text>
        <r>
          <rPr>
            <sz val="11"/>
            <color indexed="81"/>
            <rFont val="ＭＳ Ｐゴシック"/>
            <family val="3"/>
            <charset val="128"/>
          </rPr>
          <t>県選手権の出場資格がある場合には、OPを選択してください！</t>
        </r>
      </text>
    </comment>
    <comment ref="J3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9" authorId="0" shapeId="0">
      <text>
        <r>
          <rPr>
            <sz val="11"/>
            <color indexed="81"/>
            <rFont val="ＭＳ Ｐゴシック"/>
            <family val="3"/>
            <charset val="128"/>
          </rPr>
          <t>県選手権の出場資格がある場合には、OPを選択してください！</t>
        </r>
      </text>
    </comment>
    <comment ref="M39" authorId="1" shapeId="0">
      <text>
        <r>
          <rPr>
            <b/>
            <sz val="16"/>
            <color indexed="81"/>
            <rFont val="ＭＳ ゴシック"/>
            <family val="3"/>
            <charset val="128"/>
          </rPr>
          <t>勤務区、居住区を入力してください。</t>
        </r>
      </text>
    </comment>
    <comment ref="N39" authorId="0" shapeId="0">
      <text>
        <r>
          <rPr>
            <sz val="11"/>
            <color indexed="81"/>
            <rFont val="ＭＳ Ｐゴシック"/>
            <family val="3"/>
            <charset val="128"/>
          </rPr>
          <t>県選手権の出場資格がある場合には、OPを選択してください！</t>
        </r>
      </text>
    </comment>
    <comment ref="H40" authorId="0" shapeId="0">
      <text>
        <r>
          <rPr>
            <sz val="11"/>
            <color indexed="81"/>
            <rFont val="ＭＳ Ｐゴシック"/>
            <family val="3"/>
            <charset val="128"/>
          </rPr>
          <t>県選手権の出場資格がある場合には、OPを選択してください！</t>
        </r>
      </text>
    </comment>
    <comment ref="J4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0" authorId="0" shapeId="0">
      <text>
        <r>
          <rPr>
            <sz val="11"/>
            <color indexed="81"/>
            <rFont val="ＭＳ Ｐゴシック"/>
            <family val="3"/>
            <charset val="128"/>
          </rPr>
          <t>県選手権の出場資格がある場合には、OPを選択してください！</t>
        </r>
      </text>
    </comment>
    <comment ref="M40" authorId="1" shapeId="0">
      <text>
        <r>
          <rPr>
            <b/>
            <sz val="16"/>
            <color indexed="81"/>
            <rFont val="ＭＳ ゴシック"/>
            <family val="3"/>
            <charset val="128"/>
          </rPr>
          <t>勤務区、居住区を入力してください。</t>
        </r>
      </text>
    </comment>
    <comment ref="N40" authorId="0" shapeId="0">
      <text>
        <r>
          <rPr>
            <sz val="11"/>
            <color indexed="81"/>
            <rFont val="ＭＳ Ｐゴシック"/>
            <family val="3"/>
            <charset val="128"/>
          </rPr>
          <t>県選手権の出場資格がある場合には、OPを選択してください！</t>
        </r>
      </text>
    </comment>
    <comment ref="H41" authorId="0" shapeId="0">
      <text>
        <r>
          <rPr>
            <sz val="11"/>
            <color indexed="81"/>
            <rFont val="ＭＳ Ｐゴシック"/>
            <family val="3"/>
            <charset val="128"/>
          </rPr>
          <t>県選手権の出場資格がある場合には、OPを選択してください！</t>
        </r>
      </text>
    </comment>
    <comment ref="J4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1" authorId="0" shapeId="0">
      <text>
        <r>
          <rPr>
            <sz val="11"/>
            <color indexed="81"/>
            <rFont val="ＭＳ Ｐゴシック"/>
            <family val="3"/>
            <charset val="128"/>
          </rPr>
          <t>県選手権の出場資格がある場合には、OPを選択してください！</t>
        </r>
      </text>
    </comment>
    <comment ref="M41" authorId="1" shapeId="0">
      <text>
        <r>
          <rPr>
            <b/>
            <sz val="16"/>
            <color indexed="81"/>
            <rFont val="ＭＳ ゴシック"/>
            <family val="3"/>
            <charset val="128"/>
          </rPr>
          <t>勤務区、居住区を入力してください。</t>
        </r>
      </text>
    </comment>
    <comment ref="N41" authorId="0" shapeId="0">
      <text>
        <r>
          <rPr>
            <sz val="11"/>
            <color indexed="81"/>
            <rFont val="ＭＳ Ｐゴシック"/>
            <family val="3"/>
            <charset val="128"/>
          </rPr>
          <t>県選手権の出場資格がある場合には、OPを選択してください！</t>
        </r>
      </text>
    </comment>
    <comment ref="H42" authorId="0" shapeId="0">
      <text>
        <r>
          <rPr>
            <sz val="11"/>
            <color indexed="81"/>
            <rFont val="ＭＳ Ｐゴシック"/>
            <family val="3"/>
            <charset val="128"/>
          </rPr>
          <t>県選手権の出場資格がある場合には、OPを選択してください！</t>
        </r>
      </text>
    </comment>
    <comment ref="J4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2" authorId="0" shapeId="0">
      <text>
        <r>
          <rPr>
            <sz val="11"/>
            <color indexed="81"/>
            <rFont val="ＭＳ Ｐゴシック"/>
            <family val="3"/>
            <charset val="128"/>
          </rPr>
          <t>県選手権の出場資格がある場合には、OPを選択してください！</t>
        </r>
      </text>
    </comment>
    <comment ref="M42" authorId="1" shapeId="0">
      <text>
        <r>
          <rPr>
            <b/>
            <sz val="16"/>
            <color indexed="81"/>
            <rFont val="ＭＳ ゴシック"/>
            <family val="3"/>
            <charset val="128"/>
          </rPr>
          <t>勤務区、居住区を入力してください。</t>
        </r>
      </text>
    </comment>
    <comment ref="N42" authorId="0" shapeId="0">
      <text>
        <r>
          <rPr>
            <sz val="11"/>
            <color indexed="81"/>
            <rFont val="ＭＳ Ｐゴシック"/>
            <family val="3"/>
            <charset val="128"/>
          </rPr>
          <t>県選手権の出場資格がある場合には、OPを選択してください！</t>
        </r>
      </text>
    </comment>
    <comment ref="H43" authorId="0" shapeId="0">
      <text>
        <r>
          <rPr>
            <sz val="11"/>
            <color indexed="81"/>
            <rFont val="ＭＳ Ｐゴシック"/>
            <family val="3"/>
            <charset val="128"/>
          </rPr>
          <t>県選手権の出場資格がある場合には、OPを選択してください！</t>
        </r>
      </text>
    </comment>
    <comment ref="J4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3" authorId="0" shapeId="0">
      <text>
        <r>
          <rPr>
            <sz val="11"/>
            <color indexed="81"/>
            <rFont val="ＭＳ Ｐゴシック"/>
            <family val="3"/>
            <charset val="128"/>
          </rPr>
          <t>県選手権の出場資格がある場合には、OPを選択してください！</t>
        </r>
      </text>
    </comment>
    <comment ref="M43" authorId="1" shapeId="0">
      <text>
        <r>
          <rPr>
            <b/>
            <sz val="16"/>
            <color indexed="81"/>
            <rFont val="ＭＳ ゴシック"/>
            <family val="3"/>
            <charset val="128"/>
          </rPr>
          <t>勤務区、居住区を入力してください。</t>
        </r>
      </text>
    </comment>
    <comment ref="N43" authorId="0" shapeId="0">
      <text>
        <r>
          <rPr>
            <sz val="11"/>
            <color indexed="81"/>
            <rFont val="ＭＳ Ｐゴシック"/>
            <family val="3"/>
            <charset val="128"/>
          </rPr>
          <t>県選手権の出場資格がある場合には、OPを選択してください！</t>
        </r>
      </text>
    </comment>
    <comment ref="H44" authorId="0" shapeId="0">
      <text>
        <r>
          <rPr>
            <sz val="11"/>
            <color indexed="81"/>
            <rFont val="ＭＳ Ｐゴシック"/>
            <family val="3"/>
            <charset val="128"/>
          </rPr>
          <t>県選手権の出場資格がある場合には、OPを選択してください！</t>
        </r>
      </text>
    </comment>
    <comment ref="J4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4" authorId="0" shapeId="0">
      <text>
        <r>
          <rPr>
            <sz val="11"/>
            <color indexed="81"/>
            <rFont val="ＭＳ Ｐゴシック"/>
            <family val="3"/>
            <charset val="128"/>
          </rPr>
          <t>県選手権の出場資格がある場合には、OPを選択してください！</t>
        </r>
      </text>
    </comment>
    <comment ref="M44" authorId="1" shapeId="0">
      <text>
        <r>
          <rPr>
            <b/>
            <sz val="16"/>
            <color indexed="81"/>
            <rFont val="ＭＳ ゴシック"/>
            <family val="3"/>
            <charset val="128"/>
          </rPr>
          <t>勤務区、居住区を入力してください。</t>
        </r>
      </text>
    </comment>
    <comment ref="N44" authorId="0" shapeId="0">
      <text>
        <r>
          <rPr>
            <sz val="11"/>
            <color indexed="81"/>
            <rFont val="ＭＳ Ｐゴシック"/>
            <family val="3"/>
            <charset val="128"/>
          </rPr>
          <t>県選手権の出場資格がある場合には、OPを選択してください！</t>
        </r>
      </text>
    </comment>
    <comment ref="H45" authorId="0" shapeId="0">
      <text>
        <r>
          <rPr>
            <sz val="11"/>
            <color indexed="81"/>
            <rFont val="ＭＳ Ｐゴシック"/>
            <family val="3"/>
            <charset val="128"/>
          </rPr>
          <t>県選手権の出場資格がある場合には、OPを選択してください！</t>
        </r>
      </text>
    </comment>
    <comment ref="J4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5" authorId="0" shapeId="0">
      <text>
        <r>
          <rPr>
            <sz val="11"/>
            <color indexed="81"/>
            <rFont val="ＭＳ Ｐゴシック"/>
            <family val="3"/>
            <charset val="128"/>
          </rPr>
          <t>県選手権の出場資格がある場合には、OPを選択してください！</t>
        </r>
      </text>
    </comment>
    <comment ref="M45" authorId="1" shapeId="0">
      <text>
        <r>
          <rPr>
            <b/>
            <sz val="16"/>
            <color indexed="81"/>
            <rFont val="ＭＳ ゴシック"/>
            <family val="3"/>
            <charset val="128"/>
          </rPr>
          <t>勤務区、居住区を入力してください。</t>
        </r>
      </text>
    </comment>
    <comment ref="N45" authorId="0" shapeId="0">
      <text>
        <r>
          <rPr>
            <sz val="11"/>
            <color indexed="81"/>
            <rFont val="ＭＳ Ｐゴシック"/>
            <family val="3"/>
            <charset val="128"/>
          </rPr>
          <t>県選手権の出場資格がある場合には、OPを選択してください！</t>
        </r>
      </text>
    </comment>
    <comment ref="H46" authorId="0" shapeId="0">
      <text>
        <r>
          <rPr>
            <sz val="11"/>
            <color indexed="81"/>
            <rFont val="ＭＳ Ｐゴシック"/>
            <family val="3"/>
            <charset val="128"/>
          </rPr>
          <t>県選手権の出場資格がある場合には、OPを選択してください！</t>
        </r>
      </text>
    </comment>
    <comment ref="J4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6" authorId="0" shapeId="0">
      <text>
        <r>
          <rPr>
            <sz val="11"/>
            <color indexed="81"/>
            <rFont val="ＭＳ Ｐゴシック"/>
            <family val="3"/>
            <charset val="128"/>
          </rPr>
          <t>県選手権の出場資格がある場合には、OPを選択してください！</t>
        </r>
      </text>
    </comment>
    <comment ref="M46" authorId="1" shapeId="0">
      <text>
        <r>
          <rPr>
            <b/>
            <sz val="16"/>
            <color indexed="81"/>
            <rFont val="ＭＳ ゴシック"/>
            <family val="3"/>
            <charset val="128"/>
          </rPr>
          <t>勤務区、居住区を入力してください。</t>
        </r>
      </text>
    </comment>
    <comment ref="N46" authorId="0" shapeId="0">
      <text>
        <r>
          <rPr>
            <sz val="11"/>
            <color indexed="81"/>
            <rFont val="ＭＳ Ｐゴシック"/>
            <family val="3"/>
            <charset val="128"/>
          </rPr>
          <t>県選手権の出場資格がある場合には、OPを選択してください！</t>
        </r>
      </text>
    </comment>
    <comment ref="H47" authorId="0" shapeId="0">
      <text>
        <r>
          <rPr>
            <sz val="11"/>
            <color indexed="81"/>
            <rFont val="ＭＳ Ｐゴシック"/>
            <family val="3"/>
            <charset val="128"/>
          </rPr>
          <t>県選手権の出場資格がある場合には、OPを選択してください！</t>
        </r>
      </text>
    </comment>
    <comment ref="J4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7" authorId="0" shapeId="0">
      <text>
        <r>
          <rPr>
            <sz val="11"/>
            <color indexed="81"/>
            <rFont val="ＭＳ Ｐゴシック"/>
            <family val="3"/>
            <charset val="128"/>
          </rPr>
          <t>県選手権の出場資格がある場合には、OPを選択してください！</t>
        </r>
      </text>
    </comment>
    <comment ref="M47" authorId="1" shapeId="0">
      <text>
        <r>
          <rPr>
            <b/>
            <sz val="16"/>
            <color indexed="81"/>
            <rFont val="ＭＳ ゴシック"/>
            <family val="3"/>
            <charset val="128"/>
          </rPr>
          <t>勤務区、居住区を入力してください。</t>
        </r>
      </text>
    </comment>
    <comment ref="N47" authorId="0" shapeId="0">
      <text>
        <r>
          <rPr>
            <sz val="11"/>
            <color indexed="81"/>
            <rFont val="ＭＳ Ｐゴシック"/>
            <family val="3"/>
            <charset val="128"/>
          </rPr>
          <t>県選手権の出場資格がある場合には、OPを選択してください！</t>
        </r>
      </text>
    </comment>
    <comment ref="H48" authorId="0" shapeId="0">
      <text>
        <r>
          <rPr>
            <sz val="11"/>
            <color indexed="81"/>
            <rFont val="ＭＳ Ｐゴシック"/>
            <family val="3"/>
            <charset val="128"/>
          </rPr>
          <t>県選手権の出場資格がある場合には、OPを選択してください！</t>
        </r>
      </text>
    </comment>
    <comment ref="J4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8" authorId="0" shapeId="0">
      <text>
        <r>
          <rPr>
            <sz val="11"/>
            <color indexed="81"/>
            <rFont val="ＭＳ Ｐゴシック"/>
            <family val="3"/>
            <charset val="128"/>
          </rPr>
          <t>県選手権の出場資格がある場合には、OPを選択してください！</t>
        </r>
      </text>
    </comment>
    <comment ref="M48" authorId="1" shapeId="0">
      <text>
        <r>
          <rPr>
            <b/>
            <sz val="16"/>
            <color indexed="81"/>
            <rFont val="ＭＳ ゴシック"/>
            <family val="3"/>
            <charset val="128"/>
          </rPr>
          <t>勤務区、居住区を入力してください。</t>
        </r>
      </text>
    </comment>
    <comment ref="N48" authorId="0" shapeId="0">
      <text>
        <r>
          <rPr>
            <sz val="11"/>
            <color indexed="81"/>
            <rFont val="ＭＳ Ｐゴシック"/>
            <family val="3"/>
            <charset val="128"/>
          </rPr>
          <t>県選手権の出場資格がある場合には、OPを選択してください！</t>
        </r>
      </text>
    </comment>
    <comment ref="H49" authorId="0" shapeId="0">
      <text>
        <r>
          <rPr>
            <sz val="11"/>
            <color indexed="81"/>
            <rFont val="ＭＳ Ｐゴシック"/>
            <family val="3"/>
            <charset val="128"/>
          </rPr>
          <t>県選手権の出場資格がある場合には、OPを選択してください！</t>
        </r>
      </text>
    </comment>
    <comment ref="J4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9" authorId="0" shapeId="0">
      <text>
        <r>
          <rPr>
            <sz val="11"/>
            <color indexed="81"/>
            <rFont val="ＭＳ Ｐゴシック"/>
            <family val="3"/>
            <charset val="128"/>
          </rPr>
          <t>県選手権の出場資格がある場合には、OPを選択してください！</t>
        </r>
      </text>
    </comment>
    <comment ref="M49" authorId="1" shapeId="0">
      <text>
        <r>
          <rPr>
            <b/>
            <sz val="16"/>
            <color indexed="81"/>
            <rFont val="ＭＳ ゴシック"/>
            <family val="3"/>
            <charset val="128"/>
          </rPr>
          <t>勤務区、居住区を入力してください。</t>
        </r>
      </text>
    </comment>
    <comment ref="N49" authorId="0" shapeId="0">
      <text>
        <r>
          <rPr>
            <sz val="11"/>
            <color indexed="81"/>
            <rFont val="ＭＳ Ｐゴシック"/>
            <family val="3"/>
            <charset val="128"/>
          </rPr>
          <t>県選手権の出場資格がある場合には、OPを選択してください！</t>
        </r>
      </text>
    </comment>
    <comment ref="H50" authorId="0" shapeId="0">
      <text>
        <r>
          <rPr>
            <sz val="11"/>
            <color indexed="81"/>
            <rFont val="ＭＳ Ｐゴシック"/>
            <family val="3"/>
            <charset val="128"/>
          </rPr>
          <t>県選手権の出場資格がある場合には、OPを選択してください！</t>
        </r>
      </text>
    </comment>
    <comment ref="J5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0" authorId="0" shapeId="0">
      <text>
        <r>
          <rPr>
            <sz val="11"/>
            <color indexed="81"/>
            <rFont val="ＭＳ Ｐゴシック"/>
            <family val="3"/>
            <charset val="128"/>
          </rPr>
          <t>県選手権の出場資格がある場合には、OPを選択してください！</t>
        </r>
      </text>
    </comment>
    <comment ref="M50" authorId="1" shapeId="0">
      <text>
        <r>
          <rPr>
            <b/>
            <sz val="16"/>
            <color indexed="81"/>
            <rFont val="ＭＳ ゴシック"/>
            <family val="3"/>
            <charset val="128"/>
          </rPr>
          <t>勤務区、居住区を入力してください。</t>
        </r>
      </text>
    </comment>
    <comment ref="N50" authorId="0" shapeId="0">
      <text>
        <r>
          <rPr>
            <sz val="11"/>
            <color indexed="81"/>
            <rFont val="ＭＳ Ｐゴシック"/>
            <family val="3"/>
            <charset val="128"/>
          </rPr>
          <t>県選手権の出場資格がある場合には、OPを選択してください！</t>
        </r>
      </text>
    </comment>
    <comment ref="H51" authorId="0" shapeId="0">
      <text>
        <r>
          <rPr>
            <sz val="11"/>
            <color indexed="81"/>
            <rFont val="ＭＳ Ｐゴシック"/>
            <family val="3"/>
            <charset val="128"/>
          </rPr>
          <t>県選手権の出場資格がある場合には、OPを選択してください！</t>
        </r>
      </text>
    </comment>
    <comment ref="J5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1" authorId="0" shapeId="0">
      <text>
        <r>
          <rPr>
            <sz val="11"/>
            <color indexed="81"/>
            <rFont val="ＭＳ Ｐゴシック"/>
            <family val="3"/>
            <charset val="128"/>
          </rPr>
          <t>県選手権の出場資格がある場合には、OPを選択してください！</t>
        </r>
      </text>
    </comment>
    <comment ref="M51" authorId="1" shapeId="0">
      <text>
        <r>
          <rPr>
            <b/>
            <sz val="16"/>
            <color indexed="81"/>
            <rFont val="ＭＳ ゴシック"/>
            <family val="3"/>
            <charset val="128"/>
          </rPr>
          <t>勤務区、居住区を入力してください。</t>
        </r>
      </text>
    </comment>
    <comment ref="N51" authorId="0" shapeId="0">
      <text>
        <r>
          <rPr>
            <sz val="11"/>
            <color indexed="81"/>
            <rFont val="ＭＳ Ｐゴシック"/>
            <family val="3"/>
            <charset val="128"/>
          </rPr>
          <t>県選手権の出場資格がある場合には、OPを選択してください！</t>
        </r>
      </text>
    </comment>
    <comment ref="H52" authorId="0" shapeId="0">
      <text>
        <r>
          <rPr>
            <sz val="11"/>
            <color indexed="81"/>
            <rFont val="ＭＳ Ｐゴシック"/>
            <family val="3"/>
            <charset val="128"/>
          </rPr>
          <t>県選手権の出場資格がある場合には、OPを選択してください！</t>
        </r>
      </text>
    </comment>
    <comment ref="J5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2" authorId="0" shapeId="0">
      <text>
        <r>
          <rPr>
            <sz val="11"/>
            <color indexed="81"/>
            <rFont val="ＭＳ Ｐゴシック"/>
            <family val="3"/>
            <charset val="128"/>
          </rPr>
          <t>県選手権の出場資格がある場合には、OPを選択してください！</t>
        </r>
      </text>
    </comment>
    <comment ref="M52" authorId="1" shapeId="0">
      <text>
        <r>
          <rPr>
            <b/>
            <sz val="16"/>
            <color indexed="81"/>
            <rFont val="ＭＳ ゴシック"/>
            <family val="3"/>
            <charset val="128"/>
          </rPr>
          <t>勤務区、居住区を入力してください。</t>
        </r>
      </text>
    </comment>
    <comment ref="N52" authorId="0" shapeId="0">
      <text>
        <r>
          <rPr>
            <sz val="11"/>
            <color indexed="81"/>
            <rFont val="ＭＳ Ｐゴシック"/>
            <family val="3"/>
            <charset val="128"/>
          </rPr>
          <t>県選手権の出場資格がある場合には、OPを選択してください！</t>
        </r>
      </text>
    </comment>
    <comment ref="H53" authorId="0" shapeId="0">
      <text>
        <r>
          <rPr>
            <sz val="11"/>
            <color indexed="81"/>
            <rFont val="ＭＳ Ｐゴシック"/>
            <family val="3"/>
            <charset val="128"/>
          </rPr>
          <t>県選手権の出場資格がある場合には、OPを選択してください！</t>
        </r>
      </text>
    </comment>
    <comment ref="J5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3" authorId="0" shapeId="0">
      <text>
        <r>
          <rPr>
            <sz val="11"/>
            <color indexed="81"/>
            <rFont val="ＭＳ Ｐゴシック"/>
            <family val="3"/>
            <charset val="128"/>
          </rPr>
          <t>県選手権の出場資格がある場合には、OPを選択してください！</t>
        </r>
      </text>
    </comment>
    <comment ref="M53" authorId="1" shapeId="0">
      <text>
        <r>
          <rPr>
            <b/>
            <sz val="16"/>
            <color indexed="81"/>
            <rFont val="ＭＳ ゴシック"/>
            <family val="3"/>
            <charset val="128"/>
          </rPr>
          <t>勤務区、居住区を入力してください。</t>
        </r>
      </text>
    </comment>
    <comment ref="N53" authorId="0" shapeId="0">
      <text>
        <r>
          <rPr>
            <sz val="11"/>
            <color indexed="81"/>
            <rFont val="ＭＳ Ｐゴシック"/>
            <family val="3"/>
            <charset val="128"/>
          </rPr>
          <t>県選手権の出場資格がある場合には、OPを選択してください！</t>
        </r>
      </text>
    </comment>
    <comment ref="H54" authorId="0" shapeId="0">
      <text>
        <r>
          <rPr>
            <sz val="11"/>
            <color indexed="81"/>
            <rFont val="ＭＳ Ｐゴシック"/>
            <family val="3"/>
            <charset val="128"/>
          </rPr>
          <t>県選手権の出場資格がある場合には、OPを選択してください！</t>
        </r>
      </text>
    </comment>
    <comment ref="J5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4" authorId="0" shapeId="0">
      <text>
        <r>
          <rPr>
            <sz val="11"/>
            <color indexed="81"/>
            <rFont val="ＭＳ Ｐゴシック"/>
            <family val="3"/>
            <charset val="128"/>
          </rPr>
          <t>県選手権の出場資格がある場合には、OPを選択してください！</t>
        </r>
      </text>
    </comment>
    <comment ref="M54" authorId="1" shapeId="0">
      <text>
        <r>
          <rPr>
            <b/>
            <sz val="16"/>
            <color indexed="81"/>
            <rFont val="ＭＳ ゴシック"/>
            <family val="3"/>
            <charset val="128"/>
          </rPr>
          <t>勤務区、居住区を入力してください。</t>
        </r>
      </text>
    </comment>
    <comment ref="N54" authorId="0" shapeId="0">
      <text>
        <r>
          <rPr>
            <sz val="11"/>
            <color indexed="81"/>
            <rFont val="ＭＳ Ｐゴシック"/>
            <family val="3"/>
            <charset val="128"/>
          </rPr>
          <t>県選手権の出場資格がある場合には、OPを選択してください！</t>
        </r>
      </text>
    </comment>
    <comment ref="H55" authorId="0" shapeId="0">
      <text>
        <r>
          <rPr>
            <sz val="11"/>
            <color indexed="81"/>
            <rFont val="ＭＳ Ｐゴシック"/>
            <family val="3"/>
            <charset val="128"/>
          </rPr>
          <t>県選手権の出場資格がある場合には、OPを選択してください！</t>
        </r>
      </text>
    </comment>
    <comment ref="J5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5" authorId="0" shapeId="0">
      <text>
        <r>
          <rPr>
            <sz val="11"/>
            <color indexed="81"/>
            <rFont val="ＭＳ Ｐゴシック"/>
            <family val="3"/>
            <charset val="128"/>
          </rPr>
          <t>県選手権の出場資格がある場合には、OPを選択してください！</t>
        </r>
      </text>
    </comment>
    <comment ref="M55" authorId="1" shapeId="0">
      <text>
        <r>
          <rPr>
            <b/>
            <sz val="16"/>
            <color indexed="81"/>
            <rFont val="ＭＳ ゴシック"/>
            <family val="3"/>
            <charset val="128"/>
          </rPr>
          <t>勤務区、居住区を入力してください。</t>
        </r>
      </text>
    </comment>
    <comment ref="N55" authorId="0" shapeId="0">
      <text>
        <r>
          <rPr>
            <sz val="11"/>
            <color indexed="81"/>
            <rFont val="ＭＳ Ｐゴシック"/>
            <family val="3"/>
            <charset val="128"/>
          </rPr>
          <t>県選手権の出場資格がある場合には、OPを選択してください！</t>
        </r>
      </text>
    </comment>
    <comment ref="H56" authorId="0" shapeId="0">
      <text>
        <r>
          <rPr>
            <sz val="11"/>
            <color indexed="81"/>
            <rFont val="ＭＳ Ｐゴシック"/>
            <family val="3"/>
            <charset val="128"/>
          </rPr>
          <t>県選手権の出場資格がある場合には、OPを選択してください！</t>
        </r>
      </text>
    </comment>
    <comment ref="J5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6" authorId="0" shapeId="0">
      <text>
        <r>
          <rPr>
            <sz val="11"/>
            <color indexed="81"/>
            <rFont val="ＭＳ Ｐゴシック"/>
            <family val="3"/>
            <charset val="128"/>
          </rPr>
          <t>県選手権の出場資格がある場合には、OPを選択してください！</t>
        </r>
      </text>
    </comment>
    <comment ref="M56" authorId="1" shapeId="0">
      <text>
        <r>
          <rPr>
            <b/>
            <sz val="16"/>
            <color indexed="81"/>
            <rFont val="ＭＳ ゴシック"/>
            <family val="3"/>
            <charset val="128"/>
          </rPr>
          <t>勤務区、居住区を入力してください。</t>
        </r>
      </text>
    </comment>
    <comment ref="N56" authorId="0" shapeId="0">
      <text>
        <r>
          <rPr>
            <sz val="11"/>
            <color indexed="81"/>
            <rFont val="ＭＳ Ｐゴシック"/>
            <family val="3"/>
            <charset val="128"/>
          </rPr>
          <t>県選手権の出場資格がある場合には、OPを選択してください！</t>
        </r>
      </text>
    </comment>
    <comment ref="H57" authorId="0" shapeId="0">
      <text>
        <r>
          <rPr>
            <sz val="11"/>
            <color indexed="81"/>
            <rFont val="ＭＳ Ｐゴシック"/>
            <family val="3"/>
            <charset val="128"/>
          </rPr>
          <t>県選手権の出場資格がある場合には、OPを選択してください！</t>
        </r>
      </text>
    </comment>
    <comment ref="J5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7" authorId="0" shapeId="0">
      <text>
        <r>
          <rPr>
            <sz val="11"/>
            <color indexed="81"/>
            <rFont val="ＭＳ Ｐゴシック"/>
            <family val="3"/>
            <charset val="128"/>
          </rPr>
          <t>県選手権の出場資格がある場合には、OPを選択してください！</t>
        </r>
      </text>
    </comment>
    <comment ref="M57" authorId="1" shapeId="0">
      <text>
        <r>
          <rPr>
            <b/>
            <sz val="16"/>
            <color indexed="81"/>
            <rFont val="ＭＳ ゴシック"/>
            <family val="3"/>
            <charset val="128"/>
          </rPr>
          <t>勤務区、居住区を入力してください。</t>
        </r>
      </text>
    </comment>
    <comment ref="N57" authorId="0" shapeId="0">
      <text>
        <r>
          <rPr>
            <sz val="11"/>
            <color indexed="81"/>
            <rFont val="ＭＳ Ｐゴシック"/>
            <family val="3"/>
            <charset val="128"/>
          </rPr>
          <t>県選手権の出場資格がある場合には、OPを選択してください！</t>
        </r>
      </text>
    </comment>
    <comment ref="H58" authorId="0" shapeId="0">
      <text>
        <r>
          <rPr>
            <sz val="11"/>
            <color indexed="81"/>
            <rFont val="ＭＳ Ｐゴシック"/>
            <family val="3"/>
            <charset val="128"/>
          </rPr>
          <t>県選手権の出場資格がある場合には、OPを選択してください！</t>
        </r>
      </text>
    </comment>
    <comment ref="J5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8" authorId="0" shapeId="0">
      <text>
        <r>
          <rPr>
            <sz val="11"/>
            <color indexed="81"/>
            <rFont val="ＭＳ Ｐゴシック"/>
            <family val="3"/>
            <charset val="128"/>
          </rPr>
          <t>県選手権の出場資格がある場合には、OPを選択してください！</t>
        </r>
      </text>
    </comment>
    <comment ref="M58" authorId="1" shapeId="0">
      <text>
        <r>
          <rPr>
            <b/>
            <sz val="16"/>
            <color indexed="81"/>
            <rFont val="ＭＳ ゴシック"/>
            <family val="3"/>
            <charset val="128"/>
          </rPr>
          <t>勤務区、居住区を入力してください。</t>
        </r>
      </text>
    </comment>
    <comment ref="N58" authorId="0" shapeId="0">
      <text>
        <r>
          <rPr>
            <sz val="11"/>
            <color indexed="81"/>
            <rFont val="ＭＳ Ｐゴシック"/>
            <family val="3"/>
            <charset val="128"/>
          </rPr>
          <t>県選手権の出場資格がある場合には、OPを選択してください！</t>
        </r>
      </text>
    </comment>
    <comment ref="H59" authorId="0" shapeId="0">
      <text>
        <r>
          <rPr>
            <sz val="11"/>
            <color indexed="81"/>
            <rFont val="ＭＳ Ｐゴシック"/>
            <family val="3"/>
            <charset val="128"/>
          </rPr>
          <t>県選手権の出場資格がある場合には、OPを選択してください！</t>
        </r>
      </text>
    </comment>
    <comment ref="J5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9" authorId="0" shapeId="0">
      <text>
        <r>
          <rPr>
            <sz val="11"/>
            <color indexed="81"/>
            <rFont val="ＭＳ Ｐゴシック"/>
            <family val="3"/>
            <charset val="128"/>
          </rPr>
          <t>県選手権の出場資格がある場合には、OPを選択してください！</t>
        </r>
      </text>
    </comment>
    <comment ref="M59" authorId="1" shapeId="0">
      <text>
        <r>
          <rPr>
            <b/>
            <sz val="16"/>
            <color indexed="81"/>
            <rFont val="ＭＳ ゴシック"/>
            <family val="3"/>
            <charset val="128"/>
          </rPr>
          <t>勤務区、居住区を入力してください。</t>
        </r>
      </text>
    </comment>
    <comment ref="N59" authorId="0" shapeId="0">
      <text>
        <r>
          <rPr>
            <sz val="11"/>
            <color indexed="81"/>
            <rFont val="ＭＳ Ｐゴシック"/>
            <family val="3"/>
            <charset val="128"/>
          </rPr>
          <t>県選手権の出場資格がある場合には、OPを選択してください！</t>
        </r>
      </text>
    </comment>
    <comment ref="H60" authorId="0" shapeId="0">
      <text>
        <r>
          <rPr>
            <sz val="11"/>
            <color indexed="81"/>
            <rFont val="ＭＳ Ｐゴシック"/>
            <family val="3"/>
            <charset val="128"/>
          </rPr>
          <t>県選手権の出場資格がある場合には、OPを選択してください！</t>
        </r>
      </text>
    </comment>
    <comment ref="J6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0" authorId="0" shapeId="0">
      <text>
        <r>
          <rPr>
            <sz val="11"/>
            <color indexed="81"/>
            <rFont val="ＭＳ Ｐゴシック"/>
            <family val="3"/>
            <charset val="128"/>
          </rPr>
          <t>県選手権の出場資格がある場合には、OPを選択してください！</t>
        </r>
      </text>
    </comment>
    <comment ref="M60" authorId="1" shapeId="0">
      <text>
        <r>
          <rPr>
            <b/>
            <sz val="16"/>
            <color indexed="81"/>
            <rFont val="ＭＳ ゴシック"/>
            <family val="3"/>
            <charset val="128"/>
          </rPr>
          <t>勤務区、居住区を入力してください。</t>
        </r>
      </text>
    </comment>
    <comment ref="N60" authorId="0" shapeId="0">
      <text>
        <r>
          <rPr>
            <sz val="11"/>
            <color indexed="81"/>
            <rFont val="ＭＳ Ｐゴシック"/>
            <family val="3"/>
            <charset val="128"/>
          </rPr>
          <t>県選手権の出場資格がある場合には、OPを選択してください！</t>
        </r>
      </text>
    </comment>
    <comment ref="H61" authorId="0" shapeId="0">
      <text>
        <r>
          <rPr>
            <sz val="11"/>
            <color indexed="81"/>
            <rFont val="ＭＳ Ｐゴシック"/>
            <family val="3"/>
            <charset val="128"/>
          </rPr>
          <t>県選手権の出場資格がある場合には、OPを選択してください！</t>
        </r>
      </text>
    </comment>
    <comment ref="J6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1" authorId="0" shapeId="0">
      <text>
        <r>
          <rPr>
            <sz val="11"/>
            <color indexed="81"/>
            <rFont val="ＭＳ Ｐゴシック"/>
            <family val="3"/>
            <charset val="128"/>
          </rPr>
          <t>県選手権の出場資格がある場合には、OPを選択してください！</t>
        </r>
      </text>
    </comment>
    <comment ref="M61" authorId="1" shapeId="0">
      <text>
        <r>
          <rPr>
            <b/>
            <sz val="16"/>
            <color indexed="81"/>
            <rFont val="ＭＳ ゴシック"/>
            <family val="3"/>
            <charset val="128"/>
          </rPr>
          <t>勤務区、居住区を入力してください。</t>
        </r>
      </text>
    </comment>
    <comment ref="N61" authorId="0" shapeId="0">
      <text>
        <r>
          <rPr>
            <sz val="11"/>
            <color indexed="81"/>
            <rFont val="ＭＳ Ｐゴシック"/>
            <family val="3"/>
            <charset val="128"/>
          </rPr>
          <t>県選手権の出場資格がある場合には、OPを選択してください！</t>
        </r>
      </text>
    </comment>
    <comment ref="H62" authorId="0" shapeId="0">
      <text>
        <r>
          <rPr>
            <sz val="11"/>
            <color indexed="81"/>
            <rFont val="ＭＳ Ｐゴシック"/>
            <family val="3"/>
            <charset val="128"/>
          </rPr>
          <t>県選手権の出場資格がある場合には、OPを選択してください！</t>
        </r>
      </text>
    </comment>
    <comment ref="J6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2" authorId="0" shapeId="0">
      <text>
        <r>
          <rPr>
            <sz val="11"/>
            <color indexed="81"/>
            <rFont val="ＭＳ Ｐゴシック"/>
            <family val="3"/>
            <charset val="128"/>
          </rPr>
          <t>県選手権の出場資格がある場合には、OPを選択してください！</t>
        </r>
      </text>
    </comment>
    <comment ref="M62" authorId="1" shapeId="0">
      <text>
        <r>
          <rPr>
            <b/>
            <sz val="16"/>
            <color indexed="81"/>
            <rFont val="ＭＳ ゴシック"/>
            <family val="3"/>
            <charset val="128"/>
          </rPr>
          <t>勤務区、居住区を入力してください。</t>
        </r>
      </text>
    </comment>
    <comment ref="N62" authorId="0" shapeId="0">
      <text>
        <r>
          <rPr>
            <sz val="11"/>
            <color indexed="81"/>
            <rFont val="ＭＳ Ｐゴシック"/>
            <family val="3"/>
            <charset val="128"/>
          </rPr>
          <t>県選手権の出場資格がある場合には、OPを選択してください！</t>
        </r>
      </text>
    </comment>
    <comment ref="H63" authorId="0" shapeId="0">
      <text>
        <r>
          <rPr>
            <sz val="11"/>
            <color indexed="81"/>
            <rFont val="ＭＳ Ｐゴシック"/>
            <family val="3"/>
            <charset val="128"/>
          </rPr>
          <t>県選手権の出場資格がある場合には、OPを選択してください！</t>
        </r>
      </text>
    </comment>
    <comment ref="J6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3" authorId="0" shapeId="0">
      <text>
        <r>
          <rPr>
            <sz val="11"/>
            <color indexed="81"/>
            <rFont val="ＭＳ Ｐゴシック"/>
            <family val="3"/>
            <charset val="128"/>
          </rPr>
          <t>県選手権の出場資格がある場合には、OPを選択してください！</t>
        </r>
      </text>
    </comment>
    <comment ref="M63" authorId="1" shapeId="0">
      <text>
        <r>
          <rPr>
            <b/>
            <sz val="16"/>
            <color indexed="81"/>
            <rFont val="ＭＳ ゴシック"/>
            <family val="3"/>
            <charset val="128"/>
          </rPr>
          <t>勤務区、居住区を入力してください。</t>
        </r>
      </text>
    </comment>
    <comment ref="N63" authorId="0" shapeId="0">
      <text>
        <r>
          <rPr>
            <sz val="11"/>
            <color indexed="81"/>
            <rFont val="ＭＳ Ｐゴシック"/>
            <family val="3"/>
            <charset val="128"/>
          </rPr>
          <t>県選手権の出場資格がある場合には、OPを選択してください！</t>
        </r>
      </text>
    </comment>
    <comment ref="H64" authorId="0" shapeId="0">
      <text>
        <r>
          <rPr>
            <sz val="11"/>
            <color indexed="81"/>
            <rFont val="ＭＳ Ｐゴシック"/>
            <family val="3"/>
            <charset val="128"/>
          </rPr>
          <t>県選手権の出場資格がある場合には、OPを選択してください！</t>
        </r>
      </text>
    </comment>
    <comment ref="J6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4" authorId="0" shapeId="0">
      <text>
        <r>
          <rPr>
            <sz val="11"/>
            <color indexed="81"/>
            <rFont val="ＭＳ Ｐゴシック"/>
            <family val="3"/>
            <charset val="128"/>
          </rPr>
          <t>県選手権の出場資格がある場合には、OPを選択してください！</t>
        </r>
      </text>
    </comment>
    <comment ref="M64" authorId="1" shapeId="0">
      <text>
        <r>
          <rPr>
            <b/>
            <sz val="16"/>
            <color indexed="81"/>
            <rFont val="ＭＳ ゴシック"/>
            <family val="3"/>
            <charset val="128"/>
          </rPr>
          <t>勤務区、居住区を入力してください。</t>
        </r>
      </text>
    </comment>
    <comment ref="N64" authorId="0" shapeId="0">
      <text>
        <r>
          <rPr>
            <sz val="11"/>
            <color indexed="81"/>
            <rFont val="ＭＳ Ｐゴシック"/>
            <family val="3"/>
            <charset val="128"/>
          </rPr>
          <t>県選手権の出場資格がある場合には、OPを選択してください！</t>
        </r>
      </text>
    </comment>
    <comment ref="H65" authorId="0" shapeId="0">
      <text>
        <r>
          <rPr>
            <sz val="11"/>
            <color indexed="81"/>
            <rFont val="ＭＳ Ｐゴシック"/>
            <family val="3"/>
            <charset val="128"/>
          </rPr>
          <t>県選手権の出場資格がある場合には、OPを選択してください！</t>
        </r>
      </text>
    </comment>
    <comment ref="J6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5" authorId="0" shapeId="0">
      <text>
        <r>
          <rPr>
            <sz val="11"/>
            <color indexed="81"/>
            <rFont val="ＭＳ Ｐゴシック"/>
            <family val="3"/>
            <charset val="128"/>
          </rPr>
          <t>県選手権の出場資格がある場合には、OPを選択してください！</t>
        </r>
      </text>
    </comment>
    <comment ref="M65" authorId="1" shapeId="0">
      <text>
        <r>
          <rPr>
            <b/>
            <sz val="16"/>
            <color indexed="81"/>
            <rFont val="ＭＳ ゴシック"/>
            <family val="3"/>
            <charset val="128"/>
          </rPr>
          <t>勤務区、居住区を入力してください。</t>
        </r>
      </text>
    </comment>
    <comment ref="N65" authorId="0" shapeId="0">
      <text>
        <r>
          <rPr>
            <sz val="11"/>
            <color indexed="81"/>
            <rFont val="ＭＳ Ｐゴシック"/>
            <family val="3"/>
            <charset val="128"/>
          </rPr>
          <t>県選手権の出場資格がある場合には、OPを選択してください！</t>
        </r>
      </text>
    </comment>
    <comment ref="H66" authorId="0" shapeId="0">
      <text>
        <r>
          <rPr>
            <sz val="11"/>
            <color indexed="81"/>
            <rFont val="ＭＳ Ｐゴシック"/>
            <family val="3"/>
            <charset val="128"/>
          </rPr>
          <t>県選手権の出場資格がある場合には、OPを選択してください！</t>
        </r>
      </text>
    </comment>
    <comment ref="J6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6" authorId="0" shapeId="0">
      <text>
        <r>
          <rPr>
            <sz val="11"/>
            <color indexed="81"/>
            <rFont val="ＭＳ Ｐゴシック"/>
            <family val="3"/>
            <charset val="128"/>
          </rPr>
          <t>県選手権の出場資格がある場合には、OPを選択してください！</t>
        </r>
      </text>
    </comment>
    <comment ref="M66" authorId="1" shapeId="0">
      <text>
        <r>
          <rPr>
            <b/>
            <sz val="16"/>
            <color indexed="81"/>
            <rFont val="ＭＳ ゴシック"/>
            <family val="3"/>
            <charset val="128"/>
          </rPr>
          <t>勤務区、居住区を入力してください。</t>
        </r>
      </text>
    </comment>
    <comment ref="N66" authorId="0" shapeId="0">
      <text>
        <r>
          <rPr>
            <sz val="11"/>
            <color indexed="81"/>
            <rFont val="ＭＳ Ｐゴシック"/>
            <family val="3"/>
            <charset val="128"/>
          </rPr>
          <t>県選手権の出場資格がある場合には、OPを選択してください！</t>
        </r>
      </text>
    </comment>
    <comment ref="H67" authorId="0" shapeId="0">
      <text>
        <r>
          <rPr>
            <sz val="11"/>
            <color indexed="81"/>
            <rFont val="ＭＳ Ｐゴシック"/>
            <family val="3"/>
            <charset val="128"/>
          </rPr>
          <t>県選手権の出場資格がある場合には、OPを選択してください！</t>
        </r>
      </text>
    </comment>
    <comment ref="J6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7" authorId="0" shapeId="0">
      <text>
        <r>
          <rPr>
            <sz val="11"/>
            <color indexed="81"/>
            <rFont val="ＭＳ Ｐゴシック"/>
            <family val="3"/>
            <charset val="128"/>
          </rPr>
          <t>県選手権の出場資格がある場合には、OPを選択してください！</t>
        </r>
      </text>
    </comment>
    <comment ref="M67" authorId="1" shapeId="0">
      <text>
        <r>
          <rPr>
            <b/>
            <sz val="16"/>
            <color indexed="81"/>
            <rFont val="ＭＳ ゴシック"/>
            <family val="3"/>
            <charset val="128"/>
          </rPr>
          <t>勤務区、居住区を入力してください。</t>
        </r>
      </text>
    </comment>
    <comment ref="N67" authorId="0" shapeId="0">
      <text>
        <r>
          <rPr>
            <sz val="11"/>
            <color indexed="81"/>
            <rFont val="ＭＳ Ｐゴシック"/>
            <family val="3"/>
            <charset val="128"/>
          </rPr>
          <t>県選手権の出場資格がある場合には、OPを選択してください！</t>
        </r>
      </text>
    </comment>
    <comment ref="H68" authorId="0" shapeId="0">
      <text>
        <r>
          <rPr>
            <sz val="11"/>
            <color indexed="81"/>
            <rFont val="ＭＳ Ｐゴシック"/>
            <family val="3"/>
            <charset val="128"/>
          </rPr>
          <t>県選手権の出場資格がある場合には、OPを選択してください！</t>
        </r>
      </text>
    </comment>
    <comment ref="J6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8" authorId="0" shapeId="0">
      <text>
        <r>
          <rPr>
            <sz val="11"/>
            <color indexed="81"/>
            <rFont val="ＭＳ Ｐゴシック"/>
            <family val="3"/>
            <charset val="128"/>
          </rPr>
          <t>県選手権の出場資格がある場合には、OPを選択してください！</t>
        </r>
      </text>
    </comment>
    <comment ref="M68" authorId="1" shapeId="0">
      <text>
        <r>
          <rPr>
            <b/>
            <sz val="16"/>
            <color indexed="81"/>
            <rFont val="ＭＳ ゴシック"/>
            <family val="3"/>
            <charset val="128"/>
          </rPr>
          <t>勤務区、居住区を入力してください。</t>
        </r>
      </text>
    </comment>
    <comment ref="N68" authorId="0" shapeId="0">
      <text>
        <r>
          <rPr>
            <sz val="11"/>
            <color indexed="81"/>
            <rFont val="ＭＳ Ｐゴシック"/>
            <family val="3"/>
            <charset val="128"/>
          </rPr>
          <t>県選手権の出場資格がある場合には、OPを選択してください！</t>
        </r>
      </text>
    </comment>
    <comment ref="H69" authorId="0" shapeId="0">
      <text>
        <r>
          <rPr>
            <sz val="11"/>
            <color indexed="81"/>
            <rFont val="ＭＳ Ｐゴシック"/>
            <family val="3"/>
            <charset val="128"/>
          </rPr>
          <t>県選手権の出場資格がある場合には、OPを選択してください！</t>
        </r>
      </text>
    </comment>
    <comment ref="J6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9" authorId="0" shapeId="0">
      <text>
        <r>
          <rPr>
            <sz val="11"/>
            <color indexed="81"/>
            <rFont val="ＭＳ Ｐゴシック"/>
            <family val="3"/>
            <charset val="128"/>
          </rPr>
          <t>県選手権の出場資格がある場合には、OPを選択してください！</t>
        </r>
      </text>
    </comment>
    <comment ref="M69" authorId="1" shapeId="0">
      <text>
        <r>
          <rPr>
            <b/>
            <sz val="16"/>
            <color indexed="81"/>
            <rFont val="ＭＳ ゴシック"/>
            <family val="3"/>
            <charset val="128"/>
          </rPr>
          <t>勤務区、居住区を入力してください。</t>
        </r>
      </text>
    </comment>
    <comment ref="N69" authorId="0" shapeId="0">
      <text>
        <r>
          <rPr>
            <sz val="11"/>
            <color indexed="81"/>
            <rFont val="ＭＳ Ｐゴシック"/>
            <family val="3"/>
            <charset val="128"/>
          </rPr>
          <t>県選手権の出場資格がある場合には、OPを選択してください！</t>
        </r>
      </text>
    </comment>
    <comment ref="H70" authorId="0" shapeId="0">
      <text>
        <r>
          <rPr>
            <sz val="11"/>
            <color indexed="81"/>
            <rFont val="ＭＳ Ｐゴシック"/>
            <family val="3"/>
            <charset val="128"/>
          </rPr>
          <t>県選手権の出場資格がある場合には、OPを選択してください！</t>
        </r>
      </text>
    </comment>
    <comment ref="J7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0" authorId="0" shapeId="0">
      <text>
        <r>
          <rPr>
            <sz val="11"/>
            <color indexed="81"/>
            <rFont val="ＭＳ Ｐゴシック"/>
            <family val="3"/>
            <charset val="128"/>
          </rPr>
          <t>県選手権の出場資格がある場合には、OPを選択してください！</t>
        </r>
      </text>
    </comment>
    <comment ref="M70" authorId="1" shapeId="0">
      <text>
        <r>
          <rPr>
            <b/>
            <sz val="16"/>
            <color indexed="81"/>
            <rFont val="ＭＳ ゴシック"/>
            <family val="3"/>
            <charset val="128"/>
          </rPr>
          <t>勤務区、居住区を入力してください。</t>
        </r>
      </text>
    </comment>
    <comment ref="N70" authorId="0" shapeId="0">
      <text>
        <r>
          <rPr>
            <sz val="11"/>
            <color indexed="81"/>
            <rFont val="ＭＳ Ｐゴシック"/>
            <family val="3"/>
            <charset val="128"/>
          </rPr>
          <t>県選手権の出場資格がある場合には、OPを選択してください！</t>
        </r>
      </text>
    </comment>
    <comment ref="H71" authorId="0" shapeId="0">
      <text>
        <r>
          <rPr>
            <sz val="11"/>
            <color indexed="81"/>
            <rFont val="ＭＳ Ｐゴシック"/>
            <family val="3"/>
            <charset val="128"/>
          </rPr>
          <t>県選手権の出場資格がある場合には、OPを選択してください！</t>
        </r>
      </text>
    </comment>
    <comment ref="J7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1" authorId="0" shapeId="0">
      <text>
        <r>
          <rPr>
            <sz val="11"/>
            <color indexed="81"/>
            <rFont val="ＭＳ Ｐゴシック"/>
            <family val="3"/>
            <charset val="128"/>
          </rPr>
          <t>県選手権の出場資格がある場合には、OPを選択してください！</t>
        </r>
      </text>
    </comment>
    <comment ref="M71" authorId="1" shapeId="0">
      <text>
        <r>
          <rPr>
            <b/>
            <sz val="16"/>
            <color indexed="81"/>
            <rFont val="ＭＳ ゴシック"/>
            <family val="3"/>
            <charset val="128"/>
          </rPr>
          <t>勤務区、居住区を入力してください。</t>
        </r>
      </text>
    </comment>
    <comment ref="N71" authorId="0" shapeId="0">
      <text>
        <r>
          <rPr>
            <sz val="11"/>
            <color indexed="81"/>
            <rFont val="ＭＳ Ｐゴシック"/>
            <family val="3"/>
            <charset val="128"/>
          </rPr>
          <t>県選手権の出場資格がある場合には、OPを選択してください！</t>
        </r>
      </text>
    </comment>
    <comment ref="H72" authorId="0" shapeId="0">
      <text>
        <r>
          <rPr>
            <sz val="11"/>
            <color indexed="81"/>
            <rFont val="ＭＳ Ｐゴシック"/>
            <family val="3"/>
            <charset val="128"/>
          </rPr>
          <t>県選手権の出場資格がある場合には、OPを選択してください！</t>
        </r>
      </text>
    </comment>
    <comment ref="J7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2" authorId="0" shapeId="0">
      <text>
        <r>
          <rPr>
            <sz val="11"/>
            <color indexed="81"/>
            <rFont val="ＭＳ Ｐゴシック"/>
            <family val="3"/>
            <charset val="128"/>
          </rPr>
          <t>県選手権の出場資格がある場合には、OPを選択してください！</t>
        </r>
      </text>
    </comment>
    <comment ref="M72" authorId="1" shapeId="0">
      <text>
        <r>
          <rPr>
            <b/>
            <sz val="16"/>
            <color indexed="81"/>
            <rFont val="ＭＳ ゴシック"/>
            <family val="3"/>
            <charset val="128"/>
          </rPr>
          <t>勤務区、居住区を入力してください。</t>
        </r>
      </text>
    </comment>
    <comment ref="N72" authorId="0" shapeId="0">
      <text>
        <r>
          <rPr>
            <sz val="11"/>
            <color indexed="81"/>
            <rFont val="ＭＳ Ｐゴシック"/>
            <family val="3"/>
            <charset val="128"/>
          </rPr>
          <t>県選手権の出場資格がある場合には、OPを選択してください！</t>
        </r>
      </text>
    </comment>
    <comment ref="H73" authorId="0" shapeId="0">
      <text>
        <r>
          <rPr>
            <sz val="11"/>
            <color indexed="81"/>
            <rFont val="ＭＳ Ｐゴシック"/>
            <family val="3"/>
            <charset val="128"/>
          </rPr>
          <t>県選手権の出場資格がある場合には、OPを選択してください！</t>
        </r>
      </text>
    </comment>
    <comment ref="J7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3" authorId="0" shapeId="0">
      <text>
        <r>
          <rPr>
            <sz val="11"/>
            <color indexed="81"/>
            <rFont val="ＭＳ Ｐゴシック"/>
            <family val="3"/>
            <charset val="128"/>
          </rPr>
          <t>県選手権の出場資格がある場合には、OPを選択してください！</t>
        </r>
      </text>
    </comment>
    <comment ref="M73" authorId="1" shapeId="0">
      <text>
        <r>
          <rPr>
            <b/>
            <sz val="16"/>
            <color indexed="81"/>
            <rFont val="ＭＳ ゴシック"/>
            <family val="3"/>
            <charset val="128"/>
          </rPr>
          <t>勤務区、居住区を入力してください。</t>
        </r>
      </text>
    </comment>
    <comment ref="N73" authorId="0" shapeId="0">
      <text>
        <r>
          <rPr>
            <sz val="11"/>
            <color indexed="81"/>
            <rFont val="ＭＳ Ｐゴシック"/>
            <family val="3"/>
            <charset val="128"/>
          </rPr>
          <t>県選手権の出場資格がある場合には、OPを選択してください！</t>
        </r>
      </text>
    </comment>
    <comment ref="H74" authorId="0" shapeId="0">
      <text>
        <r>
          <rPr>
            <sz val="11"/>
            <color indexed="81"/>
            <rFont val="ＭＳ Ｐゴシック"/>
            <family val="3"/>
            <charset val="128"/>
          </rPr>
          <t>県選手権の出場資格がある場合には、OPを選択してください！</t>
        </r>
      </text>
    </comment>
    <comment ref="J7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4" authorId="0" shapeId="0">
      <text>
        <r>
          <rPr>
            <sz val="11"/>
            <color indexed="81"/>
            <rFont val="ＭＳ Ｐゴシック"/>
            <family val="3"/>
            <charset val="128"/>
          </rPr>
          <t>県選手権の出場資格がある場合には、OPを選択してください！</t>
        </r>
      </text>
    </comment>
    <comment ref="M74" authorId="1" shapeId="0">
      <text>
        <r>
          <rPr>
            <b/>
            <sz val="16"/>
            <color indexed="81"/>
            <rFont val="ＭＳ ゴシック"/>
            <family val="3"/>
            <charset val="128"/>
          </rPr>
          <t>勤務区、居住区を入力してください。</t>
        </r>
      </text>
    </comment>
    <comment ref="N74" authorId="0" shapeId="0">
      <text>
        <r>
          <rPr>
            <sz val="11"/>
            <color indexed="81"/>
            <rFont val="ＭＳ Ｐゴシック"/>
            <family val="3"/>
            <charset val="128"/>
          </rPr>
          <t>県選手権の出場資格がある場合には、OPを選択してください！</t>
        </r>
      </text>
    </comment>
    <comment ref="H75" authorId="0" shapeId="0">
      <text>
        <r>
          <rPr>
            <sz val="11"/>
            <color indexed="81"/>
            <rFont val="ＭＳ Ｐゴシック"/>
            <family val="3"/>
            <charset val="128"/>
          </rPr>
          <t>県選手権の出場資格がある場合には、OPを選択してください！</t>
        </r>
      </text>
    </comment>
    <comment ref="J7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5" authorId="0" shapeId="0">
      <text>
        <r>
          <rPr>
            <sz val="11"/>
            <color indexed="81"/>
            <rFont val="ＭＳ Ｐゴシック"/>
            <family val="3"/>
            <charset val="128"/>
          </rPr>
          <t>県選手権の出場資格がある場合には、OPを選択してください！</t>
        </r>
      </text>
    </comment>
    <comment ref="M75" authorId="1" shapeId="0">
      <text>
        <r>
          <rPr>
            <b/>
            <sz val="16"/>
            <color indexed="81"/>
            <rFont val="ＭＳ ゴシック"/>
            <family val="3"/>
            <charset val="128"/>
          </rPr>
          <t>勤務区、居住区を入力してください。</t>
        </r>
      </text>
    </comment>
    <comment ref="N75" authorId="0" shapeId="0">
      <text>
        <r>
          <rPr>
            <sz val="11"/>
            <color indexed="81"/>
            <rFont val="ＭＳ Ｐゴシック"/>
            <family val="3"/>
            <charset val="128"/>
          </rPr>
          <t>県選手権の出場資格がある場合には、OPを選択してください！</t>
        </r>
      </text>
    </comment>
    <comment ref="H76" authorId="0" shapeId="0">
      <text>
        <r>
          <rPr>
            <sz val="11"/>
            <color indexed="81"/>
            <rFont val="ＭＳ Ｐゴシック"/>
            <family val="3"/>
            <charset val="128"/>
          </rPr>
          <t>県選手権の出場資格がある場合には、OPを選択してください！</t>
        </r>
      </text>
    </comment>
    <comment ref="J7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6" authorId="0" shapeId="0">
      <text>
        <r>
          <rPr>
            <sz val="11"/>
            <color indexed="81"/>
            <rFont val="ＭＳ Ｐゴシック"/>
            <family val="3"/>
            <charset val="128"/>
          </rPr>
          <t>県選手権の出場資格がある場合には、OPを選択してください！</t>
        </r>
      </text>
    </comment>
    <comment ref="M76" authorId="1" shapeId="0">
      <text>
        <r>
          <rPr>
            <b/>
            <sz val="16"/>
            <color indexed="81"/>
            <rFont val="ＭＳ ゴシック"/>
            <family val="3"/>
            <charset val="128"/>
          </rPr>
          <t>勤務区、居住区を入力してください。</t>
        </r>
      </text>
    </comment>
    <comment ref="N76" authorId="0" shapeId="0">
      <text>
        <r>
          <rPr>
            <sz val="11"/>
            <color indexed="81"/>
            <rFont val="ＭＳ Ｐゴシック"/>
            <family val="3"/>
            <charset val="128"/>
          </rPr>
          <t>県選手権の出場資格がある場合には、OPを選択してください！</t>
        </r>
      </text>
    </comment>
    <comment ref="H77" authorId="0" shapeId="0">
      <text>
        <r>
          <rPr>
            <sz val="11"/>
            <color indexed="81"/>
            <rFont val="ＭＳ Ｐゴシック"/>
            <family val="3"/>
            <charset val="128"/>
          </rPr>
          <t>県選手権の出場資格がある場合には、OPを選択してください！</t>
        </r>
      </text>
    </comment>
    <comment ref="J7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7" authorId="0" shapeId="0">
      <text>
        <r>
          <rPr>
            <sz val="11"/>
            <color indexed="81"/>
            <rFont val="ＭＳ Ｐゴシック"/>
            <family val="3"/>
            <charset val="128"/>
          </rPr>
          <t>県選手権の出場資格がある場合には、OPを選択してください！</t>
        </r>
      </text>
    </comment>
    <comment ref="M77" authorId="1" shapeId="0">
      <text>
        <r>
          <rPr>
            <b/>
            <sz val="16"/>
            <color indexed="81"/>
            <rFont val="ＭＳ ゴシック"/>
            <family val="3"/>
            <charset val="128"/>
          </rPr>
          <t>勤務区、居住区を入力してください。</t>
        </r>
      </text>
    </comment>
    <comment ref="N77" authorId="0" shapeId="0">
      <text>
        <r>
          <rPr>
            <sz val="11"/>
            <color indexed="81"/>
            <rFont val="ＭＳ Ｐゴシック"/>
            <family val="3"/>
            <charset val="128"/>
          </rPr>
          <t>県選手権の出場資格がある場合には、OPを選択してください！</t>
        </r>
      </text>
    </comment>
    <comment ref="H78" authorId="0" shapeId="0">
      <text>
        <r>
          <rPr>
            <sz val="11"/>
            <color indexed="81"/>
            <rFont val="ＭＳ Ｐゴシック"/>
            <family val="3"/>
            <charset val="128"/>
          </rPr>
          <t>県選手権の出場資格がある場合には、OPを選択してください！</t>
        </r>
      </text>
    </comment>
    <comment ref="J7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8" authorId="0" shapeId="0">
      <text>
        <r>
          <rPr>
            <sz val="11"/>
            <color indexed="81"/>
            <rFont val="ＭＳ Ｐゴシック"/>
            <family val="3"/>
            <charset val="128"/>
          </rPr>
          <t>県選手権の出場資格がある場合には、OPを選択してください！</t>
        </r>
      </text>
    </comment>
    <comment ref="M78" authorId="1" shapeId="0">
      <text>
        <r>
          <rPr>
            <b/>
            <sz val="16"/>
            <color indexed="81"/>
            <rFont val="ＭＳ ゴシック"/>
            <family val="3"/>
            <charset val="128"/>
          </rPr>
          <t>勤務区、居住区を入力してください。</t>
        </r>
      </text>
    </comment>
    <comment ref="N78" authorId="0" shapeId="0">
      <text>
        <r>
          <rPr>
            <sz val="11"/>
            <color indexed="81"/>
            <rFont val="ＭＳ Ｐゴシック"/>
            <family val="3"/>
            <charset val="128"/>
          </rPr>
          <t>県選手権の出場資格がある場合には、OPを選択してください！</t>
        </r>
      </text>
    </comment>
    <comment ref="H79" authorId="0" shapeId="0">
      <text>
        <r>
          <rPr>
            <sz val="11"/>
            <color indexed="81"/>
            <rFont val="ＭＳ Ｐゴシック"/>
            <family val="3"/>
            <charset val="128"/>
          </rPr>
          <t>県選手権の出場資格がある場合には、OPを選択してください！</t>
        </r>
      </text>
    </comment>
    <comment ref="J7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9" authorId="0" shapeId="0">
      <text>
        <r>
          <rPr>
            <sz val="11"/>
            <color indexed="81"/>
            <rFont val="ＭＳ Ｐゴシック"/>
            <family val="3"/>
            <charset val="128"/>
          </rPr>
          <t>県選手権の出場資格がある場合には、OPを選択してください！</t>
        </r>
      </text>
    </comment>
    <comment ref="M79" authorId="1" shapeId="0">
      <text>
        <r>
          <rPr>
            <b/>
            <sz val="16"/>
            <color indexed="81"/>
            <rFont val="ＭＳ ゴシック"/>
            <family val="3"/>
            <charset val="128"/>
          </rPr>
          <t>勤務区、居住区を入力してください。</t>
        </r>
      </text>
    </comment>
    <comment ref="N79" authorId="0" shapeId="0">
      <text>
        <r>
          <rPr>
            <sz val="11"/>
            <color indexed="81"/>
            <rFont val="ＭＳ Ｐゴシック"/>
            <family val="3"/>
            <charset val="128"/>
          </rPr>
          <t>県選手権の出場資格がある場合には、OPを選択してください！</t>
        </r>
      </text>
    </comment>
    <comment ref="H80" authorId="0" shapeId="0">
      <text>
        <r>
          <rPr>
            <sz val="11"/>
            <color indexed="81"/>
            <rFont val="ＭＳ Ｐゴシック"/>
            <family val="3"/>
            <charset val="128"/>
          </rPr>
          <t>県選手権の出場資格がある場合には、OPを選択してください！</t>
        </r>
      </text>
    </comment>
    <comment ref="J8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0" authorId="0" shapeId="0">
      <text>
        <r>
          <rPr>
            <sz val="11"/>
            <color indexed="81"/>
            <rFont val="ＭＳ Ｐゴシック"/>
            <family val="3"/>
            <charset val="128"/>
          </rPr>
          <t>県選手権の出場資格がある場合には、OPを選択してください！</t>
        </r>
      </text>
    </comment>
    <comment ref="M80" authorId="1" shapeId="0">
      <text>
        <r>
          <rPr>
            <b/>
            <sz val="16"/>
            <color indexed="81"/>
            <rFont val="ＭＳ ゴシック"/>
            <family val="3"/>
            <charset val="128"/>
          </rPr>
          <t>勤務区、居住区を入力してください。</t>
        </r>
      </text>
    </comment>
    <comment ref="N80" authorId="0" shapeId="0">
      <text>
        <r>
          <rPr>
            <sz val="11"/>
            <color indexed="81"/>
            <rFont val="ＭＳ Ｐゴシック"/>
            <family val="3"/>
            <charset val="128"/>
          </rPr>
          <t>県選手権の出場資格がある場合には、OPを選択してください！</t>
        </r>
      </text>
    </comment>
    <comment ref="H81" authorId="0" shapeId="0">
      <text>
        <r>
          <rPr>
            <sz val="11"/>
            <color indexed="81"/>
            <rFont val="ＭＳ Ｐゴシック"/>
            <family val="3"/>
            <charset val="128"/>
          </rPr>
          <t>県選手権の出場資格がある場合には、OPを選択してください！</t>
        </r>
      </text>
    </comment>
    <comment ref="J8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1" authorId="0" shapeId="0">
      <text>
        <r>
          <rPr>
            <sz val="11"/>
            <color indexed="81"/>
            <rFont val="ＭＳ Ｐゴシック"/>
            <family val="3"/>
            <charset val="128"/>
          </rPr>
          <t>県選手権の出場資格がある場合には、OPを選択してください！</t>
        </r>
      </text>
    </comment>
    <comment ref="M81" authorId="1" shapeId="0">
      <text>
        <r>
          <rPr>
            <b/>
            <sz val="16"/>
            <color indexed="81"/>
            <rFont val="ＭＳ ゴシック"/>
            <family val="3"/>
            <charset val="128"/>
          </rPr>
          <t>勤務区、居住区を入力してください。</t>
        </r>
      </text>
    </comment>
    <comment ref="N81" authorId="0" shapeId="0">
      <text>
        <r>
          <rPr>
            <sz val="11"/>
            <color indexed="81"/>
            <rFont val="ＭＳ Ｐゴシック"/>
            <family val="3"/>
            <charset val="128"/>
          </rPr>
          <t>県選手権の出場資格がある場合には、OPを選択してください！</t>
        </r>
      </text>
    </comment>
    <comment ref="H82" authorId="0" shapeId="0">
      <text>
        <r>
          <rPr>
            <sz val="11"/>
            <color indexed="81"/>
            <rFont val="ＭＳ Ｐゴシック"/>
            <family val="3"/>
            <charset val="128"/>
          </rPr>
          <t>県選手権の出場資格がある場合には、OPを選択してください！</t>
        </r>
      </text>
    </comment>
    <comment ref="J8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2" authorId="0" shapeId="0">
      <text>
        <r>
          <rPr>
            <sz val="11"/>
            <color indexed="81"/>
            <rFont val="ＭＳ Ｐゴシック"/>
            <family val="3"/>
            <charset val="128"/>
          </rPr>
          <t>県選手権の出場資格がある場合には、OPを選択してください！</t>
        </r>
      </text>
    </comment>
    <comment ref="M82" authorId="1" shapeId="0">
      <text>
        <r>
          <rPr>
            <b/>
            <sz val="16"/>
            <color indexed="81"/>
            <rFont val="ＭＳ ゴシック"/>
            <family val="3"/>
            <charset val="128"/>
          </rPr>
          <t>勤務区、居住区を入力してください。</t>
        </r>
      </text>
    </comment>
    <comment ref="N82" authorId="0" shapeId="0">
      <text>
        <r>
          <rPr>
            <sz val="11"/>
            <color indexed="81"/>
            <rFont val="ＭＳ Ｐゴシック"/>
            <family val="3"/>
            <charset val="128"/>
          </rPr>
          <t>県選手権の出場資格がある場合には、OPを選択してください！</t>
        </r>
      </text>
    </comment>
    <comment ref="H83" authorId="0" shapeId="0">
      <text>
        <r>
          <rPr>
            <sz val="11"/>
            <color indexed="81"/>
            <rFont val="ＭＳ Ｐゴシック"/>
            <family val="3"/>
            <charset val="128"/>
          </rPr>
          <t>県選手権の出場資格がある場合には、OPを選択してください！</t>
        </r>
      </text>
    </comment>
    <comment ref="J8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3" authorId="0" shapeId="0">
      <text>
        <r>
          <rPr>
            <sz val="11"/>
            <color indexed="81"/>
            <rFont val="ＭＳ Ｐゴシック"/>
            <family val="3"/>
            <charset val="128"/>
          </rPr>
          <t>県選手権の出場資格がある場合には、OPを選択してください！</t>
        </r>
      </text>
    </comment>
    <comment ref="M83" authorId="1" shapeId="0">
      <text>
        <r>
          <rPr>
            <b/>
            <sz val="16"/>
            <color indexed="81"/>
            <rFont val="ＭＳ ゴシック"/>
            <family val="3"/>
            <charset val="128"/>
          </rPr>
          <t>勤務区、居住区を入力してください。</t>
        </r>
      </text>
    </comment>
    <comment ref="N83" authorId="0" shapeId="0">
      <text>
        <r>
          <rPr>
            <sz val="11"/>
            <color indexed="81"/>
            <rFont val="ＭＳ Ｐゴシック"/>
            <family val="3"/>
            <charset val="128"/>
          </rPr>
          <t>県選手権の出場資格がある場合には、OPを選択してください！</t>
        </r>
      </text>
    </comment>
    <comment ref="H84" authorId="0" shapeId="0">
      <text>
        <r>
          <rPr>
            <sz val="11"/>
            <color indexed="81"/>
            <rFont val="ＭＳ Ｐゴシック"/>
            <family val="3"/>
            <charset val="128"/>
          </rPr>
          <t>県選手権の出場資格がある場合には、OPを選択してください！</t>
        </r>
      </text>
    </comment>
    <comment ref="J8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4" authorId="0" shapeId="0">
      <text>
        <r>
          <rPr>
            <sz val="11"/>
            <color indexed="81"/>
            <rFont val="ＭＳ Ｐゴシック"/>
            <family val="3"/>
            <charset val="128"/>
          </rPr>
          <t>県選手権の出場資格がある場合には、OPを選択してください！</t>
        </r>
      </text>
    </comment>
    <comment ref="M84" authorId="1" shapeId="0">
      <text>
        <r>
          <rPr>
            <b/>
            <sz val="16"/>
            <color indexed="81"/>
            <rFont val="ＭＳ ゴシック"/>
            <family val="3"/>
            <charset val="128"/>
          </rPr>
          <t>勤務区、居住区を入力してください。</t>
        </r>
      </text>
    </comment>
    <comment ref="N84" authorId="0" shapeId="0">
      <text>
        <r>
          <rPr>
            <sz val="11"/>
            <color indexed="81"/>
            <rFont val="ＭＳ Ｐゴシック"/>
            <family val="3"/>
            <charset val="128"/>
          </rPr>
          <t>県選手権の出場資格がある場合には、OPを選択してください！</t>
        </r>
      </text>
    </comment>
    <comment ref="H85" authorId="0" shapeId="0">
      <text>
        <r>
          <rPr>
            <sz val="11"/>
            <color indexed="81"/>
            <rFont val="ＭＳ Ｐゴシック"/>
            <family val="3"/>
            <charset val="128"/>
          </rPr>
          <t>県選手権の出場資格がある場合には、OPを選択してください！</t>
        </r>
      </text>
    </comment>
    <comment ref="J8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5" authorId="0" shapeId="0">
      <text>
        <r>
          <rPr>
            <sz val="11"/>
            <color indexed="81"/>
            <rFont val="ＭＳ Ｐゴシック"/>
            <family val="3"/>
            <charset val="128"/>
          </rPr>
          <t>県選手権の出場資格がある場合には、OPを選択してください！</t>
        </r>
      </text>
    </comment>
    <comment ref="M85" authorId="1" shapeId="0">
      <text>
        <r>
          <rPr>
            <b/>
            <sz val="16"/>
            <color indexed="81"/>
            <rFont val="ＭＳ ゴシック"/>
            <family val="3"/>
            <charset val="128"/>
          </rPr>
          <t>勤務区、居住区を入力してください。</t>
        </r>
      </text>
    </comment>
    <comment ref="N85" authorId="0" shapeId="0">
      <text>
        <r>
          <rPr>
            <sz val="11"/>
            <color indexed="81"/>
            <rFont val="ＭＳ Ｐゴシック"/>
            <family val="3"/>
            <charset val="128"/>
          </rPr>
          <t>県選手権の出場資格がある場合には、OPを選択してください！</t>
        </r>
      </text>
    </comment>
    <comment ref="H86" authorId="0" shapeId="0">
      <text>
        <r>
          <rPr>
            <sz val="11"/>
            <color indexed="81"/>
            <rFont val="ＭＳ Ｐゴシック"/>
            <family val="3"/>
            <charset val="128"/>
          </rPr>
          <t>県選手権の出場資格がある場合には、OPを選択してください！</t>
        </r>
      </text>
    </comment>
    <comment ref="J8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6" authorId="0" shapeId="0">
      <text>
        <r>
          <rPr>
            <sz val="11"/>
            <color indexed="81"/>
            <rFont val="ＭＳ Ｐゴシック"/>
            <family val="3"/>
            <charset val="128"/>
          </rPr>
          <t>県選手権の出場資格がある場合には、OPを選択してください！</t>
        </r>
      </text>
    </comment>
    <comment ref="M86" authorId="1" shapeId="0">
      <text>
        <r>
          <rPr>
            <b/>
            <sz val="16"/>
            <color indexed="81"/>
            <rFont val="ＭＳ ゴシック"/>
            <family val="3"/>
            <charset val="128"/>
          </rPr>
          <t>勤務区、居住区を入力してください。</t>
        </r>
      </text>
    </comment>
    <comment ref="N86" authorId="0" shapeId="0">
      <text>
        <r>
          <rPr>
            <sz val="11"/>
            <color indexed="81"/>
            <rFont val="ＭＳ Ｐゴシック"/>
            <family val="3"/>
            <charset val="128"/>
          </rPr>
          <t>県選手権の出場資格がある場合には、OPを選択してください！</t>
        </r>
      </text>
    </comment>
    <comment ref="H87" authorId="0" shapeId="0">
      <text>
        <r>
          <rPr>
            <sz val="11"/>
            <color indexed="81"/>
            <rFont val="ＭＳ Ｐゴシック"/>
            <family val="3"/>
            <charset val="128"/>
          </rPr>
          <t>県選手権の出場資格がある場合には、OPを選択してください！</t>
        </r>
      </text>
    </comment>
    <comment ref="J8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7" authorId="0" shapeId="0">
      <text>
        <r>
          <rPr>
            <sz val="11"/>
            <color indexed="81"/>
            <rFont val="ＭＳ Ｐゴシック"/>
            <family val="3"/>
            <charset val="128"/>
          </rPr>
          <t>県選手権の出場資格がある場合には、OPを選択してください！</t>
        </r>
      </text>
    </comment>
    <comment ref="M87" authorId="1" shapeId="0">
      <text>
        <r>
          <rPr>
            <b/>
            <sz val="16"/>
            <color indexed="81"/>
            <rFont val="ＭＳ ゴシック"/>
            <family val="3"/>
            <charset val="128"/>
          </rPr>
          <t>勤務区、居住区を入力してください。</t>
        </r>
      </text>
    </comment>
    <comment ref="N87" authorId="0" shapeId="0">
      <text>
        <r>
          <rPr>
            <sz val="11"/>
            <color indexed="81"/>
            <rFont val="ＭＳ Ｐゴシック"/>
            <family val="3"/>
            <charset val="128"/>
          </rPr>
          <t>県選手権の出場資格がある場合には、OPを選択してください！</t>
        </r>
      </text>
    </comment>
    <comment ref="H88" authorId="0" shapeId="0">
      <text>
        <r>
          <rPr>
            <sz val="11"/>
            <color indexed="81"/>
            <rFont val="ＭＳ Ｐゴシック"/>
            <family val="3"/>
            <charset val="128"/>
          </rPr>
          <t>県選手権の出場資格がある場合には、OPを選択してください！</t>
        </r>
      </text>
    </comment>
    <comment ref="J8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8" authorId="0" shapeId="0">
      <text>
        <r>
          <rPr>
            <sz val="11"/>
            <color indexed="81"/>
            <rFont val="ＭＳ Ｐゴシック"/>
            <family val="3"/>
            <charset val="128"/>
          </rPr>
          <t>県選手権の出場資格がある場合には、OPを選択してください！</t>
        </r>
      </text>
    </comment>
    <comment ref="M88" authorId="1" shapeId="0">
      <text>
        <r>
          <rPr>
            <b/>
            <sz val="16"/>
            <color indexed="81"/>
            <rFont val="ＭＳ ゴシック"/>
            <family val="3"/>
            <charset val="128"/>
          </rPr>
          <t>勤務区、居住区を入力してください。</t>
        </r>
      </text>
    </comment>
    <comment ref="N88" authorId="0" shapeId="0">
      <text>
        <r>
          <rPr>
            <sz val="11"/>
            <color indexed="81"/>
            <rFont val="ＭＳ Ｐゴシック"/>
            <family val="3"/>
            <charset val="128"/>
          </rPr>
          <t>県選手権の出場資格がある場合には、OPを選択してください！</t>
        </r>
      </text>
    </comment>
    <comment ref="H89" authorId="0" shapeId="0">
      <text>
        <r>
          <rPr>
            <sz val="11"/>
            <color indexed="81"/>
            <rFont val="ＭＳ Ｐゴシック"/>
            <family val="3"/>
            <charset val="128"/>
          </rPr>
          <t>県選手権の出場資格がある場合には、OPを選択してください！</t>
        </r>
      </text>
    </comment>
    <comment ref="J8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9" authorId="0" shapeId="0">
      <text>
        <r>
          <rPr>
            <sz val="11"/>
            <color indexed="81"/>
            <rFont val="ＭＳ Ｐゴシック"/>
            <family val="3"/>
            <charset val="128"/>
          </rPr>
          <t>県選手権の出場資格がある場合には、OPを選択してください！</t>
        </r>
      </text>
    </comment>
    <comment ref="M89" authorId="1" shapeId="0">
      <text>
        <r>
          <rPr>
            <b/>
            <sz val="16"/>
            <color indexed="81"/>
            <rFont val="ＭＳ ゴシック"/>
            <family val="3"/>
            <charset val="128"/>
          </rPr>
          <t>勤務区、居住区を入力してください。</t>
        </r>
      </text>
    </comment>
    <comment ref="N89" authorId="0" shapeId="0">
      <text>
        <r>
          <rPr>
            <sz val="11"/>
            <color indexed="81"/>
            <rFont val="ＭＳ Ｐゴシック"/>
            <family val="3"/>
            <charset val="128"/>
          </rPr>
          <t>県選手権の出場資格がある場合には、OPを選択してください！</t>
        </r>
      </text>
    </comment>
    <comment ref="H90" authorId="0" shapeId="0">
      <text>
        <r>
          <rPr>
            <sz val="11"/>
            <color indexed="81"/>
            <rFont val="ＭＳ Ｐゴシック"/>
            <family val="3"/>
            <charset val="128"/>
          </rPr>
          <t>県選手権の出場資格がある場合には、OPを選択してください！</t>
        </r>
      </text>
    </comment>
    <comment ref="J9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0" authorId="0" shapeId="0">
      <text>
        <r>
          <rPr>
            <sz val="11"/>
            <color indexed="81"/>
            <rFont val="ＭＳ Ｐゴシック"/>
            <family val="3"/>
            <charset val="128"/>
          </rPr>
          <t>県選手権の出場資格がある場合には、OPを選択してください！</t>
        </r>
      </text>
    </comment>
    <comment ref="M90" authorId="1" shapeId="0">
      <text>
        <r>
          <rPr>
            <b/>
            <sz val="16"/>
            <color indexed="81"/>
            <rFont val="ＭＳ ゴシック"/>
            <family val="3"/>
            <charset val="128"/>
          </rPr>
          <t>勤務区、居住区を入力してください。</t>
        </r>
      </text>
    </comment>
    <comment ref="N90" authorId="0" shapeId="0">
      <text>
        <r>
          <rPr>
            <sz val="11"/>
            <color indexed="81"/>
            <rFont val="ＭＳ Ｐゴシック"/>
            <family val="3"/>
            <charset val="128"/>
          </rPr>
          <t>県選手権の出場資格がある場合には、OPを選択してください！</t>
        </r>
      </text>
    </comment>
    <comment ref="H91" authorId="0" shapeId="0">
      <text>
        <r>
          <rPr>
            <sz val="11"/>
            <color indexed="81"/>
            <rFont val="ＭＳ Ｐゴシック"/>
            <family val="3"/>
            <charset val="128"/>
          </rPr>
          <t>県選手権の出場資格がある場合には、OPを選択してください！</t>
        </r>
      </text>
    </comment>
    <comment ref="J9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1" authorId="0" shapeId="0">
      <text>
        <r>
          <rPr>
            <sz val="11"/>
            <color indexed="81"/>
            <rFont val="ＭＳ Ｐゴシック"/>
            <family val="3"/>
            <charset val="128"/>
          </rPr>
          <t>県選手権の出場資格がある場合には、OPを選択してください！</t>
        </r>
      </text>
    </comment>
    <comment ref="M91" authorId="1" shapeId="0">
      <text>
        <r>
          <rPr>
            <b/>
            <sz val="16"/>
            <color indexed="81"/>
            <rFont val="ＭＳ ゴシック"/>
            <family val="3"/>
            <charset val="128"/>
          </rPr>
          <t>勤務区、居住区を入力してください。</t>
        </r>
      </text>
    </comment>
    <comment ref="N91" authorId="0" shapeId="0">
      <text>
        <r>
          <rPr>
            <sz val="11"/>
            <color indexed="81"/>
            <rFont val="ＭＳ Ｐゴシック"/>
            <family val="3"/>
            <charset val="128"/>
          </rPr>
          <t>県選手権の出場資格がある場合には、OPを選択してください！</t>
        </r>
      </text>
    </comment>
    <comment ref="H92" authorId="0" shapeId="0">
      <text>
        <r>
          <rPr>
            <sz val="11"/>
            <color indexed="81"/>
            <rFont val="ＭＳ Ｐゴシック"/>
            <family val="3"/>
            <charset val="128"/>
          </rPr>
          <t>県選手権の出場資格がある場合には、OPを選択してください！</t>
        </r>
      </text>
    </comment>
    <comment ref="J9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2" authorId="0" shapeId="0">
      <text>
        <r>
          <rPr>
            <sz val="11"/>
            <color indexed="81"/>
            <rFont val="ＭＳ Ｐゴシック"/>
            <family val="3"/>
            <charset val="128"/>
          </rPr>
          <t>県選手権の出場資格がある場合には、OPを選択してください！</t>
        </r>
      </text>
    </comment>
    <comment ref="M92" authorId="1" shapeId="0">
      <text>
        <r>
          <rPr>
            <b/>
            <sz val="16"/>
            <color indexed="81"/>
            <rFont val="ＭＳ ゴシック"/>
            <family val="3"/>
            <charset val="128"/>
          </rPr>
          <t>勤務区、居住区を入力してください。</t>
        </r>
      </text>
    </comment>
    <comment ref="N92" authorId="0" shapeId="0">
      <text>
        <r>
          <rPr>
            <sz val="11"/>
            <color indexed="81"/>
            <rFont val="ＭＳ Ｐゴシック"/>
            <family val="3"/>
            <charset val="128"/>
          </rPr>
          <t>県選手権の出場資格がある場合には、OPを選択してください！</t>
        </r>
      </text>
    </comment>
    <comment ref="H93" authorId="0" shapeId="0">
      <text>
        <r>
          <rPr>
            <sz val="11"/>
            <color indexed="81"/>
            <rFont val="ＭＳ Ｐゴシック"/>
            <family val="3"/>
            <charset val="128"/>
          </rPr>
          <t>県選手権の出場資格がある場合には、OPを選択してください！</t>
        </r>
      </text>
    </comment>
    <comment ref="J9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3" authorId="0" shapeId="0">
      <text>
        <r>
          <rPr>
            <sz val="11"/>
            <color indexed="81"/>
            <rFont val="ＭＳ Ｐゴシック"/>
            <family val="3"/>
            <charset val="128"/>
          </rPr>
          <t>県選手権の出場資格がある場合には、OPを選択してください！</t>
        </r>
      </text>
    </comment>
    <comment ref="M93" authorId="1" shapeId="0">
      <text>
        <r>
          <rPr>
            <b/>
            <sz val="16"/>
            <color indexed="81"/>
            <rFont val="ＭＳ ゴシック"/>
            <family val="3"/>
            <charset val="128"/>
          </rPr>
          <t>勤務区、居住区を入力してください。</t>
        </r>
      </text>
    </comment>
    <comment ref="N93" authorId="0" shapeId="0">
      <text>
        <r>
          <rPr>
            <sz val="11"/>
            <color indexed="81"/>
            <rFont val="ＭＳ Ｐゴシック"/>
            <family val="3"/>
            <charset val="128"/>
          </rPr>
          <t>県選手権の出場資格がある場合には、OPを選択してください！</t>
        </r>
      </text>
    </comment>
    <comment ref="H94" authorId="0" shapeId="0">
      <text>
        <r>
          <rPr>
            <sz val="11"/>
            <color indexed="81"/>
            <rFont val="ＭＳ Ｐゴシック"/>
            <family val="3"/>
            <charset val="128"/>
          </rPr>
          <t>県選手権の出場資格がある場合には、OPを選択してください！</t>
        </r>
      </text>
    </comment>
    <comment ref="J9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4" authorId="0" shapeId="0">
      <text>
        <r>
          <rPr>
            <sz val="11"/>
            <color indexed="81"/>
            <rFont val="ＭＳ Ｐゴシック"/>
            <family val="3"/>
            <charset val="128"/>
          </rPr>
          <t>県選手権の出場資格がある場合には、OPを選択してください！</t>
        </r>
      </text>
    </comment>
    <comment ref="M94" authorId="1" shapeId="0">
      <text>
        <r>
          <rPr>
            <b/>
            <sz val="16"/>
            <color indexed="81"/>
            <rFont val="ＭＳ ゴシック"/>
            <family val="3"/>
            <charset val="128"/>
          </rPr>
          <t>勤務区、居住区を入力してください。</t>
        </r>
      </text>
    </comment>
    <comment ref="N94" authorId="0" shapeId="0">
      <text>
        <r>
          <rPr>
            <sz val="11"/>
            <color indexed="81"/>
            <rFont val="ＭＳ Ｐゴシック"/>
            <family val="3"/>
            <charset val="128"/>
          </rPr>
          <t>県選手権の出場資格がある場合には、OPを選択してください！</t>
        </r>
      </text>
    </comment>
    <comment ref="H95" authorId="0" shapeId="0">
      <text>
        <r>
          <rPr>
            <sz val="11"/>
            <color indexed="81"/>
            <rFont val="ＭＳ Ｐゴシック"/>
            <family val="3"/>
            <charset val="128"/>
          </rPr>
          <t>県選手権の出場資格がある場合には、OPを選択してください！</t>
        </r>
      </text>
    </comment>
    <comment ref="J9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5" authorId="0" shapeId="0">
      <text>
        <r>
          <rPr>
            <sz val="11"/>
            <color indexed="81"/>
            <rFont val="ＭＳ Ｐゴシック"/>
            <family val="3"/>
            <charset val="128"/>
          </rPr>
          <t>県選手権の出場資格がある場合には、OPを選択してください！</t>
        </r>
      </text>
    </comment>
    <comment ref="M95" authorId="1" shapeId="0">
      <text>
        <r>
          <rPr>
            <b/>
            <sz val="16"/>
            <color indexed="81"/>
            <rFont val="ＭＳ ゴシック"/>
            <family val="3"/>
            <charset val="128"/>
          </rPr>
          <t>勤務区、居住区を入力してください。</t>
        </r>
      </text>
    </comment>
    <comment ref="N95" authorId="0" shapeId="0">
      <text>
        <r>
          <rPr>
            <sz val="11"/>
            <color indexed="81"/>
            <rFont val="ＭＳ Ｐゴシック"/>
            <family val="3"/>
            <charset val="128"/>
          </rPr>
          <t>県選手権の出場資格がある場合には、OPを選択してください！</t>
        </r>
      </text>
    </comment>
    <comment ref="H96" authorId="0" shapeId="0">
      <text>
        <r>
          <rPr>
            <sz val="11"/>
            <color indexed="81"/>
            <rFont val="ＭＳ Ｐゴシック"/>
            <family val="3"/>
            <charset val="128"/>
          </rPr>
          <t>県選手権の出場資格がある場合には、OPを選択してください！</t>
        </r>
      </text>
    </comment>
    <comment ref="J9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6" authorId="0" shapeId="0">
      <text>
        <r>
          <rPr>
            <sz val="11"/>
            <color indexed="81"/>
            <rFont val="ＭＳ Ｐゴシック"/>
            <family val="3"/>
            <charset val="128"/>
          </rPr>
          <t>県選手権の出場資格がある場合には、OPを選択してください！</t>
        </r>
      </text>
    </comment>
    <comment ref="M96" authorId="1" shapeId="0">
      <text>
        <r>
          <rPr>
            <b/>
            <sz val="16"/>
            <color indexed="81"/>
            <rFont val="ＭＳ ゴシック"/>
            <family val="3"/>
            <charset val="128"/>
          </rPr>
          <t>勤務区、居住区を入力してください。</t>
        </r>
      </text>
    </comment>
    <comment ref="N96" authorId="0" shapeId="0">
      <text>
        <r>
          <rPr>
            <sz val="11"/>
            <color indexed="81"/>
            <rFont val="ＭＳ Ｐゴシック"/>
            <family val="3"/>
            <charset val="128"/>
          </rPr>
          <t>県選手権の出場資格がある場合には、OPを選択してください！</t>
        </r>
      </text>
    </comment>
    <comment ref="H97" authorId="0" shapeId="0">
      <text>
        <r>
          <rPr>
            <sz val="11"/>
            <color indexed="81"/>
            <rFont val="ＭＳ Ｐゴシック"/>
            <family val="3"/>
            <charset val="128"/>
          </rPr>
          <t>県選手権の出場資格がある場合には、OPを選択してください！</t>
        </r>
      </text>
    </comment>
    <comment ref="J9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7" authorId="0" shapeId="0">
      <text>
        <r>
          <rPr>
            <sz val="11"/>
            <color indexed="81"/>
            <rFont val="ＭＳ Ｐゴシック"/>
            <family val="3"/>
            <charset val="128"/>
          </rPr>
          <t>県選手権の出場資格がある場合には、OPを選択してください！</t>
        </r>
      </text>
    </comment>
    <comment ref="M97" authorId="1" shapeId="0">
      <text>
        <r>
          <rPr>
            <b/>
            <sz val="16"/>
            <color indexed="81"/>
            <rFont val="ＭＳ ゴシック"/>
            <family val="3"/>
            <charset val="128"/>
          </rPr>
          <t>勤務区、居住区を入力してください。</t>
        </r>
      </text>
    </comment>
    <comment ref="N97" authorId="0" shapeId="0">
      <text>
        <r>
          <rPr>
            <sz val="11"/>
            <color indexed="81"/>
            <rFont val="ＭＳ Ｐゴシック"/>
            <family val="3"/>
            <charset val="128"/>
          </rPr>
          <t>県選手権の出場資格がある場合には、OPを選択してください！</t>
        </r>
      </text>
    </comment>
    <comment ref="H98" authorId="0" shapeId="0">
      <text>
        <r>
          <rPr>
            <sz val="11"/>
            <color indexed="81"/>
            <rFont val="ＭＳ Ｐゴシック"/>
            <family val="3"/>
            <charset val="128"/>
          </rPr>
          <t>県選手権の出場資格がある場合には、OPを選択してください！</t>
        </r>
      </text>
    </comment>
    <comment ref="J9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8" authorId="0" shapeId="0">
      <text>
        <r>
          <rPr>
            <sz val="11"/>
            <color indexed="81"/>
            <rFont val="ＭＳ Ｐゴシック"/>
            <family val="3"/>
            <charset val="128"/>
          </rPr>
          <t>県選手権の出場資格がある場合には、OPを選択してください！</t>
        </r>
      </text>
    </comment>
    <comment ref="M98" authorId="1" shapeId="0">
      <text>
        <r>
          <rPr>
            <b/>
            <sz val="16"/>
            <color indexed="81"/>
            <rFont val="ＭＳ ゴシック"/>
            <family val="3"/>
            <charset val="128"/>
          </rPr>
          <t>勤務区、居住区を入力してください。</t>
        </r>
      </text>
    </comment>
    <comment ref="N98" authorId="0" shapeId="0">
      <text>
        <r>
          <rPr>
            <sz val="11"/>
            <color indexed="81"/>
            <rFont val="ＭＳ Ｐゴシック"/>
            <family val="3"/>
            <charset val="128"/>
          </rPr>
          <t>県選手権の出場資格がある場合には、OPを選択してください！</t>
        </r>
      </text>
    </comment>
    <comment ref="H99" authorId="0" shapeId="0">
      <text>
        <r>
          <rPr>
            <sz val="11"/>
            <color indexed="81"/>
            <rFont val="ＭＳ Ｐゴシック"/>
            <family val="3"/>
            <charset val="128"/>
          </rPr>
          <t>県選手権の出場資格がある場合には、OPを選択してください！</t>
        </r>
      </text>
    </comment>
    <comment ref="J9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9" authorId="0" shapeId="0">
      <text>
        <r>
          <rPr>
            <sz val="11"/>
            <color indexed="81"/>
            <rFont val="ＭＳ Ｐゴシック"/>
            <family val="3"/>
            <charset val="128"/>
          </rPr>
          <t>県選手権の出場資格がある場合には、OPを選択してください！</t>
        </r>
      </text>
    </comment>
    <comment ref="M99" authorId="1" shapeId="0">
      <text>
        <r>
          <rPr>
            <b/>
            <sz val="16"/>
            <color indexed="81"/>
            <rFont val="ＭＳ ゴシック"/>
            <family val="3"/>
            <charset val="128"/>
          </rPr>
          <t>勤務区、居住区を入力してください。</t>
        </r>
      </text>
    </comment>
    <comment ref="N99" authorId="0" shapeId="0">
      <text>
        <r>
          <rPr>
            <sz val="11"/>
            <color indexed="81"/>
            <rFont val="ＭＳ Ｐゴシック"/>
            <family val="3"/>
            <charset val="128"/>
          </rPr>
          <t>県選手権の出場資格がある場合には、OPを選択してください！</t>
        </r>
      </text>
    </comment>
    <comment ref="H100" authorId="0" shapeId="0">
      <text>
        <r>
          <rPr>
            <sz val="11"/>
            <color indexed="81"/>
            <rFont val="ＭＳ Ｐゴシック"/>
            <family val="3"/>
            <charset val="128"/>
          </rPr>
          <t>県選手権の出場資格がある場合には、OPを選択してください！</t>
        </r>
      </text>
    </comment>
    <comment ref="J10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00" authorId="0" shapeId="0">
      <text>
        <r>
          <rPr>
            <sz val="11"/>
            <color indexed="81"/>
            <rFont val="ＭＳ Ｐゴシック"/>
            <family val="3"/>
            <charset val="128"/>
          </rPr>
          <t>県選手権の出場資格がある場合には、OPを選択してください！</t>
        </r>
      </text>
    </comment>
    <comment ref="M100" authorId="1" shapeId="0">
      <text>
        <r>
          <rPr>
            <b/>
            <sz val="16"/>
            <color indexed="81"/>
            <rFont val="ＭＳ ゴシック"/>
            <family val="3"/>
            <charset val="128"/>
          </rPr>
          <t>勤務区、居住区を入力してください。</t>
        </r>
      </text>
    </comment>
    <comment ref="N100" authorId="0" shapeId="0">
      <text>
        <r>
          <rPr>
            <sz val="11"/>
            <color indexed="81"/>
            <rFont val="ＭＳ Ｐゴシック"/>
            <family val="3"/>
            <charset val="128"/>
          </rPr>
          <t>県選手権の出場資格がある場合には、OPを選択してください！</t>
        </r>
      </text>
    </comment>
  </commentList>
</comments>
</file>

<file path=xl/sharedStrings.xml><?xml version="1.0" encoding="utf-8"?>
<sst xmlns="http://schemas.openxmlformats.org/spreadsheetml/2006/main" count="67994" uniqueCount="19734">
  <si>
    <t>ﾅﾝﾊﾞｰ</t>
    <phoneticPr fontId="2"/>
  </si>
  <si>
    <t>学年</t>
    <rPh sb="0" eb="2">
      <t>ガクネン</t>
    </rPh>
    <phoneticPr fontId="2"/>
  </si>
  <si>
    <t>男</t>
    <rPh sb="0" eb="1">
      <t>オトコ</t>
    </rPh>
    <phoneticPr fontId="2"/>
  </si>
  <si>
    <t>競技者NO</t>
  </si>
  <si>
    <t>所属コード1</t>
  </si>
  <si>
    <t>所属コード2</t>
  </si>
  <si>
    <t>ナンバー</t>
  </si>
  <si>
    <t>ナンバー2</t>
  </si>
  <si>
    <t>競技者名</t>
  </si>
  <si>
    <t>競技者名カナ</t>
  </si>
  <si>
    <t>競技者名略称</t>
  </si>
  <si>
    <t>性別</t>
  </si>
  <si>
    <t>学年</t>
  </si>
  <si>
    <t>生年</t>
  </si>
  <si>
    <t>月日</t>
  </si>
  <si>
    <t>個人所属地名</t>
  </si>
  <si>
    <t>陸連コード</t>
  </si>
  <si>
    <t>参加競技-競技コード1</t>
  </si>
  <si>
    <t>参加競技-自己記録1</t>
  </si>
  <si>
    <t>参加競技-オープン参加FLG1</t>
  </si>
  <si>
    <t>参加競技-記録FLG1</t>
  </si>
  <si>
    <t>参加競技-競技コード2</t>
  </si>
  <si>
    <t>参加競技-自己記録2</t>
  </si>
  <si>
    <t>参加競技-オープン参加FLG2</t>
  </si>
  <si>
    <t>参加競技-記録FLG2</t>
  </si>
  <si>
    <t>参加競技-競技コード3</t>
  </si>
  <si>
    <t>参加競技-自己記録3</t>
  </si>
  <si>
    <t>参加競技-オープン参加FLG3</t>
  </si>
  <si>
    <t>参加競技-記録FLG3</t>
  </si>
  <si>
    <t>参加競技-競技コード4</t>
  </si>
  <si>
    <t>参加競技-自己記録4</t>
  </si>
  <si>
    <t>参加競技-オープン参加FLG4</t>
  </si>
  <si>
    <t>参加競技-記録FLG4</t>
  </si>
  <si>
    <t>参加競技-競技コード5</t>
  </si>
  <si>
    <t>参加競技-自己記録5</t>
  </si>
  <si>
    <t>参加競技-オープン参加FLG5</t>
  </si>
  <si>
    <t>参加競技-記録FLG5</t>
  </si>
  <si>
    <t>連絡先電話番号</t>
    <rPh sb="0" eb="3">
      <t>レンラクサキ</t>
    </rPh>
    <rPh sb="3" eb="5">
      <t>デンワ</t>
    </rPh>
    <rPh sb="5" eb="7">
      <t>バンゴウ</t>
    </rPh>
    <phoneticPr fontId="2"/>
  </si>
  <si>
    <t>性別</t>
    <rPh sb="0" eb="2">
      <t>セイベツ</t>
    </rPh>
    <phoneticPr fontId="2"/>
  </si>
  <si>
    <t>記録</t>
    <rPh sb="0" eb="2">
      <t>キロク</t>
    </rPh>
    <phoneticPr fontId="2"/>
  </si>
  <si>
    <t>種目１</t>
    <rPh sb="0" eb="2">
      <t>シュモク</t>
    </rPh>
    <phoneticPr fontId="2"/>
  </si>
  <si>
    <t>記録１</t>
    <rPh sb="0" eb="2">
      <t>キロク</t>
    </rPh>
    <phoneticPr fontId="2"/>
  </si>
  <si>
    <t>種目２</t>
    <rPh sb="0" eb="2">
      <t>シュモク</t>
    </rPh>
    <phoneticPr fontId="2"/>
  </si>
  <si>
    <t>種目３</t>
    <rPh sb="0" eb="2">
      <t>シュモク</t>
    </rPh>
    <phoneticPr fontId="2"/>
  </si>
  <si>
    <t>例</t>
    <rPh sb="0" eb="1">
      <t>レイ</t>
    </rPh>
    <phoneticPr fontId="2"/>
  </si>
  <si>
    <t>西三　太郎</t>
    <rPh sb="0" eb="1">
      <t>セイ</t>
    </rPh>
    <rPh sb="1" eb="2">
      <t>サン</t>
    </rPh>
    <rPh sb="3" eb="5">
      <t>タロウ</t>
    </rPh>
    <phoneticPr fontId="2"/>
  </si>
  <si>
    <t>4X100mR</t>
    <phoneticPr fontId="2"/>
  </si>
  <si>
    <t>4X400mR</t>
    <phoneticPr fontId="2"/>
  </si>
  <si>
    <t>氏　名</t>
    <rPh sb="0" eb="1">
      <t>シ</t>
    </rPh>
    <rPh sb="2" eb="3">
      <t>メイ</t>
    </rPh>
    <phoneticPr fontId="2"/>
  </si>
  <si>
    <t>A4サイズ</t>
    <phoneticPr fontId="6"/>
  </si>
  <si>
    <t>男　　　子</t>
    <rPh sb="0" eb="1">
      <t>オトコ</t>
    </rPh>
    <rPh sb="4" eb="5">
      <t>コ</t>
    </rPh>
    <phoneticPr fontId="6"/>
  </si>
  <si>
    <t>女　　　子</t>
    <rPh sb="0" eb="1">
      <t>オンナ</t>
    </rPh>
    <rPh sb="4" eb="5">
      <t>コ</t>
    </rPh>
    <phoneticPr fontId="6"/>
  </si>
  <si>
    <t>種　　目</t>
    <rPh sb="0" eb="1">
      <t>タネ</t>
    </rPh>
    <rPh sb="3" eb="4">
      <t>メ</t>
    </rPh>
    <phoneticPr fontId="6"/>
  </si>
  <si>
    <t>申込数</t>
    <rPh sb="0" eb="2">
      <t>モウシコミ</t>
    </rPh>
    <rPh sb="2" eb="3">
      <t>スウ</t>
    </rPh>
    <phoneticPr fontId="6"/>
  </si>
  <si>
    <t>種　　　目</t>
    <rPh sb="0" eb="1">
      <t>タネ</t>
    </rPh>
    <rPh sb="4" eb="5">
      <t>メ</t>
    </rPh>
    <phoneticPr fontId="6"/>
  </si>
  <si>
    <t>男種目</t>
    <rPh sb="0" eb="3">
      <t>オトコシュモク</t>
    </rPh>
    <phoneticPr fontId="6"/>
  </si>
  <si>
    <t>女種目</t>
    <rPh sb="0" eb="1">
      <t>オンナ</t>
    </rPh>
    <rPh sb="1" eb="3">
      <t>シュモク</t>
    </rPh>
    <phoneticPr fontId="6"/>
  </si>
  <si>
    <t>種目別申込人数一覧表</t>
    <rPh sb="0" eb="1">
      <t>タネ</t>
    </rPh>
    <rPh sb="1" eb="2">
      <t>メ</t>
    </rPh>
    <rPh sb="2" eb="3">
      <t>ベツ</t>
    </rPh>
    <rPh sb="3" eb="4">
      <t>サル</t>
    </rPh>
    <rPh sb="4" eb="5">
      <t>コミ</t>
    </rPh>
    <rPh sb="5" eb="6">
      <t>ジン</t>
    </rPh>
    <rPh sb="6" eb="7">
      <t>カズ</t>
    </rPh>
    <rPh sb="7" eb="8">
      <t>イチ</t>
    </rPh>
    <rPh sb="8" eb="9">
      <t>ラン</t>
    </rPh>
    <rPh sb="9" eb="10">
      <t>ヒョウ</t>
    </rPh>
    <phoneticPr fontId="6"/>
  </si>
  <si>
    <t>女</t>
    <rPh sb="0" eb="1">
      <t>オンナ</t>
    </rPh>
    <phoneticPr fontId="2"/>
  </si>
  <si>
    <t>男</t>
    <rPh sb="0" eb="1">
      <t>オトコ</t>
    </rPh>
    <phoneticPr fontId="2"/>
  </si>
  <si>
    <t>○</t>
    <phoneticPr fontId="2"/>
  </si>
  <si>
    <t>大会名</t>
    <rPh sb="0" eb="2">
      <t>タイカイ</t>
    </rPh>
    <rPh sb="2" eb="3">
      <t>メイ</t>
    </rPh>
    <phoneticPr fontId="2"/>
  </si>
  <si>
    <t>チームNO</t>
  </si>
  <si>
    <t>所属コード</t>
  </si>
  <si>
    <t>チーム名</t>
  </si>
  <si>
    <t>チーム名カナ</t>
  </si>
  <si>
    <t>チーム名略称</t>
  </si>
  <si>
    <t>チーム正式名称</t>
  </si>
  <si>
    <t>ID</t>
  </si>
  <si>
    <t>参加競技-競技コード</t>
  </si>
  <si>
    <t>参加競技-自己記録</t>
  </si>
  <si>
    <t>参加競技-オープン参加FLG</t>
  </si>
  <si>
    <t>参加競技-記録FLG</t>
  </si>
  <si>
    <t>ﾅﾝﾊﾞｰ</t>
    <phoneticPr fontId="2"/>
  </si>
  <si>
    <t>申込チーム数</t>
    <rPh sb="0" eb="2">
      <t>モウシコミ</t>
    </rPh>
    <rPh sb="5" eb="6">
      <t>スウ</t>
    </rPh>
    <phoneticPr fontId="2"/>
  </si>
  <si>
    <t xml:space="preserve">チーム名 </t>
    <rPh sb="3" eb="4">
      <t>メイ</t>
    </rPh>
    <phoneticPr fontId="2"/>
  </si>
  <si>
    <t>54秒23</t>
    <rPh sb="2" eb="3">
      <t>ビョウ</t>
    </rPh>
    <phoneticPr fontId="2"/>
  </si>
  <si>
    <t>↓</t>
    <phoneticPr fontId="2"/>
  </si>
  <si>
    <t>期　日</t>
    <rPh sb="0" eb="1">
      <t>キ</t>
    </rPh>
    <rPh sb="2" eb="3">
      <t>ヒ</t>
    </rPh>
    <phoneticPr fontId="2"/>
  </si>
  <si>
    <t>会　場</t>
    <rPh sb="0" eb="1">
      <t>カイ</t>
    </rPh>
    <rPh sb="2" eb="3">
      <t>バ</t>
    </rPh>
    <phoneticPr fontId="2"/>
  </si>
  <si>
    <t>　★作業の流れは次のとおりです。</t>
    <rPh sb="2" eb="4">
      <t>サギョウ</t>
    </rPh>
    <rPh sb="5" eb="6">
      <t>ナガ</t>
    </rPh>
    <rPh sb="8" eb="9">
      <t>ツギ</t>
    </rPh>
    <phoneticPr fontId="2"/>
  </si>
  <si>
    <t>送付先</t>
    <rPh sb="0" eb="2">
      <t>ソウフ</t>
    </rPh>
    <rPh sb="2" eb="3">
      <t>サキ</t>
    </rPh>
    <phoneticPr fontId="2"/>
  </si>
  <si>
    <t>　★問い合わせ先</t>
    <rPh sb="2" eb="3">
      <t>ト</t>
    </rPh>
    <rPh sb="4" eb="5">
      <t>ア</t>
    </rPh>
    <rPh sb="7" eb="8">
      <t>サキ</t>
    </rPh>
    <phoneticPr fontId="2"/>
  </si>
  <si>
    <t>　★データ入力前にこのページの内容を必ずお読みください。</t>
    <rPh sb="5" eb="7">
      <t>ニュウリョク</t>
    </rPh>
    <rPh sb="7" eb="8">
      <t>マエ</t>
    </rPh>
    <rPh sb="15" eb="17">
      <t>ナイヨウ</t>
    </rPh>
    <rPh sb="18" eb="19">
      <t>カナラ</t>
    </rPh>
    <rPh sb="21" eb="22">
      <t>ヨ</t>
    </rPh>
    <phoneticPr fontId="2"/>
  </si>
  <si>
    <t>12秒00</t>
    <rPh sb="2" eb="3">
      <t>ビョウ</t>
    </rPh>
    <phoneticPr fontId="2"/>
  </si>
  <si>
    <t>　　 のときは整数で表示されます。</t>
    <rPh sb="7" eb="9">
      <t>セイスウ</t>
    </rPh>
    <rPh sb="10" eb="12">
      <t>ヒョウジ</t>
    </rPh>
    <phoneticPr fontId="2"/>
  </si>
  <si>
    <t>　　なっていることを確認してください。</t>
    <rPh sb="10" eb="12">
      <t>カクニン</t>
    </rPh>
    <phoneticPr fontId="2"/>
  </si>
  <si>
    <t>　　※リレーに出場する選手は、リレー種目の欄へ「○」を入力してください。</t>
    <rPh sb="7" eb="9">
      <t>シュツジョウ</t>
    </rPh>
    <rPh sb="11" eb="13">
      <t>センシュ</t>
    </rPh>
    <rPh sb="18" eb="20">
      <t>シュモク</t>
    </rPh>
    <rPh sb="21" eb="22">
      <t>ラン</t>
    </rPh>
    <rPh sb="27" eb="29">
      <t>ニュウリョク</t>
    </rPh>
    <phoneticPr fontId="2"/>
  </si>
  <si>
    <t>○</t>
    <phoneticPr fontId="2"/>
  </si>
  <si>
    <t>男100m</t>
    <rPh sb="0" eb="1">
      <t>ダン</t>
    </rPh>
    <phoneticPr fontId="2"/>
  </si>
  <si>
    <t>男砲丸投</t>
    <rPh sb="0" eb="1">
      <t>オトコ</t>
    </rPh>
    <rPh sb="1" eb="4">
      <t>ホウガンナ</t>
    </rPh>
    <phoneticPr fontId="6"/>
  </si>
  <si>
    <t>男1500m</t>
    <phoneticPr fontId="2"/>
  </si>
  <si>
    <t>★記録がない場合は空欄にしてください。</t>
    <rPh sb="1" eb="3">
      <t>キロク</t>
    </rPh>
    <rPh sb="6" eb="8">
      <t>バアイ</t>
    </rPh>
    <rPh sb="9" eb="11">
      <t>クウラン</t>
    </rPh>
    <phoneticPr fontId="2"/>
  </si>
  <si>
    <t>Ord</t>
    <phoneticPr fontId="2"/>
  </si>
  <si>
    <r>
      <t>　　※</t>
    </r>
    <r>
      <rPr>
        <b/>
        <sz val="11"/>
        <color indexed="10"/>
        <rFont val="ＭＳ ゴシック"/>
        <family val="3"/>
        <charset val="128"/>
      </rPr>
      <t>記録は、次のとおり入力してください。</t>
    </r>
    <rPh sb="3" eb="5">
      <t>キロク</t>
    </rPh>
    <rPh sb="7" eb="8">
      <t>ツギ</t>
    </rPh>
    <rPh sb="12" eb="14">
      <t>ニュウリョク</t>
    </rPh>
    <phoneticPr fontId="2"/>
  </si>
  <si>
    <t>4分07秒00</t>
    <rPh sb="1" eb="2">
      <t>フン</t>
    </rPh>
    <rPh sb="4" eb="5">
      <t>ビョウ</t>
    </rPh>
    <phoneticPr fontId="2"/>
  </si>
  <si>
    <t>氏　名</t>
    <rPh sb="0" eb="1">
      <t>シ</t>
    </rPh>
    <rPh sb="2" eb="3">
      <t>メイ</t>
    </rPh>
    <phoneticPr fontId="2"/>
  </si>
  <si>
    <t>　＜注意事項等＞</t>
    <rPh sb="2" eb="4">
      <t>チュウイ</t>
    </rPh>
    <rPh sb="4" eb="6">
      <t>ジコウ</t>
    </rPh>
    <rPh sb="6" eb="7">
      <t>トウ</t>
    </rPh>
    <phoneticPr fontId="2"/>
  </si>
  <si>
    <t>　 ※記録が１分未満で、10分の1以下が「00」</t>
    <rPh sb="3" eb="5">
      <t>キロク</t>
    </rPh>
    <rPh sb="7" eb="8">
      <t>フン</t>
    </rPh>
    <rPh sb="8" eb="10">
      <t>ミマン</t>
    </rPh>
    <rPh sb="14" eb="15">
      <t>ブン</t>
    </rPh>
    <rPh sb="17" eb="19">
      <t>イカ</t>
    </rPh>
    <phoneticPr fontId="2"/>
  </si>
  <si>
    <t>例１</t>
    <rPh sb="0" eb="1">
      <t>レイ</t>
    </rPh>
    <phoneticPr fontId="2"/>
  </si>
  <si>
    <t>例２</t>
    <rPh sb="0" eb="1">
      <t>レイ</t>
    </rPh>
    <phoneticPr fontId="2"/>
  </si>
  <si>
    <t>例３</t>
    <rPh sb="0" eb="1">
      <t>レイ</t>
    </rPh>
    <phoneticPr fontId="2"/>
  </si>
  <si>
    <t>ｾｲｻﾝ ﾀﾛｳ</t>
    <phoneticPr fontId="2"/>
  </si>
  <si>
    <t>ﾌﾘｶﾞﾅ</t>
    <phoneticPr fontId="2"/>
  </si>
  <si>
    <t>種目</t>
    <rPh sb="0" eb="2">
      <t>シュモク</t>
    </rPh>
    <phoneticPr fontId="38"/>
  </si>
  <si>
    <t>男4X100mR</t>
    <rPh sb="0" eb="1">
      <t>オトコ</t>
    </rPh>
    <phoneticPr fontId="2"/>
  </si>
  <si>
    <t>男4X400mR</t>
    <rPh sb="0" eb="1">
      <t>オトコ</t>
    </rPh>
    <phoneticPr fontId="2"/>
  </si>
  <si>
    <t>女4X100mR</t>
    <phoneticPr fontId="2"/>
  </si>
  <si>
    <t>女4X400mR</t>
    <phoneticPr fontId="2"/>
  </si>
  <si>
    <t>男子</t>
    <rPh sb="0" eb="2">
      <t>ダンシ</t>
    </rPh>
    <phoneticPr fontId="38"/>
  </si>
  <si>
    <t>女子</t>
    <rPh sb="0" eb="2">
      <t>ジョシ</t>
    </rPh>
    <phoneticPr fontId="38"/>
  </si>
  <si>
    <t>記録</t>
    <rPh sb="0" eb="2">
      <t>キロク</t>
    </rPh>
    <phoneticPr fontId="38"/>
  </si>
  <si>
    <r>
      <t xml:space="preserve">氏　名
</t>
    </r>
    <r>
      <rPr>
        <b/>
        <sz val="8"/>
        <color indexed="10"/>
        <rFont val="ＭＳ 明朝"/>
        <family val="1"/>
        <charset val="128"/>
      </rPr>
      <t>姓と名の間に
全角ｽﾍﾟｰｽ1つ</t>
    </r>
    <rPh sb="0" eb="1">
      <t>シ</t>
    </rPh>
    <rPh sb="2" eb="3">
      <t>メイ</t>
    </rPh>
    <rPh sb="4" eb="5">
      <t>セイ</t>
    </rPh>
    <rPh sb="6" eb="7">
      <t>メイ</t>
    </rPh>
    <rPh sb="8" eb="9">
      <t>アイダ</t>
    </rPh>
    <rPh sb="11" eb="13">
      <t>ゼンカク</t>
    </rPh>
    <phoneticPr fontId="2"/>
  </si>
  <si>
    <r>
      <t xml:space="preserve">ﾌﾘｶﾞﾅ
</t>
    </r>
    <r>
      <rPr>
        <b/>
        <sz val="8"/>
        <color indexed="10"/>
        <rFont val="ＭＳ 明朝"/>
        <family val="1"/>
        <charset val="128"/>
      </rPr>
      <t>姓と名の間に
半角ｽﾍﾟｰｽ1つ</t>
    </r>
    <rPh sb="13" eb="15">
      <t>ハンカク</t>
    </rPh>
    <phoneticPr fontId="2"/>
  </si>
  <si>
    <t>学校名</t>
    <rPh sb="0" eb="2">
      <t>ガッコウ</t>
    </rPh>
    <rPh sb="2" eb="3">
      <t>メイ</t>
    </rPh>
    <phoneticPr fontId="6"/>
  </si>
  <si>
    <t>ｶﾅ</t>
    <phoneticPr fontId="2"/>
  </si>
  <si>
    <t>　・必要事項を入力してください。</t>
    <rPh sb="2" eb="4">
      <t>ヒツヨウ</t>
    </rPh>
    <rPh sb="4" eb="6">
      <t>ジコウ</t>
    </rPh>
    <rPh sb="7" eb="9">
      <t>ニュウリョク</t>
    </rPh>
    <phoneticPr fontId="2"/>
  </si>
  <si>
    <t>リレー</t>
    <phoneticPr fontId="38"/>
  </si>
  <si>
    <t>ﾅﾝﾊﾞｰ</t>
    <phoneticPr fontId="38"/>
  </si>
  <si>
    <t>氏　名</t>
    <rPh sb="0" eb="1">
      <t>シ</t>
    </rPh>
    <rPh sb="2" eb="3">
      <t>メイ</t>
    </rPh>
    <phoneticPr fontId="38"/>
  </si>
  <si>
    <t>性</t>
    <rPh sb="0" eb="1">
      <t>セイ</t>
    </rPh>
    <phoneticPr fontId="38"/>
  </si>
  <si>
    <t>年</t>
    <rPh sb="0" eb="1">
      <t>ネン</t>
    </rPh>
    <phoneticPr fontId="38"/>
  </si>
  <si>
    <t>16R</t>
    <phoneticPr fontId="38"/>
  </si>
  <si>
    <t>人数</t>
    <rPh sb="0" eb="2">
      <t>ニンズウ</t>
    </rPh>
    <phoneticPr fontId="38"/>
  </si>
  <si>
    <t>男　　子</t>
    <rPh sb="0" eb="1">
      <t>オトコ</t>
    </rPh>
    <rPh sb="3" eb="4">
      <t>コ</t>
    </rPh>
    <phoneticPr fontId="38"/>
  </si>
  <si>
    <t>女　　子</t>
    <rPh sb="0" eb="1">
      <t>オンナ</t>
    </rPh>
    <rPh sb="3" eb="4">
      <t>コ</t>
    </rPh>
    <phoneticPr fontId="38"/>
  </si>
  <si>
    <t>※コピーしたデータを貼り付ける場合は、「形式を選択して貼り付け」から「値」で貼り付けてください。</t>
    <rPh sb="10" eb="11">
      <t>ハ</t>
    </rPh>
    <rPh sb="12" eb="13">
      <t>ツ</t>
    </rPh>
    <rPh sb="15" eb="17">
      <t>バアイ</t>
    </rPh>
    <rPh sb="20" eb="22">
      <t>ケイシキ</t>
    </rPh>
    <rPh sb="23" eb="25">
      <t>センタク</t>
    </rPh>
    <rPh sb="27" eb="28">
      <t>ハ</t>
    </rPh>
    <rPh sb="29" eb="30">
      <t>ツ</t>
    </rPh>
    <rPh sb="35" eb="36">
      <t>アタイ</t>
    </rPh>
    <rPh sb="38" eb="39">
      <t>ハ</t>
    </rPh>
    <rPh sb="40" eb="41">
      <t>ツ</t>
    </rPh>
    <phoneticPr fontId="2"/>
  </si>
  <si>
    <t>男　　　子</t>
    <rPh sb="0" eb="1">
      <t>オトコ</t>
    </rPh>
    <rPh sb="4" eb="5">
      <t>コ</t>
    </rPh>
    <phoneticPr fontId="38"/>
  </si>
  <si>
    <t>女　　　子</t>
    <rPh sb="0" eb="1">
      <t>オンナ</t>
    </rPh>
    <rPh sb="4" eb="5">
      <t>コ</t>
    </rPh>
    <phoneticPr fontId="38"/>
  </si>
  <si>
    <t>大会名</t>
    <rPh sb="0" eb="2">
      <t>タイカイ</t>
    </rPh>
    <rPh sb="2" eb="3">
      <t>メイ</t>
    </rPh>
    <phoneticPr fontId="38"/>
  </si>
  <si>
    <t>一覧表用　種目名</t>
    <rPh sb="0" eb="2">
      <t>イチラン</t>
    </rPh>
    <rPh sb="2" eb="3">
      <t>ヒョウ</t>
    </rPh>
    <rPh sb="3" eb="4">
      <t>ヨウ</t>
    </rPh>
    <rPh sb="5" eb="7">
      <t>シュモク</t>
    </rPh>
    <rPh sb="7" eb="8">
      <t>メイ</t>
    </rPh>
    <phoneticPr fontId="38"/>
  </si>
  <si>
    <t>振込明細書のコピーを裏面に添付してください</t>
    <rPh sb="0" eb="2">
      <t>フリコミ</t>
    </rPh>
    <rPh sb="2" eb="5">
      <t>メイサイショ</t>
    </rPh>
    <rPh sb="10" eb="12">
      <t>ウラメン</t>
    </rPh>
    <rPh sb="13" eb="15">
      <t>テンプ</t>
    </rPh>
    <phoneticPr fontId="2"/>
  </si>
  <si>
    <t>↓</t>
    <phoneticPr fontId="2"/>
  </si>
  <si>
    <r>
      <t>　　※</t>
    </r>
    <r>
      <rPr>
        <b/>
        <sz val="11"/>
        <color rgb="FFFF0000"/>
        <rFont val="ＭＳ ゴシック"/>
        <family val="3"/>
        <charset val="128"/>
      </rPr>
      <t>氏名</t>
    </r>
    <r>
      <rPr>
        <sz val="11"/>
        <color theme="1"/>
        <rFont val="ＭＳ 明朝"/>
        <family val="1"/>
        <charset val="128"/>
      </rPr>
      <t>については、</t>
    </r>
    <r>
      <rPr>
        <b/>
        <sz val="11"/>
        <color rgb="FFFF0000"/>
        <rFont val="ＭＳ ゴシック"/>
        <family val="3"/>
        <charset val="128"/>
      </rPr>
      <t>姓と名の間に全角スペースを１つ</t>
    </r>
    <r>
      <rPr>
        <sz val="11"/>
        <color theme="1"/>
        <rFont val="ＭＳ 明朝"/>
        <family val="1"/>
        <charset val="128"/>
      </rPr>
      <t>入れてください。</t>
    </r>
    <rPh sb="3" eb="5">
      <t>シメイ</t>
    </rPh>
    <rPh sb="11" eb="12">
      <t>セイ</t>
    </rPh>
    <rPh sb="13" eb="14">
      <t>メイ</t>
    </rPh>
    <rPh sb="15" eb="16">
      <t>アイダ</t>
    </rPh>
    <rPh sb="17" eb="19">
      <t>ゼンカク</t>
    </rPh>
    <rPh sb="26" eb="27">
      <t>イ</t>
    </rPh>
    <phoneticPr fontId="2"/>
  </si>
  <si>
    <r>
      <t>　　※</t>
    </r>
    <r>
      <rPr>
        <b/>
        <sz val="11"/>
        <color rgb="FFFF0000"/>
        <rFont val="ＭＳ ゴシック"/>
        <family val="3"/>
        <charset val="128"/>
      </rPr>
      <t>ﾌﾘｶﾞﾅ</t>
    </r>
    <r>
      <rPr>
        <sz val="11"/>
        <color theme="1"/>
        <rFont val="ＭＳ 明朝"/>
        <family val="1"/>
        <charset val="128"/>
      </rPr>
      <t>については、</t>
    </r>
    <r>
      <rPr>
        <b/>
        <sz val="11"/>
        <color rgb="FFFF0000"/>
        <rFont val="ＭＳ ゴシック"/>
        <family val="3"/>
        <charset val="128"/>
      </rPr>
      <t>姓と名の間に半角スペースを１つ</t>
    </r>
    <r>
      <rPr>
        <sz val="11"/>
        <color theme="1"/>
        <rFont val="ＭＳ 明朝"/>
        <family val="1"/>
        <charset val="128"/>
      </rPr>
      <t>入れてください。</t>
    </r>
    <rPh sb="14" eb="15">
      <t>セイ</t>
    </rPh>
    <rPh sb="16" eb="17">
      <t>メイ</t>
    </rPh>
    <rPh sb="18" eb="19">
      <t>アイダ</t>
    </rPh>
    <rPh sb="20" eb="22">
      <t>ハンカク</t>
    </rPh>
    <rPh sb="29" eb="30">
      <t>イ</t>
    </rPh>
    <phoneticPr fontId="2"/>
  </si>
  <si>
    <t>⇒</t>
    <phoneticPr fontId="2"/>
  </si>
  <si>
    <t>↓</t>
    <phoneticPr fontId="2"/>
  </si>
  <si>
    <t>↓</t>
    <phoneticPr fontId="2"/>
  </si>
  <si>
    <t>※データを修正する場合は、必ず「Delete」キーを使用してください。</t>
    <rPh sb="5" eb="7">
      <t>シュウセイ</t>
    </rPh>
    <rPh sb="9" eb="11">
      <t>バアイ</t>
    </rPh>
    <rPh sb="13" eb="14">
      <t>カナラ</t>
    </rPh>
    <rPh sb="26" eb="28">
      <t>シヨウ</t>
    </rPh>
    <phoneticPr fontId="2"/>
  </si>
  <si>
    <t>競技者NO</t>
    <rPh sb="0" eb="3">
      <t>キョウギシャ</t>
    </rPh>
    <phoneticPr fontId="2"/>
  </si>
  <si>
    <t>男400R</t>
    <rPh sb="0" eb="1">
      <t>オトコ</t>
    </rPh>
    <phoneticPr fontId="2"/>
  </si>
  <si>
    <t>リレー記録</t>
    <rPh sb="3" eb="5">
      <t>キロク</t>
    </rPh>
    <phoneticPr fontId="2"/>
  </si>
  <si>
    <t>4X100mR</t>
  </si>
  <si>
    <t>4X400mR</t>
  </si>
  <si>
    <t>男子</t>
    <rPh sb="0" eb="2">
      <t>ダンシ</t>
    </rPh>
    <phoneticPr fontId="2"/>
  </si>
  <si>
    <t>女子</t>
    <rPh sb="0" eb="2">
      <t>ジョシ</t>
    </rPh>
    <phoneticPr fontId="2"/>
  </si>
  <si>
    <t>男1600R</t>
    <rPh sb="0" eb="1">
      <t>オトコ</t>
    </rPh>
    <phoneticPr fontId="2"/>
  </si>
  <si>
    <t>女400R</t>
    <rPh sb="0" eb="1">
      <t>オンナ</t>
    </rPh>
    <phoneticPr fontId="2"/>
  </si>
  <si>
    <t>女1600R</t>
    <rPh sb="0" eb="1">
      <t>オンナ</t>
    </rPh>
    <phoneticPr fontId="2"/>
  </si>
  <si>
    <t>※必要事項を全て入力してください。</t>
    <rPh sb="1" eb="3">
      <t>ヒツヨウ</t>
    </rPh>
    <rPh sb="3" eb="5">
      <t>ジコウ</t>
    </rPh>
    <rPh sb="6" eb="7">
      <t>スベ</t>
    </rPh>
    <rPh sb="8" eb="10">
      <t>ニュウリョク</t>
    </rPh>
    <phoneticPr fontId="2"/>
  </si>
  <si>
    <t>※リレー種目にエントリーをする場合は○を選択し、「③リレー情報確認」でメンバーを確認してください。</t>
    <rPh sb="4" eb="6">
      <t>シュモク</t>
    </rPh>
    <rPh sb="15" eb="17">
      <t>バアイ</t>
    </rPh>
    <rPh sb="20" eb="22">
      <t>センタク</t>
    </rPh>
    <rPh sb="29" eb="31">
      <t>ジョウホウ</t>
    </rPh>
    <rPh sb="31" eb="33">
      <t>カクニン</t>
    </rPh>
    <rPh sb="40" eb="42">
      <t>カクニン</t>
    </rPh>
    <phoneticPr fontId="2"/>
  </si>
  <si>
    <t>※リレーにエントリーをする選手とチームの記録を確認してください。</t>
    <rPh sb="13" eb="15">
      <t>センシュ</t>
    </rPh>
    <rPh sb="20" eb="22">
      <t>キロク</t>
    </rPh>
    <rPh sb="23" eb="25">
      <t>カクニン</t>
    </rPh>
    <phoneticPr fontId="2"/>
  </si>
  <si>
    <t>※修正をする場合は「②選手情報入力」で修正してください。</t>
    <rPh sb="1" eb="3">
      <t>シュウセイ</t>
    </rPh>
    <rPh sb="6" eb="8">
      <t>バアイ</t>
    </rPh>
    <rPh sb="11" eb="13">
      <t>センシュ</t>
    </rPh>
    <rPh sb="13" eb="15">
      <t>ジョウホウ</t>
    </rPh>
    <rPh sb="15" eb="17">
      <t>ニュウリョク</t>
    </rPh>
    <rPh sb="19" eb="21">
      <t>シュウセイ</t>
    </rPh>
    <phoneticPr fontId="2"/>
  </si>
  <si>
    <t>パロマ瑞穂スタジアム・パロマ瑞穂北陸上競技場</t>
    <rPh sb="3" eb="5">
      <t>ミズホ</t>
    </rPh>
    <rPh sb="14" eb="16">
      <t>ミズホ</t>
    </rPh>
    <rPh sb="16" eb="17">
      <t>キタ</t>
    </rPh>
    <rPh sb="17" eb="22">
      <t>リクジョウキョウギジョウ</t>
    </rPh>
    <phoneticPr fontId="2"/>
  </si>
  <si>
    <t>〒463-8799　守山郵便局　私書箱１４号　名古屋地区陸上競技協会</t>
    <rPh sb="23" eb="26">
      <t>ナゴヤ</t>
    </rPh>
    <rPh sb="26" eb="28">
      <t>チク</t>
    </rPh>
    <phoneticPr fontId="2"/>
  </si>
  <si>
    <t>勝見　昌弘　宛</t>
    <rPh sb="0" eb="2">
      <t>カツミ</t>
    </rPh>
    <rPh sb="3" eb="5">
      <t>マサヒロ</t>
    </rPh>
    <rPh sb="6" eb="7">
      <t>アテ</t>
    </rPh>
    <phoneticPr fontId="2"/>
  </si>
  <si>
    <t>種　目　数</t>
    <rPh sb="0" eb="1">
      <t>シュ</t>
    </rPh>
    <rPh sb="2" eb="3">
      <t>メ</t>
    </rPh>
    <rPh sb="4" eb="5">
      <t>スウ</t>
    </rPh>
    <phoneticPr fontId="6"/>
  </si>
  <si>
    <t>種目計</t>
    <rPh sb="0" eb="2">
      <t>シュモク</t>
    </rPh>
    <rPh sb="2" eb="3">
      <t>ケイ</t>
    </rPh>
    <phoneticPr fontId="2"/>
  </si>
  <si>
    <t>種目数</t>
    <rPh sb="0" eb="3">
      <t>シュモクスウ</t>
    </rPh>
    <phoneticPr fontId="6"/>
  </si>
  <si>
    <t>リレー計</t>
    <rPh sb="3" eb="4">
      <t>ケイ</t>
    </rPh>
    <phoneticPr fontId="2"/>
  </si>
  <si>
    <t>支払金額</t>
    <rPh sb="0" eb="4">
      <t>シハライキンガク</t>
    </rPh>
    <phoneticPr fontId="6"/>
  </si>
  <si>
    <t>部</t>
    <rPh sb="0" eb="1">
      <t>ブ</t>
    </rPh>
    <phoneticPr fontId="6"/>
  </si>
  <si>
    <t>男</t>
    <rPh sb="0" eb="1">
      <t>オトコ</t>
    </rPh>
    <phoneticPr fontId="2"/>
  </si>
  <si>
    <t>女</t>
    <rPh sb="0" eb="1">
      <t>オンナ</t>
    </rPh>
    <phoneticPr fontId="2"/>
  </si>
  <si>
    <t>申込責任者</t>
    <rPh sb="0" eb="2">
      <t>モウシコミ</t>
    </rPh>
    <rPh sb="2" eb="5">
      <t>セキニ</t>
    </rPh>
    <phoneticPr fontId="2"/>
  </si>
  <si>
    <t>申込責任者</t>
    <rPh sb="0" eb="2">
      <t>モウシコミ</t>
    </rPh>
    <rPh sb="2" eb="5">
      <t>セキニンシャ</t>
    </rPh>
    <phoneticPr fontId="2"/>
  </si>
  <si>
    <t>団体コード</t>
    <rPh sb="0" eb="2">
      <t>ダン</t>
    </rPh>
    <phoneticPr fontId="2"/>
  </si>
  <si>
    <t>略称ヨミガナ</t>
    <rPh sb="0" eb="2">
      <t>リャクショウ</t>
    </rPh>
    <phoneticPr fontId="2"/>
  </si>
  <si>
    <t>団体名</t>
    <rPh sb="0" eb="2">
      <t>ダン</t>
    </rPh>
    <rPh sb="2" eb="3">
      <t>メイ</t>
    </rPh>
    <phoneticPr fontId="2"/>
  </si>
  <si>
    <t>略称団体名</t>
    <rPh sb="0" eb="2">
      <t>リャクショウ</t>
    </rPh>
    <rPh sb="2" eb="4">
      <t>ダ</t>
    </rPh>
    <rPh sb="4" eb="5">
      <t>メイ</t>
    </rPh>
    <phoneticPr fontId="2"/>
  </si>
  <si>
    <r>
      <t>　・入力したファイルを送信してください。</t>
    </r>
    <r>
      <rPr>
        <b/>
        <sz val="12"/>
        <color theme="1"/>
        <rFont val="ＭＳ 明朝"/>
        <family val="1"/>
        <charset val="128"/>
      </rPr>
      <t/>
    </r>
    <rPh sb="2" eb="4">
      <t>ニュウリョク</t>
    </rPh>
    <phoneticPr fontId="2"/>
  </si>
  <si>
    <t>E-mail：</t>
    <phoneticPr fontId="2"/>
  </si>
  <si>
    <r>
      <t>　・</t>
    </r>
    <r>
      <rPr>
        <b/>
        <u/>
        <sz val="11"/>
        <color indexed="10"/>
        <rFont val="ＭＳ ゴシック"/>
        <family val="3"/>
        <charset val="128"/>
      </rPr>
      <t>メールの件名に「大会名」と「団体名」を入力してください。</t>
    </r>
    <rPh sb="6" eb="8">
      <t>ケンメイ</t>
    </rPh>
    <rPh sb="10" eb="12">
      <t>タイカイ</t>
    </rPh>
    <rPh sb="12" eb="13">
      <t>メイ</t>
    </rPh>
    <rPh sb="16" eb="18">
      <t>ダンタイ</t>
    </rPh>
    <rPh sb="18" eb="19">
      <t>メイ</t>
    </rPh>
    <rPh sb="21" eb="23">
      <t>ニュウリョク</t>
    </rPh>
    <phoneticPr fontId="2"/>
  </si>
  <si>
    <t>mail：</t>
    <phoneticPr fontId="2"/>
  </si>
  <si>
    <t>toiawase.nagoya@gmail.com</t>
    <phoneticPr fontId="2"/>
  </si>
  <si>
    <t>No</t>
    <phoneticPr fontId="38"/>
  </si>
  <si>
    <t>メール送信期限</t>
    <rPh sb="3" eb="5">
      <t>ソウシン</t>
    </rPh>
    <rPh sb="5" eb="7">
      <t>キゲン</t>
    </rPh>
    <phoneticPr fontId="2"/>
  </si>
  <si>
    <t>※メール送信を完了してください！</t>
    <rPh sb="4" eb="6">
      <t>ソウシン</t>
    </rPh>
    <rPh sb="7" eb="9">
      <t>カンリョウ</t>
    </rPh>
    <phoneticPr fontId="2"/>
  </si>
  <si>
    <t>部</t>
    <rPh sb="0" eb="1">
      <t>ブ</t>
    </rPh>
    <phoneticPr fontId="2"/>
  </si>
  <si>
    <r>
      <t>　・</t>
    </r>
    <r>
      <rPr>
        <b/>
        <sz val="11"/>
        <color rgb="FFFF0000"/>
        <rFont val="ＭＳ 明朝"/>
        <family val="1"/>
        <charset val="128"/>
      </rPr>
      <t>「④種目別一覧表」「⑤申込一覧表」</t>
    </r>
    <r>
      <rPr>
        <b/>
        <sz val="11"/>
        <color theme="1"/>
        <rFont val="ＭＳ 明朝"/>
        <family val="1"/>
        <charset val="128"/>
      </rPr>
      <t>を郵送してください。</t>
    </r>
    <rPh sb="4" eb="7">
      <t>シュモクベツ</t>
    </rPh>
    <rPh sb="7" eb="10">
      <t>イチランヒョウ</t>
    </rPh>
    <rPh sb="13" eb="15">
      <t>モウシコミ</t>
    </rPh>
    <rPh sb="15" eb="18">
      <t>イチランヒョウ</t>
    </rPh>
    <rPh sb="20" eb="22">
      <t>ユウソウ</t>
    </rPh>
    <phoneticPr fontId="2"/>
  </si>
  <si>
    <t>※種目数・参加料等を確認してから印刷をしてください。</t>
  </si>
  <si>
    <r>
      <t>　　　帳票印刷ボタンをクリックして印刷を行ってください。</t>
    </r>
    <r>
      <rPr>
        <b/>
        <sz val="16"/>
        <color rgb="FFFF0000"/>
        <rFont val="ＭＳ ゴシック"/>
        <family val="3"/>
        <charset val="128"/>
      </rPr>
      <t>↓</t>
    </r>
    <r>
      <rPr>
        <b/>
        <sz val="12"/>
        <color rgb="FFFF0000"/>
        <rFont val="ＭＳ ゴシック"/>
        <family val="3"/>
        <charset val="128"/>
      </rPr>
      <t>　　</t>
    </r>
    <rPh sb="3" eb="5">
      <t>チョウヒョウ</t>
    </rPh>
    <rPh sb="5" eb="7">
      <t>インサツ</t>
    </rPh>
    <rPh sb="17" eb="19">
      <t>インサツ</t>
    </rPh>
    <rPh sb="20" eb="21">
      <t>オコナ</t>
    </rPh>
    <phoneticPr fontId="2"/>
  </si>
  <si>
    <t>　・入力漏れや入力間違い等がないかを確認してください。</t>
    <rPh sb="2" eb="4">
      <t>ニュウリョク</t>
    </rPh>
    <rPh sb="4" eb="5">
      <t>モ</t>
    </rPh>
    <rPh sb="7" eb="9">
      <t>ニュウリョク</t>
    </rPh>
    <rPh sb="9" eb="11">
      <t>マチガ</t>
    </rPh>
    <rPh sb="12" eb="13">
      <t>トウ</t>
    </rPh>
    <rPh sb="18" eb="20">
      <t>カクニン</t>
    </rPh>
    <phoneticPr fontId="2"/>
  </si>
  <si>
    <r>
      <t>　・「④種目別人数表」にある、</t>
    </r>
    <r>
      <rPr>
        <b/>
        <sz val="11"/>
        <color rgb="FFFF0000"/>
        <rFont val="ＭＳ ゴシック"/>
        <family val="3"/>
        <charset val="128"/>
      </rPr>
      <t>帳票印刷ボタン</t>
    </r>
    <r>
      <rPr>
        <sz val="11"/>
        <color theme="1"/>
        <rFont val="ＭＳ 明朝"/>
        <family val="1"/>
        <charset val="128"/>
      </rPr>
      <t>をクリックして印刷を行ってください。</t>
    </r>
    <rPh sb="4" eb="7">
      <t>シュモクベツ</t>
    </rPh>
    <rPh sb="7" eb="9">
      <t>ニンズウ</t>
    </rPh>
    <rPh sb="9" eb="10">
      <t>ヒョウ</t>
    </rPh>
    <rPh sb="15" eb="19">
      <t>チョウ</t>
    </rPh>
    <rPh sb="29" eb="32">
      <t>イン</t>
    </rPh>
    <rPh sb="32" eb="35">
      <t>オコ</t>
    </rPh>
    <phoneticPr fontId="2"/>
  </si>
  <si>
    <t>No</t>
    <phoneticPr fontId="38"/>
  </si>
  <si>
    <t>FLAG</t>
    <phoneticPr fontId="38"/>
  </si>
  <si>
    <t>OP</t>
    <phoneticPr fontId="2"/>
  </si>
  <si>
    <t>OP1</t>
    <phoneticPr fontId="2"/>
  </si>
  <si>
    <t>OP2</t>
    <phoneticPr fontId="2"/>
  </si>
  <si>
    <t>OP3</t>
    <phoneticPr fontId="2"/>
  </si>
  <si>
    <t>記録</t>
    <rPh sb="0" eb="2">
      <t>キロク</t>
    </rPh>
    <phoneticPr fontId="2"/>
  </si>
  <si>
    <t>内野　隆</t>
  </si>
  <si>
    <t>参加人数</t>
    <rPh sb="0" eb="4">
      <t>サンカニンズウ</t>
    </rPh>
    <phoneticPr fontId="6"/>
  </si>
  <si>
    <t>男女計</t>
    <rPh sb="0" eb="3">
      <t>ダンジョ</t>
    </rPh>
    <phoneticPr fontId="2"/>
  </si>
  <si>
    <t>JAAF ID</t>
  </si>
  <si>
    <t>会員名</t>
  </si>
  <si>
    <t>会員名カナ</t>
  </si>
  <si>
    <t>登録都道府県コード</t>
  </si>
  <si>
    <t>登録都道府県名</t>
  </si>
  <si>
    <t>団体ID</t>
  </si>
  <si>
    <t>団体名</t>
  </si>
  <si>
    <t>団体名カナ</t>
  </si>
  <si>
    <t>団体名略称</t>
  </si>
  <si>
    <t>生年月日</t>
  </si>
  <si>
    <t>都道府県(学連)登録番号</t>
  </si>
  <si>
    <t>旧団体コード</t>
  </si>
  <si>
    <t>備考</t>
  </si>
  <si>
    <t>団体区分</t>
  </si>
  <si>
    <t>地域学連名</t>
  </si>
  <si>
    <t>支部名</t>
  </si>
  <si>
    <t>郵便番号</t>
  </si>
  <si>
    <t>住所(都道府県)</t>
  </si>
  <si>
    <t>住所(市区町村以下)</t>
  </si>
  <si>
    <t>住所(建物名)</t>
  </si>
  <si>
    <t>審判資格</t>
  </si>
  <si>
    <t>E-mail</t>
  </si>
  <si>
    <t>E-mail配信希望</t>
  </si>
  <si>
    <t>連絡先電話番号</t>
  </si>
  <si>
    <t>出身高校都道府県</t>
  </si>
  <si>
    <t>出身高校名</t>
  </si>
  <si>
    <t>出身中学校都道府県</t>
  </si>
  <si>
    <t>出身中学校名</t>
  </si>
  <si>
    <t>勤務先名</t>
  </si>
  <si>
    <t>勤務先郵便番号</t>
  </si>
  <si>
    <t>勤務先住所</t>
  </si>
  <si>
    <t>勤務先電話番号</t>
  </si>
  <si>
    <t>学部</t>
  </si>
  <si>
    <t>愛知県</t>
  </si>
  <si>
    <t>なし</t>
  </si>
  <si>
    <t>希望しない</t>
  </si>
  <si>
    <t>　　②団体情報の入力</t>
    <rPh sb="3" eb="5">
      <t>ダ</t>
    </rPh>
    <rPh sb="5" eb="7">
      <t>ジョウホウ</t>
    </rPh>
    <rPh sb="8" eb="10">
      <t>ニュウリョク</t>
    </rPh>
    <phoneticPr fontId="2"/>
  </si>
  <si>
    <t>　　入力を確認して、申込種目、記録を入力してください。</t>
    <rPh sb="2" eb="4">
      <t>ニュウリョク</t>
    </rPh>
    <rPh sb="5" eb="7">
      <t>カクニン</t>
    </rPh>
    <phoneticPr fontId="2"/>
  </si>
  <si>
    <t>②団体情報入力</t>
    <rPh sb="1" eb="3">
      <t>ダンタイ</t>
    </rPh>
    <rPh sb="3" eb="5">
      <t>ジョウホウ</t>
    </rPh>
    <rPh sb="5" eb="7">
      <t>ニュウリョク</t>
    </rPh>
    <phoneticPr fontId="2"/>
  </si>
  <si>
    <t>③選手情報入力</t>
    <rPh sb="1" eb="3">
      <t>センシュ</t>
    </rPh>
    <rPh sb="3" eb="5">
      <t>ジョウホウ</t>
    </rPh>
    <rPh sb="5" eb="7">
      <t>ニュウリョク</t>
    </rPh>
    <phoneticPr fontId="2"/>
  </si>
  <si>
    <t>④リレー情報確認</t>
    <rPh sb="4" eb="6">
      <t>ジョウホウ</t>
    </rPh>
    <rPh sb="6" eb="8">
      <t>カクニン</t>
    </rPh>
    <phoneticPr fontId="2"/>
  </si>
  <si>
    <t>⑤種目別人数一覧表</t>
    <rPh sb="1" eb="4">
      <t>シュモクベツ</t>
    </rPh>
    <rPh sb="4" eb="6">
      <t>ニンズウ</t>
    </rPh>
    <rPh sb="6" eb="8">
      <t>イチラン</t>
    </rPh>
    <rPh sb="8" eb="9">
      <t>ヒョウ</t>
    </rPh>
    <phoneticPr fontId="2"/>
  </si>
  <si>
    <t>⑥申込一覧表</t>
    <phoneticPr fontId="2"/>
  </si>
  <si>
    <t>こちらには、データを送信しないで下さい。</t>
  </si>
  <si>
    <t>絶対に、行を空けて入力しないでください。</t>
    <rPh sb="0" eb="2">
      <t>ゼッタイ</t>
    </rPh>
    <rPh sb="4" eb="5">
      <t>ギョウ</t>
    </rPh>
    <rPh sb="6" eb="7">
      <t>ア</t>
    </rPh>
    <rPh sb="9" eb="11">
      <t>ニュウリョク</t>
    </rPh>
    <phoneticPr fontId="2"/>
  </si>
  <si>
    <r>
      <t>　　※</t>
    </r>
    <r>
      <rPr>
        <b/>
        <u/>
        <sz val="11"/>
        <color rgb="FF00B050"/>
        <rFont val="ＭＳ 明朝"/>
        <family val="1"/>
        <charset val="128"/>
      </rPr>
      <t>入力は、男子を先に入力し、続けて女子を入力してください。絶対に行を空けないでください。</t>
    </r>
    <rPh sb="3" eb="5">
      <t>ニュウリョク</t>
    </rPh>
    <rPh sb="7" eb="9">
      <t>ダンシ</t>
    </rPh>
    <rPh sb="10" eb="11">
      <t>サキ</t>
    </rPh>
    <rPh sb="12" eb="14">
      <t>ニュウリョク</t>
    </rPh>
    <rPh sb="16" eb="17">
      <t>ツヅ</t>
    </rPh>
    <rPh sb="19" eb="21">
      <t>ジョシ</t>
    </rPh>
    <rPh sb="22" eb="24">
      <t>ニュウリョク</t>
    </rPh>
    <rPh sb="31" eb="33">
      <t>ゼッタイ</t>
    </rPh>
    <rPh sb="34" eb="35">
      <t>ギョウ</t>
    </rPh>
    <rPh sb="36" eb="37">
      <t>ア</t>
    </rPh>
    <phoneticPr fontId="2"/>
  </si>
  <si>
    <t>秋谷　昌信</t>
  </si>
  <si>
    <t>アキタニ　マサノブ</t>
  </si>
  <si>
    <t>男</t>
  </si>
  <si>
    <t>株式会社加藤建設</t>
  </si>
  <si>
    <t>カブシキガイシャカトウケンセツ</t>
  </si>
  <si>
    <t>加藤建設</t>
  </si>
  <si>
    <t>1-167</t>
  </si>
  <si>
    <t>審判のみ</t>
  </si>
  <si>
    <t>一般</t>
  </si>
  <si>
    <t>名古屋</t>
  </si>
  <si>
    <t>453-0837</t>
  </si>
  <si>
    <t>名古屋市中村区二瀬町154</t>
  </si>
  <si>
    <t>松栄ビル３F</t>
  </si>
  <si>
    <t>-</t>
  </si>
  <si>
    <t>石濱　謙一</t>
  </si>
  <si>
    <t>イシハマ　ケンイチ</t>
  </si>
  <si>
    <t>1-168</t>
  </si>
  <si>
    <t>453-0052</t>
  </si>
  <si>
    <t>名古屋市中村区森末町</t>
  </si>
  <si>
    <t>4－125－1</t>
  </si>
  <si>
    <t>大谷　友梨恵</t>
  </si>
  <si>
    <t>オオタニ　ユリエ</t>
  </si>
  <si>
    <t>女</t>
  </si>
  <si>
    <t>B571</t>
  </si>
  <si>
    <t>507-0814</t>
  </si>
  <si>
    <t>岐阜県</t>
  </si>
  <si>
    <t>多治見市市之倉町12-353-351</t>
  </si>
  <si>
    <t>B</t>
  </si>
  <si>
    <t>至学館</t>
  </si>
  <si>
    <t>加藤　徹</t>
  </si>
  <si>
    <t>カトウ　トオル</t>
  </si>
  <si>
    <t>1-165</t>
  </si>
  <si>
    <t>清水　正志</t>
  </si>
  <si>
    <t>シミズ　マサシ</t>
  </si>
  <si>
    <t>1-166</t>
  </si>
  <si>
    <t>井上　裕彬</t>
  </si>
  <si>
    <t>イノウエ　ヒロアキ</t>
  </si>
  <si>
    <t>トーエネック</t>
  </si>
  <si>
    <t>（カ）トーエネック</t>
  </si>
  <si>
    <t>ﾄｰｴﾈｯｸ</t>
  </si>
  <si>
    <t>B465</t>
  </si>
  <si>
    <t>467-0068</t>
  </si>
  <si>
    <t>名古屋市瑞穂区内方町１－１４</t>
  </si>
  <si>
    <t>00-0000-0000</t>
  </si>
  <si>
    <t>植木　章文</t>
  </si>
  <si>
    <t>ウエキ　アキフミ</t>
  </si>
  <si>
    <t>B476</t>
  </si>
  <si>
    <t>460-0008</t>
  </si>
  <si>
    <t>名古屋市中区栄1－20－31</t>
  </si>
  <si>
    <t>松山</t>
  </si>
  <si>
    <t>小倉　久美</t>
  </si>
  <si>
    <t>オグラ　クミ</t>
  </si>
  <si>
    <t>B466</t>
  </si>
  <si>
    <t>小澤　洸太</t>
  </si>
  <si>
    <t>オザワ　コウタ</t>
  </si>
  <si>
    <t>B468</t>
  </si>
  <si>
    <t>浜松日体</t>
  </si>
  <si>
    <t>河合　代二</t>
  </si>
  <si>
    <t>カワイ　ダイジ</t>
  </si>
  <si>
    <t>B475</t>
  </si>
  <si>
    <t>関商工</t>
  </si>
  <si>
    <t>川添　杏太</t>
  </si>
  <si>
    <t>カワソエ　キョウタ</t>
  </si>
  <si>
    <t>B473</t>
  </si>
  <si>
    <t>小山　裕太</t>
  </si>
  <si>
    <t>コヤマ　ユウタ</t>
  </si>
  <si>
    <t>B471</t>
  </si>
  <si>
    <t>豊川工業</t>
  </si>
  <si>
    <t>須崎　大輝</t>
  </si>
  <si>
    <t>スザキ　ダイキ</t>
  </si>
  <si>
    <t>B469</t>
  </si>
  <si>
    <t>中区</t>
  </si>
  <si>
    <t>塚中　栄都</t>
  </si>
  <si>
    <t>ツカナカ　エイト</t>
  </si>
  <si>
    <t>B470</t>
  </si>
  <si>
    <t>中川　智春</t>
  </si>
  <si>
    <t>ナカガワ　チハル</t>
  </si>
  <si>
    <t>B463</t>
  </si>
  <si>
    <t>西川　凌矢</t>
  </si>
  <si>
    <t>ニシカワ　リョウヤ</t>
  </si>
  <si>
    <t>B474</t>
  </si>
  <si>
    <t>桃山</t>
  </si>
  <si>
    <t>西脇　哲也</t>
  </si>
  <si>
    <t>ニシワキ　テツヤ</t>
  </si>
  <si>
    <t>B477</t>
  </si>
  <si>
    <t>本多　幸希</t>
  </si>
  <si>
    <t>ホンダ　コウキ</t>
  </si>
  <si>
    <t>B464</t>
  </si>
  <si>
    <t>松浦　忠明</t>
  </si>
  <si>
    <t>マツウラ　タダアキ</t>
  </si>
  <si>
    <t>B467</t>
  </si>
  <si>
    <t>名古屋市中区栄1-20-31</t>
  </si>
  <si>
    <t>湯田　晟旭</t>
  </si>
  <si>
    <t>ユダ　テルアキ</t>
  </si>
  <si>
    <t>B472</t>
  </si>
  <si>
    <t>青木　実</t>
  </si>
  <si>
    <t>アオキ　ミノル</t>
  </si>
  <si>
    <t>愛教大クラブ名古屋</t>
  </si>
  <si>
    <t>アイキョウダイクラブナゴヤ</t>
  </si>
  <si>
    <t>愛教大ｸ名古屋</t>
  </si>
  <si>
    <t>1-072</t>
  </si>
  <si>
    <t>458-0013</t>
  </si>
  <si>
    <t>名古屋市緑区ほら貝１－６３</t>
  </si>
  <si>
    <t>S</t>
  </si>
  <si>
    <t>市川　真澄</t>
  </si>
  <si>
    <t>イチカワ　マスミ</t>
  </si>
  <si>
    <t>1-073</t>
  </si>
  <si>
    <t>471-0814</t>
  </si>
  <si>
    <t>豊田市五ケ丘１２－１</t>
  </si>
  <si>
    <t>A</t>
  </si>
  <si>
    <t>市橋　淳</t>
  </si>
  <si>
    <t>イチハシ　ジュン</t>
  </si>
  <si>
    <t>1-085</t>
  </si>
  <si>
    <t>496-0922</t>
  </si>
  <si>
    <t>愛西市大野町山１７０６－１１４</t>
  </si>
  <si>
    <t>檪原　邦弘</t>
  </si>
  <si>
    <t>イチハラ　クニヒロ</t>
  </si>
  <si>
    <t>1-084</t>
  </si>
  <si>
    <t>470-0015</t>
  </si>
  <si>
    <t>日進市折戸町笠寺山６２－１４３</t>
  </si>
  <si>
    <t>伊藤　孝晴</t>
  </si>
  <si>
    <t>イトウ　タカハル</t>
  </si>
  <si>
    <t>B247</t>
  </si>
  <si>
    <t>464-0019</t>
  </si>
  <si>
    <t>名古屋市千種区揚羽町１－１－１－Ａ－２１８</t>
  </si>
  <si>
    <t>090-8545-5391</t>
  </si>
  <si>
    <t>同朋高等学校</t>
  </si>
  <si>
    <t>453-8540</t>
  </si>
  <si>
    <t>愛知県名古屋市中村区稲葉地町７－１</t>
  </si>
  <si>
    <t>052-411-1159</t>
  </si>
  <si>
    <t>伊藤　道郎</t>
  </si>
  <si>
    <t>イトウ　ミチロウ</t>
  </si>
  <si>
    <t>B248</t>
  </si>
  <si>
    <t>458-0821</t>
  </si>
  <si>
    <t>名古屋市緑区鳴海町尾崎山４３－４１８</t>
  </si>
  <si>
    <t>今川　智博</t>
  </si>
  <si>
    <t>イマガワ　トモヒロ</t>
  </si>
  <si>
    <t>B249</t>
  </si>
  <si>
    <t>441-1102</t>
  </si>
  <si>
    <t>豊橋市石巻西川町字向坪２０番地</t>
  </si>
  <si>
    <t>豊橋市立東部中学校</t>
  </si>
  <si>
    <t>440-0834</t>
  </si>
  <si>
    <t>愛知県豊橋市飯村北４丁目１－２</t>
  </si>
  <si>
    <t>岡戸　文一</t>
  </si>
  <si>
    <t>オカド　フミカズ</t>
  </si>
  <si>
    <t>1-087</t>
  </si>
  <si>
    <t>470-2202</t>
  </si>
  <si>
    <t>知多郡阿久比町福住脇４６</t>
  </si>
  <si>
    <t>小野　隆</t>
  </si>
  <si>
    <t>オノ　タカシ</t>
  </si>
  <si>
    <t>B250</t>
  </si>
  <si>
    <t>464-0041</t>
  </si>
  <si>
    <t>名古屋市千種区霞ケ丘１－１－１０</t>
  </si>
  <si>
    <t>加藤　聡</t>
  </si>
  <si>
    <t>カトウ　サトシ</t>
  </si>
  <si>
    <t>B251</t>
  </si>
  <si>
    <t>475-0912</t>
  </si>
  <si>
    <t>半田市白山町１－２２－３</t>
  </si>
  <si>
    <t>加藤　哲秀</t>
  </si>
  <si>
    <t>カトウ　テツヒデ</t>
  </si>
  <si>
    <t>1-075</t>
  </si>
  <si>
    <t>458-0003</t>
  </si>
  <si>
    <t>名古屋市天白区中平１－１４０５－１０１</t>
  </si>
  <si>
    <t>久米　裕朗</t>
  </si>
  <si>
    <t>クメ　ヒロアキ</t>
  </si>
  <si>
    <t>1-086</t>
  </si>
  <si>
    <t>474-0072</t>
  </si>
  <si>
    <t>大府市北山町３－６７－１０</t>
  </si>
  <si>
    <t>桑原　義貴</t>
  </si>
  <si>
    <t>クワハラ　ヨシタカ</t>
  </si>
  <si>
    <t>B252</t>
  </si>
  <si>
    <t>465-0022</t>
  </si>
  <si>
    <t>名古屋市名東区藤森西町５０１－３</t>
  </si>
  <si>
    <t>坂井田　酵三</t>
  </si>
  <si>
    <t>サカイダ　コウゾウ</t>
  </si>
  <si>
    <t>1-066</t>
  </si>
  <si>
    <t>452-0000</t>
  </si>
  <si>
    <t>清須市横町８３－７</t>
  </si>
  <si>
    <t>佐藤　哲也</t>
  </si>
  <si>
    <t>サトウ　テツヤ</t>
  </si>
  <si>
    <t>1-076</t>
  </si>
  <si>
    <t>477-0032</t>
  </si>
  <si>
    <t>東海市加木屋町郷中３２－１－４０５</t>
  </si>
  <si>
    <t>佐藤　正明</t>
  </si>
  <si>
    <t>サトウ　マサアキ</t>
  </si>
  <si>
    <t>1-071</t>
  </si>
  <si>
    <t>470-0131</t>
  </si>
  <si>
    <t>日進市岩崎町芦廻間１１２－８９７</t>
  </si>
  <si>
    <t>佐藤　義則</t>
  </si>
  <si>
    <t>サトウ　ヨシノリ</t>
  </si>
  <si>
    <t>1-083</t>
  </si>
  <si>
    <t>470-1207</t>
  </si>
  <si>
    <t>豊田市鴛鴨町西屋敷８１</t>
  </si>
  <si>
    <t>神保　和幸</t>
  </si>
  <si>
    <t>ジンボ　カズユキ</t>
  </si>
  <si>
    <t>B253</t>
  </si>
  <si>
    <t>480-1163</t>
  </si>
  <si>
    <t>長久手市原 715</t>
  </si>
  <si>
    <t>ティアロカーサ 202号</t>
  </si>
  <si>
    <t>広島県</t>
  </si>
  <si>
    <t>聖霊中学高等学校</t>
  </si>
  <si>
    <t>千田　俊樹</t>
  </si>
  <si>
    <t>センダ　トシキ</t>
  </si>
  <si>
    <t>1-065</t>
  </si>
  <si>
    <t>485-0041</t>
  </si>
  <si>
    <t>小牧市小牧２－２９</t>
  </si>
  <si>
    <t>竹田　博之</t>
  </si>
  <si>
    <t>タケダ　ヒロユキ</t>
  </si>
  <si>
    <t>1-080</t>
  </si>
  <si>
    <t>491-0201</t>
  </si>
  <si>
    <t>一宮市奥町字剱光寺１１－１</t>
  </si>
  <si>
    <t>戸谷　元一</t>
  </si>
  <si>
    <t>トタニ　モトカズ</t>
  </si>
  <si>
    <t>1-088</t>
  </si>
  <si>
    <t>468-0034</t>
  </si>
  <si>
    <t>名古屋市天白区久方 1-148</t>
  </si>
  <si>
    <t>相生山団地7-403-19</t>
  </si>
  <si>
    <t>中川　宣芳</t>
  </si>
  <si>
    <t>ナカガワ　ノブヨシ</t>
  </si>
  <si>
    <t>1-070</t>
  </si>
  <si>
    <t>485-0813</t>
  </si>
  <si>
    <t>小牧市桃ケ丘１－３６－３６</t>
  </si>
  <si>
    <t>中山　淳子</t>
  </si>
  <si>
    <t>ナカヤマ　アツコ</t>
  </si>
  <si>
    <t>B255</t>
  </si>
  <si>
    <t>336-0900</t>
  </si>
  <si>
    <t>緑区東太郎山２２－３</t>
  </si>
  <si>
    <t>中山　史信</t>
  </si>
  <si>
    <t>ナカヤマ　シノブ</t>
  </si>
  <si>
    <t>B254</t>
  </si>
  <si>
    <t>467-0855</t>
  </si>
  <si>
    <t>名古屋市緑区東太郎山２２－３</t>
  </si>
  <si>
    <t>新見　精三</t>
  </si>
  <si>
    <t>ニイミ　セイゾウ</t>
  </si>
  <si>
    <t>1-067</t>
  </si>
  <si>
    <t>489-0864</t>
  </si>
  <si>
    <t>瀬戸市若宮町３－１０３</t>
  </si>
  <si>
    <t>野田　幹広</t>
  </si>
  <si>
    <t>ノダ　ミキヒロ</t>
  </si>
  <si>
    <t>1-077</t>
  </si>
  <si>
    <t>486-0801</t>
  </si>
  <si>
    <t>春日井市上田楽町２６４８－１４</t>
  </si>
  <si>
    <t>日比野　直樹</t>
  </si>
  <si>
    <t>ヒビノ　ナオキ</t>
  </si>
  <si>
    <t>1-079</t>
  </si>
  <si>
    <t>475-0087</t>
  </si>
  <si>
    <t>半田市大池町３－５５－３</t>
  </si>
  <si>
    <t>福沢　伸一</t>
  </si>
  <si>
    <t>フクザワ　シンイチ</t>
  </si>
  <si>
    <t>1-074</t>
  </si>
  <si>
    <t>470-1126</t>
  </si>
  <si>
    <t>豊明市三崎町高鴨１２－１－Ｅ４０３</t>
  </si>
  <si>
    <t>前野　清司</t>
  </si>
  <si>
    <t>マエノ　セイジ</t>
  </si>
  <si>
    <t>1-078</t>
  </si>
  <si>
    <t>458-0021</t>
  </si>
  <si>
    <t>名古屋市緑区滝ノ水５－３０４</t>
  </si>
  <si>
    <t>水野　昇</t>
  </si>
  <si>
    <t>ミズノ　ノボル</t>
  </si>
  <si>
    <t>1-068</t>
  </si>
  <si>
    <t>453-0064</t>
  </si>
  <si>
    <t>名古屋市中村区草薙町２－５５－２</t>
  </si>
  <si>
    <t>矢野　通則</t>
  </si>
  <si>
    <t>ヤノ　ミチノリ</t>
  </si>
  <si>
    <t>1-069</t>
  </si>
  <si>
    <t>489-0805</t>
  </si>
  <si>
    <t>瀬戸市陶原町１－７</t>
  </si>
  <si>
    <t>山田　孝司</t>
  </si>
  <si>
    <t>ヤマダ　タカシ</t>
  </si>
  <si>
    <t>1-082</t>
  </si>
  <si>
    <t>451-0043</t>
  </si>
  <si>
    <t>名古屋市西区新道１－１２－２８ＬＭ浅間町南８０３</t>
  </si>
  <si>
    <t>山田　善申</t>
  </si>
  <si>
    <t>ヤマダ　ヨシノブ</t>
  </si>
  <si>
    <t>1-081</t>
  </si>
  <si>
    <t>467-0055</t>
  </si>
  <si>
    <t>名古屋市瑞穂区中根町５－２３－２０３</t>
  </si>
  <si>
    <t>石川　裕之</t>
  </si>
  <si>
    <t>イシカワ　ヒロユキ</t>
  </si>
  <si>
    <t>愛三工業</t>
  </si>
  <si>
    <t>アイサンコウギョウ</t>
  </si>
  <si>
    <t>B569</t>
  </si>
  <si>
    <t>470-2102</t>
  </si>
  <si>
    <t>知多郡東浦町緒川</t>
  </si>
  <si>
    <t>下米田64番地</t>
  </si>
  <si>
    <t>090-6587-1692</t>
  </si>
  <si>
    <t>岡崎城西</t>
  </si>
  <si>
    <t>474-8588</t>
  </si>
  <si>
    <t>愛知県大府市共和町1丁目1番地の1</t>
  </si>
  <si>
    <t>0562-48-6416</t>
  </si>
  <si>
    <t>尾関　誠</t>
  </si>
  <si>
    <t>オゼキ　マコト</t>
  </si>
  <si>
    <t>B557</t>
  </si>
  <si>
    <t>知多郡東浦町緒川下米田６４</t>
  </si>
  <si>
    <t>小松　紀裕</t>
  </si>
  <si>
    <t>コマツ　ノリヒロ</t>
  </si>
  <si>
    <t>B564</t>
  </si>
  <si>
    <t>知多郡東浦町緒川下米田64番地</t>
  </si>
  <si>
    <t>080-1442-2990</t>
  </si>
  <si>
    <t>和歌山県</t>
  </si>
  <si>
    <t>笹沼　悠司</t>
  </si>
  <si>
    <t>ササヌマ　ユウジ</t>
  </si>
  <si>
    <t>B558</t>
  </si>
  <si>
    <t>090-2493-8442</t>
  </si>
  <si>
    <t>鈴木　卓也</t>
  </si>
  <si>
    <t>スズキ　タクヤ</t>
  </si>
  <si>
    <t>B563</t>
  </si>
  <si>
    <t>090-6940-4151</t>
  </si>
  <si>
    <t>千葉県</t>
  </si>
  <si>
    <t>中西　玄気</t>
  </si>
  <si>
    <t>ナカニシ　ゲンキ</t>
  </si>
  <si>
    <t>B561</t>
  </si>
  <si>
    <t>益田清風</t>
  </si>
  <si>
    <t>愛知県大府市共和町1-1-1</t>
  </si>
  <si>
    <t>パトリック　ムエンド　ムワカ</t>
  </si>
  <si>
    <t>パトリック　ムエンドムワカ</t>
  </si>
  <si>
    <t>B562</t>
  </si>
  <si>
    <t>藤井　寛之</t>
  </si>
  <si>
    <t>フジイ　ヒロユキ</t>
  </si>
  <si>
    <t>B559</t>
  </si>
  <si>
    <t>静岡県</t>
  </si>
  <si>
    <t>堀合　修平</t>
  </si>
  <si>
    <t>ホリアイ　シュウヘイ</t>
  </si>
  <si>
    <t>B560</t>
  </si>
  <si>
    <t>青森県</t>
  </si>
  <si>
    <t>青森山田</t>
  </si>
  <si>
    <t>松本　伸之</t>
  </si>
  <si>
    <t>マツモト　ノブユキ</t>
  </si>
  <si>
    <t>B568</t>
  </si>
  <si>
    <t>愛三工業東浦寮</t>
  </si>
  <si>
    <t>森　敏貴</t>
  </si>
  <si>
    <t>モリ　トシキ</t>
  </si>
  <si>
    <t>B565</t>
  </si>
  <si>
    <t>岡山県</t>
  </si>
  <si>
    <t>山口　浩勢</t>
  </si>
  <si>
    <t>ヤマグチ　コウセイ</t>
  </si>
  <si>
    <t>B567</t>
  </si>
  <si>
    <t>維新</t>
  </si>
  <si>
    <t>淀川　弦太</t>
  </si>
  <si>
    <t>ヨドカワ　ゲンタ</t>
  </si>
  <si>
    <t>B566</t>
  </si>
  <si>
    <t>下</t>
  </si>
  <si>
    <t>080-6025-3120</t>
  </si>
  <si>
    <t>秋田県</t>
  </si>
  <si>
    <t>秋田中央</t>
  </si>
  <si>
    <t>ロジャースシュモ　ケモイ</t>
  </si>
  <si>
    <t>B570</t>
  </si>
  <si>
    <t>0562-83-5251</t>
  </si>
  <si>
    <t>愛三工業㈱</t>
  </si>
  <si>
    <t>愛知県大府市共和町１丁目１番地の１</t>
  </si>
  <si>
    <t>石川　敏博</t>
  </si>
  <si>
    <t>イシカワ　トシヒロ</t>
  </si>
  <si>
    <t>あいち健康の森走遊会</t>
  </si>
  <si>
    <t>アイチケンコンノモリソウユウカイ</t>
  </si>
  <si>
    <t>あいち健康の森</t>
  </si>
  <si>
    <t>B184</t>
  </si>
  <si>
    <t>465-0025</t>
  </si>
  <si>
    <t>名古屋市名東区上社２－４</t>
  </si>
  <si>
    <t>石原　ルミ子</t>
  </si>
  <si>
    <t>イシハラ　ルミコ</t>
  </si>
  <si>
    <t>B193</t>
  </si>
  <si>
    <t>477-0037</t>
  </si>
  <si>
    <t>東海市高横須賀町鳥帽子７５－１</t>
  </si>
  <si>
    <t>伊藤　雅彦</t>
  </si>
  <si>
    <t>イトウ　マサヒコ</t>
  </si>
  <si>
    <t>B203</t>
  </si>
  <si>
    <t>東海市高横須賀町横狐塚２－１</t>
  </si>
  <si>
    <t>サンハウ尾張横須賀411号</t>
  </si>
  <si>
    <t>今村　康弘</t>
  </si>
  <si>
    <t>イマムラ　ヤスヒロ</t>
  </si>
  <si>
    <t>B198</t>
  </si>
  <si>
    <t>470-2204</t>
  </si>
  <si>
    <t>知多郡阿久比町宮津下屋郷20-2</t>
  </si>
  <si>
    <t>臼井　伸夫</t>
  </si>
  <si>
    <t>ウスイ　ノブオ</t>
  </si>
  <si>
    <t>B1000</t>
  </si>
  <si>
    <t>470-2201</t>
  </si>
  <si>
    <t>知多郡阿久比町白沢北根４－３０</t>
  </si>
  <si>
    <t>江藤　寛</t>
  </si>
  <si>
    <t>エトウ　ヒロシ</t>
  </si>
  <si>
    <t>B200</t>
  </si>
  <si>
    <t>六本木３２　東和シティ　704</t>
  </si>
  <si>
    <t>奥村　栄治</t>
  </si>
  <si>
    <t>オクムラ　エイジ</t>
  </si>
  <si>
    <t>B186</t>
  </si>
  <si>
    <t>497-0013</t>
  </si>
  <si>
    <t>海部郡七宝町川部登り前５９－１</t>
  </si>
  <si>
    <t>奥村　祐子</t>
  </si>
  <si>
    <t>オクムラ　ユウコ</t>
  </si>
  <si>
    <t>B208</t>
  </si>
  <si>
    <t>470-2103</t>
  </si>
  <si>
    <t>知多郡東浦町石浜中央5-4</t>
  </si>
  <si>
    <t>加藤　和男</t>
  </si>
  <si>
    <t>カトウ　カズオ</t>
  </si>
  <si>
    <t>B195</t>
  </si>
  <si>
    <t>知多郡東浦町緒川屋敷1区５１</t>
  </si>
  <si>
    <t>神谷　武</t>
  </si>
  <si>
    <t>カミヤ　タケシ</t>
  </si>
  <si>
    <t>B572</t>
  </si>
  <si>
    <t>448-0004</t>
  </si>
  <si>
    <t>刈谷市泉田町大久屋９０－２</t>
  </si>
  <si>
    <t>久保寺　楓</t>
  </si>
  <si>
    <t>クボデラ　カエデ</t>
  </si>
  <si>
    <t>B211</t>
  </si>
  <si>
    <t>478-0017</t>
  </si>
  <si>
    <t>知多市新知字下森１-１</t>
  </si>
  <si>
    <t>黒木　敬子</t>
  </si>
  <si>
    <t>クロキ　ケイコ</t>
  </si>
  <si>
    <t>B210</t>
  </si>
  <si>
    <t>東海市加木屋町東大32-40</t>
  </si>
  <si>
    <t>小出　恭裕</t>
  </si>
  <si>
    <t>コイデ　ヤスヒロ</t>
  </si>
  <si>
    <t>B209</t>
  </si>
  <si>
    <t>475-0029</t>
  </si>
  <si>
    <t>半田市亀崎常盤町３－１２１－１</t>
  </si>
  <si>
    <t>小嶋　千秋</t>
  </si>
  <si>
    <t>コジマ　チアキ</t>
  </si>
  <si>
    <t>B573</t>
  </si>
  <si>
    <t>474-0052</t>
  </si>
  <si>
    <t>大府市長草町向江１２-１</t>
  </si>
  <si>
    <t>榊原　伸洋</t>
  </si>
  <si>
    <t>サカキバラ　ノブヒロ</t>
  </si>
  <si>
    <t>B201</t>
  </si>
  <si>
    <t>知多郡阿久比町白沢東豊石山21-2</t>
  </si>
  <si>
    <t>澤田　重親</t>
  </si>
  <si>
    <t>サワダ　シゲオ</t>
  </si>
  <si>
    <t>B206</t>
  </si>
  <si>
    <t>知多郡東浦町緒川遠藤畑48-4</t>
  </si>
  <si>
    <t>杉浦　史生</t>
  </si>
  <si>
    <t>スギウラ　フミオ</t>
  </si>
  <si>
    <t>B194</t>
  </si>
  <si>
    <t>476-0011</t>
  </si>
  <si>
    <t>東海市富木島町東山田７－３１</t>
  </si>
  <si>
    <t>東海富木島寮</t>
  </si>
  <si>
    <t>鈴鹿　俊二</t>
  </si>
  <si>
    <t>スズカ　シュンジ</t>
  </si>
  <si>
    <t>B182</t>
  </si>
  <si>
    <t>470-2101</t>
  </si>
  <si>
    <t>知多郡東浦町森岡祖母懐１９－６</t>
  </si>
  <si>
    <t>suzuka@ma.medias.ne.jp</t>
  </si>
  <si>
    <t>希望する</t>
  </si>
  <si>
    <t>鈴木　健司</t>
  </si>
  <si>
    <t>スズキ　ケンジ</t>
  </si>
  <si>
    <t>B207</t>
  </si>
  <si>
    <t>478-0001</t>
  </si>
  <si>
    <t>知多市八幡笹廻間29</t>
  </si>
  <si>
    <t>武谷　和哉</t>
  </si>
  <si>
    <t>タケタニ　カズヤ</t>
  </si>
  <si>
    <t>B204</t>
  </si>
  <si>
    <t>474-0031</t>
  </si>
  <si>
    <t>大府市森岡町4丁目885</t>
  </si>
  <si>
    <t>田中　美由紀</t>
  </si>
  <si>
    <t>タナカ　ミユキ</t>
  </si>
  <si>
    <t>B213</t>
  </si>
  <si>
    <t>475-0866</t>
  </si>
  <si>
    <t>半田市清水北町1番地</t>
  </si>
  <si>
    <t>都築　真理子</t>
  </si>
  <si>
    <t>ツズキ　マリコ</t>
  </si>
  <si>
    <t>B574</t>
  </si>
  <si>
    <t>444-1302</t>
  </si>
  <si>
    <t>高浜市八幡町４-３-８</t>
  </si>
  <si>
    <t>冨田　一郎</t>
  </si>
  <si>
    <t>トミタ　イチロウ</t>
  </si>
  <si>
    <t>B190</t>
  </si>
  <si>
    <t>知多郡東浦町森岡森の里１４－２</t>
  </si>
  <si>
    <t>冨田　光江</t>
  </si>
  <si>
    <t>トミタ　ミツエ</t>
  </si>
  <si>
    <t>B188</t>
  </si>
  <si>
    <t>中原　明美</t>
  </si>
  <si>
    <t>ナカハラ　アケミ</t>
  </si>
  <si>
    <t>B185</t>
  </si>
  <si>
    <t>知多郡東浦町緒川丸池台３１－１</t>
  </si>
  <si>
    <t>新美　陽子</t>
  </si>
  <si>
    <t>ニイミ　ヨウコ</t>
  </si>
  <si>
    <t>B212</t>
  </si>
  <si>
    <t>475-0006</t>
  </si>
  <si>
    <t>半田市南大矢知町３－１０２－４０</t>
  </si>
  <si>
    <t>西村　信彦</t>
  </si>
  <si>
    <t>ニシムラ　ノブヒコ</t>
  </si>
  <si>
    <t>B205</t>
  </si>
  <si>
    <t>474-0042</t>
  </si>
  <si>
    <t>大府市高丘町３丁目155</t>
  </si>
  <si>
    <t>平原　嵩之</t>
  </si>
  <si>
    <t>ヒラハラ　タカユキ</t>
  </si>
  <si>
    <t>B191</t>
  </si>
  <si>
    <t>445-0012</t>
  </si>
  <si>
    <t>西尾市下羽角町住崎１番地</t>
  </si>
  <si>
    <t>第5青雲寮１４９Ｂ</t>
  </si>
  <si>
    <t>平松　敬人</t>
  </si>
  <si>
    <t>ヒラマツ　タカヒト</t>
  </si>
  <si>
    <t>B187</t>
  </si>
  <si>
    <t>479-0003</t>
  </si>
  <si>
    <t>常滑市北汐見坂３丁目70</t>
  </si>
  <si>
    <t>平松　晴奈</t>
  </si>
  <si>
    <t>ヒラマツ　ハルナ</t>
  </si>
  <si>
    <t>B189</t>
  </si>
  <si>
    <t>藤田　勝美</t>
  </si>
  <si>
    <t>フジタ　カツミ</t>
  </si>
  <si>
    <t>B183</t>
  </si>
  <si>
    <t>東海市加木屋町高見６０－７</t>
  </si>
  <si>
    <t>三浦　克彦</t>
  </si>
  <si>
    <t>ミウラ　カツヒコ</t>
  </si>
  <si>
    <t>B192</t>
  </si>
  <si>
    <t>458-0826</t>
  </si>
  <si>
    <t>名古屋市緑区平子が丘３８１８</t>
  </si>
  <si>
    <t>グローリアス左京山３０２</t>
  </si>
  <si>
    <t>森　晃一</t>
  </si>
  <si>
    <t>モリ　コウイチ</t>
  </si>
  <si>
    <t>B197</t>
  </si>
  <si>
    <t>474-0027</t>
  </si>
  <si>
    <t>大府市追分町２－９１－５</t>
  </si>
  <si>
    <t>安田　雅人</t>
  </si>
  <si>
    <t>ヤスダ　マサヒト</t>
  </si>
  <si>
    <t>B199</t>
  </si>
  <si>
    <t>451-0064</t>
  </si>
  <si>
    <t>名古屋市西区名西２-３８-２１</t>
  </si>
  <si>
    <t>209号</t>
  </si>
  <si>
    <t>山田　由枝</t>
  </si>
  <si>
    <t>ヤマダ　ヨシエ</t>
  </si>
  <si>
    <t>B202</t>
  </si>
  <si>
    <t>東海市高横須賀町浜田8-1-1203</t>
  </si>
  <si>
    <t>山中　直人</t>
  </si>
  <si>
    <t>ヤマナカ　ナオト</t>
  </si>
  <si>
    <t>B196</t>
  </si>
  <si>
    <t>知多郡東浦町緒川東仙台１９－４</t>
  </si>
  <si>
    <t>安達　啓一</t>
  </si>
  <si>
    <t>アダチ　ヒロカズ</t>
  </si>
  <si>
    <t>愛知県庁クラブ</t>
  </si>
  <si>
    <t>アイチケンチョウクラブ</t>
  </si>
  <si>
    <t>愛知県庁ｸﾗﾌﾞ</t>
  </si>
  <si>
    <t>B359</t>
  </si>
  <si>
    <t>463-0006</t>
  </si>
  <si>
    <t>名古屋市守山区川東山2606</t>
  </si>
  <si>
    <t>ルミナスハイム201</t>
  </si>
  <si>
    <t>有竹　輝好</t>
  </si>
  <si>
    <t>アリタケ　テルヨシ</t>
  </si>
  <si>
    <t>B343</t>
  </si>
  <si>
    <t>511-0068</t>
  </si>
  <si>
    <t>三重県</t>
  </si>
  <si>
    <t>桑名市中央町５－３８１－４０２</t>
  </si>
  <si>
    <t>0594-22-6835</t>
  </si>
  <si>
    <t>池上　大輔</t>
  </si>
  <si>
    <t>イケガミ　ダイスケ</t>
  </si>
  <si>
    <t>B362</t>
  </si>
  <si>
    <t>443-0021</t>
  </si>
  <si>
    <t>蒲郡市三谷町諏訪山77-2</t>
  </si>
  <si>
    <t>0533-67-9330</t>
  </si>
  <si>
    <t>岩田　眞治</t>
  </si>
  <si>
    <t>イワタ　シンジ</t>
  </si>
  <si>
    <t>B345</t>
  </si>
  <si>
    <t>知多市八幡北屋敷８１－１</t>
  </si>
  <si>
    <t>shinji_iwata@pref.aichi.lg.jp</t>
  </si>
  <si>
    <t>岩田　学</t>
  </si>
  <si>
    <t>イワタ　マナブ</t>
  </si>
  <si>
    <t>B354</t>
  </si>
  <si>
    <t>462-0845</t>
  </si>
  <si>
    <t>名古屋市北区柳原1-6-9</t>
  </si>
  <si>
    <t>オークビレッジ名城１０５</t>
  </si>
  <si>
    <t>大久保　利哉</t>
  </si>
  <si>
    <t>オオクボ　トシヤ</t>
  </si>
  <si>
    <t>B364</t>
  </si>
  <si>
    <t>510-8122</t>
  </si>
  <si>
    <t>三重郡川越町豊田36-5</t>
  </si>
  <si>
    <t>ヴィラハヤカワ305</t>
  </si>
  <si>
    <t>片岡　哲朗</t>
  </si>
  <si>
    <t>カタオカ　テツロウ</t>
  </si>
  <si>
    <t>B352</t>
  </si>
  <si>
    <t>441-0103</t>
  </si>
  <si>
    <t>豊川市小坂井町大堀３５－２</t>
  </si>
  <si>
    <t>クラール小坂井105</t>
  </si>
  <si>
    <t>kataoka@natto-tofu.com</t>
  </si>
  <si>
    <t>鬼頭　碧</t>
  </si>
  <si>
    <t>キトウ　ミドリ</t>
  </si>
  <si>
    <t>B365</t>
  </si>
  <si>
    <t>470-0126</t>
  </si>
  <si>
    <t>日進市赤池町村東110</t>
  </si>
  <si>
    <t>細木　克彦</t>
  </si>
  <si>
    <t>サイキ　カツヒコ</t>
  </si>
  <si>
    <t>B351</t>
  </si>
  <si>
    <t>466-0855</t>
  </si>
  <si>
    <t>名古屋市昭和区川名本町３－５３－３０２</t>
  </si>
  <si>
    <t>塩谷　典子</t>
  </si>
  <si>
    <t>シオヤ　ノリコ</t>
  </si>
  <si>
    <t>B367</t>
  </si>
  <si>
    <t>444-0922</t>
  </si>
  <si>
    <t>岡崎市八帖南町2-1-14</t>
  </si>
  <si>
    <t>090-1786-3879</t>
  </si>
  <si>
    <t>杉浦　悠輔</t>
  </si>
  <si>
    <t>スギウラ　ユウスケ</t>
  </si>
  <si>
    <t>B358</t>
  </si>
  <si>
    <t>446-0071</t>
  </si>
  <si>
    <t>安城市今池町1-12-14</t>
  </si>
  <si>
    <t>サンシャインハイツ402</t>
  </si>
  <si>
    <t>砂原　和幸</t>
  </si>
  <si>
    <t>スナハラ　カズユキ</t>
  </si>
  <si>
    <t>B344</t>
  </si>
  <si>
    <t>484-0079</t>
  </si>
  <si>
    <t>犬山市木津字西の畑２０４－１２</t>
  </si>
  <si>
    <t>0568-62-6344</t>
  </si>
  <si>
    <t>高橋　桂逸</t>
  </si>
  <si>
    <t>タカハシ　ケイイチ</t>
  </si>
  <si>
    <t>B357</t>
  </si>
  <si>
    <t>457-0008</t>
  </si>
  <si>
    <t>名古屋市南区外山1-2-7-1</t>
  </si>
  <si>
    <t>長野県</t>
  </si>
  <si>
    <t>愛知県名古屋市中区三の丸３－１－２愛知県庁</t>
  </si>
  <si>
    <t>052-961-2111</t>
  </si>
  <si>
    <t>谷川　照樹</t>
  </si>
  <si>
    <t>タニガワ　テルキ</t>
  </si>
  <si>
    <t>B366</t>
  </si>
  <si>
    <t>474-0061</t>
  </si>
  <si>
    <t>大府市共和町4－165－402</t>
  </si>
  <si>
    <t>050-5571-9547</t>
  </si>
  <si>
    <t>津田　昌樹</t>
  </si>
  <si>
    <t>ツダ　マサキ</t>
  </si>
  <si>
    <t>B363</t>
  </si>
  <si>
    <t>444-3526</t>
  </si>
  <si>
    <t>岡崎市蓑川新町2丁目10-5</t>
  </si>
  <si>
    <t>成久　加奈</t>
  </si>
  <si>
    <t>ナリヒサ　カナ</t>
  </si>
  <si>
    <t>B369</t>
  </si>
  <si>
    <t>451-0063</t>
  </si>
  <si>
    <t>名古屋市西区押切1-7-4</t>
  </si>
  <si>
    <t>日比野　啓一</t>
  </si>
  <si>
    <t>ヒビノ　ケイイチ</t>
  </si>
  <si>
    <t>B353</t>
  </si>
  <si>
    <t>493-8002</t>
  </si>
  <si>
    <t>一宮市北方町曽根村東２８３－２</t>
  </si>
  <si>
    <t>福永　真実</t>
  </si>
  <si>
    <t>フクナガ　マミ</t>
  </si>
  <si>
    <t>B368</t>
  </si>
  <si>
    <t>461-0002</t>
  </si>
  <si>
    <t>名古屋市東区代官町</t>
  </si>
  <si>
    <t>34－18－501</t>
  </si>
  <si>
    <t>090-6526-6305</t>
  </si>
  <si>
    <t>福見　大地</t>
  </si>
  <si>
    <t>フクミ　ダイチ</t>
  </si>
  <si>
    <t>B349</t>
  </si>
  <si>
    <t>430-0928</t>
  </si>
  <si>
    <t>浜松市中区板屋町２</t>
  </si>
  <si>
    <t>シティータワー浜松1903</t>
  </si>
  <si>
    <t>細田　典匡</t>
  </si>
  <si>
    <t>ホソダ　ノリマサ</t>
  </si>
  <si>
    <t>B360</t>
  </si>
  <si>
    <t>453-0013</t>
  </si>
  <si>
    <t>名古屋市中村区亀島2-15-27</t>
  </si>
  <si>
    <t>プレドラガール201</t>
  </si>
  <si>
    <t>保田　修司</t>
  </si>
  <si>
    <t>ホタ　シュウジ</t>
  </si>
  <si>
    <t>B347</t>
  </si>
  <si>
    <t>487-0017</t>
  </si>
  <si>
    <t>春日井市高座台５－２－１サンハイツたかくらＤ－８０３</t>
  </si>
  <si>
    <t>0568-92-9047</t>
  </si>
  <si>
    <t>本庄　俊和</t>
  </si>
  <si>
    <t>ホンジョウ　トシカズ</t>
  </si>
  <si>
    <t>B346</t>
  </si>
  <si>
    <t>441-0321</t>
  </si>
  <si>
    <t>豊川市御津町広石船津１０５－１</t>
  </si>
  <si>
    <t>0533-75-4815</t>
  </si>
  <si>
    <t>本庄　愉美</t>
  </si>
  <si>
    <t>ホンジョウ　ユミ</t>
  </si>
  <si>
    <t>B350</t>
  </si>
  <si>
    <t>松尾　敬子</t>
  </si>
  <si>
    <t>マツオ　ケイコ</t>
  </si>
  <si>
    <t>B370</t>
  </si>
  <si>
    <t>458-0808</t>
  </si>
  <si>
    <t>名古屋市緑区東神の倉2丁目906</t>
  </si>
  <si>
    <t>三輪　千尋</t>
  </si>
  <si>
    <t>ミワ　チヒロ</t>
  </si>
  <si>
    <t>B361</t>
  </si>
  <si>
    <t>463-0070</t>
  </si>
  <si>
    <t>名古屋市守山区新守山</t>
  </si>
  <si>
    <t>090-6574-5992</t>
  </si>
  <si>
    <t>村田　悠実</t>
  </si>
  <si>
    <t>ムラタ　ユミ</t>
  </si>
  <si>
    <t>B355</t>
  </si>
  <si>
    <t>456-0011</t>
  </si>
  <si>
    <t>名古屋市熱田区花町6-15</t>
  </si>
  <si>
    <t>サンパーク花町404</t>
  </si>
  <si>
    <t>山下　宙</t>
  </si>
  <si>
    <t>ヤマシタ　ヒロシ</t>
  </si>
  <si>
    <t>B356</t>
  </si>
  <si>
    <t>486-0926</t>
  </si>
  <si>
    <t>春日井市小野町5-86-17</t>
  </si>
  <si>
    <t>マンション桂101</t>
  </si>
  <si>
    <t>0568-37-3383</t>
  </si>
  <si>
    <t>若林　仁</t>
  </si>
  <si>
    <t>ワカバヤシ　ヒトシ</t>
  </si>
  <si>
    <t>B348</t>
  </si>
  <si>
    <t>497-0044</t>
  </si>
  <si>
    <t>海部郡蟹江町富吉3－74</t>
  </si>
  <si>
    <t>池田　麻保呂</t>
  </si>
  <si>
    <t>イケダ　マホロ</t>
  </si>
  <si>
    <t>愛知製鋼</t>
  </si>
  <si>
    <t>アイチセイコウ</t>
  </si>
  <si>
    <t>B632</t>
  </si>
  <si>
    <t>東海市富木島町東才道１番地</t>
  </si>
  <si>
    <t>高知県</t>
  </si>
  <si>
    <t>愛知製鋼株式会社</t>
  </si>
  <si>
    <t>476-8666</t>
  </si>
  <si>
    <t>愛知県東海市荒尾町ワノ割１番地</t>
  </si>
  <si>
    <t>052-604-2752</t>
  </si>
  <si>
    <t>大塚　良軌</t>
  </si>
  <si>
    <t>オオツカ　ヨシキ</t>
  </si>
  <si>
    <t>B631</t>
  </si>
  <si>
    <t>熊本県</t>
  </si>
  <si>
    <t>小原　祐生</t>
  </si>
  <si>
    <t>オハラ　ユウキ</t>
  </si>
  <si>
    <t>B643</t>
  </si>
  <si>
    <t>大分県</t>
  </si>
  <si>
    <t>工藤　一良</t>
  </si>
  <si>
    <t>クドウ　カズヨシ</t>
  </si>
  <si>
    <t>B628</t>
  </si>
  <si>
    <t>東海市富木島町東才道1番地</t>
  </si>
  <si>
    <t>愛知県東海市荒尾町ワノ割1番地</t>
  </si>
  <si>
    <t>児玉　泰介</t>
  </si>
  <si>
    <t>コダマ　タイスケ</t>
  </si>
  <si>
    <t>B629</t>
  </si>
  <si>
    <t>鹿児島県</t>
  </si>
  <si>
    <t>小辻　貴史</t>
  </si>
  <si>
    <t>コツジ　タカフミ</t>
  </si>
  <si>
    <t>B644</t>
  </si>
  <si>
    <t>長崎県</t>
  </si>
  <si>
    <t>西塔　拓己</t>
  </si>
  <si>
    <t>サイトウ　タクミ</t>
  </si>
  <si>
    <t>B642</t>
  </si>
  <si>
    <t>県立広島商業</t>
  </si>
  <si>
    <t>SILAS　LAIKONG</t>
  </si>
  <si>
    <t>サイラス　ロイコン</t>
  </si>
  <si>
    <t>B645</t>
  </si>
  <si>
    <t>東海市荒尾町ワノ割１番地</t>
  </si>
  <si>
    <t>外国</t>
  </si>
  <si>
    <t>寺内　將人</t>
  </si>
  <si>
    <t>テラウチ　マサト</t>
  </si>
  <si>
    <t>B635</t>
  </si>
  <si>
    <t>和歌山北</t>
  </si>
  <si>
    <t>内藤　圭太</t>
  </si>
  <si>
    <t>ナイトウ　ケイタ</t>
  </si>
  <si>
    <t>B636</t>
  </si>
  <si>
    <t>中村　悠二</t>
  </si>
  <si>
    <t>ナカムラ　ユウジ</t>
  </si>
  <si>
    <t>B638</t>
  </si>
  <si>
    <t>彦坂　要</t>
  </si>
  <si>
    <t>ヒコサカ　カナメ</t>
  </si>
  <si>
    <t>B637</t>
  </si>
  <si>
    <t>MACHARIA　NDIRANGU</t>
  </si>
  <si>
    <t>マチャリア　ディラング</t>
  </si>
  <si>
    <t>B639</t>
  </si>
  <si>
    <t>松宮　隆行</t>
  </si>
  <si>
    <t>マツミヤ　タカユキ</t>
  </si>
  <si>
    <t>B627</t>
  </si>
  <si>
    <t>コニカミノルタから移籍</t>
  </si>
  <si>
    <t>松村　和樹</t>
  </si>
  <si>
    <t>マツムラ　カズキ</t>
  </si>
  <si>
    <t>B641</t>
  </si>
  <si>
    <t>丸尾　知司</t>
  </si>
  <si>
    <t>マルオ　サトシ</t>
  </si>
  <si>
    <t>B779</t>
  </si>
  <si>
    <t>m_yonehara@he.aichi-steel.co.jp</t>
  </si>
  <si>
    <t>京都府</t>
  </si>
  <si>
    <t>洛南</t>
  </si>
  <si>
    <t>安田　昌倫</t>
  </si>
  <si>
    <t>ヤスダ　マサミチ</t>
  </si>
  <si>
    <t>B633</t>
  </si>
  <si>
    <t>東海市富木島町東才道１</t>
  </si>
  <si>
    <t>山本　大志</t>
  </si>
  <si>
    <t>ヤマモト　ヒロシ</t>
  </si>
  <si>
    <t>B634</t>
  </si>
  <si>
    <t>兵庫県</t>
  </si>
  <si>
    <t>三木</t>
  </si>
  <si>
    <t>吉村　直人</t>
  </si>
  <si>
    <t>ヨシムラ　ナオト</t>
  </si>
  <si>
    <t>B640</t>
  </si>
  <si>
    <t>奈良県</t>
  </si>
  <si>
    <t>橿原</t>
  </si>
  <si>
    <t>米原　正人</t>
  </si>
  <si>
    <t>ヨネハラ　マサト</t>
  </si>
  <si>
    <t>B630</t>
  </si>
  <si>
    <t>478-0021</t>
  </si>
  <si>
    <t>知多市岡田字海渡１５－８８</t>
  </si>
  <si>
    <t>鳥取県</t>
  </si>
  <si>
    <t>伊串　彩夢</t>
  </si>
  <si>
    <t>イグシ　アユ</t>
  </si>
  <si>
    <t>愛知つばさトラッククラブアカデミー</t>
  </si>
  <si>
    <t>アイチツバサトラッククラブアカデミー</t>
  </si>
  <si>
    <t>つばさﾄﾗｯｸｸﾗﾌﾞ</t>
  </si>
  <si>
    <t>P5559</t>
  </si>
  <si>
    <t>463-0074</t>
  </si>
  <si>
    <t>名古屋市守山区町北14-5</t>
  </si>
  <si>
    <t>梅村　侑生</t>
  </si>
  <si>
    <t>ウメムラ　ユウキ</t>
  </si>
  <si>
    <t>P797</t>
  </si>
  <si>
    <t>名古屋市瑞穂区中根町3-34-2</t>
  </si>
  <si>
    <t>岡川　宙</t>
  </si>
  <si>
    <t>オカガワ　ソラ</t>
  </si>
  <si>
    <t>454-0922</t>
  </si>
  <si>
    <t>名古屋市中川区荒中町148-2A</t>
  </si>
  <si>
    <t>岡村　美果</t>
  </si>
  <si>
    <t>オカムラ　ミカ</t>
  </si>
  <si>
    <t>P5560</t>
  </si>
  <si>
    <t>466-0856</t>
  </si>
  <si>
    <t>名古屋市昭和区川名町4-86</t>
  </si>
  <si>
    <t>ファンタジア第２川名３Ａ</t>
  </si>
  <si>
    <t>奥田　菜未</t>
  </si>
  <si>
    <t>オクダ　ナナミ</t>
  </si>
  <si>
    <t>P5561</t>
  </si>
  <si>
    <t>453-0058</t>
  </si>
  <si>
    <t>名古屋市中村区城屋敷町3-70-3</t>
  </si>
  <si>
    <t>後登　美織</t>
  </si>
  <si>
    <t>ゴトウ　ミオリ</t>
  </si>
  <si>
    <t>P5562</t>
  </si>
  <si>
    <t>487-0013</t>
  </si>
  <si>
    <t>春日井市高蔵寺町3-5-1</t>
  </si>
  <si>
    <t>浅野　里奈</t>
  </si>
  <si>
    <t>アサノ　リナ</t>
  </si>
  <si>
    <t>愛知電機</t>
  </si>
  <si>
    <t>アイチデンキ</t>
  </si>
  <si>
    <t>B698</t>
  </si>
  <si>
    <t>486-0933</t>
  </si>
  <si>
    <t>春日井市愛知町1番地</t>
  </si>
  <si>
    <t>愛知電機㈱女子寮</t>
  </si>
  <si>
    <t>磯部　紀守</t>
  </si>
  <si>
    <t>イソベ　トシモリ</t>
  </si>
  <si>
    <t>B702</t>
  </si>
  <si>
    <t>486-8666</t>
  </si>
  <si>
    <t>愛知電機(株)</t>
  </si>
  <si>
    <t>愛知県春日井市愛知町1番地</t>
  </si>
  <si>
    <t>荻野　浩</t>
  </si>
  <si>
    <t>オギノ　ヒロシ</t>
  </si>
  <si>
    <t>B692</t>
  </si>
  <si>
    <t>加来　華奈</t>
  </si>
  <si>
    <t>カク　ハルナ</t>
  </si>
  <si>
    <t>B701</t>
  </si>
  <si>
    <t>福岡県</t>
  </si>
  <si>
    <t>愛知県春日井市愛知町1番地愛知電機㈱</t>
  </si>
  <si>
    <t>金澤　瑞希</t>
  </si>
  <si>
    <t>カナザワ　ミズキ</t>
  </si>
  <si>
    <t>B696</t>
  </si>
  <si>
    <t>鈴木　翔子</t>
  </si>
  <si>
    <t>スズキ　ショウコ</t>
  </si>
  <si>
    <t>B695</t>
  </si>
  <si>
    <t>春日井市愛知町１番地</t>
  </si>
  <si>
    <t>埼玉県</t>
  </si>
  <si>
    <t>私立白梅学園</t>
  </si>
  <si>
    <t>東京都</t>
  </si>
  <si>
    <t>愛知電機㈱</t>
  </si>
  <si>
    <t>関　真里奈</t>
  </si>
  <si>
    <t>セキ　マリナ</t>
  </si>
  <si>
    <t>B694</t>
  </si>
  <si>
    <t>春日井市愛知町一番地</t>
  </si>
  <si>
    <t>女子寮</t>
  </si>
  <si>
    <t>神奈川県</t>
  </si>
  <si>
    <t>愛知電機株式会社</t>
  </si>
  <si>
    <t>愛知県春日井市愛知町一番地</t>
  </si>
  <si>
    <t>髙谷　静香</t>
  </si>
  <si>
    <t>タカタニ　シズカ</t>
  </si>
  <si>
    <t>B697</t>
  </si>
  <si>
    <t>谷町　衣里奈</t>
  </si>
  <si>
    <t>タニマチ　エリナ</t>
  </si>
  <si>
    <t>B699</t>
  </si>
  <si>
    <t>福井県</t>
  </si>
  <si>
    <t>鯖江</t>
  </si>
  <si>
    <t>0568-35-1109</t>
  </si>
  <si>
    <t>藤原　なつみ</t>
  </si>
  <si>
    <t>フジワラ　ナツミ</t>
  </si>
  <si>
    <t>B700</t>
  </si>
  <si>
    <t>世羅</t>
  </si>
  <si>
    <t>堀川　はる菜</t>
  </si>
  <si>
    <t>ホリカワ　ハルナ</t>
  </si>
  <si>
    <t>B693</t>
  </si>
  <si>
    <t>浜松市立</t>
  </si>
  <si>
    <t>赤尾　和雄</t>
  </si>
  <si>
    <t>アカオ　カズオ</t>
  </si>
  <si>
    <t>愛知名古屋クラブ</t>
  </si>
  <si>
    <t>アイチナゴヤクラブ</t>
  </si>
  <si>
    <t>ANC</t>
  </si>
  <si>
    <t>1-108</t>
  </si>
  <si>
    <t>458-0022</t>
  </si>
  <si>
    <t>名古屋市緑区小坂２－１４１７</t>
  </si>
  <si>
    <t>赤司　学</t>
  </si>
  <si>
    <t>アカシ　ガク</t>
  </si>
  <si>
    <t>B490</t>
  </si>
  <si>
    <t>464-0044</t>
  </si>
  <si>
    <t>名古屋市千種区自由ケ丘２－１６－１</t>
  </si>
  <si>
    <t>シティコーポ自由ケ丘南３０３</t>
  </si>
  <si>
    <t>飯田　日出男</t>
  </si>
  <si>
    <t>イイダ　ヒデオ</t>
  </si>
  <si>
    <t>1-118</t>
  </si>
  <si>
    <t>459-8004</t>
  </si>
  <si>
    <t>名古屋市緑区有松南５０１</t>
  </si>
  <si>
    <t>シンフォニアＢ－６０２</t>
  </si>
  <si>
    <t>伊藤　実知子</t>
  </si>
  <si>
    <t>イトウ　ミチコ</t>
  </si>
  <si>
    <t>1-146</t>
  </si>
  <si>
    <t>460-0011</t>
  </si>
  <si>
    <t>名古屋市中区大須1-20-44</t>
  </si>
  <si>
    <t>稲垣　隆司</t>
  </si>
  <si>
    <t>イナガキ　タカシ</t>
  </si>
  <si>
    <t>1-141</t>
  </si>
  <si>
    <t>460-0012</t>
  </si>
  <si>
    <t>名古屋市中区千代田2-19-16</t>
  </si>
  <si>
    <t>千代田ビル7Ｆ</t>
  </si>
  <si>
    <t>稲垣　裕</t>
  </si>
  <si>
    <t>イナガキ　ユタカ</t>
  </si>
  <si>
    <t>1-113</t>
  </si>
  <si>
    <t>470-3234</t>
  </si>
  <si>
    <t>知多郡美浜町新栄１－１－１</t>
  </si>
  <si>
    <t>犬山　達哉</t>
  </si>
  <si>
    <t>イヌヤマ　タツヤ</t>
  </si>
  <si>
    <t>1-152</t>
  </si>
  <si>
    <t>444-0847</t>
  </si>
  <si>
    <t>岡崎市六名東町７－２３－２０１</t>
  </si>
  <si>
    <t>入江　晴久</t>
  </si>
  <si>
    <t>イリエ　ハルヒサ</t>
  </si>
  <si>
    <t>1-149</t>
  </si>
  <si>
    <t>470-0124</t>
  </si>
  <si>
    <t>日進市浅田町上小深田10-13</t>
  </si>
  <si>
    <t>江藤　照雄</t>
  </si>
  <si>
    <t>エトウ　テルオ</t>
  </si>
  <si>
    <t>1-103</t>
  </si>
  <si>
    <t>478-0041</t>
  </si>
  <si>
    <t>知多市日長字多倉田１２</t>
  </si>
  <si>
    <t>大内　まさ子</t>
  </si>
  <si>
    <t>オオウチ　マサコ</t>
  </si>
  <si>
    <t>1-133</t>
  </si>
  <si>
    <t>463-0025</t>
  </si>
  <si>
    <t>名古屋市守山区元郷</t>
  </si>
  <si>
    <t>１－１２２２</t>
  </si>
  <si>
    <t>大串　綾乃</t>
  </si>
  <si>
    <t>オオグシ　アヤノ</t>
  </si>
  <si>
    <t>1-135</t>
  </si>
  <si>
    <t>474-0045</t>
  </si>
  <si>
    <t>大府市馬池町四丁目１４６番地</t>
  </si>
  <si>
    <t>大久保　照雄</t>
  </si>
  <si>
    <t>オオクボ　テルオ</t>
  </si>
  <si>
    <t>1-127</t>
  </si>
  <si>
    <t>483-8337</t>
  </si>
  <si>
    <t>江南市藤ケ丘５－１－４</t>
  </si>
  <si>
    <t>江南団地９１－１０３</t>
  </si>
  <si>
    <t>大野　昭児</t>
  </si>
  <si>
    <t>オオノ　ショウジ</t>
  </si>
  <si>
    <t>1-112</t>
  </si>
  <si>
    <t>457-0851</t>
  </si>
  <si>
    <t>名古屋市南区五条町２－１－５０</t>
  </si>
  <si>
    <t>大村　秀章</t>
  </si>
  <si>
    <t>オオムラ　ヒデアキ</t>
  </si>
  <si>
    <t>1-140</t>
  </si>
  <si>
    <t>神谷　良明</t>
  </si>
  <si>
    <t>カミヤ　ヨシアキ</t>
  </si>
  <si>
    <t>1-148</t>
  </si>
  <si>
    <t>454-0996</t>
  </si>
  <si>
    <t>名古屋市中川区伏屋２－５０３</t>
  </si>
  <si>
    <t>フローラＫ　１０３号</t>
  </si>
  <si>
    <t>河合　甫</t>
  </si>
  <si>
    <t>カワイ　ハジメ</t>
  </si>
  <si>
    <t>1-116</t>
  </si>
  <si>
    <t>457-0862</t>
  </si>
  <si>
    <t>名古屋市南区内田橋１－２７－１</t>
  </si>
  <si>
    <t>久米　孝延</t>
  </si>
  <si>
    <t>クメ　タカノブ</t>
  </si>
  <si>
    <t>1-122</t>
  </si>
  <si>
    <t>501-6001</t>
  </si>
  <si>
    <t>羽島郡岐南町上印食1-78</t>
  </si>
  <si>
    <t>シェラトン21　3-A2</t>
  </si>
  <si>
    <t>斉藤　徹</t>
  </si>
  <si>
    <t>サイトウ　トオル</t>
  </si>
  <si>
    <t>1-109</t>
  </si>
  <si>
    <t>452-0842</t>
  </si>
  <si>
    <t>名古屋市西区城町41</t>
  </si>
  <si>
    <t>榊原　和男</t>
  </si>
  <si>
    <t>サカキバラ　カズオ</t>
  </si>
  <si>
    <t>1-107</t>
  </si>
  <si>
    <t>464-0858</t>
  </si>
  <si>
    <t>名古屋市千種区千種１－２４－１７</t>
  </si>
  <si>
    <t>佐藤　隆章</t>
  </si>
  <si>
    <t>サトウ　タカアキ</t>
  </si>
  <si>
    <t>1-134</t>
  </si>
  <si>
    <t>464-0027</t>
  </si>
  <si>
    <t>名古屋市千種区新池町</t>
  </si>
  <si>
    <t>２－２２－８－７０７</t>
  </si>
  <si>
    <t>佐藤　元夫</t>
  </si>
  <si>
    <t>サトウ　モトオ</t>
  </si>
  <si>
    <t>1-119</t>
  </si>
  <si>
    <t>知多市八幡字笹廻間１２－６１７</t>
  </si>
  <si>
    <t>柴本　信之</t>
  </si>
  <si>
    <t>シバモト　ノブユキ</t>
  </si>
  <si>
    <t>1-137</t>
  </si>
  <si>
    <t>470-0213</t>
  </si>
  <si>
    <t>みよし市打越町</t>
  </si>
  <si>
    <t>方貝外８８－２</t>
  </si>
  <si>
    <t>柴山　賢</t>
  </si>
  <si>
    <t>シバヤマ　マサル</t>
  </si>
  <si>
    <t>1-104</t>
  </si>
  <si>
    <t>489-0906</t>
  </si>
  <si>
    <t>瀬戸市本郷町９５５</t>
  </si>
  <si>
    <t>嶋谷　史恵</t>
  </si>
  <si>
    <t>シマヤ　フミエ</t>
  </si>
  <si>
    <t>B488</t>
  </si>
  <si>
    <t>454-0825</t>
  </si>
  <si>
    <t>名古屋市中川区好本町１－９４</t>
  </si>
  <si>
    <t>アクトピア松葉公園４０１号</t>
  </si>
  <si>
    <t>進藤　實</t>
  </si>
  <si>
    <t>シンドウ　ミノル</t>
  </si>
  <si>
    <t>1-106</t>
  </si>
  <si>
    <t>486-0833</t>
  </si>
  <si>
    <t>春日井市上条町３－５７－１</t>
  </si>
  <si>
    <t>コープ野村春日井南１０２</t>
  </si>
  <si>
    <t>洲崎　博</t>
  </si>
  <si>
    <t>スサキ　ヒロシ</t>
  </si>
  <si>
    <t>1-147</t>
  </si>
  <si>
    <t>名古屋市中区大須1-35-6</t>
  </si>
  <si>
    <t>鈴木　和也</t>
  </si>
  <si>
    <t>スズキ　カズヤ</t>
  </si>
  <si>
    <t>1-139</t>
  </si>
  <si>
    <t>485-0021</t>
  </si>
  <si>
    <t>小牧市二重堀670番1</t>
  </si>
  <si>
    <t>MOANA　101号</t>
  </si>
  <si>
    <t>高橋　季香</t>
  </si>
  <si>
    <t>タカハシ　キカ</t>
  </si>
  <si>
    <t>B492</t>
  </si>
  <si>
    <t>491-0134</t>
  </si>
  <si>
    <t>一宮市更屋敷藤山３７</t>
  </si>
  <si>
    <t>高橋　直之</t>
  </si>
  <si>
    <t>タカハシ　ナオユキ</t>
  </si>
  <si>
    <t>1-128</t>
  </si>
  <si>
    <t>470-1151</t>
  </si>
  <si>
    <t>豊明市前後町善江１７３１－３</t>
  </si>
  <si>
    <t>竹内　基文</t>
  </si>
  <si>
    <t>タケウチ　モトフミ</t>
  </si>
  <si>
    <t>1-115</t>
  </si>
  <si>
    <t>470-2211</t>
  </si>
  <si>
    <t>知多郡阿久比町大字草木字福原２７</t>
  </si>
  <si>
    <t>田中　輝彦</t>
  </si>
  <si>
    <t>タナカ　テルヒコ</t>
  </si>
  <si>
    <t>1-120</t>
  </si>
  <si>
    <t>454-0936</t>
  </si>
  <si>
    <t>名古屋市中川区高杉町20-1</t>
  </si>
  <si>
    <t>第5高杉マンション403</t>
  </si>
  <si>
    <t>田原　延康</t>
  </si>
  <si>
    <t>タハラ　ノブヤス</t>
  </si>
  <si>
    <t>1-110</t>
  </si>
  <si>
    <t>458-0911</t>
  </si>
  <si>
    <t>名古屋市緑区有松町桶狭間権平谷９－４３３</t>
  </si>
  <si>
    <t>千島　章宏</t>
  </si>
  <si>
    <t>チシマ　アキヒロ</t>
  </si>
  <si>
    <t>1-150</t>
  </si>
  <si>
    <t>456-0062</t>
  </si>
  <si>
    <t>名古屋市熱田区大宝4-10-28</t>
  </si>
  <si>
    <t>津田　高寿</t>
  </si>
  <si>
    <t>ツダ　タカトシ</t>
  </si>
  <si>
    <t>B489</t>
  </si>
  <si>
    <t>小牧市小牧4丁目447番地</t>
  </si>
  <si>
    <t>中村　未央</t>
  </si>
  <si>
    <t>ナカムラ　ミオ</t>
  </si>
  <si>
    <t>1-132</t>
  </si>
  <si>
    <t>470-2411</t>
  </si>
  <si>
    <t>知多郡美浜町新浦戸</t>
  </si>
  <si>
    <t>3丁目6番地の2</t>
  </si>
  <si>
    <t>野口　武則</t>
  </si>
  <si>
    <t>ノグチ　タケノリ</t>
  </si>
  <si>
    <t>1-129</t>
  </si>
  <si>
    <t>492-8145</t>
  </si>
  <si>
    <t>稲沢市正明寺</t>
  </si>
  <si>
    <t>野口　由紀</t>
  </si>
  <si>
    <t>ノグチ　ユキ</t>
  </si>
  <si>
    <t>1-130</t>
  </si>
  <si>
    <t>稲沢市正明寺１－２－１０</t>
  </si>
  <si>
    <t>野間　愛璃</t>
  </si>
  <si>
    <t>ノマ　アイリ</t>
  </si>
  <si>
    <t>1-138</t>
  </si>
  <si>
    <t>470-2405</t>
  </si>
  <si>
    <t>知多郡美浜町河和台2-252-2</t>
  </si>
  <si>
    <t>林　奈津美</t>
  </si>
  <si>
    <t>ハヤシ　ナツミ</t>
  </si>
  <si>
    <t>B491</t>
  </si>
  <si>
    <t>468-0011</t>
  </si>
  <si>
    <t>名古屋市天白区平針2-1007</t>
  </si>
  <si>
    <t>第二座小島ビル306</t>
  </si>
  <si>
    <t>原　菜緒美</t>
  </si>
  <si>
    <t>ハラ　ナオミ</t>
  </si>
  <si>
    <t>1-123</t>
  </si>
  <si>
    <t>478-0064</t>
  </si>
  <si>
    <t>知多市新知台２－６－１８</t>
  </si>
  <si>
    <t>原田　市子</t>
  </si>
  <si>
    <t>ハラダ　イチコ</t>
  </si>
  <si>
    <t>1-111</t>
  </si>
  <si>
    <t>470-2104</t>
  </si>
  <si>
    <t>知多郡東浦町生路坂下１２</t>
  </si>
  <si>
    <t>平川　貴之</t>
  </si>
  <si>
    <t>ヒラカワ　タカユキ</t>
  </si>
  <si>
    <t>1-124</t>
  </si>
  <si>
    <t>東海市加木屋町北平井６０－９１</t>
  </si>
  <si>
    <t>ヨーロピアンシャレー南加木屋Ａ号</t>
  </si>
  <si>
    <t>平林　栄治</t>
  </si>
  <si>
    <t>ヒラバヤシ　エイジ</t>
  </si>
  <si>
    <t>1-178</t>
  </si>
  <si>
    <t>485-0003</t>
  </si>
  <si>
    <t>小牧市久保一色２８２５</t>
  </si>
  <si>
    <t>平林　好美</t>
  </si>
  <si>
    <t>ヒラバヤシ　ヨシミ</t>
  </si>
  <si>
    <t>1-126</t>
  </si>
  <si>
    <t>480-0201</t>
  </si>
  <si>
    <t>西春日井郡豊山町青山金剛２０－１</t>
  </si>
  <si>
    <t>ミノリセコンド２０６</t>
  </si>
  <si>
    <t>藤井　一輝</t>
  </si>
  <si>
    <t>フジイ　カズキ</t>
  </si>
  <si>
    <t>1-151</t>
  </si>
  <si>
    <t>460-0002</t>
  </si>
  <si>
    <t>名古屋市中区丸の内２－１８－２５</t>
  </si>
  <si>
    <t>丸の内ＫＳビル１１Ｆ　東武トップツアーズ株式会社</t>
  </si>
  <si>
    <t>藤井　脩平</t>
  </si>
  <si>
    <t>フジイ　シュウヘイ</t>
  </si>
  <si>
    <t>1-145</t>
  </si>
  <si>
    <t>刈谷市泉田町城前106‐1</t>
  </si>
  <si>
    <t>ヴェステビュール301</t>
  </si>
  <si>
    <t>藤河　伸晴</t>
  </si>
  <si>
    <t>フジカワ　ノブハル</t>
  </si>
  <si>
    <t>1-114</t>
  </si>
  <si>
    <t>456-0053</t>
  </si>
  <si>
    <t>名古屋市熱田区一番２－４３－４</t>
  </si>
  <si>
    <t>堀崎　孝雄</t>
  </si>
  <si>
    <t>ホリサキ　タカオ</t>
  </si>
  <si>
    <t>1-131</t>
  </si>
  <si>
    <t>475-0833</t>
  </si>
  <si>
    <t>半田市花園町5-5-1</t>
  </si>
  <si>
    <t>ハートヒルズ花園１０A号</t>
  </si>
  <si>
    <t>前川　智</t>
  </si>
  <si>
    <t>マエカワ　サトル</t>
  </si>
  <si>
    <t>1-125</t>
  </si>
  <si>
    <t>457-0004</t>
  </si>
  <si>
    <t>名古屋市南区中江１－５－２２</t>
  </si>
  <si>
    <t>コンフォール鶴里１０３</t>
  </si>
  <si>
    <t>間瀬　綾茄</t>
  </si>
  <si>
    <t>マセ　アヤカ</t>
  </si>
  <si>
    <t>1-136</t>
  </si>
  <si>
    <t>470-2414</t>
  </si>
  <si>
    <t>知多郡美浜町豊丘中平井７７－２５</t>
  </si>
  <si>
    <t>宮野　希歩</t>
  </si>
  <si>
    <t>ミヤノ　キホ</t>
  </si>
  <si>
    <t>1-143</t>
  </si>
  <si>
    <t>451-0035</t>
  </si>
  <si>
    <t>名古屋市西区浅間2-1-8</t>
  </si>
  <si>
    <t>A-legato 101</t>
  </si>
  <si>
    <t>岩見沢東</t>
  </si>
  <si>
    <t>森　利博</t>
  </si>
  <si>
    <t>モリ　トシヒロ</t>
  </si>
  <si>
    <t>1-142</t>
  </si>
  <si>
    <t>462-0032</t>
  </si>
  <si>
    <t>名古屋市北区辻町6-20-4</t>
  </si>
  <si>
    <t>守屋　牧子</t>
  </si>
  <si>
    <t>モリヤ　マキコ</t>
  </si>
  <si>
    <t>1-121</t>
  </si>
  <si>
    <t>467-0846</t>
  </si>
  <si>
    <t>名古屋市瑞穂区荒崎町４－５</t>
  </si>
  <si>
    <t>ＤグラフォートスカイレジデンスⅡ６０１</t>
  </si>
  <si>
    <t>安庭　史應</t>
  </si>
  <si>
    <t>ヤスニワ　フミオ</t>
  </si>
  <si>
    <t>1-105</t>
  </si>
  <si>
    <t>487-0032</t>
  </si>
  <si>
    <t>春日井市高森台７－１－１２９</t>
  </si>
  <si>
    <t>山田　恵美子</t>
  </si>
  <si>
    <t>ヤマダ　エミコ</t>
  </si>
  <si>
    <t>1-117</t>
  </si>
  <si>
    <t>497-0034</t>
  </si>
  <si>
    <t>海部郡蟹江町本町７－５１</t>
  </si>
  <si>
    <t>吉本　由真</t>
  </si>
  <si>
    <t>ヨシモト　ユマ</t>
  </si>
  <si>
    <t>1-144</t>
  </si>
  <si>
    <t>485-0058</t>
  </si>
  <si>
    <t>小牧市小木３丁目３１６番</t>
  </si>
  <si>
    <t>岩倉総合</t>
  </si>
  <si>
    <t>浅井　紀子</t>
  </si>
  <si>
    <t>アサイ　ノリコ</t>
  </si>
  <si>
    <t>愛知マスターズ名古屋支部</t>
  </si>
  <si>
    <t>アイチマスターズナゴヤシブ</t>
  </si>
  <si>
    <t>愛知ﾏｽﾀｰｽﾞ名</t>
  </si>
  <si>
    <t>B116</t>
  </si>
  <si>
    <t>468-0015</t>
  </si>
  <si>
    <t>名古屋市天白区原2-3102</t>
  </si>
  <si>
    <t>052-803-1956</t>
  </si>
  <si>
    <t>家田　馨子</t>
  </si>
  <si>
    <t>イエダ　カオルコ</t>
  </si>
  <si>
    <t>B108</t>
  </si>
  <si>
    <t>470-3411</t>
  </si>
  <si>
    <t>知多郡南知多町大字豊丘字山田３７</t>
  </si>
  <si>
    <t>0569-65-0964</t>
  </si>
  <si>
    <t>池田　潤一</t>
  </si>
  <si>
    <t>イケダ　ジュンイチ</t>
  </si>
  <si>
    <t>B786</t>
  </si>
  <si>
    <t>知多郡東浦町生路折戸21-12</t>
  </si>
  <si>
    <t>0562-83-9375</t>
  </si>
  <si>
    <t>石川　敏子</t>
  </si>
  <si>
    <t>イシカワ　トシコ</t>
  </si>
  <si>
    <t>B105</t>
  </si>
  <si>
    <t>475-0977</t>
  </si>
  <si>
    <t>半田市吉田町５－６０</t>
  </si>
  <si>
    <t>井上　憲臣</t>
  </si>
  <si>
    <t>イノウエ　ノリオミ</t>
  </si>
  <si>
    <t>B132</t>
  </si>
  <si>
    <t>466-0824</t>
  </si>
  <si>
    <t>名古屋市昭和区山里町66-3</t>
  </si>
  <si>
    <t>052-832-0141</t>
  </si>
  <si>
    <t>岩坪　信幸</t>
  </si>
  <si>
    <t>イワツボ　ノブユキ</t>
  </si>
  <si>
    <t>B1014</t>
  </si>
  <si>
    <t>474-0022</t>
  </si>
  <si>
    <t>大府市若草町2-57</t>
  </si>
  <si>
    <t>コーポ深谷102</t>
  </si>
  <si>
    <t>090-9890-8124</t>
  </si>
  <si>
    <t>衛藤　豊</t>
  </si>
  <si>
    <t>エトウ　ユタカ</t>
  </si>
  <si>
    <t>B109</t>
  </si>
  <si>
    <t>457-0826</t>
  </si>
  <si>
    <t>名古屋市南区中割町１－３９グランドール三田２０２</t>
  </si>
  <si>
    <t>052-613-5898</t>
  </si>
  <si>
    <t>大角　明美</t>
  </si>
  <si>
    <t>オオスミ　アケミ</t>
  </si>
  <si>
    <t>B117</t>
  </si>
  <si>
    <t>489-0909</t>
  </si>
  <si>
    <t>瀬戸市みずの坂5-37</t>
  </si>
  <si>
    <t>0561-48-6933</t>
  </si>
  <si>
    <t>大橋　努</t>
  </si>
  <si>
    <t>オオハシ　ツトム</t>
  </si>
  <si>
    <t>B134</t>
  </si>
  <si>
    <t>470-2216</t>
  </si>
  <si>
    <t>知多郡阿久比町植大高徳吉1-10</t>
  </si>
  <si>
    <t>植大レジデンス805</t>
  </si>
  <si>
    <t>090-1754-5762</t>
  </si>
  <si>
    <t>大橋　俊夫</t>
  </si>
  <si>
    <t>オオハシ　トシオ</t>
  </si>
  <si>
    <t>B102</t>
  </si>
  <si>
    <t>476-0002</t>
  </si>
  <si>
    <t>東海市名和町西中嶺１７－５７</t>
  </si>
  <si>
    <t>052-601-0928</t>
  </si>
  <si>
    <t>奥山　雄一</t>
  </si>
  <si>
    <t>オクヤマ　ユウイチ</t>
  </si>
  <si>
    <t>B107</t>
  </si>
  <si>
    <t>488-0011</t>
  </si>
  <si>
    <t>尾張旭市東栄町2-6-25</t>
  </si>
  <si>
    <t>小倉　美紀</t>
  </si>
  <si>
    <t>オグラ　ミキ</t>
  </si>
  <si>
    <t>B787</t>
  </si>
  <si>
    <t>475-0075</t>
  </si>
  <si>
    <t>半田市苗代町1-43-3</t>
  </si>
  <si>
    <t>080-8975-1241</t>
  </si>
  <si>
    <t>織田　明</t>
  </si>
  <si>
    <t>オダ　アキラ</t>
  </si>
  <si>
    <t>B111</t>
  </si>
  <si>
    <t>458-0818</t>
  </si>
  <si>
    <t>名古屋市緑区鳴海町字大清水６９－３７４</t>
  </si>
  <si>
    <t>052-877-3192</t>
  </si>
  <si>
    <t>鎌田　浩之</t>
  </si>
  <si>
    <t>カマタ　ヒロユキ</t>
  </si>
  <si>
    <t>B124</t>
  </si>
  <si>
    <t>452-0802</t>
  </si>
  <si>
    <t>名古屋市西区比良3-92</t>
  </si>
  <si>
    <t>052-799-4928</t>
  </si>
  <si>
    <t>雁瀬　ひとみ</t>
  </si>
  <si>
    <t>カリセ　ヒトミ</t>
  </si>
  <si>
    <t>B129</t>
  </si>
  <si>
    <t>479-0837</t>
  </si>
  <si>
    <t>常滑市新開町2-95</t>
  </si>
  <si>
    <t>0569-35-0837</t>
  </si>
  <si>
    <t>河原　善高</t>
  </si>
  <si>
    <t>カワハラ　ヨシタカ</t>
  </si>
  <si>
    <t>B104</t>
  </si>
  <si>
    <t>464-0835</t>
  </si>
  <si>
    <t>名古屋市千種区御棚町3-32-1</t>
  </si>
  <si>
    <t>052-751-9217</t>
  </si>
  <si>
    <t>久野　光雄</t>
  </si>
  <si>
    <t>クノ　ミツオ</t>
  </si>
  <si>
    <t>B106</t>
  </si>
  <si>
    <t>478-0011</t>
  </si>
  <si>
    <t>知多市原１－１－１３</t>
  </si>
  <si>
    <t>0562-34-1855</t>
  </si>
  <si>
    <t>佐藤　克二</t>
  </si>
  <si>
    <t>サトウ　カツジ</t>
  </si>
  <si>
    <t>B120</t>
  </si>
  <si>
    <t>466-0852</t>
  </si>
  <si>
    <t>名古屋市昭和区萩原町5-5</t>
  </si>
  <si>
    <t>萩原第２社宅102号</t>
  </si>
  <si>
    <t>052-734-4823</t>
  </si>
  <si>
    <t>佐藤　昭子</t>
  </si>
  <si>
    <t>サトウ　ショウコ</t>
  </si>
  <si>
    <t>B125</t>
  </si>
  <si>
    <t>470-2401</t>
  </si>
  <si>
    <t>知多郡美浜町布土平井243</t>
  </si>
  <si>
    <t>0569-82-4548</t>
  </si>
  <si>
    <t>佐藤　友彦</t>
  </si>
  <si>
    <t>サトウ　トモヒコ</t>
  </si>
  <si>
    <t>B128</t>
  </si>
  <si>
    <t>458-0817</t>
  </si>
  <si>
    <t>名古屋市緑区諸の木1-728</t>
  </si>
  <si>
    <t>柴田　卓也</t>
  </si>
  <si>
    <t>シバタ　タクヤ</t>
  </si>
  <si>
    <t>B122</t>
  </si>
  <si>
    <t>488-0830</t>
  </si>
  <si>
    <t>尾張旭市東印場町3-6-9</t>
  </si>
  <si>
    <t>0561-54-9726</t>
  </si>
  <si>
    <t>杉野　彰泰</t>
  </si>
  <si>
    <t>スギノ　アキヒロ</t>
  </si>
  <si>
    <t>B123</t>
  </si>
  <si>
    <t>名古屋市緑区ほら貝1-426-2</t>
  </si>
  <si>
    <t>052-878-1368</t>
  </si>
  <si>
    <t>寺尾　泰人</t>
  </si>
  <si>
    <t>テラオ　ヤスヒト</t>
  </si>
  <si>
    <t>B127</t>
  </si>
  <si>
    <t>465-0041</t>
  </si>
  <si>
    <t>名古屋市名東区朝日が丘130-1</t>
  </si>
  <si>
    <t>ロレルコート藤が丘ヴィスタ601</t>
  </si>
  <si>
    <t>土井　彰生</t>
  </si>
  <si>
    <t>ドイ　アキオ</t>
  </si>
  <si>
    <t>B131</t>
  </si>
  <si>
    <t>455-0021</t>
  </si>
  <si>
    <t>名古屋市港区木場町9-22</t>
  </si>
  <si>
    <t>第３津喜屋ビル２０１</t>
  </si>
  <si>
    <t>080-3641-3704</t>
  </si>
  <si>
    <t>長尾　孝介</t>
  </si>
  <si>
    <t>ナガオ　コウスケ</t>
  </si>
  <si>
    <t>B135</t>
  </si>
  <si>
    <t>474-0038</t>
  </si>
  <si>
    <t>大府市森岡町8-185</t>
  </si>
  <si>
    <t>ノースヒルズ303</t>
  </si>
  <si>
    <t>0562-38-5608</t>
  </si>
  <si>
    <t>永柳　悟</t>
  </si>
  <si>
    <t>ナガヤナギ　サトル</t>
  </si>
  <si>
    <t>B130</t>
  </si>
  <si>
    <t>479-0831</t>
  </si>
  <si>
    <t>常滑市錦町4-68</t>
  </si>
  <si>
    <t>0569-36-0545</t>
  </si>
  <si>
    <t>西岡　英治</t>
  </si>
  <si>
    <t>ニシオカ　エイジ</t>
  </si>
  <si>
    <t>B126</t>
  </si>
  <si>
    <t>476-0014</t>
  </si>
  <si>
    <t>東海市富貴ノ台1-192</t>
  </si>
  <si>
    <t>リベルタ東海305</t>
  </si>
  <si>
    <t>052-601-3157</t>
  </si>
  <si>
    <t>西村　繁</t>
  </si>
  <si>
    <t>ニシムラ　シゲル</t>
  </si>
  <si>
    <t>B114</t>
  </si>
  <si>
    <t>466-0045</t>
  </si>
  <si>
    <t>名古屋市昭和区丸屋町6-70-2</t>
  </si>
  <si>
    <t>ローレルコート桜山丸屋町903</t>
  </si>
  <si>
    <t>052-412-4778</t>
  </si>
  <si>
    <t>野田　秀樹</t>
  </si>
  <si>
    <t>ノダ　ヒデキ</t>
  </si>
  <si>
    <t>B112</t>
  </si>
  <si>
    <t>470-2404</t>
  </si>
  <si>
    <t>知多郡美浜町河和字岡ノ脇38-5</t>
  </si>
  <si>
    <t>0569-82-3399</t>
  </si>
  <si>
    <t>藤井　洋介</t>
  </si>
  <si>
    <t>フジイ　ヨウスケ</t>
  </si>
  <si>
    <t>B785</t>
  </si>
  <si>
    <t>480-1142</t>
  </si>
  <si>
    <t>長久手市蟹原1901</t>
  </si>
  <si>
    <t>プレシアシティザ・シーズンズC-408</t>
  </si>
  <si>
    <t>090-5878-1883</t>
  </si>
  <si>
    <t>藤村　信之</t>
  </si>
  <si>
    <t>フジムラ　ノブユキ</t>
  </si>
  <si>
    <t>B103</t>
  </si>
  <si>
    <t>470-0151</t>
  </si>
  <si>
    <t>愛知郡東郷町諸輪狐坂12-5-1-402</t>
  </si>
  <si>
    <t>0561-39-2911</t>
  </si>
  <si>
    <t>牧原　哲也</t>
  </si>
  <si>
    <t>マキハラ　テツヤ</t>
  </si>
  <si>
    <t>B133</t>
  </si>
  <si>
    <t>知多郡美浜町河和岡ノ脇2-11</t>
  </si>
  <si>
    <t>0569-82-5386</t>
  </si>
  <si>
    <t>水野　広道</t>
  </si>
  <si>
    <t>ミズノ　ヒロミチ</t>
  </si>
  <si>
    <t>B118</t>
  </si>
  <si>
    <t>481-0916</t>
  </si>
  <si>
    <t>瀬戸市平町1-91-10</t>
  </si>
  <si>
    <t>森　貫太</t>
  </si>
  <si>
    <t>モリ　カンタ</t>
  </si>
  <si>
    <t>B121</t>
  </si>
  <si>
    <t>458-0820</t>
  </si>
  <si>
    <t>名古屋市緑区境松2-317</t>
  </si>
  <si>
    <t>LGⅡ-511</t>
  </si>
  <si>
    <t>052-621-7012</t>
  </si>
  <si>
    <t>森田　俊一</t>
  </si>
  <si>
    <t>モリタ　トシカズ</t>
  </si>
  <si>
    <t>B110</t>
  </si>
  <si>
    <t>466-0837</t>
  </si>
  <si>
    <t>名古屋市昭和区汐見町２３－２</t>
  </si>
  <si>
    <t>森野　精二</t>
  </si>
  <si>
    <t>モリノ　セイジ</t>
  </si>
  <si>
    <t>B1013</t>
  </si>
  <si>
    <t>465-0093</t>
  </si>
  <si>
    <t>名古屋市名東区一社2-185-6</t>
  </si>
  <si>
    <t>052-701-4747</t>
  </si>
  <si>
    <t>安福　悦子</t>
  </si>
  <si>
    <t>ヤスフク　エツコ</t>
  </si>
  <si>
    <t>B113</t>
  </si>
  <si>
    <t>465-0092</t>
  </si>
  <si>
    <t>名古屋市名東区社台3-19-2</t>
  </si>
  <si>
    <t>トーカンマンション社台403号</t>
  </si>
  <si>
    <t>052-776-9713</t>
  </si>
  <si>
    <t>矢野　博巳</t>
  </si>
  <si>
    <t>ヤノ　ヒロミ</t>
  </si>
  <si>
    <t>B1015</t>
  </si>
  <si>
    <t>463-0068</t>
  </si>
  <si>
    <t>名古屋市守山区瀬古1-1324</t>
  </si>
  <si>
    <t>矢田リバースガーデン1001</t>
  </si>
  <si>
    <t>052-792-3142</t>
  </si>
  <si>
    <t>横井　孝</t>
  </si>
  <si>
    <t>ヨコイ　タカシ</t>
  </si>
  <si>
    <t>B115</t>
  </si>
  <si>
    <t>470-2105</t>
  </si>
  <si>
    <t>知多郡東浦町藤江ふじが丘２２－１２</t>
  </si>
  <si>
    <t>赤井　裕明</t>
  </si>
  <si>
    <t>アカイ　ヒロアキ</t>
  </si>
  <si>
    <t>愛知茗友クラブ</t>
  </si>
  <si>
    <t>アイチメイユウクラブ</t>
  </si>
  <si>
    <t>愛知茗友ｸﾗﾌﾞ</t>
  </si>
  <si>
    <t>B219</t>
  </si>
  <si>
    <t>458-0809</t>
  </si>
  <si>
    <t>名古屋市緑区西神の倉２－１８０２</t>
  </si>
  <si>
    <t>天野　透</t>
  </si>
  <si>
    <t>アマノ　トオル</t>
  </si>
  <si>
    <t>1-049</t>
  </si>
  <si>
    <t>470-2329</t>
  </si>
  <si>
    <t>知多郡武豊町池田１－９６－１</t>
  </si>
  <si>
    <t>石井　哲郎</t>
  </si>
  <si>
    <t>イシイ　テツロウ</t>
  </si>
  <si>
    <t>1-050</t>
  </si>
  <si>
    <t>466-0803</t>
  </si>
  <si>
    <t>名古屋市昭和区福原町１－２７－３</t>
  </si>
  <si>
    <t>伊藤　明久</t>
  </si>
  <si>
    <t>イトウ　アキヒサ</t>
  </si>
  <si>
    <t>1-053</t>
  </si>
  <si>
    <t>465-0002</t>
  </si>
  <si>
    <t>名古屋市名東区引山２丁目８０２－１</t>
  </si>
  <si>
    <t>小川　香織</t>
  </si>
  <si>
    <t>オガワ　カオリ</t>
  </si>
  <si>
    <t>1-056</t>
  </si>
  <si>
    <t>451-0054</t>
  </si>
  <si>
    <t>名古屋市西区南堀越２－１－３１</t>
  </si>
  <si>
    <t>アーバンスカイ１０１</t>
  </si>
  <si>
    <t>小野　真弘</t>
  </si>
  <si>
    <t>オノ　マサヒロ</t>
  </si>
  <si>
    <t>B220</t>
  </si>
  <si>
    <t>知多市新知字樋之口42-1</t>
  </si>
  <si>
    <t>FLAT・T304号室</t>
  </si>
  <si>
    <t>津</t>
  </si>
  <si>
    <t>勝見　ひろみ</t>
  </si>
  <si>
    <t>カツミ　ヒロミ</t>
  </si>
  <si>
    <t>1-046</t>
  </si>
  <si>
    <t>489-0986</t>
  </si>
  <si>
    <t>瀬戸市南山町３－２５－５７</t>
  </si>
  <si>
    <t>桑山　幸久</t>
  </si>
  <si>
    <t>クワヤマ　ユキヒサ</t>
  </si>
  <si>
    <t>1-047</t>
  </si>
  <si>
    <t>常滑市小倉７－６３－４</t>
  </si>
  <si>
    <t>國分　一郎</t>
  </si>
  <si>
    <t>コクブ　イチロウ</t>
  </si>
  <si>
    <t>1-045</t>
  </si>
  <si>
    <t>488-0003</t>
  </si>
  <si>
    <t>尾張旭市東大久手町２－６－１５</t>
  </si>
  <si>
    <t>児玉　征久</t>
  </si>
  <si>
    <t>コダマ　ユキヒサ</t>
  </si>
  <si>
    <t>1-059</t>
  </si>
  <si>
    <t>467-0052</t>
  </si>
  <si>
    <t>名古屋市瑞穂区片坂町１－３２－１</t>
  </si>
  <si>
    <t>コーポホッタ３０２号</t>
  </si>
  <si>
    <t>高尾　忠一</t>
  </si>
  <si>
    <t>タカオ　チュウイチ</t>
  </si>
  <si>
    <t>1-048</t>
  </si>
  <si>
    <t>466-0834</t>
  </si>
  <si>
    <t>名古屋市昭和区山手通５－３５－１</t>
  </si>
  <si>
    <t>外山　あゆみ</t>
  </si>
  <si>
    <t>トヤマ　アユミ</t>
  </si>
  <si>
    <t>1-055</t>
  </si>
  <si>
    <t>470-1141</t>
  </si>
  <si>
    <t>豊明市阿野町林ノ内５４－１</t>
  </si>
  <si>
    <t>外山　さゆり</t>
  </si>
  <si>
    <t>トヤマ　サユリ</t>
  </si>
  <si>
    <t>1-058</t>
  </si>
  <si>
    <t>外山　みな子</t>
  </si>
  <si>
    <t>トヤマ　ミナコ</t>
  </si>
  <si>
    <t>1-054</t>
  </si>
  <si>
    <t>外山　幸男</t>
  </si>
  <si>
    <t>トヤマ　ユキオ</t>
  </si>
  <si>
    <t>1-051</t>
  </si>
  <si>
    <t>yukio-t@bd5.so-net.ne.jp</t>
  </si>
  <si>
    <t>長尾　涼子</t>
  </si>
  <si>
    <t>ナガオ　リョウコ</t>
  </si>
  <si>
    <t>1-060</t>
  </si>
  <si>
    <t>467-0863</t>
  </si>
  <si>
    <t>名古屋市瑞穂区牛巻町10-26</t>
  </si>
  <si>
    <t>アソシアード神宮東壱番舘405</t>
  </si>
  <si>
    <t>成田　稔</t>
  </si>
  <si>
    <t>ナリタ　ミノル</t>
  </si>
  <si>
    <t>1-052</t>
  </si>
  <si>
    <t>475-0848</t>
  </si>
  <si>
    <t>半田市成岩本町２－６１－４</t>
  </si>
  <si>
    <t>西垣　完彦</t>
  </si>
  <si>
    <t>ニシガキ　ヒロヒコ</t>
  </si>
  <si>
    <t>1-044</t>
  </si>
  <si>
    <t>509-5142</t>
  </si>
  <si>
    <t>土岐市泉町久尻５４０－５</t>
  </si>
  <si>
    <t>吉川　敏之</t>
  </si>
  <si>
    <t>ヨシカワ　トシユキ</t>
  </si>
  <si>
    <t>1-057</t>
  </si>
  <si>
    <t>452-0822</t>
  </si>
  <si>
    <t>名古屋市西区中小田井4-436-1</t>
  </si>
  <si>
    <t>バンベール上小田井３０１</t>
  </si>
  <si>
    <t>阿部　美由紀</t>
  </si>
  <si>
    <t>アベ　ミユキ</t>
  </si>
  <si>
    <t>愛知陸協医事部</t>
  </si>
  <si>
    <t>アイチリクキョウイジブ</t>
  </si>
  <si>
    <t>496-0001</t>
  </si>
  <si>
    <t>津島市青塚町３－７０</t>
  </si>
  <si>
    <t>大谷　沙織</t>
  </si>
  <si>
    <t>オオタニ　サオリ</t>
  </si>
  <si>
    <t>514-0102</t>
  </si>
  <si>
    <t>津市栗真町屋町1693</t>
  </si>
  <si>
    <t>ルポール東浜407号</t>
  </si>
  <si>
    <t>鬼頭　満</t>
  </si>
  <si>
    <t>キトウ　ミツル</t>
  </si>
  <si>
    <t>463-0085</t>
  </si>
  <si>
    <t>名古屋市守山区大牧町405</t>
  </si>
  <si>
    <t>鬼頭整形外科スポーツクリニック</t>
  </si>
  <si>
    <t>熊澤　雅樹</t>
  </si>
  <si>
    <t>クマザワ　マサキ</t>
  </si>
  <si>
    <t>460-0004</t>
  </si>
  <si>
    <t>名古屋市中区新栄町3-20-30</t>
  </si>
  <si>
    <t>ライオンズタワー千種1003</t>
  </si>
  <si>
    <t>公益財団法人　スポーツ医・科学研究所</t>
  </si>
  <si>
    <t>後藤　勤</t>
  </si>
  <si>
    <t>ゴトウ　ツトム</t>
  </si>
  <si>
    <t>444-0423</t>
  </si>
  <si>
    <t>西尾市一色町一色古新田２８－１</t>
  </si>
  <si>
    <t>佐藤　丈能</t>
  </si>
  <si>
    <t>サトウ　タケヨシ</t>
  </si>
  <si>
    <t>464-0850</t>
  </si>
  <si>
    <t>名古屋市千種区今池４－１０－５</t>
  </si>
  <si>
    <t>t.s.serve@ninus.ocn.ne.jp</t>
  </si>
  <si>
    <t>鈴木　俊</t>
  </si>
  <si>
    <t>スズキ　シュン</t>
  </si>
  <si>
    <t>459-8001</t>
  </si>
  <si>
    <t>名古屋市緑区大高町平野池末１９-１</t>
  </si>
  <si>
    <t>トーラステージ２０５</t>
  </si>
  <si>
    <t>竹尾　宗一郎</t>
  </si>
  <si>
    <t>タケオ　ソウイチロウ</t>
  </si>
  <si>
    <t>470-0204</t>
  </si>
  <si>
    <t>みよし市三好丘桜3‐11‐2</t>
  </si>
  <si>
    <t>中島　智恵子</t>
  </si>
  <si>
    <t>ナカジマ　チエコ</t>
  </si>
  <si>
    <t>464-0013</t>
  </si>
  <si>
    <t>名古屋市千種区汁谷町１２７－１</t>
  </si>
  <si>
    <t>生川　由利</t>
  </si>
  <si>
    <t>ナルカワ　ユリ</t>
  </si>
  <si>
    <t>510-8014</t>
  </si>
  <si>
    <t>四日市市富田３－９－７</t>
  </si>
  <si>
    <t>新美　美穂</t>
  </si>
  <si>
    <t>ニイミ　ミホ</t>
  </si>
  <si>
    <t>475-0961</t>
  </si>
  <si>
    <t>半田市岩滑中町３丁目８９番地</t>
  </si>
  <si>
    <t>早川　舞</t>
  </si>
  <si>
    <t>ハヤカワ　マイ</t>
  </si>
  <si>
    <t>444-1154</t>
  </si>
  <si>
    <t>東　千夏</t>
  </si>
  <si>
    <t>ヒガシ　チナツ</t>
  </si>
  <si>
    <t>475-0864</t>
  </si>
  <si>
    <t>半田市前崎西町25</t>
  </si>
  <si>
    <t>コートアロマ201号</t>
  </si>
  <si>
    <t>水口　小夜</t>
  </si>
  <si>
    <t>ミズグチ　サヨ</t>
  </si>
  <si>
    <t>474-0053</t>
  </si>
  <si>
    <t>大府市柊山町8丁目80</t>
  </si>
  <si>
    <t>矢嶋　友美</t>
  </si>
  <si>
    <t>ヤジマ　トモミ</t>
  </si>
  <si>
    <t>470-0343</t>
  </si>
  <si>
    <t>豊田市浄水町伊保原266‐3</t>
  </si>
  <si>
    <t>マーブル403</t>
  </si>
  <si>
    <t>yajima@tsserve.com</t>
  </si>
  <si>
    <t>090-6762-6657</t>
  </si>
  <si>
    <t>針院さとう</t>
  </si>
  <si>
    <t>愛知県名古屋市千種区今池4-10-5</t>
  </si>
  <si>
    <t>052-731-0137</t>
  </si>
  <si>
    <t>横江　清司</t>
  </si>
  <si>
    <t>ヨコエ　キヨシ</t>
  </si>
  <si>
    <t>468-0022</t>
  </si>
  <si>
    <t>名古屋市天白区高島１－３２２</t>
  </si>
  <si>
    <t>青木　瑞樹</t>
  </si>
  <si>
    <t>アオキ　ミズキ</t>
  </si>
  <si>
    <t>愛知陸協名古屋個人</t>
  </si>
  <si>
    <t>アイチリクキョウナゴヤコジン</t>
  </si>
  <si>
    <t>愛知陸協</t>
  </si>
  <si>
    <t>B9058</t>
  </si>
  <si>
    <t>463-0076</t>
  </si>
  <si>
    <t>名古屋市守山区鳥羽見２－３－２９</t>
  </si>
  <si>
    <t>ローレル２０２</t>
  </si>
  <si>
    <t>090-9838-4660</t>
  </si>
  <si>
    <t>一財）日本品質保証機構</t>
  </si>
  <si>
    <t>481-0043</t>
  </si>
  <si>
    <t>愛知県北名古屋市沖村沖浦３９</t>
  </si>
  <si>
    <t>0568-23-0111</t>
  </si>
  <si>
    <t>浅野　龍毅</t>
  </si>
  <si>
    <t>アサノ　リュウキ</t>
  </si>
  <si>
    <t>T35</t>
  </si>
  <si>
    <t>東海市立上野中学校</t>
  </si>
  <si>
    <t>476-0003</t>
  </si>
  <si>
    <t>東海市荒尾町嫁田1-13</t>
  </si>
  <si>
    <t>052-604-6077</t>
  </si>
  <si>
    <t>安藤　啓二</t>
  </si>
  <si>
    <t>アンドウ　ケイジ</t>
  </si>
  <si>
    <t>1-505</t>
  </si>
  <si>
    <t>486-0901</t>
  </si>
  <si>
    <t>春日井市牛山町1029-44</t>
  </si>
  <si>
    <t>0568-32-2221</t>
  </si>
  <si>
    <t>飯沼　義照</t>
  </si>
  <si>
    <t>イイヌマ　ヨシテル</t>
  </si>
  <si>
    <t>B9036</t>
  </si>
  <si>
    <t>461-0023</t>
  </si>
  <si>
    <t>名古屋市東区徳川町２７０３</t>
  </si>
  <si>
    <t>090-6596-2507</t>
  </si>
  <si>
    <t>名古屋市緑区徳重支所</t>
  </si>
  <si>
    <t>458-0801</t>
  </si>
  <si>
    <t>愛知県名古屋市緑区鳴海町１８－４１</t>
  </si>
  <si>
    <t>052-875-2201</t>
  </si>
  <si>
    <t>石川　千浩</t>
  </si>
  <si>
    <t>イシカワ　チヒロ</t>
  </si>
  <si>
    <t>P809</t>
  </si>
  <si>
    <t>名古屋市立若葉中学校</t>
  </si>
  <si>
    <t>462-0835</t>
  </si>
  <si>
    <t>名古屋市北区杉村1-16-2</t>
  </si>
  <si>
    <t>052-911-7900</t>
  </si>
  <si>
    <t>市原　聡</t>
  </si>
  <si>
    <t>イチハラ　サトシ</t>
  </si>
  <si>
    <t>B9041</t>
  </si>
  <si>
    <t>470-1153</t>
  </si>
  <si>
    <t>豊明市前後町三ツ谷１２７５－６６</t>
  </si>
  <si>
    <t>グローリアス豊明４０２</t>
  </si>
  <si>
    <t>0652-93-4353</t>
  </si>
  <si>
    <t>株式会社かとう製菓</t>
  </si>
  <si>
    <t>444-0335</t>
  </si>
  <si>
    <t>愛知県西尾市港町６－７</t>
  </si>
  <si>
    <t>0563-55-9511</t>
  </si>
  <si>
    <t>伊藤　英雄</t>
  </si>
  <si>
    <t>イトウ　ヒデオ</t>
  </si>
  <si>
    <t>B9015</t>
  </si>
  <si>
    <t>457-0046</t>
  </si>
  <si>
    <t>名古屋市南区松池町3-28－１</t>
  </si>
  <si>
    <t>052-821-7819</t>
  </si>
  <si>
    <t>井上　進二</t>
  </si>
  <si>
    <t>イノウエ　シンジ</t>
  </si>
  <si>
    <t>B9002</t>
  </si>
  <si>
    <t>454-0961</t>
  </si>
  <si>
    <t>名古屋市中川区戸田明正1-406</t>
  </si>
  <si>
    <t>052-387-5889</t>
  </si>
  <si>
    <t>コーセーコスメポート㈱</t>
  </si>
  <si>
    <t>461-0008</t>
  </si>
  <si>
    <t>愛知県名古屋市東区武平町名古屋栄ビルデイング６階</t>
  </si>
  <si>
    <t>052-963-0080</t>
  </si>
  <si>
    <t>井上　崇</t>
  </si>
  <si>
    <t>イノウエ　タカシ</t>
  </si>
  <si>
    <t>B9018</t>
  </si>
  <si>
    <t>名古屋市昭和区丸屋町５－３３－１</t>
  </si>
  <si>
    <t>コモド</t>
  </si>
  <si>
    <t>090-2403-3602</t>
  </si>
  <si>
    <t>岩川　太</t>
  </si>
  <si>
    <t>イワカワ　フトシ</t>
  </si>
  <si>
    <t>B9017</t>
  </si>
  <si>
    <t>479-0803</t>
  </si>
  <si>
    <t>常滑市桧原字鍋山21番地の2</t>
  </si>
  <si>
    <t>岩野　正行</t>
  </si>
  <si>
    <t>イワノ　マサユキ</t>
  </si>
  <si>
    <t>B9019</t>
  </si>
  <si>
    <t>456-0034</t>
  </si>
  <si>
    <t>名古屋市熱田区伝馬二丁目11番12号</t>
  </si>
  <si>
    <t>052-671-2674</t>
  </si>
  <si>
    <t>中村警察署</t>
  </si>
  <si>
    <t>453-0073</t>
  </si>
  <si>
    <t>愛知県名古屋市中村区椿町17-9</t>
  </si>
  <si>
    <t>052-452-0010</t>
  </si>
  <si>
    <t>大玉　睦雄</t>
  </si>
  <si>
    <t>オオタマ　ムツオ</t>
  </si>
  <si>
    <t>1-508</t>
  </si>
  <si>
    <t>452-0065</t>
  </si>
  <si>
    <t>清須市西枇杷島町芳野１－３３</t>
  </si>
  <si>
    <t>052-504-1670</t>
  </si>
  <si>
    <t>（有）東海スポーツフィールド</t>
  </si>
  <si>
    <t>470-0332</t>
  </si>
  <si>
    <t>愛知県豊田市越戸町東小笹６０－４</t>
  </si>
  <si>
    <t>0565-43-0038</t>
  </si>
  <si>
    <t>小栗　一輝</t>
  </si>
  <si>
    <t>オグリ　カズキ</t>
  </si>
  <si>
    <t>B9021</t>
  </si>
  <si>
    <t>名古屋市天白区原三丁目２２０３</t>
  </si>
  <si>
    <t>ハイテック横地３０３</t>
  </si>
  <si>
    <t>080-1629-4412</t>
  </si>
  <si>
    <t>東海学園</t>
  </si>
  <si>
    <t>468-8502</t>
  </si>
  <si>
    <t>愛知県名古屋市天白区塩釜口一丁目５０１</t>
  </si>
  <si>
    <t>052-837-6988</t>
  </si>
  <si>
    <t>尾嶋　康宏</t>
  </si>
  <si>
    <t>オジマ　ヤスヒロ</t>
  </si>
  <si>
    <t>B9035</t>
  </si>
  <si>
    <t>487-0034</t>
  </si>
  <si>
    <t>春日井市白山町１－６１－５白山台１－５０４</t>
  </si>
  <si>
    <t>0568-52-7264</t>
  </si>
  <si>
    <t>（株）野田スクリーン</t>
  </si>
  <si>
    <t>485-0821</t>
  </si>
  <si>
    <t>愛知県小牧市本庄大坪４１５（株）野田スクリーン</t>
  </si>
  <si>
    <t>0568-79-0222</t>
  </si>
  <si>
    <t>織田　晃成</t>
  </si>
  <si>
    <t>オダ　コウセイ</t>
  </si>
  <si>
    <t>S259</t>
  </si>
  <si>
    <t>瀬戸市立水野中学校</t>
  </si>
  <si>
    <t>瀬戸市みずの坂3-67</t>
  </si>
  <si>
    <t>0561-48-8535</t>
  </si>
  <si>
    <t>小田垣　充雅</t>
  </si>
  <si>
    <t>オダガキ　ミツマサ</t>
  </si>
  <si>
    <t>1-511</t>
  </si>
  <si>
    <t>465-0065</t>
  </si>
  <si>
    <t>名古屋市名東区梅森坂５－１０２－２３</t>
  </si>
  <si>
    <t>090-1595-1896</t>
  </si>
  <si>
    <t>467-8611</t>
  </si>
  <si>
    <t>愛知県名古屋市瑞穂区汐路町４－２１</t>
  </si>
  <si>
    <t>052-841-8181</t>
  </si>
  <si>
    <t>加古　祥大</t>
  </si>
  <si>
    <t>カコ　ショウタ</t>
  </si>
  <si>
    <t>B9051</t>
  </si>
  <si>
    <t>東海市富木島町森前３５－２</t>
  </si>
  <si>
    <t>052-601-6763</t>
  </si>
  <si>
    <t>向陽</t>
  </si>
  <si>
    <t>風見　尚</t>
  </si>
  <si>
    <t>カザミ　ナオ</t>
  </si>
  <si>
    <t>B9026</t>
  </si>
  <si>
    <t>知多郡東浦町大字緒川字北新田1-29</t>
  </si>
  <si>
    <t>赤城館102</t>
  </si>
  <si>
    <t>080-6928-3696</t>
  </si>
  <si>
    <t>0562-47-1131</t>
  </si>
  <si>
    <t>梶川　尊史</t>
  </si>
  <si>
    <t>カジカワ　タカフミ</t>
  </si>
  <si>
    <t>B9022</t>
  </si>
  <si>
    <t>468-0009</t>
  </si>
  <si>
    <t>名古屋市天白区元植田3-1101</t>
  </si>
  <si>
    <t>080-8262-2481</t>
  </si>
  <si>
    <t>三井倉庫エクスプレス株式会社</t>
  </si>
  <si>
    <t>愛知県名古屋市中区丸の内3-22-24名古屋桜通りビル９F</t>
  </si>
  <si>
    <t>052-857-0553</t>
  </si>
  <si>
    <t>片岡　幸博</t>
  </si>
  <si>
    <t>カタオカ　ユキヒロ</t>
  </si>
  <si>
    <t>B9024</t>
  </si>
  <si>
    <t>463-0093</t>
  </si>
  <si>
    <t>名古屋市守山区城土町７４</t>
  </si>
  <si>
    <t>052-793-9005</t>
  </si>
  <si>
    <t>有限会社建築設計室アーキスタジオ</t>
  </si>
  <si>
    <t>464-0833</t>
  </si>
  <si>
    <t>愛知県名古屋市千種区大島町２－１８</t>
  </si>
  <si>
    <t>052-751-1198</t>
  </si>
  <si>
    <t>川熊　悟</t>
  </si>
  <si>
    <t>カワクマ　サトル</t>
  </si>
  <si>
    <t>B9001</t>
  </si>
  <si>
    <t>468-0014</t>
  </si>
  <si>
    <t>名古屋市天白区中平1-207</t>
  </si>
  <si>
    <t>CALMHARA701</t>
  </si>
  <si>
    <t>052-808-4552</t>
  </si>
  <si>
    <t>㈱ユニティー</t>
  </si>
  <si>
    <t>458-0813</t>
  </si>
  <si>
    <t>愛知県名古屋市緑区藤塚1-2315ジョイフルふじつか1F</t>
  </si>
  <si>
    <t>052-878-0762</t>
  </si>
  <si>
    <t>木野村　嘉則</t>
  </si>
  <si>
    <t>キノムラ　ヨシノリ</t>
  </si>
  <si>
    <t>B9047</t>
  </si>
  <si>
    <t>春日井市上条町３－１４２－３</t>
  </si>
  <si>
    <t>ファミーユＫ　Ｂ２０２号</t>
  </si>
  <si>
    <t>090-2867-2241</t>
  </si>
  <si>
    <t>愛知東邦大学</t>
  </si>
  <si>
    <t>465-8615</t>
  </si>
  <si>
    <t>愛知県名古屋市名東区平和が丘３－１１</t>
  </si>
  <si>
    <t>052-782-1241</t>
  </si>
  <si>
    <t>木村　友紀</t>
  </si>
  <si>
    <t>キムラ　トモノリ</t>
  </si>
  <si>
    <t>B9020</t>
  </si>
  <si>
    <t>487-0035</t>
  </si>
  <si>
    <t>春日井市藤山台2丁目6番地14</t>
  </si>
  <si>
    <t>090-9306-5856</t>
  </si>
  <si>
    <t>春日井市立中部中学校</t>
  </si>
  <si>
    <t>486-0834</t>
  </si>
  <si>
    <t>愛知県春日井市王子町4番地</t>
  </si>
  <si>
    <t>0568-81-2263</t>
  </si>
  <si>
    <t>藏田　源貴</t>
  </si>
  <si>
    <t>クラタ　ゲンキ</t>
  </si>
  <si>
    <t>B9062</t>
  </si>
  <si>
    <t>456-0023</t>
  </si>
  <si>
    <t>名古屋市熱田区六野２－６</t>
  </si>
  <si>
    <t>神宮東パークハイツ２５－１０６</t>
  </si>
  <si>
    <t>052-977-4973</t>
  </si>
  <si>
    <t>香田　優生</t>
  </si>
  <si>
    <t>コウダ　ユウキ</t>
  </si>
  <si>
    <t>B9052</t>
  </si>
  <si>
    <t>春日井市高森台３－１８－８</t>
  </si>
  <si>
    <t>0568-92-6086</t>
  </si>
  <si>
    <t>後藤　正敏</t>
  </si>
  <si>
    <t>ゴトウ　マサトシ</t>
  </si>
  <si>
    <t>1-509</t>
  </si>
  <si>
    <t>497-0006</t>
  </si>
  <si>
    <t>あま市七宝町下之森内河原3-50</t>
  </si>
  <si>
    <t>052-441-0636</t>
  </si>
  <si>
    <t>小林　大成</t>
  </si>
  <si>
    <t>コバヤシ　タイセイ</t>
  </si>
  <si>
    <t>B9031</t>
  </si>
  <si>
    <t>478-0016</t>
  </si>
  <si>
    <t>知多市梅が丘１－１６９－３</t>
  </si>
  <si>
    <t>0562-56-6138</t>
  </si>
  <si>
    <t>小森　拓斗</t>
  </si>
  <si>
    <t>コモリ　タクト</t>
  </si>
  <si>
    <t>1-507</t>
  </si>
  <si>
    <t>470-1148</t>
  </si>
  <si>
    <t>豊明市阿野町滑４７－１</t>
  </si>
  <si>
    <t>ユニオンハイツ日比野２０１</t>
  </si>
  <si>
    <t>080-3237-1150</t>
  </si>
  <si>
    <t>北海道</t>
  </si>
  <si>
    <t>461-0004</t>
  </si>
  <si>
    <t>愛知県名古屋市東区葵２－１２－８</t>
  </si>
  <si>
    <t>052-932-0721</t>
  </si>
  <si>
    <t>酒井　海</t>
  </si>
  <si>
    <t>サカイ　ウミ</t>
  </si>
  <si>
    <t>T5114</t>
  </si>
  <si>
    <t>半田市立成岩中学校</t>
  </si>
  <si>
    <t>半田市白山町5-211-25</t>
  </si>
  <si>
    <t>0569-21-8472</t>
  </si>
  <si>
    <t>阪出　光太郎</t>
  </si>
  <si>
    <t>サカイデ　コウタロウ</t>
  </si>
  <si>
    <t>B9053</t>
  </si>
  <si>
    <t>489-0889</t>
  </si>
  <si>
    <t>瀬戸市原山町278-6</t>
  </si>
  <si>
    <t>090-6390-1446</t>
  </si>
  <si>
    <t>榊原　弘乃</t>
  </si>
  <si>
    <t>サカキバラ　ヒロノ</t>
  </si>
  <si>
    <t>T5030</t>
  </si>
  <si>
    <t>成岩中学校</t>
  </si>
  <si>
    <t>475-0923</t>
  </si>
  <si>
    <t>半田市春日町3の32</t>
  </si>
  <si>
    <t>0569-26-4226</t>
  </si>
  <si>
    <t>笹口　翔矢</t>
  </si>
  <si>
    <t>ササグチ　ショウヤ</t>
  </si>
  <si>
    <t>T158</t>
  </si>
  <si>
    <t>半田市立半田中学校</t>
  </si>
  <si>
    <t>475-0862</t>
  </si>
  <si>
    <t>半田市住吉町2-162</t>
  </si>
  <si>
    <t>シャトレ愛松住吉南館502</t>
  </si>
  <si>
    <t>090-2269-5040</t>
  </si>
  <si>
    <t>佐藤　晶彦</t>
  </si>
  <si>
    <t>サトウ　アキヒコ</t>
  </si>
  <si>
    <t>B9042</t>
  </si>
  <si>
    <t>470-0155</t>
  </si>
  <si>
    <t>愛知郡東郷町白鳥１－２－４</t>
  </si>
  <si>
    <t>ライオンズマンション東郷西館６０８号</t>
  </si>
  <si>
    <t>0561-37-1808</t>
  </si>
  <si>
    <t>住友電装株式会社</t>
  </si>
  <si>
    <t>愛知県名古屋市中区千代田5-13-35</t>
  </si>
  <si>
    <t>052-251-0851</t>
  </si>
  <si>
    <t>佐藤　直季</t>
  </si>
  <si>
    <t>サトウ　ナオキ</t>
  </si>
  <si>
    <t>B9061</t>
  </si>
  <si>
    <t>470-1161</t>
  </si>
  <si>
    <t>豊明市栄町下原７７－２</t>
  </si>
  <si>
    <t>メゾンブランシェ１０１</t>
  </si>
  <si>
    <t>柴田　哲夫</t>
  </si>
  <si>
    <t>シバタ　テツオ</t>
  </si>
  <si>
    <t>B9030</t>
  </si>
  <si>
    <t>456-0027</t>
  </si>
  <si>
    <t>名古屋市熱田区旗屋２－２８－１１</t>
  </si>
  <si>
    <t>052-671-2405</t>
  </si>
  <si>
    <t>柴原　誠一郎</t>
  </si>
  <si>
    <t>シバハラ　セイイチロウ</t>
  </si>
  <si>
    <t>B9065</t>
  </si>
  <si>
    <t>457-0854</t>
  </si>
  <si>
    <t>名古屋市南区七条町１－２－６－３０２</t>
  </si>
  <si>
    <t>080-1707-0558</t>
  </si>
  <si>
    <t>志水　秀治</t>
  </si>
  <si>
    <t>シミズ　ヒデハル</t>
  </si>
  <si>
    <t>B9012</t>
  </si>
  <si>
    <t>468-0041</t>
  </si>
  <si>
    <t>名古屋市天白区保呂町１４０６</t>
  </si>
  <si>
    <t>ライオンズマンション保呂公園１０１</t>
  </si>
  <si>
    <t>052-808-2151</t>
  </si>
  <si>
    <t>名古屋市消防局　緑消防署</t>
  </si>
  <si>
    <t>愛知県名古屋市緑区滝ノ水四丁目２００７名古屋市消防局　緑消防署</t>
  </si>
  <si>
    <t>052-896-0119</t>
  </si>
  <si>
    <t>杉江　亜佐子</t>
  </si>
  <si>
    <t>スギエ　アサコ</t>
  </si>
  <si>
    <t>B9050</t>
  </si>
  <si>
    <t>470-0125</t>
  </si>
  <si>
    <t>日進市赤池５－２０５</t>
  </si>
  <si>
    <t>ハンモリッツ平針２０２</t>
  </si>
  <si>
    <t>470-0121</t>
  </si>
  <si>
    <t>日進市立日進中学校</t>
  </si>
  <si>
    <t>愛知県日進市本郷町西原中通９８０－１日進市立日進中学校</t>
  </si>
  <si>
    <t>0561-72-0020</t>
  </si>
  <si>
    <t>杉江　風花</t>
  </si>
  <si>
    <t>スギエ　フウカ</t>
  </si>
  <si>
    <t>T5050</t>
  </si>
  <si>
    <t>東海市立横須賀中学校</t>
  </si>
  <si>
    <t>東海市高横須賀町人鎌36-11</t>
  </si>
  <si>
    <t>0562-32-7348</t>
  </si>
  <si>
    <t>髙岡　公平</t>
  </si>
  <si>
    <t>タカオカ　コウヘイ</t>
  </si>
  <si>
    <t>B9066</t>
  </si>
  <si>
    <t>名古屋市中区栄１－１６－１０</t>
  </si>
  <si>
    <t>G CUBE SAKAE808号</t>
  </si>
  <si>
    <t>090-5895-7473</t>
  </si>
  <si>
    <t>大阪府</t>
  </si>
  <si>
    <t>トヨタテクノクラフト（株）</t>
  </si>
  <si>
    <t>476-0005</t>
  </si>
  <si>
    <t>愛知県東海市新宝町５０７－５０</t>
  </si>
  <si>
    <t>052-689-4119</t>
  </si>
  <si>
    <t>髙田　由基</t>
  </si>
  <si>
    <t>タカダ　ヨシキ</t>
  </si>
  <si>
    <t>B9039</t>
  </si>
  <si>
    <t>453-0044</t>
  </si>
  <si>
    <t>名古屋市中村区鳥居通２－１０</t>
  </si>
  <si>
    <t>090-6264-4576</t>
  </si>
  <si>
    <t>名古屋市立弥冨小学校</t>
  </si>
  <si>
    <t>467-0047</t>
  </si>
  <si>
    <t>愛知県名古屋市瑞穂区日向町4丁目23の1</t>
  </si>
  <si>
    <t>052-831-8134</t>
  </si>
  <si>
    <t>髙山　昇三</t>
  </si>
  <si>
    <t>タカヤマ　ショゾウ</t>
  </si>
  <si>
    <t>1-512</t>
  </si>
  <si>
    <t>知多郡東浦町藤江高ツブラ７９－１</t>
  </si>
  <si>
    <t>090-8675-8205</t>
  </si>
  <si>
    <t>愛知県立半田農業高等学校</t>
  </si>
  <si>
    <t>475-0916</t>
  </si>
  <si>
    <t>愛知県半田市柊町１－１</t>
  </si>
  <si>
    <t>0569-21-0247</t>
  </si>
  <si>
    <t>竹内　啓</t>
  </si>
  <si>
    <t>タケウチ　ケイ</t>
  </si>
  <si>
    <t>B9063</t>
  </si>
  <si>
    <t>467-0033</t>
  </si>
  <si>
    <t>名古屋市瑞穂区弥富町円山５３－２４</t>
  </si>
  <si>
    <t>090-8672-7356</t>
  </si>
  <si>
    <t>竹内外科内科クリニック</t>
  </si>
  <si>
    <t>468-0026</t>
  </si>
  <si>
    <t>愛知県名古屋市天白区土原４－６２７</t>
  </si>
  <si>
    <t>052-802-7613</t>
  </si>
  <si>
    <t>田中　秀典</t>
  </si>
  <si>
    <t>タナカ　ヒデノリ</t>
  </si>
  <si>
    <t>B9043</t>
  </si>
  <si>
    <t>461-0033</t>
  </si>
  <si>
    <t>名古屋市東区大松町７－２０</t>
  </si>
  <si>
    <t>052-700-7562</t>
  </si>
  <si>
    <t>485-0044</t>
  </si>
  <si>
    <t>愛知県小牧市常普請１－２０小牧市民病院</t>
  </si>
  <si>
    <t>0568-76-4131</t>
  </si>
  <si>
    <t>田中　裕一</t>
  </si>
  <si>
    <t>タナカ　ユウイチ</t>
  </si>
  <si>
    <t>B9008</t>
  </si>
  <si>
    <t>名古屋市中区千代田１－８－５</t>
  </si>
  <si>
    <t>ボヌール千代田４－Ａ</t>
  </si>
  <si>
    <t>090-6023-0490</t>
  </si>
  <si>
    <t>大日本印刷（株）</t>
  </si>
  <si>
    <t>谷本　憲太郎</t>
  </si>
  <si>
    <t>タニモト　ケンタロウ</t>
  </si>
  <si>
    <t>B9005</t>
  </si>
  <si>
    <t>467-0064</t>
  </si>
  <si>
    <t>名古屋市瑞穂区弥富通3-9-1</t>
  </si>
  <si>
    <t>坂野マンション４０２</t>
  </si>
  <si>
    <t>090-4210-2306</t>
  </si>
  <si>
    <t>豊田通商株式会社</t>
  </si>
  <si>
    <t>450-8575</t>
  </si>
  <si>
    <t>名古屋市中村区名駅４－９－８豊田通商株式会社</t>
  </si>
  <si>
    <t>052-584-5000</t>
  </si>
  <si>
    <t>茶谷　和彦</t>
  </si>
  <si>
    <t>チャタニ　カズヒコ</t>
  </si>
  <si>
    <t>B9032</t>
  </si>
  <si>
    <t>465-0094</t>
  </si>
  <si>
    <t>名古屋市名東区亀の井1-22</t>
  </si>
  <si>
    <t>ヴィークコート星が丘105</t>
  </si>
  <si>
    <t>080-3763-2975</t>
  </si>
  <si>
    <t>東邦高校</t>
  </si>
  <si>
    <t>465-8516</t>
  </si>
  <si>
    <t>愛知県名古屋市名東区平和が丘3-11</t>
  </si>
  <si>
    <t>052-782-1171</t>
  </si>
  <si>
    <t>茶谷　聡</t>
  </si>
  <si>
    <t>チャタニ　サトル</t>
  </si>
  <si>
    <t>B9054</t>
  </si>
  <si>
    <t>456-0054</t>
  </si>
  <si>
    <t>名古屋市熱田区千年1丁目12-24</t>
  </si>
  <si>
    <t>052-304-9319</t>
  </si>
  <si>
    <t>常世田　智明</t>
  </si>
  <si>
    <t>トコヨダ　トモアキ</t>
  </si>
  <si>
    <t>B9007</t>
  </si>
  <si>
    <t>名古屋市熱田区大宝３－２－３２</t>
  </si>
  <si>
    <t>メゾンドゥＥ２０２</t>
  </si>
  <si>
    <t>090-3527-7206</t>
  </si>
  <si>
    <t>名古屋掖済会病院腎臓内科</t>
  </si>
  <si>
    <t>454-8502</t>
  </si>
  <si>
    <t>名古屋市中川区松年町4-66名古屋掖済会病院</t>
  </si>
  <si>
    <t>052-652-7711</t>
  </si>
  <si>
    <t>冨田　博司</t>
  </si>
  <si>
    <t>トミタ　ヒロシ</t>
  </si>
  <si>
    <t>B9056</t>
  </si>
  <si>
    <t>454-0028</t>
  </si>
  <si>
    <t>名古屋市中川区露橋町11</t>
  </si>
  <si>
    <t>052-361-2375</t>
  </si>
  <si>
    <t>愛知県名古屋市中川区露橋町11</t>
  </si>
  <si>
    <t>豊嶋　駿介</t>
  </si>
  <si>
    <t>トヨシマ　シュンスケ</t>
  </si>
  <si>
    <t>P919</t>
  </si>
  <si>
    <t>名古屋市立北陵中学校</t>
  </si>
  <si>
    <t>名古屋市北区辻町1-8</t>
  </si>
  <si>
    <t>辻町住宅2-9-401</t>
  </si>
  <si>
    <t>鳥越　一輝</t>
  </si>
  <si>
    <t>トリゴエ　カズキ</t>
  </si>
  <si>
    <t>T90</t>
  </si>
  <si>
    <t>東海市立加木屋中学校</t>
  </si>
  <si>
    <t>東海市加木屋町陀々法師14-615</t>
  </si>
  <si>
    <t>サンボヌール加木屋1101</t>
  </si>
  <si>
    <t>0562-38-5210</t>
  </si>
  <si>
    <t>内木　鉄二</t>
  </si>
  <si>
    <t>ナイキ　テツジ</t>
  </si>
  <si>
    <t>B9067</t>
  </si>
  <si>
    <t>467-0061</t>
  </si>
  <si>
    <t>名古屋市瑞穂区師長町10番地の1</t>
  </si>
  <si>
    <t>NTT師長社宅136号</t>
  </si>
  <si>
    <t>naiki@wind.ocn.ne.jp</t>
  </si>
  <si>
    <t>090-2260-0102</t>
  </si>
  <si>
    <t>株式会社NTTネオメイト</t>
  </si>
  <si>
    <t>愛知県名古屋市中区栄2-8-25NTT広小路ビル5F</t>
  </si>
  <si>
    <t>052-204-4641</t>
  </si>
  <si>
    <t>中井　大介</t>
  </si>
  <si>
    <t>ナカイ　ダイスケ</t>
  </si>
  <si>
    <t>B9033</t>
  </si>
  <si>
    <t>465-0046</t>
  </si>
  <si>
    <t>名古屋市名東区望が丘３１６</t>
  </si>
  <si>
    <t>090-1749-7342</t>
  </si>
  <si>
    <t>中島　幸治</t>
  </si>
  <si>
    <t>ナカシマ　コウジ</t>
  </si>
  <si>
    <t>B9006</t>
  </si>
  <si>
    <t>454-0946</t>
  </si>
  <si>
    <t>名古屋市中川区一色新町3-201</t>
  </si>
  <si>
    <t>一色荘4-604</t>
  </si>
  <si>
    <t>052-303-0928</t>
  </si>
  <si>
    <t>株式会社タイヘイ</t>
  </si>
  <si>
    <t>中野　倫希</t>
  </si>
  <si>
    <t>ナカノ　トモキ</t>
  </si>
  <si>
    <t>P337</t>
  </si>
  <si>
    <t>名古屋市立山田中学校</t>
  </si>
  <si>
    <t>452-0817</t>
  </si>
  <si>
    <t>名古屋市西区二方町41-2　F803</t>
  </si>
  <si>
    <t>052-505-2635</t>
  </si>
  <si>
    <t>中村　洋介</t>
  </si>
  <si>
    <t>ナカムラ　ヨウスケ</t>
  </si>
  <si>
    <t>T34</t>
  </si>
  <si>
    <t>東海市高横須賀町坂下20-1</t>
  </si>
  <si>
    <t>0562-32-8520</t>
  </si>
  <si>
    <t>錦　亮太</t>
  </si>
  <si>
    <t>ニシキ　リョウタ</t>
  </si>
  <si>
    <t>B9034</t>
  </si>
  <si>
    <t>知多郡東浦町生路西午新田４０－１６</t>
  </si>
  <si>
    <t>090-3837-1415</t>
  </si>
  <si>
    <t>刈谷北</t>
  </si>
  <si>
    <t>470-1192</t>
  </si>
  <si>
    <t>愛知県豊明市沓掛町田楽ヶ窪１－９８</t>
  </si>
  <si>
    <t>0562-93-2800</t>
  </si>
  <si>
    <t>西田　晴香</t>
  </si>
  <si>
    <t>ニシダ　ハルカ</t>
  </si>
  <si>
    <t>T5121</t>
  </si>
  <si>
    <t>横須賀中学校</t>
  </si>
  <si>
    <t>477-0033</t>
  </si>
  <si>
    <t>東海市中ノ池5丁目2-10</t>
  </si>
  <si>
    <t>0562-33-3292</t>
  </si>
  <si>
    <t>西埜　丈一</t>
  </si>
  <si>
    <t>ニシノ　ジョウイチ</t>
  </si>
  <si>
    <t>B9029</t>
  </si>
  <si>
    <t>489-0988</t>
  </si>
  <si>
    <t>瀬戸市東山町２－８０</t>
  </si>
  <si>
    <t>0561-58-1657</t>
  </si>
  <si>
    <t>トヨタファイナンス株式会社</t>
  </si>
  <si>
    <t>451-6014</t>
  </si>
  <si>
    <t>愛知県名古屋市西区牛島町6-1名古屋ルーセントタワー</t>
  </si>
  <si>
    <t>052-527-7111</t>
  </si>
  <si>
    <t>西村　佳真</t>
  </si>
  <si>
    <t>ニシムラ　ヨシマサ</t>
  </si>
  <si>
    <t>B9010</t>
  </si>
  <si>
    <t>468-0075</t>
  </si>
  <si>
    <t>名古屋市天白区御幸山１００１</t>
  </si>
  <si>
    <t>御幸山中学校　谷口直士</t>
  </si>
  <si>
    <t>052-832-9622</t>
  </si>
  <si>
    <t>456-0032</t>
  </si>
  <si>
    <t>愛知県名古屋市熱田区三本松町２３－２６名古屋市立南養護学校</t>
  </si>
  <si>
    <t>052-871-7390</t>
  </si>
  <si>
    <t>野口　絢規</t>
  </si>
  <si>
    <t>ノグチ　アヤノリ</t>
  </si>
  <si>
    <t>B9048</t>
  </si>
  <si>
    <t>464-0821</t>
  </si>
  <si>
    <t>名古屋市千種区末盛通２丁目１７番１７号</t>
  </si>
  <si>
    <t>メルベーユ覚王山３０３号</t>
  </si>
  <si>
    <t>090-9802-5665</t>
  </si>
  <si>
    <t>野田　碧</t>
  </si>
  <si>
    <t>ノダ　アオイ</t>
  </si>
  <si>
    <t>T5104</t>
  </si>
  <si>
    <t>東海市荒尾町赤羽根1番地の15</t>
  </si>
  <si>
    <t>052-880-2394</t>
  </si>
  <si>
    <t>野田　知美</t>
  </si>
  <si>
    <t>ノダ　トモミ</t>
  </si>
  <si>
    <t>B9027</t>
  </si>
  <si>
    <t>457-0035</t>
  </si>
  <si>
    <t>名古屋市南区貝塚町５４－１０１</t>
  </si>
  <si>
    <t>090-1569-6646</t>
  </si>
  <si>
    <t>野中　俊樹</t>
  </si>
  <si>
    <t>ノナカ　トシキ</t>
  </si>
  <si>
    <t>B9040</t>
  </si>
  <si>
    <t>東海市高横須賀町宮ノ脇1番地</t>
  </si>
  <si>
    <t>高横須賀社宅C-203</t>
  </si>
  <si>
    <t>0562-32-6001</t>
  </si>
  <si>
    <t>新日本製鐵株式会社</t>
  </si>
  <si>
    <t>476-8686</t>
  </si>
  <si>
    <t>愛知県東海市東海町5-6</t>
  </si>
  <si>
    <t>052-603-7627</t>
  </si>
  <si>
    <t>花田　美明</t>
  </si>
  <si>
    <t>ハナダ　ヨシアキ</t>
  </si>
  <si>
    <t>1-502</t>
  </si>
  <si>
    <t>名古屋市港区木場町８－５５</t>
  </si>
  <si>
    <t>木場団地３－９０８</t>
  </si>
  <si>
    <t>090-9020-6084</t>
  </si>
  <si>
    <t>早川　由高</t>
  </si>
  <si>
    <t>ハヤカワ　ヨシタカ</t>
  </si>
  <si>
    <t>B9045</t>
  </si>
  <si>
    <t>豊明市前後町鎌ヶ須１８０９－１</t>
  </si>
  <si>
    <t>レオパレスファームヒルズ２０５</t>
  </si>
  <si>
    <t>090-3937-4795</t>
  </si>
  <si>
    <t>愛知県立三好高等学校</t>
  </si>
  <si>
    <t>470-0224</t>
  </si>
  <si>
    <t>愛知県みよし市三好町東山１１０－１</t>
  </si>
  <si>
    <t>0561-34-4881</t>
  </si>
  <si>
    <t>ハルトノ　宝</t>
  </si>
  <si>
    <t>ハルトノ　タカラ</t>
  </si>
  <si>
    <t>T37</t>
  </si>
  <si>
    <t>東海市加木屋町小家ノ脇5-38</t>
  </si>
  <si>
    <t>0562-34-1045</t>
  </si>
  <si>
    <t>ハルトノ　光</t>
  </si>
  <si>
    <t>ハルトノ　ヒカリ</t>
  </si>
  <si>
    <t>T36</t>
  </si>
  <si>
    <t>東海市加木屋町小家の脇5-38</t>
  </si>
  <si>
    <t>肥田　直子</t>
  </si>
  <si>
    <t>ヒダ　ナオコ</t>
  </si>
  <si>
    <t>B9046</t>
  </si>
  <si>
    <t>479-0828</t>
  </si>
  <si>
    <t>常滑市市場町４－５５</t>
  </si>
  <si>
    <t>0569-35-6029</t>
  </si>
  <si>
    <t>450-0003</t>
  </si>
  <si>
    <t>愛知県名古屋市中村区名駅南１－２０－１０</t>
  </si>
  <si>
    <t>052-582-8277</t>
  </si>
  <si>
    <t>平野　達也</t>
  </si>
  <si>
    <t>ヒラノ　タツヤ</t>
  </si>
  <si>
    <t>B9055</t>
  </si>
  <si>
    <t>495-0023</t>
  </si>
  <si>
    <t>稲沢市祖父江町島本中部１７８</t>
  </si>
  <si>
    <t>0587-97-0846</t>
  </si>
  <si>
    <t>一宮西</t>
  </si>
  <si>
    <t>淑徳高校</t>
  </si>
  <si>
    <t>464-8671</t>
  </si>
  <si>
    <t>愛知県名古屋市千種区桜が丘</t>
  </si>
  <si>
    <t>052-781-1151</t>
  </si>
  <si>
    <t>深谷　友希乃</t>
  </si>
  <si>
    <t>フカヤ　ユキノ</t>
  </si>
  <si>
    <t>1-504</t>
  </si>
  <si>
    <t>東海市高横須賀町２－２７－２</t>
  </si>
  <si>
    <t>0562-36-1736</t>
  </si>
  <si>
    <t>470-3233</t>
  </si>
  <si>
    <t>愛知県知多郡美浜町奥田字中之谷２－１</t>
  </si>
  <si>
    <t>0569-87-2311</t>
  </si>
  <si>
    <t>藤居　直哉</t>
  </si>
  <si>
    <t>フジイ　ナオヤ</t>
  </si>
  <si>
    <t>B9044</t>
  </si>
  <si>
    <t>475-0078</t>
  </si>
  <si>
    <t>半田市新池町2-203-26</t>
  </si>
  <si>
    <t>0569-29-4974</t>
  </si>
  <si>
    <t>日本福祉大学付属図書館</t>
  </si>
  <si>
    <t>470-3295</t>
  </si>
  <si>
    <t>愛知県知多郡美浜町奥田</t>
  </si>
  <si>
    <t>0568-87-2325</t>
  </si>
  <si>
    <t>藤城　健</t>
  </si>
  <si>
    <t>フジシロ　ケン</t>
  </si>
  <si>
    <t>B9037</t>
  </si>
  <si>
    <t>457-0052</t>
  </si>
  <si>
    <t>名古屋市南区粕畠町2-47</t>
  </si>
  <si>
    <t>052-819-6978</t>
  </si>
  <si>
    <t>474-8511</t>
  </si>
  <si>
    <t>愛知県大府市森岡町7-430国立長寿医療研究センター</t>
  </si>
  <si>
    <t>0562-46-2311</t>
  </si>
  <si>
    <t>不破　清治</t>
  </si>
  <si>
    <t>フワ　セイジ</t>
  </si>
  <si>
    <t>B9059</t>
  </si>
  <si>
    <t>名古屋市東区代官町３０－１</t>
  </si>
  <si>
    <t>ライオンズプレティナレジデンス９０３</t>
  </si>
  <si>
    <t>052-935-2812</t>
  </si>
  <si>
    <t>損害保険料率算出機構</t>
  </si>
  <si>
    <t>460-0003</t>
  </si>
  <si>
    <t>愛知県名古屋市中区錦２－１３－１９</t>
  </si>
  <si>
    <t>052-747-8040</t>
  </si>
  <si>
    <t>干場　幸蔵</t>
  </si>
  <si>
    <t>ホシバ　コウゾウ</t>
  </si>
  <si>
    <t>B9009</t>
  </si>
  <si>
    <t>465-0017</t>
  </si>
  <si>
    <t>名古屋市名東区つつじが丘２０１番９棟４０７号</t>
  </si>
  <si>
    <t>052-771-2531</t>
  </si>
  <si>
    <t>前田　友美菜</t>
  </si>
  <si>
    <t>マエダ　ユミナ</t>
  </si>
  <si>
    <t>T5062</t>
  </si>
  <si>
    <t>東海市中ノ池6-6-26</t>
  </si>
  <si>
    <t>0562-36-1077</t>
  </si>
  <si>
    <t>松元　姫</t>
  </si>
  <si>
    <t>マツモト　クレア</t>
  </si>
  <si>
    <t>T5029</t>
  </si>
  <si>
    <t>上野中学校</t>
  </si>
  <si>
    <t>東海市荒尾町狐狭間22番地</t>
  </si>
  <si>
    <t>クレストテラスB201号</t>
  </si>
  <si>
    <t>090-1824-8898</t>
  </si>
  <si>
    <t>萬上　直人</t>
  </si>
  <si>
    <t>マンガミ　ナオト</t>
  </si>
  <si>
    <t>B9038</t>
  </si>
  <si>
    <t>470-0135</t>
  </si>
  <si>
    <t>日進市岩崎台２－７０４</t>
  </si>
  <si>
    <t>ロイヤルコートＡ２０１</t>
  </si>
  <si>
    <t>0561-58-7952</t>
  </si>
  <si>
    <t>愛媛県</t>
  </si>
  <si>
    <t>尾三消防本部</t>
  </si>
  <si>
    <t>愛知県愛知郡東郷町諸輪字曙１８</t>
  </si>
  <si>
    <t>0561-38-0119</t>
  </si>
  <si>
    <t>三浦　豊徳</t>
  </si>
  <si>
    <t>ミウラ　トヨノリ</t>
  </si>
  <si>
    <t>1-501</t>
  </si>
  <si>
    <t>480-1156</t>
  </si>
  <si>
    <t>愛知郡長久手市五合池1003</t>
  </si>
  <si>
    <t>0561-62-2116</t>
  </si>
  <si>
    <t>三浦　萌乃果</t>
  </si>
  <si>
    <t>ミウラ　ホノカ</t>
  </si>
  <si>
    <t>S5255</t>
  </si>
  <si>
    <t>瀬戸市みずの坂2丁目35</t>
  </si>
  <si>
    <t>0561-48-5414</t>
  </si>
  <si>
    <t>三浦　萌々子</t>
  </si>
  <si>
    <t>ミウラ　モモコ</t>
  </si>
  <si>
    <t>S5254</t>
  </si>
  <si>
    <t>三嶋　淳司</t>
  </si>
  <si>
    <t>ミシマ　アツシ</t>
  </si>
  <si>
    <t>B9011</t>
  </si>
  <si>
    <t>461-0040</t>
  </si>
  <si>
    <t>名古屋市東区矢田4-25-27</t>
  </si>
  <si>
    <t>ハイツグランベル102</t>
  </si>
  <si>
    <t>090-7857-0174</t>
  </si>
  <si>
    <t>トーエネック名古屋支店</t>
  </si>
  <si>
    <t>461-0043</t>
  </si>
  <si>
    <t>愛知県名古屋市東区大幸1-8-8</t>
  </si>
  <si>
    <t>052-722-2161</t>
  </si>
  <si>
    <t>水谷　舞愛</t>
  </si>
  <si>
    <t>ミズタニ　マイア</t>
  </si>
  <si>
    <t>T5119</t>
  </si>
  <si>
    <t>東海市富木島町東長口27-5</t>
  </si>
  <si>
    <t>052-601-5629</t>
  </si>
  <si>
    <t>水谷　怜愛</t>
  </si>
  <si>
    <t>ミズタニ　レイア</t>
  </si>
  <si>
    <t>T5063</t>
  </si>
  <si>
    <t>水野　雄一</t>
  </si>
  <si>
    <t>ミズノ　ユウイチ</t>
  </si>
  <si>
    <t>B9016</t>
  </si>
  <si>
    <t>465-0008</t>
  </si>
  <si>
    <t>名古屋市名東区猪子石原3-1503</t>
  </si>
  <si>
    <t>052-777-1560</t>
  </si>
  <si>
    <t>愛知県立春日井工業高等学校</t>
  </si>
  <si>
    <t>486-0822</t>
  </si>
  <si>
    <t>愛知県春日井市熊野町五反田1180-1</t>
  </si>
  <si>
    <t>0568-84-1115</t>
  </si>
  <si>
    <t>水原　祐太</t>
  </si>
  <si>
    <t>ミズハラ　ユウタ</t>
  </si>
  <si>
    <t>B9064</t>
  </si>
  <si>
    <t>456-0059</t>
  </si>
  <si>
    <t>名古屋市熱田区八番２－３－２</t>
  </si>
  <si>
    <t>080-3876-8226</t>
  </si>
  <si>
    <t>岡山理科大附属</t>
  </si>
  <si>
    <t>宮崎　真司</t>
  </si>
  <si>
    <t>ミヤザキ　マサシ</t>
  </si>
  <si>
    <t>B9049</t>
  </si>
  <si>
    <t>465-0081</t>
  </si>
  <si>
    <t>名古屋市名東区高間町４５０－２</t>
  </si>
  <si>
    <t>エスコート高間１０１</t>
  </si>
  <si>
    <t>090-7914-7423</t>
  </si>
  <si>
    <t>450-6432</t>
  </si>
  <si>
    <t>愛知県名古屋市中村区名駅３－２８－１２大名古屋ビルヂング３２Ｆ</t>
  </si>
  <si>
    <t>052-747-5550</t>
  </si>
  <si>
    <t>村田　愛美</t>
  </si>
  <si>
    <t>ムラタ　マナミ</t>
  </si>
  <si>
    <t>B9023</t>
  </si>
  <si>
    <t>462-0854</t>
  </si>
  <si>
    <t>名古屋市北区萩野通１－１８－４１</t>
  </si>
  <si>
    <t>キャステル土川３０２</t>
  </si>
  <si>
    <t>090-2945-8259</t>
  </si>
  <si>
    <t>個別教師のトライ　大曽根駅前校</t>
  </si>
  <si>
    <t>462-0823</t>
  </si>
  <si>
    <t>愛知県名古屋市北区大曽根３－６－３パークスクエア大曽根１F</t>
  </si>
  <si>
    <t>052-910-5521</t>
  </si>
  <si>
    <t>矢後　寛人</t>
  </si>
  <si>
    <t>ヤゴ　ヒロト</t>
  </si>
  <si>
    <t>B9014</t>
  </si>
  <si>
    <t>466-0849</t>
  </si>
  <si>
    <t>名古屋市昭和区南分町５－２３</t>
  </si>
  <si>
    <t>リバーエイト１０２</t>
  </si>
  <si>
    <t>090-8891-0647</t>
  </si>
  <si>
    <t>トヨタ自動車（株）</t>
  </si>
  <si>
    <t>450-8711</t>
  </si>
  <si>
    <t>愛知県名古屋市中村区名駅４－７－１</t>
  </si>
  <si>
    <t>052-552-5683</t>
  </si>
  <si>
    <t>柳澤　洋文</t>
  </si>
  <si>
    <t>ヤナギサワ　ヒロフミ</t>
  </si>
  <si>
    <t>1-510</t>
  </si>
  <si>
    <t>465-0095</t>
  </si>
  <si>
    <t>名古屋市名東区高社１－２５０－３０３</t>
  </si>
  <si>
    <t>090-1135-3641</t>
  </si>
  <si>
    <t>愛知淑徳中学校・高等学校</t>
  </si>
  <si>
    <t>愛知県名古屋市千種区桜が丘２３</t>
  </si>
  <si>
    <t>矢野　明美</t>
  </si>
  <si>
    <t>ヤノ　アケミ</t>
  </si>
  <si>
    <t>1-503</t>
  </si>
  <si>
    <t>467-0011</t>
  </si>
  <si>
    <t>名古屋市瑞穂区萩山町３－２６－１－２０７</t>
  </si>
  <si>
    <t>090-2261-6661</t>
  </si>
  <si>
    <t>富木島運送（株）</t>
  </si>
  <si>
    <t>476-0012</t>
  </si>
  <si>
    <t>052-604-3161</t>
  </si>
  <si>
    <t>八巻　裕一</t>
  </si>
  <si>
    <t>ヤマキ　ユウイチ</t>
  </si>
  <si>
    <t>B9057</t>
  </si>
  <si>
    <t>466-0841</t>
  </si>
  <si>
    <t>名古屋市昭和区広小路本町２－８</t>
  </si>
  <si>
    <t>ガーデンハウス御器所３０２</t>
  </si>
  <si>
    <t>090-4478-1584</t>
  </si>
  <si>
    <t>福島県</t>
  </si>
  <si>
    <t>（一財）日本食品分析センター　名古屋支所　微生物試験課</t>
  </si>
  <si>
    <t>愛知県名古屋市中区大須４－５－１３</t>
  </si>
  <si>
    <t>山﨑　健二</t>
  </si>
  <si>
    <t>ヤマザキ　ケンジ</t>
  </si>
  <si>
    <t>B9060</t>
  </si>
  <si>
    <t>462-0053</t>
  </si>
  <si>
    <t>名古屋市北区光音寺町字野方１９１８－１２</t>
  </si>
  <si>
    <t>CONFOR光音寺１０１</t>
  </si>
  <si>
    <t>茨城県</t>
  </si>
  <si>
    <t>サンド（株）</t>
  </si>
  <si>
    <t>106-0031</t>
  </si>
  <si>
    <t>東京都港区西麻布４－１６－１３</t>
  </si>
  <si>
    <t>03-5469-5008</t>
  </si>
  <si>
    <t>山﨑　芹香</t>
  </si>
  <si>
    <t>ヤマザキ　セリカ</t>
  </si>
  <si>
    <t>B9004</t>
  </si>
  <si>
    <t>春日井市立松原中学校</t>
  </si>
  <si>
    <t>486-0817</t>
  </si>
  <si>
    <t>春日井市東野町2丁目8-2</t>
  </si>
  <si>
    <t>0568-37-3937</t>
  </si>
  <si>
    <t>山崎　剛</t>
  </si>
  <si>
    <t>ヤマサキ　タケシ</t>
  </si>
  <si>
    <t>B9003</t>
  </si>
  <si>
    <t>春日井市東野町２－８－２</t>
  </si>
  <si>
    <t>香川県</t>
  </si>
  <si>
    <t>電源開発（株）</t>
  </si>
  <si>
    <t>486-0815</t>
  </si>
  <si>
    <t>愛知県春日井市十三塚町１－４３</t>
  </si>
  <si>
    <t>0568-81-2483</t>
  </si>
  <si>
    <t>山崎　直哉</t>
  </si>
  <si>
    <t>ヤマサキ　ナオヤ</t>
  </si>
  <si>
    <t>S62</t>
  </si>
  <si>
    <t>松原中学校</t>
  </si>
  <si>
    <t>春日井市東野町2-8-2</t>
  </si>
  <si>
    <t>山田　涼雅</t>
  </si>
  <si>
    <t>ヤマダ　スズカ</t>
  </si>
  <si>
    <t>T5118</t>
  </si>
  <si>
    <t>東海市高横須賀町六丁目29番地の1</t>
  </si>
  <si>
    <t>0562-33-3837</t>
  </si>
  <si>
    <t>吉越　明</t>
  </si>
  <si>
    <t>ヨシコシ　アキラ</t>
  </si>
  <si>
    <t>1-506</t>
  </si>
  <si>
    <t>454-0044</t>
  </si>
  <si>
    <t>名古屋市中川区荒越町1-3-1</t>
  </si>
  <si>
    <t>シテイコーポあらこし1-303</t>
  </si>
  <si>
    <t>052-361-6539</t>
  </si>
  <si>
    <t>新潟県</t>
  </si>
  <si>
    <t>三菱重工業㈱名古屋研究管理部　名古屋サポートグループ</t>
  </si>
  <si>
    <t>453-8515</t>
  </si>
  <si>
    <t>名古屋市中村区岩塚町字高道1三菱重工業㈱名古屋研究管理部</t>
  </si>
  <si>
    <t>052-412-0199</t>
  </si>
  <si>
    <t>吉田　正樹</t>
  </si>
  <si>
    <t>ヨシダ　マサキ</t>
  </si>
  <si>
    <t>B9028</t>
  </si>
  <si>
    <t>463-0010</t>
  </si>
  <si>
    <t>名古屋市守山区翠松園2-101-1</t>
  </si>
  <si>
    <t>090-2132-1659</t>
  </si>
  <si>
    <t>渡辺　啓</t>
  </si>
  <si>
    <t>ワタナベ　ケイ</t>
  </si>
  <si>
    <t>B9013</t>
  </si>
  <si>
    <t>452-0815</t>
  </si>
  <si>
    <t>名古屋市西区八筋町213番地</t>
  </si>
  <si>
    <t>グレースドエル101号</t>
  </si>
  <si>
    <t>090-5068-7415</t>
  </si>
  <si>
    <t>奥村　利和</t>
  </si>
  <si>
    <t>オクムラ　トシカズ</t>
  </si>
  <si>
    <t>アクアAC</t>
  </si>
  <si>
    <t>アクアエシー</t>
  </si>
  <si>
    <t>B214</t>
  </si>
  <si>
    <t>453-0034</t>
  </si>
  <si>
    <t>名古屋市中村区大日町17-22</t>
  </si>
  <si>
    <t>メゾンフランク201</t>
  </si>
  <si>
    <t>川瀬　圭祐</t>
  </si>
  <si>
    <t>カワセ　ケイスケ</t>
  </si>
  <si>
    <t>B216</t>
  </si>
  <si>
    <t>503-2123</t>
  </si>
  <si>
    <t>不破郡垂井町栗原1107-5</t>
  </si>
  <si>
    <t>鈴木　博統</t>
  </si>
  <si>
    <t>スズキ　ヒロノリ</t>
  </si>
  <si>
    <t>B218</t>
  </si>
  <si>
    <t>454-0012</t>
  </si>
  <si>
    <t>名古屋市中川区尾頭橋1-1-35</t>
  </si>
  <si>
    <t>尾藤　伸太郎</t>
  </si>
  <si>
    <t>ビトウ　シンタロウ</t>
  </si>
  <si>
    <t>B215</t>
  </si>
  <si>
    <t>451-0013</t>
  </si>
  <si>
    <t>名古屋市西区江向町3-46-1</t>
  </si>
  <si>
    <t>藤田　晃司</t>
  </si>
  <si>
    <t>フジタ　コウジ</t>
  </si>
  <si>
    <t>B217</t>
  </si>
  <si>
    <t>451-0071</t>
  </si>
  <si>
    <t>名古屋市西区鳥見町2-22-1</t>
  </si>
  <si>
    <t>パークシティ鳥見B-1212</t>
  </si>
  <si>
    <t>榊原　靖之</t>
  </si>
  <si>
    <t>サカキバラ　ヤスユキ</t>
  </si>
  <si>
    <t>アスカムR.C</t>
  </si>
  <si>
    <t>アスカムアールシー</t>
  </si>
  <si>
    <t>ｱｽｶﾑRC</t>
  </si>
  <si>
    <t>B1031</t>
  </si>
  <si>
    <t>東海市加木屋町与平山72-3</t>
  </si>
  <si>
    <t>杉本　芳規</t>
  </si>
  <si>
    <t>スギモト　ヨシノリ</t>
  </si>
  <si>
    <t>B1029</t>
  </si>
  <si>
    <t>知多市新知字大内46番地</t>
  </si>
  <si>
    <t>レフア古見202</t>
  </si>
  <si>
    <t>052-603-0304</t>
  </si>
  <si>
    <t>住田　直紀</t>
  </si>
  <si>
    <t>スミタ　ナオキ</t>
  </si>
  <si>
    <t>B1032</t>
  </si>
  <si>
    <t>052-603-9106</t>
  </si>
  <si>
    <t>永山　宏智</t>
  </si>
  <si>
    <t>ナガヤマ　ヒロノリ</t>
  </si>
  <si>
    <t>1-213</t>
  </si>
  <si>
    <t>知多郡東浦町大字緒川字上高根台22-3</t>
  </si>
  <si>
    <t>愛知製鋼㈱</t>
  </si>
  <si>
    <t>村瀬　裕之</t>
  </si>
  <si>
    <t>ムラセ　ヒロユキ</t>
  </si>
  <si>
    <t>B1030</t>
  </si>
  <si>
    <t>知多市日長高峰１－９８</t>
  </si>
  <si>
    <t>h.murase@he.aichi-steel.co.jp</t>
  </si>
  <si>
    <t>安部　耕平</t>
  </si>
  <si>
    <t>アベ　コウヘイ</t>
  </si>
  <si>
    <t>WindRun</t>
  </si>
  <si>
    <t>ウィンドラン</t>
  </si>
  <si>
    <t>ｳｨﾝﾄﾞﾗﾝ</t>
  </si>
  <si>
    <t>B683</t>
  </si>
  <si>
    <t>475-0886</t>
  </si>
  <si>
    <t>半田市新川町新川町54-1</t>
  </si>
  <si>
    <t>cocoHANDA 301号</t>
  </si>
  <si>
    <t>東京学館</t>
  </si>
  <si>
    <t>池尾　幸則</t>
  </si>
  <si>
    <t>イケオ　ユキノリ</t>
  </si>
  <si>
    <t>B684</t>
  </si>
  <si>
    <t>454-0911</t>
  </si>
  <si>
    <t>名古屋市中川区高畑５－３２</t>
  </si>
  <si>
    <t>プライム八田３１１</t>
  </si>
  <si>
    <t>生駒　卓也</t>
  </si>
  <si>
    <t>イコマ　タクヤ</t>
  </si>
  <si>
    <t>B688</t>
  </si>
  <si>
    <t>493-0001</t>
  </si>
  <si>
    <t>一宮市木曽川町黒田大畑東西ノ切37-1</t>
  </si>
  <si>
    <t>河合　勇也</t>
  </si>
  <si>
    <t>カワイ　ユウヤ</t>
  </si>
  <si>
    <t>B682</t>
  </si>
  <si>
    <t>465-0004</t>
  </si>
  <si>
    <t>名古屋市名東区香南1-101</t>
  </si>
  <si>
    <t>県営Ｃ３０５</t>
  </si>
  <si>
    <t>木村　昌盛</t>
  </si>
  <si>
    <t>キムラ　マサモリ</t>
  </si>
  <si>
    <t>B675</t>
  </si>
  <si>
    <t>名古屋市中区千代田３－３２－８</t>
  </si>
  <si>
    <t>アーバンラフレ鶴舞公園１－３１３</t>
  </si>
  <si>
    <t>坂口　晃二郎</t>
  </si>
  <si>
    <t>サカグチ　コウジロウ</t>
  </si>
  <si>
    <t>B673</t>
  </si>
  <si>
    <t>443-0013</t>
  </si>
  <si>
    <t>蒲郡市大塚町柴垣１０９－１</t>
  </si>
  <si>
    <t>猿渡　新悟</t>
  </si>
  <si>
    <t>サルワタリ　シンゴ</t>
  </si>
  <si>
    <t>B678</t>
  </si>
  <si>
    <t>501-3925</t>
  </si>
  <si>
    <t>関市迫間台2丁目16番3号</t>
  </si>
  <si>
    <t>神　崇人</t>
  </si>
  <si>
    <t>ジン　タカヒト</t>
  </si>
  <si>
    <t>B686</t>
  </si>
  <si>
    <t>東海市高横須賀町北猫狭間54-1</t>
  </si>
  <si>
    <t>ハピネス101号</t>
  </si>
  <si>
    <t>杉本　昇</t>
  </si>
  <si>
    <t>スギモト　ノボル</t>
  </si>
  <si>
    <t>B685</t>
  </si>
  <si>
    <t>名古屋市北区柳原四丁目2-10</t>
  </si>
  <si>
    <t>諏訪部　裕子</t>
  </si>
  <si>
    <t>スワベ　ユウコ</t>
  </si>
  <si>
    <t>B687</t>
  </si>
  <si>
    <t>491-0026</t>
  </si>
  <si>
    <t>一宮市和光2-3-11</t>
  </si>
  <si>
    <t>外山　麻美</t>
  </si>
  <si>
    <t>トヤマ　アサミ</t>
  </si>
  <si>
    <t>B679</t>
  </si>
  <si>
    <t>446-0054</t>
  </si>
  <si>
    <t>安城市二本木町荒田１３７－１６</t>
  </si>
  <si>
    <t>クリアーレ２０２</t>
  </si>
  <si>
    <t>中村　十識</t>
  </si>
  <si>
    <t>ナカムラ　トシキ</t>
  </si>
  <si>
    <t>B680</t>
  </si>
  <si>
    <t>大府市森岡町5-322-18</t>
  </si>
  <si>
    <t>成木　万里子</t>
  </si>
  <si>
    <t>ナリキ　マリコ</t>
  </si>
  <si>
    <t>B691</t>
  </si>
  <si>
    <t>486-0846</t>
  </si>
  <si>
    <t>春日井市朝宮町１－２３－２</t>
  </si>
  <si>
    <t>西尾　美砂</t>
  </si>
  <si>
    <t>ニシオ　ミサ</t>
  </si>
  <si>
    <t>B690</t>
  </si>
  <si>
    <t>486-0943</t>
  </si>
  <si>
    <t>春日井市角崎町９２－１－８０２</t>
  </si>
  <si>
    <t>古川　純一</t>
  </si>
  <si>
    <t>フルカワ　ジュンイチ</t>
  </si>
  <si>
    <t>B674</t>
  </si>
  <si>
    <t>名古屋市千種区今池3-8-7</t>
  </si>
  <si>
    <t>本田　武史</t>
  </si>
  <si>
    <t>ホンダ　タケシ</t>
  </si>
  <si>
    <t>B677</t>
  </si>
  <si>
    <t>みよし市三好丘桜1-1-5</t>
  </si>
  <si>
    <t>松田　ゆかり</t>
  </si>
  <si>
    <t>マツダ　ユカリ</t>
  </si>
  <si>
    <t>B689</t>
  </si>
  <si>
    <t>465-0064</t>
  </si>
  <si>
    <t>名古屋市名東区大針2-39-1</t>
  </si>
  <si>
    <t>シャトレ大針405</t>
  </si>
  <si>
    <t>松本　良江</t>
  </si>
  <si>
    <t>マツモト　ヨシエ</t>
  </si>
  <si>
    <t>B681</t>
  </si>
  <si>
    <t>463-0043</t>
  </si>
  <si>
    <t>名古屋市守山区喜多山南2-24</t>
  </si>
  <si>
    <t>吉川　大介</t>
  </si>
  <si>
    <t>ヨシカワ　ダイスケ</t>
  </si>
  <si>
    <t>B676</t>
  </si>
  <si>
    <t>名古屋市中村区二瀬町1-2</t>
  </si>
  <si>
    <t>千成ハイツ３１１号</t>
  </si>
  <si>
    <t>石塚　誠</t>
  </si>
  <si>
    <t>イシヅカ　マコト</t>
  </si>
  <si>
    <t>AGX</t>
  </si>
  <si>
    <t>エージーエックス</t>
  </si>
  <si>
    <t>B222</t>
  </si>
  <si>
    <t>名古屋市中区大須1-25-14</t>
  </si>
  <si>
    <t>シャンポール大須702号室</t>
  </si>
  <si>
    <t>上岸　みさき</t>
  </si>
  <si>
    <t>ウエギシ　ミサキ</t>
  </si>
  <si>
    <t>B233</t>
  </si>
  <si>
    <t>466-0059</t>
  </si>
  <si>
    <t>名古屋市昭和区白金3-1-23</t>
  </si>
  <si>
    <t>名城大附</t>
  </si>
  <si>
    <t>ウチノ　リュウ</t>
  </si>
  <si>
    <t>B224</t>
  </si>
  <si>
    <t>453-0841</t>
  </si>
  <si>
    <t>名古屋市中村区稲葉地町8-1</t>
  </si>
  <si>
    <t>県営稲葉地住宅1棟301号</t>
  </si>
  <si>
    <t>惟信</t>
  </si>
  <si>
    <t>内山　貴大</t>
  </si>
  <si>
    <t>ウチヤマ　タカヒロ</t>
  </si>
  <si>
    <t>B225</t>
  </si>
  <si>
    <t>497-0031</t>
  </si>
  <si>
    <t>海部郡蟹江町須成打越2037-88</t>
  </si>
  <si>
    <t>sc_agu_walk@yahoo.co.jp</t>
  </si>
  <si>
    <t>金原　優渡</t>
  </si>
  <si>
    <t>キンバラ　ユウト</t>
  </si>
  <si>
    <t>B227</t>
  </si>
  <si>
    <t>472-0055</t>
  </si>
  <si>
    <t>知立市鳥居2-15-5</t>
  </si>
  <si>
    <t>エンブレイス201</t>
  </si>
  <si>
    <t>武田　康平</t>
  </si>
  <si>
    <t>タケダ　コウヘイ</t>
  </si>
  <si>
    <t>B223</t>
  </si>
  <si>
    <t>453-0031</t>
  </si>
  <si>
    <t>名古屋市中村区新富町4-3-7</t>
  </si>
  <si>
    <t>エリュート203号</t>
  </si>
  <si>
    <t>西川　峻博</t>
  </si>
  <si>
    <t>ニシカワ　タカヒロ</t>
  </si>
  <si>
    <t>B232</t>
  </si>
  <si>
    <t>454-0945</t>
  </si>
  <si>
    <t>名古屋市中川区下之一色町宮分146-1</t>
  </si>
  <si>
    <t>富田</t>
  </si>
  <si>
    <t>野澤　俊輔</t>
  </si>
  <si>
    <t>ノザワ　シュンスケ</t>
  </si>
  <si>
    <t>B226</t>
  </si>
  <si>
    <t>498-0000</t>
  </si>
  <si>
    <t>弥富市大縄場町8-1</t>
  </si>
  <si>
    <t>平尾　亮一郎</t>
  </si>
  <si>
    <t>ヒラオ　リョウイチロウ</t>
  </si>
  <si>
    <t>B228</t>
  </si>
  <si>
    <t>462-0847</t>
  </si>
  <si>
    <t>名古屋市北区金城1-2</t>
  </si>
  <si>
    <t>たなばた住宅1-143</t>
  </si>
  <si>
    <t>松原　祐樹</t>
  </si>
  <si>
    <t>マツバラ　ユウキ</t>
  </si>
  <si>
    <t>B231</t>
  </si>
  <si>
    <t>496-8013</t>
  </si>
  <si>
    <t>愛西市見越町川田392-3</t>
  </si>
  <si>
    <t>津島北</t>
  </si>
  <si>
    <t>丸山　裕史</t>
  </si>
  <si>
    <t>マルヤマ　ヒロフミ</t>
  </si>
  <si>
    <t>B230</t>
  </si>
  <si>
    <t>辻町住宅2-7-206</t>
  </si>
  <si>
    <t>名古屋大谷</t>
  </si>
  <si>
    <t>水野　航</t>
  </si>
  <si>
    <t>ミズノ　ワタル</t>
  </si>
  <si>
    <t>B229</t>
  </si>
  <si>
    <t>488-0024</t>
  </si>
  <si>
    <t>尾張旭市井田町3-60</t>
  </si>
  <si>
    <t>ラビデンス尾張旭光和309</t>
  </si>
  <si>
    <t>宮本　和佳</t>
  </si>
  <si>
    <t>ミヤモト　カズヨシ</t>
  </si>
  <si>
    <t>B993</t>
  </si>
  <si>
    <t>大府市柊山町5-338</t>
  </si>
  <si>
    <t>県営大府住宅7棟202号</t>
  </si>
  <si>
    <t>愛工大名電</t>
  </si>
  <si>
    <t>若林　尭之</t>
  </si>
  <si>
    <t>ワカバヤシ　タカユキ</t>
  </si>
  <si>
    <t>B221</t>
  </si>
  <si>
    <t>486-0851</t>
  </si>
  <si>
    <t>春日井市篠木町1-61</t>
  </si>
  <si>
    <t>HOUSE SH 202号</t>
  </si>
  <si>
    <t>稲垣　祐一</t>
  </si>
  <si>
    <t>イナガキ　ユウイチ</t>
  </si>
  <si>
    <t>ＯＷＬＳ</t>
  </si>
  <si>
    <t>オウルズ</t>
  </si>
  <si>
    <t>OWLS</t>
  </si>
  <si>
    <t>B762</t>
  </si>
  <si>
    <t>豊明市栄町山ノ神２２－２</t>
  </si>
  <si>
    <t>大須賀　秀和</t>
  </si>
  <si>
    <t>オオスカ　ヒデカズ</t>
  </si>
  <si>
    <t>B764</t>
  </si>
  <si>
    <t>440-0855</t>
  </si>
  <si>
    <t>豊橋市東小池町４８－１３</t>
  </si>
  <si>
    <t>小原　尚</t>
  </si>
  <si>
    <t>オバラ　ヒサシ</t>
  </si>
  <si>
    <t>1-176</t>
  </si>
  <si>
    <t>491-0837</t>
  </si>
  <si>
    <t>一宮市多加木4丁目29番34号</t>
  </si>
  <si>
    <t>ヴィラージュ郷前D号</t>
  </si>
  <si>
    <t>後藤　啓太</t>
  </si>
  <si>
    <t>ゴトウ　ケイタ</t>
  </si>
  <si>
    <t>B765</t>
  </si>
  <si>
    <t>471-0075</t>
  </si>
  <si>
    <t>豊田市日之出町１－１２－４パレスＵ１０３</t>
  </si>
  <si>
    <t>内藤　孝</t>
  </si>
  <si>
    <t>ナイトウ　タカシ</t>
  </si>
  <si>
    <t>B763</t>
  </si>
  <si>
    <t>471-0843</t>
  </si>
  <si>
    <t>豊田市清水町６－１－８８</t>
  </si>
  <si>
    <t>山崎　貴洋</t>
  </si>
  <si>
    <t>ヤマサキ　タカヒロ</t>
  </si>
  <si>
    <t>B761</t>
  </si>
  <si>
    <t>474-0026</t>
  </si>
  <si>
    <t>大府市桃山町1丁目59</t>
  </si>
  <si>
    <t>大田　瑞穂</t>
  </si>
  <si>
    <t>オオタ　ミズホ</t>
  </si>
  <si>
    <t>大須ＡＣ</t>
  </si>
  <si>
    <t>オオスエーシー</t>
  </si>
  <si>
    <t>大須AC</t>
  </si>
  <si>
    <t>P5656</t>
  </si>
  <si>
    <t>454-0024</t>
  </si>
  <si>
    <t>名古屋市中川区柳島町５－４４－３</t>
  </si>
  <si>
    <t>小島　大和</t>
  </si>
  <si>
    <t>コジマ　ヤマト</t>
  </si>
  <si>
    <t>P339</t>
  </si>
  <si>
    <t>455-0064</t>
  </si>
  <si>
    <t>名古屋市港区本宮町６－４－１</t>
  </si>
  <si>
    <t>ラ・シャンティエール２Ａ</t>
  </si>
  <si>
    <t>西川　ひより</t>
  </si>
  <si>
    <t>ニシカワ　ヒヨリ</t>
  </si>
  <si>
    <t>P5312</t>
  </si>
  <si>
    <t>ラ・シャンテール５Ｃ</t>
  </si>
  <si>
    <t>林垣　悠乃</t>
  </si>
  <si>
    <t>ハヤシガキ　ユウダイ</t>
  </si>
  <si>
    <t>P338</t>
  </si>
  <si>
    <t>453-0844</t>
  </si>
  <si>
    <t>名古屋市中村区小鴨町２３</t>
  </si>
  <si>
    <t>県営小鴨住宅２－３０２</t>
  </si>
  <si>
    <t>星川　きらら</t>
  </si>
  <si>
    <t>ホシカワ　キララ</t>
  </si>
  <si>
    <t>P5313</t>
  </si>
  <si>
    <t>454-0011</t>
  </si>
  <si>
    <t>名古屋市中川区山王１－３－２５</t>
  </si>
  <si>
    <t>バンベール・ラフィネ山王４０６</t>
  </si>
  <si>
    <t>横井　千夏</t>
  </si>
  <si>
    <t>ヨコイ　チカ</t>
  </si>
  <si>
    <t>P5314</t>
  </si>
  <si>
    <t>452-0805</t>
  </si>
  <si>
    <t>名古屋市西区市場木町３５１</t>
  </si>
  <si>
    <t>渡辺　顕祐</t>
  </si>
  <si>
    <t>ワタナベ　ケンスケ</t>
  </si>
  <si>
    <t>P340</t>
  </si>
  <si>
    <t>457-0863</t>
  </si>
  <si>
    <t>名古屋市南区豊２－１２－５７</t>
  </si>
  <si>
    <t>南豊第二住宅２－１１０２</t>
  </si>
  <si>
    <t>小笠原　一</t>
  </si>
  <si>
    <t>オガサワラ　ハジメ</t>
  </si>
  <si>
    <t>大谷クラブ</t>
  </si>
  <si>
    <t>オオタニクラブ</t>
  </si>
  <si>
    <t>ｵｵﾀﾆｸﾗﾌﾞ</t>
  </si>
  <si>
    <t>1-170</t>
  </si>
  <si>
    <t>487-0014</t>
  </si>
  <si>
    <t>春日井市気噴町1-8-11</t>
  </si>
  <si>
    <t>0568-51-8799</t>
  </si>
  <si>
    <t>勝見　雅宏</t>
  </si>
  <si>
    <t>カツミ　マサヒロ</t>
  </si>
  <si>
    <t>1-174</t>
  </si>
  <si>
    <t>瀬戸市南山町3－25－57</t>
  </si>
  <si>
    <t>佐々木　信彦</t>
  </si>
  <si>
    <t>ササキ　ノブヒコ</t>
  </si>
  <si>
    <t>1-171</t>
  </si>
  <si>
    <t>知多郡阿久比町宮津山田１８８</t>
  </si>
  <si>
    <t>下山　裕太</t>
  </si>
  <si>
    <t>シモヤマ　ユウタ</t>
  </si>
  <si>
    <t>B760</t>
  </si>
  <si>
    <t>名古屋市千種区今池2-9-17</t>
  </si>
  <si>
    <t>砂子間　英明</t>
  </si>
  <si>
    <t>スナコマ　ヒデアキ</t>
  </si>
  <si>
    <t>1-175</t>
  </si>
  <si>
    <t>467-0059</t>
  </si>
  <si>
    <t>名古屋市瑞穂区軍水町</t>
  </si>
  <si>
    <t>山口　晃弘</t>
  </si>
  <si>
    <t>ヤマグチ　アキヒロ</t>
  </si>
  <si>
    <t>B759</t>
  </si>
  <si>
    <t>454-0981</t>
  </si>
  <si>
    <t>名古屋市中川区吉津5丁目1301番地</t>
  </si>
  <si>
    <t>松下南荘2－107号</t>
  </si>
  <si>
    <t>052-431-9784</t>
  </si>
  <si>
    <t>山本　雅司</t>
  </si>
  <si>
    <t>ヤマモト　マサシ</t>
  </si>
  <si>
    <t>1-172</t>
  </si>
  <si>
    <t>470-0117</t>
  </si>
  <si>
    <t>日進市藤塚７－１６０－２０１</t>
  </si>
  <si>
    <t>吉田　達矢</t>
  </si>
  <si>
    <t>ヨシダ　タツヤ</t>
  </si>
  <si>
    <t>1-173</t>
  </si>
  <si>
    <t>467-0005</t>
  </si>
  <si>
    <t>名古屋市瑞穂区石川町2-1-2</t>
  </si>
  <si>
    <t>汐路アイリス403</t>
  </si>
  <si>
    <t>押切　章宏</t>
  </si>
  <si>
    <t>オシキリ　アキヒロ</t>
  </si>
  <si>
    <t>OBUエニスポアスリートクラブ</t>
  </si>
  <si>
    <t>オオブエニスポアスリートクラブ</t>
  </si>
  <si>
    <t>OBUエニスポ</t>
  </si>
  <si>
    <t>B607</t>
  </si>
  <si>
    <t>大府市柊山町五丁目88-2</t>
  </si>
  <si>
    <t>塩澤　健太</t>
  </si>
  <si>
    <t>シオザワ　ケンタ</t>
  </si>
  <si>
    <t>B603</t>
  </si>
  <si>
    <t>大府市若草町2-116</t>
  </si>
  <si>
    <t>塩澤　昂平</t>
  </si>
  <si>
    <t>シオザワ　コウヘイ</t>
  </si>
  <si>
    <t>B601</t>
  </si>
  <si>
    <t>大府市若草町二丁目１１６</t>
  </si>
  <si>
    <t>棚瀬　将太郎</t>
  </si>
  <si>
    <t>タナセ　ショウタロウ</t>
  </si>
  <si>
    <t>B600</t>
  </si>
  <si>
    <t>大府市若草町三丁目179-1</t>
  </si>
  <si>
    <t>エクレール大府307</t>
  </si>
  <si>
    <t>新美　星弥</t>
  </si>
  <si>
    <t>ニイミ　セイヤ</t>
  </si>
  <si>
    <t>B602</t>
  </si>
  <si>
    <t>474-0023</t>
  </si>
  <si>
    <t>大府市大東町3丁目150-3</t>
  </si>
  <si>
    <t>日比野　由奈</t>
  </si>
  <si>
    <t>ヒビノ　ユウナ</t>
  </si>
  <si>
    <t>B605</t>
  </si>
  <si>
    <t>知多郡東浦町森岡前田15-1</t>
  </si>
  <si>
    <t>サンハウス尾張森岡４Ｃ</t>
  </si>
  <si>
    <t>道脇　大斗</t>
  </si>
  <si>
    <t>ミチワキ　ダイト</t>
  </si>
  <si>
    <t>B606</t>
  </si>
  <si>
    <t>大府市長草町東忍67-8</t>
  </si>
  <si>
    <t>中京大中京</t>
  </si>
  <si>
    <t>宮本　博基</t>
  </si>
  <si>
    <t>ミヤモト　ヒロキ</t>
  </si>
  <si>
    <t>B604</t>
  </si>
  <si>
    <t>474-0001</t>
  </si>
  <si>
    <t>大府市北崎町6-178</t>
  </si>
  <si>
    <t>太田　茜</t>
  </si>
  <si>
    <t>オオタ　アカネ</t>
  </si>
  <si>
    <t>尾張旭ランニングクラブ</t>
  </si>
  <si>
    <t>オワリアサヒランニングクラブ</t>
  </si>
  <si>
    <t>尾張旭RC</t>
  </si>
  <si>
    <t>B256</t>
  </si>
  <si>
    <t>489-0915</t>
  </si>
  <si>
    <t>瀬戸市北浦町3-15</t>
  </si>
  <si>
    <t>メゾンフレイズＣ-101</t>
  </si>
  <si>
    <t>猿渡　もえこ</t>
  </si>
  <si>
    <t>サワタリ　モエコ</t>
  </si>
  <si>
    <t>B257</t>
  </si>
  <si>
    <t>489-0911</t>
  </si>
  <si>
    <t>瀬戸市北松山町２－２０９</t>
  </si>
  <si>
    <t>高橋　良尚</t>
  </si>
  <si>
    <t>タカハシ　ヨシヒサ</t>
  </si>
  <si>
    <t>B261</t>
  </si>
  <si>
    <t>488-0064</t>
  </si>
  <si>
    <t>尾張旭市北原山町鳴湫1726-1</t>
  </si>
  <si>
    <t>パークシティ三郷壱番館1002</t>
  </si>
  <si>
    <t>根釜　勝美</t>
  </si>
  <si>
    <t>ネガマ　カツミ</t>
  </si>
  <si>
    <t>B259</t>
  </si>
  <si>
    <t>名古屋市北区金城３－５－８</t>
  </si>
  <si>
    <t>ファースト金城６０３号</t>
  </si>
  <si>
    <t>森下　翔平</t>
  </si>
  <si>
    <t>モリシタ　ショウヘイ</t>
  </si>
  <si>
    <t>B260</t>
  </si>
  <si>
    <t>名古屋市名東区猪子石原２－７１５</t>
  </si>
  <si>
    <t>渡邊　隆秀</t>
  </si>
  <si>
    <t>ワタナベ　タカヒデ</t>
  </si>
  <si>
    <t>B258</t>
  </si>
  <si>
    <t>465-0068</t>
  </si>
  <si>
    <t>名古屋市名東区牧の里１－１３１５－１０１</t>
  </si>
  <si>
    <t>run@maruho.biz</t>
  </si>
  <si>
    <t>大竹　輝幸</t>
  </si>
  <si>
    <t>オオタケ　テルユキ</t>
  </si>
  <si>
    <t>CAERUS</t>
  </si>
  <si>
    <t>カイロス</t>
  </si>
  <si>
    <t>B908</t>
  </si>
  <si>
    <t>名古屋市熱田区伝馬2-14-4</t>
  </si>
  <si>
    <t>高瀬　和弘</t>
  </si>
  <si>
    <t>タカセ　カズヒロ</t>
  </si>
  <si>
    <t>B910</t>
  </si>
  <si>
    <t>451-0066</t>
  </si>
  <si>
    <t>名古屋市西区児玉3丁目35-40</t>
  </si>
  <si>
    <t>富田　茂</t>
  </si>
  <si>
    <t>トミタ　シゲル</t>
  </si>
  <si>
    <t>B906</t>
  </si>
  <si>
    <t>名古屋市昭和区福原町1-19-1</t>
  </si>
  <si>
    <t>三木　翼</t>
  </si>
  <si>
    <t>ミキ　ツバサ</t>
  </si>
  <si>
    <t>B909</t>
  </si>
  <si>
    <t>村上　吉尚</t>
  </si>
  <si>
    <t>ムラカミ　ヨシナオ</t>
  </si>
  <si>
    <t>B907</t>
  </si>
  <si>
    <t>豊田市越戸町神ノ木105-10</t>
  </si>
  <si>
    <t>岡本　照夫</t>
  </si>
  <si>
    <t>オカモト　テルオ</t>
  </si>
  <si>
    <t>菊里クラブ</t>
  </si>
  <si>
    <t>キクザトクラブ</t>
  </si>
  <si>
    <t>B522</t>
  </si>
  <si>
    <t>462-0853</t>
  </si>
  <si>
    <t>名古屋市北区志賀本通１－２２ユーハウス２－Ｅ号</t>
  </si>
  <si>
    <t>kikuzato-okamoto@r3.dion.ne.jp</t>
  </si>
  <si>
    <t>蔭地　和成</t>
  </si>
  <si>
    <t>オンヂ　カズナリ</t>
  </si>
  <si>
    <t>B531</t>
  </si>
  <si>
    <t>春日井市牛山町２８４２－３</t>
  </si>
  <si>
    <t>加藤　順子</t>
  </si>
  <si>
    <t>カトウ　ジュンコ</t>
  </si>
  <si>
    <t>B527</t>
  </si>
  <si>
    <t>466-0015</t>
  </si>
  <si>
    <t>名古屋市昭和区御器所通１－３</t>
  </si>
  <si>
    <t>加藤　真澄</t>
  </si>
  <si>
    <t>カトウ　マスミ</t>
  </si>
  <si>
    <t>B532</t>
  </si>
  <si>
    <t>444-1162</t>
  </si>
  <si>
    <t>安城市小川町的場１１５－４</t>
  </si>
  <si>
    <t>小澤　清子</t>
  </si>
  <si>
    <t>コザワ　キヨコ</t>
  </si>
  <si>
    <t>B525</t>
  </si>
  <si>
    <t>485-0804</t>
  </si>
  <si>
    <t>小牧市池之内2794-1</t>
  </si>
  <si>
    <t>中村　智</t>
  </si>
  <si>
    <t>ナカムラ　サトシ</t>
  </si>
  <si>
    <t>B523</t>
  </si>
  <si>
    <t>486-0923</t>
  </si>
  <si>
    <t>春日井市下条町３－５９０－１０</t>
  </si>
  <si>
    <t>丹羽　一幸</t>
  </si>
  <si>
    <t>ニワ　カズユキ</t>
  </si>
  <si>
    <t>B528</t>
  </si>
  <si>
    <t>486-0906</t>
  </si>
  <si>
    <t>春日井市下屋敷町２－５－１４</t>
  </si>
  <si>
    <t>古田　敏</t>
  </si>
  <si>
    <t>フルタ　サトシ</t>
  </si>
  <si>
    <t>B537</t>
  </si>
  <si>
    <t>486-0802</t>
  </si>
  <si>
    <t>春日井市勝川町２－１２－１３</t>
  </si>
  <si>
    <t>ホレスト勝川３０５号</t>
  </si>
  <si>
    <t>松田　博</t>
  </si>
  <si>
    <t>マツダ　ヒロシ</t>
  </si>
  <si>
    <t>B529</t>
  </si>
  <si>
    <t>486-0909</t>
  </si>
  <si>
    <t>春日井市四ッ家町字四ッ家６６</t>
  </si>
  <si>
    <t>松原　一廣</t>
  </si>
  <si>
    <t>マツバラ　カズヒロ</t>
  </si>
  <si>
    <t>B524</t>
  </si>
  <si>
    <t>463-0022</t>
  </si>
  <si>
    <t>名古屋市守山区八剣１－３１４－２</t>
  </si>
  <si>
    <t>松原　宏樹</t>
  </si>
  <si>
    <t>マツバラ　フロキ</t>
  </si>
  <si>
    <t>B535</t>
  </si>
  <si>
    <t>松原　良子</t>
  </si>
  <si>
    <t>マツバラ　ヨシコ</t>
  </si>
  <si>
    <t>B533</t>
  </si>
  <si>
    <t>森　友紀</t>
  </si>
  <si>
    <t>モリ　ユキ</t>
  </si>
  <si>
    <t>B530</t>
  </si>
  <si>
    <t>春日井市高森台７－１－１</t>
  </si>
  <si>
    <t>八重樫　智彦</t>
  </si>
  <si>
    <t>ヤエガシ　トモヒコ</t>
  </si>
  <si>
    <t>B526</t>
  </si>
  <si>
    <t>486-0828</t>
  </si>
  <si>
    <t>春日井市堀ノ内町北１－１１８－１</t>
  </si>
  <si>
    <t>yacchi_88chan@xj.commufa.jp</t>
  </si>
  <si>
    <t>山岸　武久</t>
  </si>
  <si>
    <t>ヤマギシ　タケヒサ</t>
  </si>
  <si>
    <t>B536</t>
  </si>
  <si>
    <t>487-0011</t>
  </si>
  <si>
    <t>春日井市中央台7-11-6</t>
  </si>
  <si>
    <t>090-8137-4894</t>
  </si>
  <si>
    <t>和田　真人</t>
  </si>
  <si>
    <t>ワダ　マサト</t>
  </si>
  <si>
    <t>B534</t>
  </si>
  <si>
    <t>486-0913</t>
  </si>
  <si>
    <t>春日井市柏原町１－８８</t>
  </si>
  <si>
    <t>090-1627-4074</t>
  </si>
  <si>
    <t>有田　龍平</t>
  </si>
  <si>
    <t>アリタ　リュウヘイ</t>
  </si>
  <si>
    <t>兄弟駅伝部</t>
  </si>
  <si>
    <t>キョウダイエキデンブ</t>
  </si>
  <si>
    <t>B996</t>
  </si>
  <si>
    <t>名古屋市緑区大高町三番割８番地３</t>
  </si>
  <si>
    <t>鵜野　真太郎</t>
  </si>
  <si>
    <t>ウノ　シンタロウ</t>
  </si>
  <si>
    <t>B997</t>
  </si>
  <si>
    <t>444-0813</t>
  </si>
  <si>
    <t>岡崎市羽根町池脇２９－１</t>
  </si>
  <si>
    <t>unosin55@hotmail.com</t>
  </si>
  <si>
    <t>塩原　由季央</t>
  </si>
  <si>
    <t>シオハラ　ユキオ</t>
  </si>
  <si>
    <t>B998</t>
  </si>
  <si>
    <t>467-0845</t>
  </si>
  <si>
    <t>名古屋市瑞穂区河岸４－３７－１１</t>
  </si>
  <si>
    <t>中嶋　雄樹</t>
  </si>
  <si>
    <t>ナカジマ　ユウキ</t>
  </si>
  <si>
    <t>B995</t>
  </si>
  <si>
    <t>503-0973</t>
  </si>
  <si>
    <t>大垣市木戸町１６６－６</t>
  </si>
  <si>
    <t>waikoloa@s8.dion.ne.jp</t>
  </si>
  <si>
    <t>松谷　哲郎</t>
  </si>
  <si>
    <t>マツタニ　テツロウ</t>
  </si>
  <si>
    <t>B994</t>
  </si>
  <si>
    <t>457-0012</t>
  </si>
  <si>
    <t>名古屋市南区菊住１－７－１１アリーナシティ２１１</t>
  </si>
  <si>
    <t>taro_p@nifty.com</t>
  </si>
  <si>
    <t>森田　匡一</t>
  </si>
  <si>
    <t>モリタ　キョウイチ</t>
  </si>
  <si>
    <t>B999</t>
  </si>
  <si>
    <t>446-0031</t>
  </si>
  <si>
    <t>安城市朝日町１３－１４</t>
  </si>
  <si>
    <t>ＢＥＬＩＳＴＡ安城５０１</t>
  </si>
  <si>
    <t>浅沼　玉希</t>
  </si>
  <si>
    <t>アサヌマ　タマキ</t>
  </si>
  <si>
    <t>グランシエル</t>
  </si>
  <si>
    <t>B625</t>
  </si>
  <si>
    <t>485-0068</t>
  </si>
  <si>
    <t>小牧市藤島2-144</t>
  </si>
  <si>
    <t>大橋　聖貴</t>
  </si>
  <si>
    <t>オオハシ　キヨタカ</t>
  </si>
  <si>
    <t>B621</t>
  </si>
  <si>
    <t>462-0054</t>
  </si>
  <si>
    <t>名古屋市北区野方通4-1-1</t>
  </si>
  <si>
    <t>倉知　徹</t>
  </si>
  <si>
    <t>クラチ　トオル</t>
  </si>
  <si>
    <t>B619</t>
  </si>
  <si>
    <t>451-0032</t>
  </si>
  <si>
    <t>名古屋市西区数寄屋町3-18　GO名城公園マンション301号</t>
  </si>
  <si>
    <t>佐宗　眞理子</t>
  </si>
  <si>
    <t>サソウ　マリコ</t>
  </si>
  <si>
    <t>B626</t>
  </si>
  <si>
    <t>484-0086</t>
  </si>
  <si>
    <t>犬山市松本町１－１４１</t>
  </si>
  <si>
    <t>藤和シティホームズ９０１</t>
  </si>
  <si>
    <t>高田　瑞穂</t>
  </si>
  <si>
    <t>タカダ　ミズホ</t>
  </si>
  <si>
    <t>B624</t>
  </si>
  <si>
    <t>506-0026</t>
  </si>
  <si>
    <t>高山市花里町1-185-2</t>
  </si>
  <si>
    <t>永富　ちよみ</t>
  </si>
  <si>
    <t>ナガトミ　チヨミ</t>
  </si>
  <si>
    <t>B615</t>
  </si>
  <si>
    <t>496-0921</t>
  </si>
  <si>
    <t>愛西市大井町宮新田25-4</t>
  </si>
  <si>
    <t>中村　修崇</t>
  </si>
  <si>
    <t>ナカムラ　ノブタカ</t>
  </si>
  <si>
    <t>B617</t>
  </si>
  <si>
    <t>452-0037</t>
  </si>
  <si>
    <t>清須市枇杷島駅前東1-1-9</t>
  </si>
  <si>
    <t>ライオンズ枇杷島５０２</t>
  </si>
  <si>
    <t>長屋　議章</t>
  </si>
  <si>
    <t>ナガヤ　ヨシノリ</t>
  </si>
  <si>
    <t>B618</t>
  </si>
  <si>
    <t>502-0932</t>
  </si>
  <si>
    <t>岐阜市則武中4丁目12番7号</t>
  </si>
  <si>
    <t>水上　八彦</t>
  </si>
  <si>
    <t>ミズカミ　ハツヒコ</t>
  </si>
  <si>
    <t>B613</t>
  </si>
  <si>
    <t>501-4204</t>
  </si>
  <si>
    <t>郡上市八幡町旭1089　旭アパート301</t>
  </si>
  <si>
    <t>水上　仁美</t>
  </si>
  <si>
    <t>ミズカミ　ヒトミ</t>
  </si>
  <si>
    <t>B614</t>
  </si>
  <si>
    <t>500-8869</t>
  </si>
  <si>
    <t>岐阜市元宮町4-15-1　プルメリア201</t>
  </si>
  <si>
    <t>水野　孝一郎</t>
  </si>
  <si>
    <t>ミズノ　コウイチロウ</t>
  </si>
  <si>
    <t>B620</t>
  </si>
  <si>
    <t>486-0956</t>
  </si>
  <si>
    <t>春日井市中新町2-14-30</t>
  </si>
  <si>
    <t>山田　江里</t>
  </si>
  <si>
    <t>ヤマダ　エリ</t>
  </si>
  <si>
    <t>B622</t>
  </si>
  <si>
    <t>春日井市中新町2-9-9</t>
  </si>
  <si>
    <t>山羽　智</t>
  </si>
  <si>
    <t>ヤマバ　マサル</t>
  </si>
  <si>
    <t>B616</t>
  </si>
  <si>
    <t>452-0821</t>
  </si>
  <si>
    <t>名古屋市西区上小田井1-304</t>
  </si>
  <si>
    <t>渡辺　博</t>
  </si>
  <si>
    <t>ワタナベ　ヒロシ</t>
  </si>
  <si>
    <t>B623</t>
  </si>
  <si>
    <t>502-0905</t>
  </si>
  <si>
    <t>岐阜市山吹町5-19</t>
  </si>
  <si>
    <t>久野　吉郎</t>
  </si>
  <si>
    <t>クノ　ヨシロウ</t>
  </si>
  <si>
    <t>KTMC</t>
  </si>
  <si>
    <t>ケーティーエムクラブ</t>
  </si>
  <si>
    <t>1-203</t>
  </si>
  <si>
    <t>457-0828</t>
  </si>
  <si>
    <t>名古屋市南区宝生町３－６１</t>
  </si>
  <si>
    <t>鴻村　一寛</t>
  </si>
  <si>
    <t>コウムラ　カズヒロ</t>
  </si>
  <si>
    <t>1-201</t>
  </si>
  <si>
    <t>470-0153</t>
  </si>
  <si>
    <t>愛知郡東郷町和合牛廻間１９－１８３</t>
  </si>
  <si>
    <t>小林　諭</t>
  </si>
  <si>
    <t>コバヤシ　サトシ</t>
  </si>
  <si>
    <t>1-204</t>
  </si>
  <si>
    <t>470-0346</t>
  </si>
  <si>
    <t>豊田市乙部ヶ丘４－１８－２６</t>
  </si>
  <si>
    <t>瀧日　壮二</t>
  </si>
  <si>
    <t>タキヒ　ソウジ</t>
  </si>
  <si>
    <t>1-202</t>
  </si>
  <si>
    <t>466-0812</t>
  </si>
  <si>
    <t>名古屋市昭和区八事富士見８０１ライオンズマンション２－４０９</t>
  </si>
  <si>
    <t>水野　隆夫</t>
  </si>
  <si>
    <t>ミズノ　タカオ</t>
  </si>
  <si>
    <t>1-200</t>
  </si>
  <si>
    <t>464-0804</t>
  </si>
  <si>
    <t>名古屋市千種区東山元町２－３７－４</t>
  </si>
  <si>
    <t>大西　克二</t>
  </si>
  <si>
    <t>オオニシ　カツジ</t>
  </si>
  <si>
    <t>KSAC</t>
  </si>
  <si>
    <t>ケイエスエーシー</t>
  </si>
  <si>
    <t>1-099</t>
  </si>
  <si>
    <t>審判登録のみです</t>
  </si>
  <si>
    <t>489-0876</t>
  </si>
  <si>
    <t>瀬戸市白山町２－１８０</t>
  </si>
  <si>
    <t>小川　尚馬</t>
  </si>
  <si>
    <t>オガワ　ショウマ</t>
  </si>
  <si>
    <t>B422</t>
  </si>
  <si>
    <t>463-0016</t>
  </si>
  <si>
    <t>名古屋市守山区大屋敷9-12</t>
  </si>
  <si>
    <t>春日井南</t>
  </si>
  <si>
    <t>加藤　友樹</t>
  </si>
  <si>
    <t>カトウ　ユウキ</t>
  </si>
  <si>
    <t>B419</t>
  </si>
  <si>
    <t>春日井市桃山町2-22-1</t>
  </si>
  <si>
    <t>M de F 102</t>
  </si>
  <si>
    <t>鯉江　清隆</t>
  </si>
  <si>
    <t>コイエ　キヨタカ</t>
  </si>
  <si>
    <t>1-098</t>
  </si>
  <si>
    <t>458-0031</t>
  </si>
  <si>
    <t>名古屋市緑区旭出１－８０４－２</t>
  </si>
  <si>
    <t>高井　浩二</t>
  </si>
  <si>
    <t>タカイ　コウジ</t>
  </si>
  <si>
    <t>B420</t>
  </si>
  <si>
    <t>小牧市藤島１－１７５</t>
  </si>
  <si>
    <t>高塚　将人</t>
  </si>
  <si>
    <t>タカツカ　マサト</t>
  </si>
  <si>
    <t>B421</t>
  </si>
  <si>
    <t>487-0003</t>
  </si>
  <si>
    <t>春日井市木附町1300-271</t>
  </si>
  <si>
    <t>masato.t-medical@mb.ccnw.ne.jp</t>
  </si>
  <si>
    <t>小森　由実子</t>
  </si>
  <si>
    <t>コモリ　ユミコ</t>
  </si>
  <si>
    <t>高蔵寺自衛隊</t>
  </si>
  <si>
    <t>コウゾウジジエイタイ</t>
  </si>
  <si>
    <t>B988</t>
  </si>
  <si>
    <t>春日井市木附町</t>
  </si>
  <si>
    <t>滋賀学園高校</t>
  </si>
  <si>
    <t>佐分　雅俊</t>
  </si>
  <si>
    <t>サブリ　マサトシ</t>
  </si>
  <si>
    <t>B991</t>
  </si>
  <si>
    <t>春日井市木附町無番地</t>
  </si>
  <si>
    <t>航空自衛隊高蔵寺分屯基地</t>
  </si>
  <si>
    <t>愛知県春日井市木附町無番地航空自衛隊高蔵寺分屯基地</t>
  </si>
  <si>
    <t>田口　嘉大</t>
  </si>
  <si>
    <t>タグチ　ヨシヒロ</t>
  </si>
  <si>
    <t>B992</t>
  </si>
  <si>
    <t>柳澤　利夫</t>
  </si>
  <si>
    <t>ヤナギサワ　トシオ</t>
  </si>
  <si>
    <t>B990</t>
  </si>
  <si>
    <t>tomariri@sea.plala.or.jp</t>
  </si>
  <si>
    <t>吉成　悠太</t>
  </si>
  <si>
    <t>ヨシナリ　ユウタ</t>
  </si>
  <si>
    <t>B989</t>
  </si>
  <si>
    <t>岩井　淳伸</t>
  </si>
  <si>
    <t>イワイ　アツユキ</t>
  </si>
  <si>
    <t>ＪＲ東海陸上競技クラブ</t>
  </si>
  <si>
    <t>ジェイアールトウカイリクジョウキョウギクラブ</t>
  </si>
  <si>
    <t>JR東海</t>
  </si>
  <si>
    <t>B392</t>
  </si>
  <si>
    <t>452-0942</t>
  </si>
  <si>
    <t>清須市清洲4丁目10-3</t>
  </si>
  <si>
    <t>メゾンドメール102</t>
  </si>
  <si>
    <t>bebop.65@ezweb.ne.jp</t>
  </si>
  <si>
    <t>大野　芳幸</t>
  </si>
  <si>
    <t>オオノ　ヨシユキ</t>
  </si>
  <si>
    <t>B391</t>
  </si>
  <si>
    <t>春日井工業高校卒やり投げ　58m69</t>
  </si>
  <si>
    <t>480-0304</t>
  </si>
  <si>
    <t>春日井市神屋町477番地</t>
  </si>
  <si>
    <t>080-4547-7365</t>
  </si>
  <si>
    <t>坂口　圭司</t>
  </si>
  <si>
    <t>サカグチ　ケイジ</t>
  </si>
  <si>
    <t>B394</t>
  </si>
  <si>
    <t>502-0911</t>
  </si>
  <si>
    <t>岐阜市北島２－４－９</t>
  </si>
  <si>
    <t>090-2613-5440</t>
  </si>
  <si>
    <t>髙野　篤</t>
  </si>
  <si>
    <t>タカノ　アツシ</t>
  </si>
  <si>
    <t>B393</t>
  </si>
  <si>
    <t>451-0053</t>
  </si>
  <si>
    <t>名古屋市西区枇杷島３－２８－１３</t>
  </si>
  <si>
    <t>ピュアトーン２０１</t>
  </si>
  <si>
    <t>090-9835-6241</t>
  </si>
  <si>
    <t>増田　幸司</t>
  </si>
  <si>
    <t>マスダ　コウジ</t>
  </si>
  <si>
    <t>B390</t>
  </si>
  <si>
    <t>5000m</t>
  </si>
  <si>
    <t>名古屋市中川区尾頭橋</t>
  </si>
  <si>
    <t>ｱﾝﾌﾟﾙｰﾙ・ﾘｰﾌﾞﾙ・ﾙﾐｴｰﾙ102号</t>
  </si>
  <si>
    <t>天野　裕太</t>
  </si>
  <si>
    <t>アマノ　ユウタ</t>
  </si>
  <si>
    <t>至学館クラブ</t>
  </si>
  <si>
    <t>シガクカンクラブ</t>
  </si>
  <si>
    <t>B770</t>
  </si>
  <si>
    <t>大府市共和町3-21-12</t>
  </si>
  <si>
    <t>シーズンコート共和A-3</t>
  </si>
  <si>
    <t>伊藤　康太</t>
  </si>
  <si>
    <t>イトウ　コウタ</t>
  </si>
  <si>
    <t>B771</t>
  </si>
  <si>
    <t>458-0014</t>
  </si>
  <si>
    <t>名古屋市緑区神沢1-3301</t>
  </si>
  <si>
    <t>メゾン神沢S棟201</t>
  </si>
  <si>
    <t>稲垣　克憲</t>
  </si>
  <si>
    <t>イナガキ　カツノリ</t>
  </si>
  <si>
    <t>B768</t>
  </si>
  <si>
    <t>466-0801</t>
  </si>
  <si>
    <t>昭和区田面長1-28</t>
  </si>
  <si>
    <t>稲吉　悠多</t>
  </si>
  <si>
    <t>イナヨシ　ユウタ</t>
  </si>
  <si>
    <t>B774</t>
  </si>
  <si>
    <t>474-0011</t>
  </si>
  <si>
    <t>大府市横根町名高山55</t>
  </si>
  <si>
    <t>奥川　渉</t>
  </si>
  <si>
    <t>オクガワ　ワタル</t>
  </si>
  <si>
    <t>1-177</t>
  </si>
  <si>
    <t>471-0034</t>
  </si>
  <si>
    <t>豊田市小坂本町8-36-1</t>
  </si>
  <si>
    <t>加藤　雅也</t>
  </si>
  <si>
    <t>カトウ　マサヤ</t>
  </si>
  <si>
    <t>B772</t>
  </si>
  <si>
    <t>大府市共和町3-9-2</t>
  </si>
  <si>
    <t>ビーナス光303</t>
  </si>
  <si>
    <t>竹内　千草</t>
  </si>
  <si>
    <t>タケウチ　チクサ</t>
  </si>
  <si>
    <t>B769</t>
  </si>
  <si>
    <t>知多市日長字神乃木23</t>
  </si>
  <si>
    <t>久田　尚弥</t>
  </si>
  <si>
    <t>ヒサダ　ナオヤ</t>
  </si>
  <si>
    <t>B767</t>
  </si>
  <si>
    <t>463-0054</t>
  </si>
  <si>
    <t>名古屋市守山区小六町</t>
  </si>
  <si>
    <t>1-10-301</t>
  </si>
  <si>
    <t>松本　吉男</t>
  </si>
  <si>
    <t>マツモト　ヨシオ</t>
  </si>
  <si>
    <t>B766</t>
  </si>
  <si>
    <t>454-0971</t>
  </si>
  <si>
    <t>中川区富田町千音寺稲屋4176</t>
  </si>
  <si>
    <t>山﨑　碧人</t>
  </si>
  <si>
    <t>ヤマザキ　キヨト</t>
  </si>
  <si>
    <t>B773</t>
  </si>
  <si>
    <t>四日市工業</t>
  </si>
  <si>
    <t>浅野　清隆</t>
  </si>
  <si>
    <t>アサノ　キヨタカ</t>
  </si>
  <si>
    <t>庄内ＲＴ</t>
  </si>
  <si>
    <t>ショウナイアールティ</t>
  </si>
  <si>
    <t>B273</t>
  </si>
  <si>
    <t>451-0041</t>
  </si>
  <si>
    <t>名古屋市西区幅下１－１３－１８－３０３</t>
  </si>
  <si>
    <t>asano.kiyotaka@iijima-sd.co.jp</t>
  </si>
  <si>
    <t>伊藤　由紀子</t>
  </si>
  <si>
    <t>イトウ　ユキコ</t>
  </si>
  <si>
    <t>B296</t>
  </si>
  <si>
    <t>瀬戸市みずの坂3-45</t>
  </si>
  <si>
    <t>浦木　景子</t>
  </si>
  <si>
    <t>ウラキ　ケイコ</t>
  </si>
  <si>
    <t>B269</t>
  </si>
  <si>
    <t>458-0833</t>
  </si>
  <si>
    <t>名古屋市緑区青山1-28</t>
  </si>
  <si>
    <t>ヴァンベール鳴海Ｂ202</t>
  </si>
  <si>
    <t>大森　章史</t>
  </si>
  <si>
    <t>オオモリ　アキフミ</t>
  </si>
  <si>
    <t>B266</t>
  </si>
  <si>
    <t>454-0824</t>
  </si>
  <si>
    <t>名古屋市中川区蔦元町２-７９-１３</t>
  </si>
  <si>
    <t>岡下　孝之</t>
  </si>
  <si>
    <t>オカシタ　タカユキ</t>
  </si>
  <si>
    <t>B276</t>
  </si>
  <si>
    <t>441-8135</t>
  </si>
  <si>
    <t>豊橋市富士見第1-25-1</t>
  </si>
  <si>
    <t>岡村　豊明</t>
  </si>
  <si>
    <t>オカムラ　トヨアキ</t>
  </si>
  <si>
    <t>B295</t>
  </si>
  <si>
    <t>468-0918</t>
  </si>
  <si>
    <t>春日井市如意申町4-8-7-Ｄ</t>
  </si>
  <si>
    <t>面屋　昌樹</t>
  </si>
  <si>
    <t>オモヤ　マサキ</t>
  </si>
  <si>
    <t>B289</t>
  </si>
  <si>
    <t>098-1702</t>
  </si>
  <si>
    <t>名古屋市瑞穂区井戸田町４－８１</t>
  </si>
  <si>
    <t>風岡　さやか</t>
  </si>
  <si>
    <t>カザオカ　サヤカ</t>
  </si>
  <si>
    <t>B290</t>
  </si>
  <si>
    <t>488-0801</t>
  </si>
  <si>
    <t>尾張旭市東大道町原田２６７２－１２９</t>
  </si>
  <si>
    <t>梶野　仁詞</t>
  </si>
  <si>
    <t>カジノ　ヒトシ</t>
  </si>
  <si>
    <t>B262</t>
  </si>
  <si>
    <t>451-0012</t>
  </si>
  <si>
    <t>名古屋市西区稲生町３－２１－３</t>
  </si>
  <si>
    <t>和島　慎太郎</t>
  </si>
  <si>
    <t>カズシマ　シンタロウ</t>
  </si>
  <si>
    <t>B288</t>
  </si>
  <si>
    <t>名古屋市西区稲生町６－１９－１美邦ハイツ１０２</t>
  </si>
  <si>
    <t>sintaroo-kazusima@nx.nasw.nhi.co.jp</t>
  </si>
  <si>
    <t>加藤　高浩</t>
  </si>
  <si>
    <t>カトウ　タカヒロ</t>
  </si>
  <si>
    <t>B280</t>
  </si>
  <si>
    <t>463-0033</t>
  </si>
  <si>
    <t>名古屋市守山区森孝東２－３０１第２森孝３０２</t>
  </si>
  <si>
    <t>河合　健太郎</t>
  </si>
  <si>
    <t>カワイ　ケンタロウ</t>
  </si>
  <si>
    <t>B292</t>
  </si>
  <si>
    <t>464-0006</t>
  </si>
  <si>
    <t>名古屋市千種区光が丘１－２１－６７</t>
  </si>
  <si>
    <t>シエラ光が丘Ｂ-106</t>
  </si>
  <si>
    <t>北村　匠</t>
  </si>
  <si>
    <t>キタムラ　タクミ</t>
  </si>
  <si>
    <t>B1025</t>
  </si>
  <si>
    <t>476-0015</t>
  </si>
  <si>
    <t>東海市東海町7丁目</t>
  </si>
  <si>
    <t>Mothers東邦406</t>
  </si>
  <si>
    <t>ケアー　ハウェル</t>
  </si>
  <si>
    <t>B298</t>
  </si>
  <si>
    <t>名古屋市瑞穂区日向町4町目4番1号</t>
  </si>
  <si>
    <t>サンファミル瑞穂102号</t>
  </si>
  <si>
    <t>纐纈　充保</t>
  </si>
  <si>
    <t>コウケツ　ミツヤス</t>
  </si>
  <si>
    <t>B305</t>
  </si>
  <si>
    <t>小牧市藤島2-68</t>
  </si>
  <si>
    <t>後藤　清和</t>
  </si>
  <si>
    <t>ゴトウ　キヨカズ</t>
  </si>
  <si>
    <t>B272</t>
  </si>
  <si>
    <t>451-0021</t>
  </si>
  <si>
    <t>名古屋市西区天塚町４－６９－１１－５０１</t>
  </si>
  <si>
    <t>gotok@lilac.ocn.ne.jp</t>
  </si>
  <si>
    <t>酒井　美希</t>
  </si>
  <si>
    <t>サカイ　ミキ</t>
  </si>
  <si>
    <t>B304</t>
  </si>
  <si>
    <t>452-0011</t>
  </si>
  <si>
    <t>清須市西枇杷島町城並3-6-5</t>
  </si>
  <si>
    <t>佐々木　洋介</t>
  </si>
  <si>
    <t>ササキ　ヨウスケ</t>
  </si>
  <si>
    <t>B943</t>
  </si>
  <si>
    <t>480-0202</t>
  </si>
  <si>
    <t>西春日井郡豊山町豊場富士35-1</t>
  </si>
  <si>
    <t>グランドール富士301</t>
  </si>
  <si>
    <t>里澤　聡洋</t>
  </si>
  <si>
    <t>サトザワ　トシヒロ</t>
  </si>
  <si>
    <t>B302</t>
  </si>
  <si>
    <t>日進市浅田町平池13-1</t>
  </si>
  <si>
    <t>グラシオッソ201</t>
  </si>
  <si>
    <t>澤原　雄一</t>
  </si>
  <si>
    <t>サワハラ　ユウイチ</t>
  </si>
  <si>
    <t>B279</t>
  </si>
  <si>
    <t>海部郡蟹江町本町１２－３</t>
  </si>
  <si>
    <t>澤原　由佳里</t>
  </si>
  <si>
    <t>サワハラ　ユカリ</t>
  </si>
  <si>
    <t>B291</t>
  </si>
  <si>
    <t>497-0033</t>
  </si>
  <si>
    <t>蟹江町大字蟹江本町字セノ割１１－６</t>
  </si>
  <si>
    <t>杉野　勝巳</t>
  </si>
  <si>
    <t>スギノ　カツミ</t>
  </si>
  <si>
    <t>B301</t>
  </si>
  <si>
    <t>461-0011</t>
  </si>
  <si>
    <t>名古屋市東区白壁1-128</t>
  </si>
  <si>
    <t>アーバンラフレ白壁1-806</t>
  </si>
  <si>
    <t>鈴木　克彦</t>
  </si>
  <si>
    <t>スズキ　カツヒコ</t>
  </si>
  <si>
    <t>B278</t>
  </si>
  <si>
    <t>441-3502</t>
  </si>
  <si>
    <t>名古屋市西区平中町２３７エクセル長池３０１田中方</t>
  </si>
  <si>
    <t>曽我　新太</t>
  </si>
  <si>
    <t>ソガ　シンタ</t>
  </si>
  <si>
    <t>B942</t>
  </si>
  <si>
    <t>455-0052</t>
  </si>
  <si>
    <t>名古屋市港区いろは町2-36</t>
  </si>
  <si>
    <t>東邦</t>
  </si>
  <si>
    <t>竹中　清朗</t>
  </si>
  <si>
    <t>タケナカ　キヨアキ</t>
  </si>
  <si>
    <t>B286</t>
  </si>
  <si>
    <t>名古屋市西区鳥見町２－２２－１パークシティ鳥見Ｄ－７０５</t>
  </si>
  <si>
    <t>立松　利佳</t>
  </si>
  <si>
    <t>タテマツ　リカ</t>
  </si>
  <si>
    <t>B299</t>
  </si>
  <si>
    <t>名古屋市中区丸の内1-12-19</t>
  </si>
  <si>
    <t>アイコービル4Ｂ</t>
  </si>
  <si>
    <t>田中　博之</t>
  </si>
  <si>
    <t>タナカ　ヒロユキ</t>
  </si>
  <si>
    <t>B263</t>
  </si>
  <si>
    <t>名古屋市西区八筋町平中町52</t>
  </si>
  <si>
    <t>アドニス八筋403号</t>
  </si>
  <si>
    <t>恒川　明彦</t>
  </si>
  <si>
    <t>ツネカワ　アキヒコ</t>
  </si>
  <si>
    <t>B285</t>
  </si>
  <si>
    <t>海部郡大治町西條壱町田６３－２</t>
  </si>
  <si>
    <t>出川　知伸</t>
  </si>
  <si>
    <t>デガワ　トモノブ</t>
  </si>
  <si>
    <t>B281</t>
  </si>
  <si>
    <t>699-0406</t>
  </si>
  <si>
    <t>名古屋市守山区守山３－１２－１</t>
  </si>
  <si>
    <t>寺島　美貴子</t>
  </si>
  <si>
    <t>テラシマ　ミキコ</t>
  </si>
  <si>
    <t>B274</t>
  </si>
  <si>
    <t>453-0824</t>
  </si>
  <si>
    <t>名古屋市中村区北浦町１９－１</t>
  </si>
  <si>
    <t>時田　唯</t>
  </si>
  <si>
    <t>トキタ　ユイ</t>
  </si>
  <si>
    <t>B303</t>
  </si>
  <si>
    <t>462-0042</t>
  </si>
  <si>
    <t>名古屋市北区水草町2-9-1</t>
  </si>
  <si>
    <t>冨田　雅義</t>
  </si>
  <si>
    <t>トミタ　マサヨシ</t>
  </si>
  <si>
    <t>B268</t>
  </si>
  <si>
    <t>452-0904</t>
  </si>
  <si>
    <t>清須市東須ケ口５４－１藤和シティコープ須ケ口弐番館５０２</t>
  </si>
  <si>
    <t>中野　哲也</t>
  </si>
  <si>
    <t>ナカノ　テツヤ</t>
  </si>
  <si>
    <t>B275</t>
  </si>
  <si>
    <t>492-6268</t>
  </si>
  <si>
    <t>名古屋市西区二方町４１－２フォレストエアＦ８０３</t>
  </si>
  <si>
    <t>新山　努</t>
  </si>
  <si>
    <t>ニイヤマ　ツトム</t>
  </si>
  <si>
    <t>B297</t>
  </si>
  <si>
    <t>知多郡東浦町大字石浜字下子新田10-3</t>
  </si>
  <si>
    <t>野崎　洋平</t>
  </si>
  <si>
    <t>ノザキ　ヨウヘイ</t>
  </si>
  <si>
    <t>B282</t>
  </si>
  <si>
    <t>454-0828</t>
  </si>
  <si>
    <t>名古屋市中川区小本１－８－４</t>
  </si>
  <si>
    <t>野末　洋</t>
  </si>
  <si>
    <t>ノズエ　ヒロシ</t>
  </si>
  <si>
    <t>B264</t>
  </si>
  <si>
    <t>名古屋市北区金城１－２Ｂ－５０９</t>
  </si>
  <si>
    <t>野田　佳与子</t>
  </si>
  <si>
    <t>ノダ　カヨコ</t>
  </si>
  <si>
    <t>B277</t>
  </si>
  <si>
    <t>名古屋市東区葵３－２４－７－１００７</t>
  </si>
  <si>
    <t>野田　ひろみ</t>
  </si>
  <si>
    <t>ノダ　ヒロミ</t>
  </si>
  <si>
    <t>B293</t>
  </si>
  <si>
    <t>名古屋市東区葵3-24-7</t>
  </si>
  <si>
    <t>グランドメゾン千種1007号</t>
  </si>
  <si>
    <t>牧田　豊秀</t>
  </si>
  <si>
    <t>マキタ　トヨヒデ</t>
  </si>
  <si>
    <t>B287</t>
  </si>
  <si>
    <t>452-0941</t>
  </si>
  <si>
    <t>清須市西市場６－８－９</t>
  </si>
  <si>
    <t>松見　一郎</t>
  </si>
  <si>
    <t>マツミ　イチロウ</t>
  </si>
  <si>
    <t>B271</t>
  </si>
  <si>
    <t>470-1103</t>
  </si>
  <si>
    <t>豊明市沓掛町小廻間１６－１９６</t>
  </si>
  <si>
    <t>松本　麗照</t>
  </si>
  <si>
    <t>マツモト　ヨシテル</t>
  </si>
  <si>
    <t>B265</t>
  </si>
  <si>
    <t>475-0925</t>
  </si>
  <si>
    <t>半田市宮本町２－１５５－５スクエアファミリー１０１号</t>
  </si>
  <si>
    <t>水草　武久</t>
  </si>
  <si>
    <t>ミズクサ　タケヒサ</t>
  </si>
  <si>
    <t>B270</t>
  </si>
  <si>
    <t>春日井市藤山台３－１－８－３２２－３０２</t>
  </si>
  <si>
    <t>宮崎　善行</t>
  </si>
  <si>
    <t>ミヤザキ　ヨシユキ</t>
  </si>
  <si>
    <t>B300</t>
  </si>
  <si>
    <t>454-0013</t>
  </si>
  <si>
    <t>名古屋市中川区八熊2-16-11</t>
  </si>
  <si>
    <t>宮地　克典</t>
  </si>
  <si>
    <t>ミヤチ　カツノリ</t>
  </si>
  <si>
    <t>B284</t>
  </si>
  <si>
    <t>467-0828</t>
  </si>
  <si>
    <t>名古屋市瑞穂区田光町２－３１－１</t>
  </si>
  <si>
    <t>夜久　重徳</t>
  </si>
  <si>
    <t>ヤク　シゲノリ</t>
  </si>
  <si>
    <t>B267</t>
  </si>
  <si>
    <t>日進市赤池町中島109-97</t>
  </si>
  <si>
    <t>安江　敬済</t>
  </si>
  <si>
    <t>ヤスエ　タカズミ</t>
  </si>
  <si>
    <t>B294</t>
  </si>
  <si>
    <t>446-0072</t>
  </si>
  <si>
    <t>安城市住吉町1-1-17</t>
  </si>
  <si>
    <t>ルイーズ102号</t>
  </si>
  <si>
    <t>米田　政史</t>
  </si>
  <si>
    <t>ヨネダ　マサフミ</t>
  </si>
  <si>
    <t>B283</t>
  </si>
  <si>
    <t>451-0031</t>
  </si>
  <si>
    <t>名古屋市西区城西５－４－９キャッスルウェスト２０１</t>
  </si>
  <si>
    <t>加藤　修</t>
  </si>
  <si>
    <t>カトウ　オサム</t>
  </si>
  <si>
    <t>神野会</t>
  </si>
  <si>
    <t>ジンノカイ</t>
  </si>
  <si>
    <t>B919</t>
  </si>
  <si>
    <t>453-0843</t>
  </si>
  <si>
    <t>名古屋市中村区鴨付町1-11-1 藤和シティーホームズ鴨付206</t>
  </si>
  <si>
    <t>vanilla_sky_020208_kato@yahoo.co.jp</t>
  </si>
  <si>
    <t>高瀬　喜久</t>
  </si>
  <si>
    <t>タカセ　ヨシヒサ</t>
  </si>
  <si>
    <t>B918</t>
  </si>
  <si>
    <t>456-0058</t>
  </si>
  <si>
    <t>名古屋市熱田区六番2‐14‐8</t>
  </si>
  <si>
    <t>yt-64643891@i.softbank.jp</t>
  </si>
  <si>
    <t>090-3034-3891</t>
  </si>
  <si>
    <t>寺木　佐和子</t>
  </si>
  <si>
    <t>テラキ　サワコ</t>
  </si>
  <si>
    <t>B922</t>
  </si>
  <si>
    <t>462-0037</t>
  </si>
  <si>
    <t>名古屋市北区志賀町4-60-5</t>
  </si>
  <si>
    <t>UR志賀13-606</t>
  </si>
  <si>
    <t>寺木　忠利</t>
  </si>
  <si>
    <t>テラキ　タダトシ</t>
  </si>
  <si>
    <t>B921</t>
  </si>
  <si>
    <t>安井　大助</t>
  </si>
  <si>
    <t>ヤスイ　ダイスケ</t>
  </si>
  <si>
    <t>B920</t>
  </si>
  <si>
    <t>462-0804</t>
  </si>
  <si>
    <t>名古屋市北区上飯田南町4-1</t>
  </si>
  <si>
    <t>南荘7-706</t>
  </si>
  <si>
    <t>朝岡　伸治</t>
  </si>
  <si>
    <t>アサオカ　ノブハル</t>
  </si>
  <si>
    <t>鈴木ランニングクラブ</t>
  </si>
  <si>
    <t>スズキランニングクラブ</t>
  </si>
  <si>
    <t>スズラン</t>
  </si>
  <si>
    <t>B962</t>
  </si>
  <si>
    <t>468-0006</t>
  </si>
  <si>
    <t>名古屋市天白区植田東3-1003-4</t>
  </si>
  <si>
    <t>リフィア植田S213</t>
  </si>
  <si>
    <t>052-875-7992</t>
  </si>
  <si>
    <t>石原　千洋子</t>
  </si>
  <si>
    <t>イシハラ　チヨコ</t>
  </si>
  <si>
    <t>B961</t>
  </si>
  <si>
    <t>453-0025</t>
  </si>
  <si>
    <t>名古屋市中村区賑町23</t>
  </si>
  <si>
    <t>052-482-3223</t>
  </si>
  <si>
    <t>上田　昌英</t>
  </si>
  <si>
    <t>ウエダ　マサヒデ</t>
  </si>
  <si>
    <t>B963</t>
  </si>
  <si>
    <t>492-8361</t>
  </si>
  <si>
    <t>稲沢市一色長畑町5</t>
  </si>
  <si>
    <t>0587-36-2812</t>
  </si>
  <si>
    <t>遠藤　美紀子</t>
  </si>
  <si>
    <t>エンドウ　ミキコ</t>
  </si>
  <si>
    <t>B970</t>
  </si>
  <si>
    <t>466-0005</t>
  </si>
  <si>
    <t>名古屋市昭和区雪見町3-17</t>
  </si>
  <si>
    <t>ローレルコート御器所502号</t>
  </si>
  <si>
    <t>052-710-9328</t>
  </si>
  <si>
    <t>加藤　大策</t>
  </si>
  <si>
    <t>カトウ　ダイサク</t>
  </si>
  <si>
    <t>B968</t>
  </si>
  <si>
    <t>名古屋市昭和区御器所通1-24-1-302</t>
  </si>
  <si>
    <t>052-859-2113</t>
  </si>
  <si>
    <t>河合　憲一郎</t>
  </si>
  <si>
    <t>カワイ　ケンイチロウ</t>
  </si>
  <si>
    <t>B955</t>
  </si>
  <si>
    <t>453-0042</t>
  </si>
  <si>
    <t>名古屋市中村区大秋町3-51</t>
  </si>
  <si>
    <t>052-471-3774</t>
  </si>
  <si>
    <t>小木曽　靖子</t>
  </si>
  <si>
    <t>コギソ　ヤスコ</t>
  </si>
  <si>
    <t>B971</t>
  </si>
  <si>
    <t>462-0819</t>
  </si>
  <si>
    <t>名古屋市北区平安2-22-78</t>
  </si>
  <si>
    <t>ライオンズプラザ平安通705</t>
  </si>
  <si>
    <t>052-991-5526</t>
  </si>
  <si>
    <t>澤田　愛</t>
  </si>
  <si>
    <t>サワダ　アイ</t>
  </si>
  <si>
    <t>B969</t>
  </si>
  <si>
    <t>458-0005</t>
  </si>
  <si>
    <t>名古屋市緑区鳴丘1-1401</t>
  </si>
  <si>
    <t>ライオンズマンション鳴丘弐番館704</t>
  </si>
  <si>
    <t>052-878-7231</t>
  </si>
  <si>
    <t>重倉　朋和</t>
  </si>
  <si>
    <t>シゲクラ　トモカズ</t>
  </si>
  <si>
    <t>B954</t>
  </si>
  <si>
    <t>464-0064</t>
  </si>
  <si>
    <t>名古屋市千種区山門町1-25-2</t>
  </si>
  <si>
    <t>清水　真琴</t>
  </si>
  <si>
    <t>シミズ　マコト</t>
  </si>
  <si>
    <t>B958</t>
  </si>
  <si>
    <t>460-0024</t>
  </si>
  <si>
    <t>名古屋市中区正木2-11-2</t>
  </si>
  <si>
    <t>052-321-3897</t>
  </si>
  <si>
    <t>中島　三智</t>
  </si>
  <si>
    <t>ナカシマ　ミツトモ</t>
  </si>
  <si>
    <t>B964</t>
  </si>
  <si>
    <t>名古屋市天白区元植田2-202</t>
  </si>
  <si>
    <t>グランドール東丘206</t>
  </si>
  <si>
    <t>090-2616-5251</t>
  </si>
  <si>
    <t>新美　浩史</t>
  </si>
  <si>
    <t>ニイミ　ヒロシ</t>
  </si>
  <si>
    <t>B949</t>
  </si>
  <si>
    <t>453-0066</t>
  </si>
  <si>
    <t>名古屋市中村区稲上町4-7</t>
  </si>
  <si>
    <t>ラフィネⅠ　303</t>
  </si>
  <si>
    <t>052-411-7118</t>
  </si>
  <si>
    <t>西山　博</t>
  </si>
  <si>
    <t>ニシヤマ　ヒロシ</t>
  </si>
  <si>
    <t>B952</t>
  </si>
  <si>
    <t>462-0846</t>
  </si>
  <si>
    <t>名古屋市北区名城2-2</t>
  </si>
  <si>
    <t>城北住宅3-307</t>
  </si>
  <si>
    <t>野上　祐典</t>
  </si>
  <si>
    <t>ノガミ　ユウスケ</t>
  </si>
  <si>
    <t>B965</t>
  </si>
  <si>
    <t>467-0031</t>
  </si>
  <si>
    <t>名古屋市瑞穂区弥富町緑ケ岡7-2</t>
  </si>
  <si>
    <t>ヴェルデュール八事205</t>
  </si>
  <si>
    <t>052-836-6186</t>
  </si>
  <si>
    <t>橋本　節哉</t>
  </si>
  <si>
    <t>ハシモト　セツヤ</t>
  </si>
  <si>
    <t>B957</t>
  </si>
  <si>
    <t>名古屋市西区二方町31-1</t>
  </si>
  <si>
    <t>コーディアル上小田井202</t>
  </si>
  <si>
    <t>090-3829-2929</t>
  </si>
  <si>
    <t>福島　昌浩</t>
  </si>
  <si>
    <t>フクシマ　マサヒロ</t>
  </si>
  <si>
    <t>B956</t>
  </si>
  <si>
    <t>486-0914</t>
  </si>
  <si>
    <t>春日井市若草通5-122-1</t>
  </si>
  <si>
    <t>松原　多佳子</t>
  </si>
  <si>
    <t>マツバラ　タカコ</t>
  </si>
  <si>
    <t>B966</t>
  </si>
  <si>
    <t>名古屋市緑区滝ノ水5-1316-4</t>
  </si>
  <si>
    <t>052-891-0367</t>
  </si>
  <si>
    <t>光村　さとみ</t>
  </si>
  <si>
    <t>ミツムラ　サトミ</t>
  </si>
  <si>
    <t>B951</t>
  </si>
  <si>
    <t>東海市荒尾町熊ノ山9-1-B-7</t>
  </si>
  <si>
    <t>hygeiaclub@hotmail.com</t>
  </si>
  <si>
    <t>052-875-7076</t>
  </si>
  <si>
    <t>みずのクリニック水広分院</t>
  </si>
  <si>
    <t>458-0848</t>
  </si>
  <si>
    <t>愛知県名古屋市緑区水広3-806</t>
  </si>
  <si>
    <t>052-875-0021</t>
  </si>
  <si>
    <t>光村　泰宏</t>
  </si>
  <si>
    <t>ミツムラ　ヤスヒロ</t>
  </si>
  <si>
    <t>B950</t>
  </si>
  <si>
    <t>東海市荒尾町熊ノ山9-1-Ｂ-7</t>
  </si>
  <si>
    <t>新郊パイプ工業㈱</t>
  </si>
  <si>
    <t>諸岡　正史</t>
  </si>
  <si>
    <t>モロオカ　マサシ</t>
  </si>
  <si>
    <t>B953</t>
  </si>
  <si>
    <t>名古屋市緑区小坂2-606</t>
  </si>
  <si>
    <t>052-878-5092</t>
  </si>
  <si>
    <t>山田　康代</t>
  </si>
  <si>
    <t>ヤマダ　ヤスヨ</t>
  </si>
  <si>
    <t>B959</t>
  </si>
  <si>
    <t>492-8212</t>
  </si>
  <si>
    <t>稲沢市小沢1-4-10-303</t>
  </si>
  <si>
    <t>090-3272-2850</t>
  </si>
  <si>
    <t>山本　芳恵</t>
  </si>
  <si>
    <t>ヤマモト　ヨシエ</t>
  </si>
  <si>
    <t>B967</t>
  </si>
  <si>
    <t>454-0966</t>
  </si>
  <si>
    <t>名古屋市中川区戸田ゆたか1-1310</t>
  </si>
  <si>
    <t>052-302-5569</t>
  </si>
  <si>
    <t>吉村　栄三</t>
  </si>
  <si>
    <t>ヨシムラ　エイゾウ</t>
  </si>
  <si>
    <t>B960</t>
  </si>
  <si>
    <t>453-0811</t>
  </si>
  <si>
    <t>名古屋市中村区太閤通4-11-801</t>
  </si>
  <si>
    <t>090-2328-8993</t>
  </si>
  <si>
    <t>梅村　勘太</t>
  </si>
  <si>
    <t>ウメムラ　カンタ</t>
  </si>
  <si>
    <t>ずのアスリート</t>
  </si>
  <si>
    <t>ズノアスリート</t>
  </si>
  <si>
    <t>B731</t>
  </si>
  <si>
    <t>462-0856</t>
  </si>
  <si>
    <t>名古屋市北区芦辺町3-5-4</t>
  </si>
  <si>
    <t>竹内　一貴</t>
  </si>
  <si>
    <t>タケウチ　カズキ</t>
  </si>
  <si>
    <t>B730</t>
  </si>
  <si>
    <t>名古屋市天白区中平4-101</t>
  </si>
  <si>
    <t>昭和</t>
  </si>
  <si>
    <t>原　遼也</t>
  </si>
  <si>
    <t>ハラ　リョウヤ</t>
  </si>
  <si>
    <t>B733</t>
  </si>
  <si>
    <t>464-0031</t>
  </si>
  <si>
    <t>名古屋市千種区徳川山町2-6-23</t>
  </si>
  <si>
    <t>水野　賢太</t>
  </si>
  <si>
    <t>ミズノ　ケンタ</t>
  </si>
  <si>
    <t>B729</t>
  </si>
  <si>
    <t>坂野マンション301</t>
  </si>
  <si>
    <t>090-9026-6475</t>
  </si>
  <si>
    <t>安原　慶一</t>
  </si>
  <si>
    <t>ヤスハラ　ケイイチ</t>
  </si>
  <si>
    <t>B732</t>
  </si>
  <si>
    <t>452-0803</t>
  </si>
  <si>
    <t>名古屋市西区大野木1-147-2</t>
  </si>
  <si>
    <t>木下　勝貴</t>
  </si>
  <si>
    <t>キノシタ　マサタカ</t>
  </si>
  <si>
    <t>セカンドウインド</t>
  </si>
  <si>
    <t>ｾｶﾝﾄﾞｳｲﾝﾄﾞ</t>
  </si>
  <si>
    <t>B480</t>
  </si>
  <si>
    <t>463-0021</t>
  </si>
  <si>
    <t>名古屋市守山区大森１－３０１６</t>
  </si>
  <si>
    <t>後藤　陽子</t>
  </si>
  <si>
    <t>ゴトウ　ヨウコ</t>
  </si>
  <si>
    <t>B482</t>
  </si>
  <si>
    <t>488-0840</t>
  </si>
  <si>
    <t>尾張旭市印場元町5-7-11</t>
  </si>
  <si>
    <t>メゾンソレイユ２－２０１</t>
  </si>
  <si>
    <t>小柳　信行</t>
  </si>
  <si>
    <t>コヤナギ　ノブユキ</t>
  </si>
  <si>
    <t>B478</t>
  </si>
  <si>
    <t>458-0007</t>
  </si>
  <si>
    <t>名古屋市緑区篭山１－１３０２サウスヒルズＣ棟２０２</t>
  </si>
  <si>
    <t>澤木　知恵美</t>
  </si>
  <si>
    <t>サワキ　チエミ</t>
  </si>
  <si>
    <t>B484</t>
  </si>
  <si>
    <t>480-0107</t>
  </si>
  <si>
    <t>丹羽郡扶桑町高木１２８７</t>
  </si>
  <si>
    <t>竹内　葵</t>
  </si>
  <si>
    <t>タケウチ　アオイ</t>
  </si>
  <si>
    <t>B483</t>
  </si>
  <si>
    <t>半田市花園町6-10-2</t>
  </si>
  <si>
    <t>戸澤　久美</t>
  </si>
  <si>
    <t>トザワ　クミ</t>
  </si>
  <si>
    <t>B479</t>
  </si>
  <si>
    <t>467-0056</t>
  </si>
  <si>
    <t>名古屋市瑞穂区白砂町３－２６ラ・キャッスル瑞穂１０１号</t>
  </si>
  <si>
    <t>早川　博昭</t>
  </si>
  <si>
    <t>ハヤカワ　ヒロアキ</t>
  </si>
  <si>
    <t>B481</t>
  </si>
  <si>
    <t>451-0081</t>
  </si>
  <si>
    <t>名古屋市西区名塚町2丁目77番地1号</t>
  </si>
  <si>
    <t>ドミ－渡辺２０１号</t>
  </si>
  <si>
    <t>山田　宗一郎</t>
  </si>
  <si>
    <t>ヤマダ　ソウイチロウ</t>
  </si>
  <si>
    <t>B485</t>
  </si>
  <si>
    <t>482-0036</t>
  </si>
  <si>
    <t>岩倉市西市町無量寺85-1</t>
  </si>
  <si>
    <t>石塚硝子清和寮403号室</t>
  </si>
  <si>
    <t>吉川　ひとみ</t>
  </si>
  <si>
    <t>ヨシカワ　ヒトミ</t>
  </si>
  <si>
    <t>B575</t>
  </si>
  <si>
    <t>479-0856</t>
  </si>
  <si>
    <t>常滑市蒲池町3-50</t>
  </si>
  <si>
    <t>石原　祐揮</t>
  </si>
  <si>
    <t>イシハラ　ユウキ</t>
  </si>
  <si>
    <t>TIGER　FITNESS</t>
  </si>
  <si>
    <t>タイガーフィットネス</t>
  </si>
  <si>
    <t>ﾀｲｶﾞｰﾌｨｯﾄﾈｽ</t>
  </si>
  <si>
    <t>B648</t>
  </si>
  <si>
    <t>464-0827</t>
  </si>
  <si>
    <t>名古屋市千種区田代本通2-22</t>
  </si>
  <si>
    <t>グランマノワール覚王山202</t>
  </si>
  <si>
    <t>井上　七海</t>
  </si>
  <si>
    <t>イノウエ　ナナミ</t>
  </si>
  <si>
    <t>B646</t>
  </si>
  <si>
    <t>474-0071</t>
  </si>
  <si>
    <t>大府市梶田町5-105</t>
  </si>
  <si>
    <t>クリスタル１０３</t>
  </si>
  <si>
    <t>080-6591-5264</t>
  </si>
  <si>
    <t>駒場</t>
  </si>
  <si>
    <t>株式会社フィットネスジャパン</t>
  </si>
  <si>
    <t>愛知県名古屋市中区栄5-3-21第一田島ビル5F</t>
  </si>
  <si>
    <t>052-253-9245</t>
  </si>
  <si>
    <t>坪井　優</t>
  </si>
  <si>
    <t>ツボイ　ユウ</t>
  </si>
  <si>
    <t>B650</t>
  </si>
  <si>
    <t>西春日井郡豊山町青山1692</t>
  </si>
  <si>
    <t>所　澄人</t>
  </si>
  <si>
    <t>トコロ　スミト</t>
  </si>
  <si>
    <t>B649</t>
  </si>
  <si>
    <t>485-0012</t>
  </si>
  <si>
    <t>小牧市小牧原新田1824-1</t>
  </si>
  <si>
    <t>松風苑S32</t>
  </si>
  <si>
    <t>増田　勇次</t>
  </si>
  <si>
    <t>マスダ　ユウジ</t>
  </si>
  <si>
    <t>B647</t>
  </si>
  <si>
    <t>448-0805</t>
  </si>
  <si>
    <t>刈谷市半城土中町3-16-20</t>
  </si>
  <si>
    <t>レオパレスHANAE104</t>
  </si>
  <si>
    <t>穴山　幸司</t>
  </si>
  <si>
    <t>アナヤマ　コウジ</t>
  </si>
  <si>
    <t>大同特殊鋼</t>
  </si>
  <si>
    <t>ダイドウトクシュコウ</t>
  </si>
  <si>
    <t>B746</t>
  </si>
  <si>
    <t>457-0807</t>
  </si>
  <si>
    <t>名古屋市南区鶴見通5-4-12</t>
  </si>
  <si>
    <t>伊神　力</t>
  </si>
  <si>
    <t>イガミ　チカラ</t>
  </si>
  <si>
    <t>B735</t>
  </si>
  <si>
    <t>465-0074</t>
  </si>
  <si>
    <t>名古屋市名東区山香町４２５ソレアード山香３０６号</t>
  </si>
  <si>
    <t>木村　優太</t>
  </si>
  <si>
    <t>キムラ　ユウタ</t>
  </si>
  <si>
    <t>B745</t>
  </si>
  <si>
    <t>東海市加木屋町南鹿持1－6</t>
  </si>
  <si>
    <t>スターハイツ大池南</t>
  </si>
  <si>
    <t>石代　剛之</t>
  </si>
  <si>
    <t>コクダイ　タケユキ</t>
  </si>
  <si>
    <t>B744</t>
  </si>
  <si>
    <t>東海市加木屋町南鹿持18</t>
  </si>
  <si>
    <t>浜松北高</t>
  </si>
  <si>
    <t>古寺　友博</t>
  </si>
  <si>
    <t>コデラ　トモヒロ</t>
  </si>
  <si>
    <t>B739</t>
  </si>
  <si>
    <t>511-0923</t>
  </si>
  <si>
    <t>桑名市桑部１５０９－１８</t>
  </si>
  <si>
    <t>佐藤　強</t>
  </si>
  <si>
    <t>サトウ　ツヨシ</t>
  </si>
  <si>
    <t>B743</t>
  </si>
  <si>
    <t>457-0845</t>
  </si>
  <si>
    <t>名古屋市南区観音町3-15-4</t>
  </si>
  <si>
    <t>佐藤　寛之</t>
  </si>
  <si>
    <t>サトウ　ヒロユキ</t>
  </si>
  <si>
    <t>B747</t>
  </si>
  <si>
    <t>東海市加木屋町南鹿18</t>
  </si>
  <si>
    <t>高木　大助</t>
  </si>
  <si>
    <t>タカギ　タイスケ</t>
  </si>
  <si>
    <t>B737</t>
  </si>
  <si>
    <t>東海市加木屋町論田１－３０</t>
  </si>
  <si>
    <t>林　勇輝</t>
  </si>
  <si>
    <t>ハヤシ　ユウキ</t>
  </si>
  <si>
    <t>B740</t>
  </si>
  <si>
    <t>511-0863</t>
  </si>
  <si>
    <t>桑名市新西方４－１０５</t>
  </si>
  <si>
    <t>原口　雅也</t>
  </si>
  <si>
    <t>ハラグチ　マサヤ</t>
  </si>
  <si>
    <t>B741</t>
  </si>
  <si>
    <t>477-0035</t>
  </si>
  <si>
    <t>東海市元浜町13番地</t>
  </si>
  <si>
    <t>大同特殊鋼元浜寮</t>
  </si>
  <si>
    <t>松山　隼人</t>
  </si>
  <si>
    <t>マツヤマ　ハヤト</t>
  </si>
  <si>
    <t>B742</t>
  </si>
  <si>
    <t>名古屋市港区木場町6-15</t>
  </si>
  <si>
    <t>スペリアシティ名南　アネックス4　513</t>
  </si>
  <si>
    <t>森田　嘉之</t>
  </si>
  <si>
    <t>モリタ　ヨシユキ</t>
  </si>
  <si>
    <t>B734</t>
  </si>
  <si>
    <t>東海市名和町口平地３８－５</t>
  </si>
  <si>
    <t>八木　伸一</t>
  </si>
  <si>
    <t>ヤギ　シンイチ</t>
  </si>
  <si>
    <t>B736</t>
  </si>
  <si>
    <t>470-0166</t>
  </si>
  <si>
    <t>愛知郡東郷町兵庫３－２－３</t>
  </si>
  <si>
    <t>吉田　智哉</t>
  </si>
  <si>
    <t>ヨシダ　トモヤ</t>
  </si>
  <si>
    <t>B738</t>
  </si>
  <si>
    <t>東海市元浜町１３元浜寮</t>
  </si>
  <si>
    <t>稲垣　光</t>
  </si>
  <si>
    <t>イナガキ　ヒカル</t>
  </si>
  <si>
    <t>大日本図書</t>
  </si>
  <si>
    <t>ダイニッポントショ</t>
  </si>
  <si>
    <t>ﾀﾞｲﾆｯﾎﾟﾝﾄｼｮ</t>
  </si>
  <si>
    <t>B784</t>
  </si>
  <si>
    <t>466-0053</t>
  </si>
  <si>
    <t>名古屋市昭和区滝子町6-1</t>
  </si>
  <si>
    <t>長尾　隼人</t>
  </si>
  <si>
    <t>ナガオ　ハヤト</t>
  </si>
  <si>
    <t>B781</t>
  </si>
  <si>
    <t>191-0053</t>
  </si>
  <si>
    <t>日野市豊田1-24-5</t>
  </si>
  <si>
    <t>ペアウッド205</t>
  </si>
  <si>
    <t>長縄　芳生</t>
  </si>
  <si>
    <t>ナガナワ　ヨシキ</t>
  </si>
  <si>
    <t>B782</t>
  </si>
  <si>
    <t>486-0947</t>
  </si>
  <si>
    <t>春日井市知多町3-151</t>
  </si>
  <si>
    <t>春井　健次</t>
  </si>
  <si>
    <t>ハルイ　ケンジ</t>
  </si>
  <si>
    <t>B783</t>
  </si>
  <si>
    <t>名古屋市緑区黒沢台1-403-4</t>
  </si>
  <si>
    <t>シャローム黒沢台301号室</t>
  </si>
  <si>
    <t>山本　貴之</t>
  </si>
  <si>
    <t>ヤマモト　タカユキ</t>
  </si>
  <si>
    <t>B780</t>
  </si>
  <si>
    <t>名古屋市千種区千種1-29-8</t>
  </si>
  <si>
    <t>アジュールこいの坂202</t>
  </si>
  <si>
    <t>monday_beer@yahoo.co.jp</t>
  </si>
  <si>
    <t>090-7089-0961</t>
  </si>
  <si>
    <t>大日本図書株式会社</t>
  </si>
  <si>
    <t>浅井　見香</t>
  </si>
  <si>
    <t>アサイ　ミカ</t>
  </si>
  <si>
    <t>Team 百花繚・RUN</t>
  </si>
  <si>
    <t>チーム　ヒャッカリョウラン</t>
  </si>
  <si>
    <t>百花繚･RUN</t>
  </si>
  <si>
    <t>B449</t>
  </si>
  <si>
    <t>480-1103</t>
  </si>
  <si>
    <t>長久手市岩作西浦３７</t>
  </si>
  <si>
    <t>伊藤　舞海</t>
  </si>
  <si>
    <t>イトウ　マイミ</t>
  </si>
  <si>
    <t>B455</t>
  </si>
  <si>
    <t>名古屋市西区新道１丁目２０－２３</t>
  </si>
  <si>
    <t>ウエストショコラ５０２</t>
  </si>
  <si>
    <t>近見　紀子</t>
  </si>
  <si>
    <t>オオミ　ノリコ</t>
  </si>
  <si>
    <t>B445</t>
  </si>
  <si>
    <t>名古屋市中区千代田４丁目１２－２４</t>
  </si>
  <si>
    <t>ラッフル千代田６０１号</t>
  </si>
  <si>
    <t>岡本　泰宜</t>
  </si>
  <si>
    <t>オカモト　ヤスノリ</t>
  </si>
  <si>
    <t>B456</t>
  </si>
  <si>
    <t>466-0034</t>
  </si>
  <si>
    <t>名古屋市昭和区明月町２丁目３７－１</t>
  </si>
  <si>
    <t>加藤　智道</t>
  </si>
  <si>
    <t>カトウ　トモミチ</t>
  </si>
  <si>
    <t>B453</t>
  </si>
  <si>
    <t>春日井市柏原町２丁目１３４－１</t>
  </si>
  <si>
    <t>加藤　玲子</t>
  </si>
  <si>
    <t>カトウ　レイコ</t>
  </si>
  <si>
    <t>B446</t>
  </si>
  <si>
    <t>456-0056</t>
  </si>
  <si>
    <t>名古屋市熱田区三番町１２－２６</t>
  </si>
  <si>
    <t>亀井　智貴</t>
  </si>
  <si>
    <t>カメイ　トモタカ</t>
  </si>
  <si>
    <t>B444</t>
  </si>
  <si>
    <t>465-0053</t>
  </si>
  <si>
    <t>名古屋市名東区極楽2-145</t>
  </si>
  <si>
    <t>patra4822@yahoo.co.jp</t>
  </si>
  <si>
    <t>菊川　千保子</t>
  </si>
  <si>
    <t>キクカワ　チホコ</t>
  </si>
  <si>
    <t>B452</t>
  </si>
  <si>
    <t>444-0823</t>
  </si>
  <si>
    <t>岡崎市上地３丁目３７－１０</t>
  </si>
  <si>
    <t>香田　美由起</t>
  </si>
  <si>
    <t>コウダ　ミユキ</t>
  </si>
  <si>
    <t>B462</t>
  </si>
  <si>
    <t>491-0046</t>
  </si>
  <si>
    <t>一宮市天王２丁目１－８－２０１</t>
  </si>
  <si>
    <t>坂口　由美</t>
  </si>
  <si>
    <t>サカグチ　ユミ</t>
  </si>
  <si>
    <t>B457</t>
  </si>
  <si>
    <t>462-0047</t>
  </si>
  <si>
    <t>名古屋市北区金城町２－５６</t>
  </si>
  <si>
    <t>パークサイドK　４０６</t>
  </si>
  <si>
    <t>佐藤　将司</t>
  </si>
  <si>
    <t>サトウ　ショウジ</t>
  </si>
  <si>
    <t>B454</t>
  </si>
  <si>
    <t>490-1132</t>
  </si>
  <si>
    <t>海部郡大治町大字北間島字柿木６４－２</t>
  </si>
  <si>
    <t>ステューディオ１０３号</t>
  </si>
  <si>
    <t>白濱　聡子</t>
  </si>
  <si>
    <t>シラハマ　サトコ</t>
  </si>
  <si>
    <t>B459</t>
  </si>
  <si>
    <t>名古屋市千種区今池２丁目２５－２２</t>
  </si>
  <si>
    <t>戸谷　敦子</t>
  </si>
  <si>
    <t>トタニ　アツコ</t>
  </si>
  <si>
    <t>B447</t>
  </si>
  <si>
    <t>462-0058</t>
  </si>
  <si>
    <t>名古屋市北区西志賀本町４－１</t>
  </si>
  <si>
    <t>鳥居　奈可</t>
  </si>
  <si>
    <t>トリイ　ナカ</t>
  </si>
  <si>
    <t>B450</t>
  </si>
  <si>
    <t>461-0014</t>
  </si>
  <si>
    <t>名古屋市東区橦木町3丁目５１</t>
  </si>
  <si>
    <t>平林　朋子</t>
  </si>
  <si>
    <t>ヒラバヤシ　トモコ</t>
  </si>
  <si>
    <t>470-1131</t>
  </si>
  <si>
    <t>豊明市二村台７丁目１９－３</t>
  </si>
  <si>
    <t>堀部　さよ子</t>
  </si>
  <si>
    <t>ホリベ　サヨコ</t>
  </si>
  <si>
    <t>B451</t>
  </si>
  <si>
    <t>454-0804</t>
  </si>
  <si>
    <t>名古屋市中川区長良町２丁目５９</t>
  </si>
  <si>
    <t>メゾン岡田ながら　２０２号</t>
  </si>
  <si>
    <t>本渡　之盛</t>
  </si>
  <si>
    <t>ホンド　ユキモリ</t>
  </si>
  <si>
    <t>B458</t>
  </si>
  <si>
    <t>463-0812</t>
  </si>
  <si>
    <t>名古屋市守山区笹ケ根２丁目３０３</t>
  </si>
  <si>
    <t>松澤　徳子</t>
  </si>
  <si>
    <t>マツザワ　ノリコ</t>
  </si>
  <si>
    <t>B448</t>
  </si>
  <si>
    <t>長久手市岩作元門二番地一</t>
  </si>
  <si>
    <t>松原　永子</t>
  </si>
  <si>
    <t>マツバラ　エイコ</t>
  </si>
  <si>
    <t>B461</t>
  </si>
  <si>
    <t>465-0023</t>
  </si>
  <si>
    <t>名古屋市名東区石が根町４６－１－５０５</t>
  </si>
  <si>
    <t>水野　早穂</t>
  </si>
  <si>
    <t>ミズノ　サホ</t>
  </si>
  <si>
    <t>B460</t>
  </si>
  <si>
    <t>名古屋市瑞穂区荒崎町７－２０</t>
  </si>
  <si>
    <t>ジュネス瑞穂Aー２０２</t>
  </si>
  <si>
    <t>石川　久子</t>
  </si>
  <si>
    <t>イシカワ　ヒサコ</t>
  </si>
  <si>
    <t>チームＫ</t>
  </si>
  <si>
    <t>チームケー</t>
  </si>
  <si>
    <t>T･K</t>
  </si>
  <si>
    <t>B809</t>
  </si>
  <si>
    <t>448-0003</t>
  </si>
  <si>
    <t>刈谷市一ツ木町４－２１－１４</t>
  </si>
  <si>
    <t>080-3061-9830</t>
  </si>
  <si>
    <t>稲垣　寿美江</t>
  </si>
  <si>
    <t>イナガキ　スミエ</t>
  </si>
  <si>
    <t>B800</t>
  </si>
  <si>
    <t>487-0024</t>
  </si>
  <si>
    <t>春日井市大留町７－１－１２</t>
  </si>
  <si>
    <t>0568-51-8949</t>
  </si>
  <si>
    <t>上田　幸代</t>
  </si>
  <si>
    <t>ウエダ　サチヨ</t>
  </si>
  <si>
    <t>B819</t>
  </si>
  <si>
    <t>瀬戸市若宮町３－１１８</t>
  </si>
  <si>
    <t>アトランスティスＳ　Ａ２０１</t>
  </si>
  <si>
    <t>鵜飼　真澄</t>
  </si>
  <si>
    <t>ウカイ　マスミ</t>
  </si>
  <si>
    <t>B812</t>
  </si>
  <si>
    <t>480-0303</t>
  </si>
  <si>
    <t>春日井市明知町５１８</t>
  </si>
  <si>
    <t>0568-88-0859</t>
  </si>
  <si>
    <t>江口　幸枝</t>
  </si>
  <si>
    <t>エグチ　ユキエ</t>
  </si>
  <si>
    <t>B807</t>
  </si>
  <si>
    <t>名古屋市東区白壁３－１６－１０グリーンハイツ白壁１０１</t>
  </si>
  <si>
    <t>大島　雄治</t>
  </si>
  <si>
    <t>オオシマ　ユウジ</t>
  </si>
  <si>
    <t>B816</t>
  </si>
  <si>
    <t>939-0132</t>
  </si>
  <si>
    <t>富山県</t>
  </si>
  <si>
    <t>高岡市福岡町大滝４１１－１</t>
  </si>
  <si>
    <t>小田　智佳子</t>
  </si>
  <si>
    <t>オダ　チカコ</t>
  </si>
  <si>
    <t>B817</t>
  </si>
  <si>
    <t>加藤　孝</t>
  </si>
  <si>
    <t>カトウ　タカシ</t>
  </si>
  <si>
    <t>B805</t>
  </si>
  <si>
    <t>470-1168</t>
  </si>
  <si>
    <t>豊明市栄町南舘１７８－１５</t>
  </si>
  <si>
    <t>加藤　正久</t>
  </si>
  <si>
    <t>カトウ　マサヒサ</t>
  </si>
  <si>
    <t>B802</t>
  </si>
  <si>
    <t>461-0024</t>
  </si>
  <si>
    <t>名古屋市東区山口町９－１５ドマーニ徳川園６０１</t>
  </si>
  <si>
    <t>金子　淳</t>
  </si>
  <si>
    <t>カネコ　アツシ</t>
  </si>
  <si>
    <t>B811</t>
  </si>
  <si>
    <t>399-0428</t>
  </si>
  <si>
    <t>上伊那郡辰野町伊那富１８８６</t>
  </si>
  <si>
    <t>川本　礼子</t>
  </si>
  <si>
    <t>カワモト　レイコ</t>
  </si>
  <si>
    <t>B818</t>
  </si>
  <si>
    <t>503-2101</t>
  </si>
  <si>
    <t>不破郡垂井町大滝２７０－１</t>
  </si>
  <si>
    <t>090-2186-0289</t>
  </si>
  <si>
    <t>清水　広海</t>
  </si>
  <si>
    <t>シミズ　ヒロミ</t>
  </si>
  <si>
    <t>B826</t>
  </si>
  <si>
    <t>473-0936</t>
  </si>
  <si>
    <t>豊田市西岡町森下４３－８</t>
  </si>
  <si>
    <t>0565-52-7456</t>
  </si>
  <si>
    <t>下地　友加里</t>
  </si>
  <si>
    <t>シモジ　ユカリ</t>
  </si>
  <si>
    <t>B828</t>
  </si>
  <si>
    <t>名古屋市天白区中平５－１６１３</t>
  </si>
  <si>
    <t>白井　潔</t>
  </si>
  <si>
    <t>シライ　キヨシ</t>
  </si>
  <si>
    <t>B815</t>
  </si>
  <si>
    <t>489-0816</t>
  </si>
  <si>
    <t>瀬戸市東本町１－５５</t>
  </si>
  <si>
    <t>グランメゾン２０２</t>
  </si>
  <si>
    <t>新海　広人</t>
  </si>
  <si>
    <t>シンカイ　ヒロト</t>
  </si>
  <si>
    <t>B825</t>
  </si>
  <si>
    <t>470-2203</t>
  </si>
  <si>
    <t>知多郡阿久比町板山広脇１０１－２</t>
  </si>
  <si>
    <t>080-3618-6434</t>
  </si>
  <si>
    <t>鈴木　浩太郎</t>
  </si>
  <si>
    <t>スズキ　コウタロウ</t>
  </si>
  <si>
    <t>B1001</t>
  </si>
  <si>
    <t>490-1144</t>
  </si>
  <si>
    <t>海部郡大治町西條笠見立７３－１</t>
  </si>
  <si>
    <t>スクエア７３３Ｄ号</t>
  </si>
  <si>
    <t>080-6035-2567</t>
  </si>
  <si>
    <t>立野　里美</t>
  </si>
  <si>
    <t>タチノ　サトミ</t>
  </si>
  <si>
    <t>B808</t>
  </si>
  <si>
    <t>494-0001</t>
  </si>
  <si>
    <t>一宮市開明小原道東５８－１</t>
  </si>
  <si>
    <t>土屋　敏</t>
  </si>
  <si>
    <t>ツチヤ　トシ</t>
  </si>
  <si>
    <t>B801</t>
  </si>
  <si>
    <t>455-0843</t>
  </si>
  <si>
    <t>名古屋市港区錦町１５－１６</t>
  </si>
  <si>
    <t>中　幸正</t>
  </si>
  <si>
    <t>ナカ　ユキマサ</t>
  </si>
  <si>
    <t>B803</t>
  </si>
  <si>
    <t>453-0821</t>
  </si>
  <si>
    <t>名古屋市中村区大宮町１－２７</t>
  </si>
  <si>
    <t>長岡　貴子</t>
  </si>
  <si>
    <t>ナガオカ　タカコ</t>
  </si>
  <si>
    <t>B822</t>
  </si>
  <si>
    <t>名古屋市緑区鳴海町字乙子山１－７</t>
  </si>
  <si>
    <t>長岡　裕司</t>
  </si>
  <si>
    <t>ナガオカ　ユウジ</t>
  </si>
  <si>
    <t>B821</t>
  </si>
  <si>
    <t>中嶋　園美</t>
  </si>
  <si>
    <t>ナカシマ　ソノミ</t>
  </si>
  <si>
    <t>B813</t>
  </si>
  <si>
    <t>春日井市高森台６－２３－１５</t>
  </si>
  <si>
    <t>グリーンエコーＢ２０２</t>
  </si>
  <si>
    <t>090-1788-1122</t>
  </si>
  <si>
    <t>長谷川　正近</t>
  </si>
  <si>
    <t>ハセガワ　マサチカ</t>
  </si>
  <si>
    <t>B814</t>
  </si>
  <si>
    <t>508-0011</t>
  </si>
  <si>
    <t>中津川市駒場１６０２－７３</t>
  </si>
  <si>
    <t>花井　貴浩</t>
  </si>
  <si>
    <t>ハナイ　タカヒロ</t>
  </si>
  <si>
    <t>B810</t>
  </si>
  <si>
    <t>457-0007</t>
  </si>
  <si>
    <t>名古屋市南区駈上１－４－７</t>
  </si>
  <si>
    <t>リバーサイド新瑞１０３号</t>
  </si>
  <si>
    <t>052-626-5421</t>
  </si>
  <si>
    <t>林　義和</t>
  </si>
  <si>
    <t>ハヤシ　ヨシカズ</t>
  </si>
  <si>
    <t>B806</t>
  </si>
  <si>
    <t>455-0015</t>
  </si>
  <si>
    <t>名古屋市港区港楽１－１－１０港楽荘１－１４０２</t>
  </si>
  <si>
    <t>平野　英利</t>
  </si>
  <si>
    <t>ヒラノ　ヒデトシ</t>
  </si>
  <si>
    <t>B829</t>
  </si>
  <si>
    <t>名古屋市中区栄２－２－２３</t>
  </si>
  <si>
    <t>アーク白川公園ビル７Ｆ</t>
  </si>
  <si>
    <t>080-5132-8081</t>
  </si>
  <si>
    <t>堀田　麻佐美</t>
  </si>
  <si>
    <t>ホッタ　アサミ</t>
  </si>
  <si>
    <t>B827</t>
  </si>
  <si>
    <t>486-0916</t>
  </si>
  <si>
    <t>春日井市八光町３－３２－１</t>
  </si>
  <si>
    <t>0568-34-3985</t>
  </si>
  <si>
    <t>堀田　圭二</t>
  </si>
  <si>
    <t>ホッタ　ケイジ</t>
  </si>
  <si>
    <t>B820</t>
  </si>
  <si>
    <t>南澤　久美</t>
  </si>
  <si>
    <t>ミナミサワ　クミ</t>
  </si>
  <si>
    <t>B823</t>
  </si>
  <si>
    <t>507-0072</t>
  </si>
  <si>
    <t>多治見市明和町２－２２－１２５</t>
  </si>
  <si>
    <t>0572-29-3117</t>
  </si>
  <si>
    <t>武藤　直美</t>
  </si>
  <si>
    <t>ムトウ　ナオミ</t>
  </si>
  <si>
    <t>B804</t>
  </si>
  <si>
    <t>451-0062</t>
  </si>
  <si>
    <t>名古屋市西区花の木２－１２－２</t>
  </si>
  <si>
    <t>森山　真千子</t>
  </si>
  <si>
    <t>モリヤマ　マチコ</t>
  </si>
  <si>
    <t>B824</t>
  </si>
  <si>
    <t>489-0989</t>
  </si>
  <si>
    <t>瀬戸市山手町１７０－４</t>
  </si>
  <si>
    <t>090-1296-5456</t>
  </si>
  <si>
    <t>浅野　真清</t>
  </si>
  <si>
    <t>アサノ　マサキヨ</t>
  </si>
  <si>
    <t>知多AC</t>
  </si>
  <si>
    <t>チタエーシー</t>
  </si>
  <si>
    <t>1-159</t>
  </si>
  <si>
    <t>東海市加木屋町鎌吉良根３３－６５</t>
  </si>
  <si>
    <t>井上　真希</t>
  </si>
  <si>
    <t>イノウエ　マキ</t>
  </si>
  <si>
    <t>1-157</t>
  </si>
  <si>
    <t>478-0051</t>
  </si>
  <si>
    <t>知多市朝倉町151</t>
  </si>
  <si>
    <t>グランツ103</t>
  </si>
  <si>
    <t>雁瀬　基之</t>
  </si>
  <si>
    <t>カリセ　モトユキ</t>
  </si>
  <si>
    <t>1-160</t>
  </si>
  <si>
    <t>常滑市新開町２－９５</t>
  </si>
  <si>
    <t>新海　晃敏</t>
  </si>
  <si>
    <t>シンカイ　アキトシ</t>
  </si>
  <si>
    <t>1-163</t>
  </si>
  <si>
    <t>470-2213</t>
  </si>
  <si>
    <t>知多郡阿久比町阿久比上ノ山55-2</t>
  </si>
  <si>
    <t>竹内　亮太</t>
  </si>
  <si>
    <t>タケウチ　リョウタ</t>
  </si>
  <si>
    <t>1-161</t>
  </si>
  <si>
    <t>444-1155</t>
  </si>
  <si>
    <t>安城市堀内町カラ桶１６</t>
  </si>
  <si>
    <t>鳥本　靖之</t>
  </si>
  <si>
    <t>トリモト　ヤスユキ</t>
  </si>
  <si>
    <t>1-158</t>
  </si>
  <si>
    <t>470-2531</t>
  </si>
  <si>
    <t>知多郡武豊町冨貴字茶ノ木２２－５</t>
  </si>
  <si>
    <t>中川　剛夫</t>
  </si>
  <si>
    <t>ナカガワ　タカオ</t>
  </si>
  <si>
    <t>B545</t>
  </si>
  <si>
    <t>470-2389</t>
  </si>
  <si>
    <t>知多郡武豊町字長宗２－１４</t>
  </si>
  <si>
    <t>takao_cac@yahoo.co.jp</t>
  </si>
  <si>
    <t>中川　実華</t>
  </si>
  <si>
    <t>ナカガワ　ミカ</t>
  </si>
  <si>
    <t>1-162</t>
  </si>
  <si>
    <t>知多郡武豊町長宗2-14</t>
  </si>
  <si>
    <t>平野　高志</t>
  </si>
  <si>
    <t>ヒラノ　タカシ</t>
  </si>
  <si>
    <t>B546</t>
  </si>
  <si>
    <t>知多郡阿久比町福住荒古７１－１</t>
  </si>
  <si>
    <t>三浦　崇伯</t>
  </si>
  <si>
    <t>ミウラ　タカノリ</t>
  </si>
  <si>
    <t>1-169</t>
  </si>
  <si>
    <t>470-2544</t>
  </si>
  <si>
    <t>知多郡武豊町里中１０５</t>
  </si>
  <si>
    <t>山内　正人</t>
  </si>
  <si>
    <t>ヤマウチ　マサト</t>
  </si>
  <si>
    <t>1-156</t>
  </si>
  <si>
    <t>東海市加木屋町２３－９</t>
  </si>
  <si>
    <t>青木　翔太</t>
  </si>
  <si>
    <t>アオキ　ショウタ</t>
  </si>
  <si>
    <t>知多教員倶楽部</t>
  </si>
  <si>
    <t>チタキョウインクラブ</t>
  </si>
  <si>
    <t>知多教員ｸﾗﾌﾞ</t>
  </si>
  <si>
    <t>B85</t>
  </si>
  <si>
    <t>知多郡武豊町里中96-3</t>
  </si>
  <si>
    <t>青山　陽介</t>
  </si>
  <si>
    <t>アオヤマ　ヨウスケ</t>
  </si>
  <si>
    <t>1-030</t>
  </si>
  <si>
    <t>486-0932</t>
  </si>
  <si>
    <t>春日井市松河戸町2594</t>
  </si>
  <si>
    <t>ルミエール松河戸３０２</t>
  </si>
  <si>
    <t>東　雄也</t>
  </si>
  <si>
    <t>アズマ　ユウヤ</t>
  </si>
  <si>
    <t>B80</t>
  </si>
  <si>
    <t>478-0052</t>
  </si>
  <si>
    <t>知多市八幡新町1-12-10</t>
  </si>
  <si>
    <t>ﾚｼﾞﾃﾞﾝｽ翁南館301</t>
  </si>
  <si>
    <t>家田　眞住</t>
  </si>
  <si>
    <t>イエダ　マスミ</t>
  </si>
  <si>
    <t>B52</t>
  </si>
  <si>
    <t>半田市新池町２－２０１－１</t>
  </si>
  <si>
    <t>池谷　英敏</t>
  </si>
  <si>
    <t>イケガヤ　ヒデトシ</t>
  </si>
  <si>
    <t>B64</t>
  </si>
  <si>
    <t>ﾊｰﾄﾋﾙｽﾞ花園１Ｄ</t>
  </si>
  <si>
    <t>横須賀</t>
  </si>
  <si>
    <t>石田　伸</t>
  </si>
  <si>
    <t>イシダ　シン</t>
  </si>
  <si>
    <t>B54</t>
  </si>
  <si>
    <t>475-0917</t>
  </si>
  <si>
    <t>半田市清城町2-5-26</t>
  </si>
  <si>
    <t>井田　秀一</t>
  </si>
  <si>
    <t>イダ　シュウイチ</t>
  </si>
  <si>
    <t>B73</t>
  </si>
  <si>
    <t>半田市白山町4-152-1</t>
  </si>
  <si>
    <t>フラール白山203</t>
  </si>
  <si>
    <t>井土　俊和</t>
  </si>
  <si>
    <t>イド　トシカズ</t>
  </si>
  <si>
    <t>1-014</t>
  </si>
  <si>
    <t>半田市白山町3-100-1</t>
  </si>
  <si>
    <t>伊藤　幸記</t>
  </si>
  <si>
    <t>イトウ　コウキ</t>
  </si>
  <si>
    <t>1-028</t>
  </si>
  <si>
    <t>東海市加木屋町雉子野10-63</t>
  </si>
  <si>
    <t>伊藤　紀幸</t>
  </si>
  <si>
    <t>イトウ　ノリユキ</t>
  </si>
  <si>
    <t>1-027</t>
  </si>
  <si>
    <t>475-0823</t>
  </si>
  <si>
    <t>半田市港町１－３５</t>
  </si>
  <si>
    <t>稲葉　耕一</t>
  </si>
  <si>
    <t>イナバ　コウイチ</t>
  </si>
  <si>
    <t>1-021</t>
  </si>
  <si>
    <t>475-0024</t>
  </si>
  <si>
    <t>半田市亀崎高根町４－１５－５６</t>
  </si>
  <si>
    <t>稲吉　隼人</t>
  </si>
  <si>
    <t>イナヨシ　ハヤト</t>
  </si>
  <si>
    <t>B62</t>
  </si>
  <si>
    <t>488-0073</t>
  </si>
  <si>
    <t>尾張旭市新居町上の田24番地</t>
  </si>
  <si>
    <t>ハイカムール新居Ｂ１０１</t>
  </si>
  <si>
    <t>090-3776-1744</t>
  </si>
  <si>
    <t>瀬戸市立水無瀬中学校</t>
  </si>
  <si>
    <t>愛知県瀬戸市原山町１番地</t>
  </si>
  <si>
    <t>0561-82-3098</t>
  </si>
  <si>
    <t>井上　和人</t>
  </si>
  <si>
    <t>イノウエ　カズヒト</t>
  </si>
  <si>
    <t>B61</t>
  </si>
  <si>
    <t>470-2345</t>
  </si>
  <si>
    <t>知多郡武豊町西門40-7</t>
  </si>
  <si>
    <t>ラ・フィエスタ武豊２Ａ</t>
  </si>
  <si>
    <t>080-3875-9307</t>
  </si>
  <si>
    <t>島根県</t>
  </si>
  <si>
    <t>武豊町立衣浦小学校</t>
  </si>
  <si>
    <t>470-2541</t>
  </si>
  <si>
    <t>愛知県知多郡武豊町目堀36番地</t>
  </si>
  <si>
    <t>0569-72-1356</t>
  </si>
  <si>
    <t>上田　明子</t>
  </si>
  <si>
    <t>ウエダ　アキコ</t>
  </si>
  <si>
    <t>B1016</t>
  </si>
  <si>
    <t>知多市梅が丘１－１３５</t>
  </si>
  <si>
    <t>植田　准次</t>
  </si>
  <si>
    <t>ウエダ　ジュンジ</t>
  </si>
  <si>
    <t>1-009</t>
  </si>
  <si>
    <t>470-3412</t>
  </si>
  <si>
    <t>知多郡南知多町豊浜字大城４５</t>
  </si>
  <si>
    <t>carisann@tac-net.ne.jp</t>
  </si>
  <si>
    <t>鵜飼　泰広</t>
  </si>
  <si>
    <t>ウカイ　ヤスヒロ</t>
  </si>
  <si>
    <t>1-025</t>
  </si>
  <si>
    <t>478-0012</t>
  </si>
  <si>
    <t>知多市巽が丘4-288</t>
  </si>
  <si>
    <t>大崎　好恵</t>
  </si>
  <si>
    <t>オオサキ　ヨシエ</t>
  </si>
  <si>
    <t>B83</t>
  </si>
  <si>
    <t>486-0854</t>
  </si>
  <si>
    <t>春日井市林島町3-1-16</t>
  </si>
  <si>
    <t>DUPLEX林島Ａ102</t>
  </si>
  <si>
    <t>太田　篤志</t>
  </si>
  <si>
    <t>オオタ　アツシ</t>
  </si>
  <si>
    <t>B66</t>
  </si>
  <si>
    <t>知多市巽が丘2-32</t>
  </si>
  <si>
    <t>小川　直樹</t>
  </si>
  <si>
    <t>オガワ　ナオキ</t>
  </si>
  <si>
    <t>1-032</t>
  </si>
  <si>
    <t>475-0014</t>
  </si>
  <si>
    <t>半田市一本木町3-22-1</t>
  </si>
  <si>
    <t>勝村　陽子</t>
  </si>
  <si>
    <t>カツムラ　ヨウコ</t>
  </si>
  <si>
    <t>1-029</t>
  </si>
  <si>
    <t>知多郡阿久比町白沢東豊石山18-13</t>
  </si>
  <si>
    <t>釜下　隼亮</t>
  </si>
  <si>
    <t>カマシタ　シュンスケ</t>
  </si>
  <si>
    <t>B84</t>
  </si>
  <si>
    <t>467-0062</t>
  </si>
  <si>
    <t>名古屋市瑞穂区山下通5-24-402</t>
  </si>
  <si>
    <t>亀谷　寛人</t>
  </si>
  <si>
    <t>カメガイ　ヒロト</t>
  </si>
  <si>
    <t>1-017</t>
  </si>
  <si>
    <t>467-0814</t>
  </si>
  <si>
    <t>名古屋市瑞穂区本願寺３－２６シティコーポ３０２</t>
  </si>
  <si>
    <t>神澤　光昭</t>
  </si>
  <si>
    <t>カンザワ　ミツアキ</t>
  </si>
  <si>
    <t>B81</t>
  </si>
  <si>
    <t>474-0021</t>
  </si>
  <si>
    <t>大府市長根町2-207-17</t>
  </si>
  <si>
    <t>第２ｳﾞｨﾆｮｰﾌﾞﾙＯＴ９</t>
  </si>
  <si>
    <t>木原　拓馬</t>
  </si>
  <si>
    <t>キハラ　タクマ</t>
  </si>
  <si>
    <t>B75</t>
  </si>
  <si>
    <t>知多郡美浜町河和六反田1-8</t>
  </si>
  <si>
    <t>半田</t>
  </si>
  <si>
    <t>草野　秀一</t>
  </si>
  <si>
    <t>クサノ　シュウイチ</t>
  </si>
  <si>
    <t>B63</t>
  </si>
  <si>
    <t>479-0848</t>
  </si>
  <si>
    <t>常滑市港町6-40</t>
  </si>
  <si>
    <t>ｸﾞﾗﾝｺｰﾄ常滑８０１</t>
  </si>
  <si>
    <t>久野　泰</t>
  </si>
  <si>
    <t>クノ　ヒロシ</t>
  </si>
  <si>
    <t>1-018</t>
  </si>
  <si>
    <t>大府市横根町名高１５３－１</t>
  </si>
  <si>
    <t>後藤　幸治</t>
  </si>
  <si>
    <t>ゴトウ　ユキハル</t>
  </si>
  <si>
    <t>B58</t>
  </si>
  <si>
    <t>470-2303</t>
  </si>
  <si>
    <t>知多郡武豊町祠峯１－１４</t>
  </si>
  <si>
    <t>齊藤　薫</t>
  </si>
  <si>
    <t>サイトウ　カオル</t>
  </si>
  <si>
    <t>B70</t>
  </si>
  <si>
    <t>半田市港町3-5-14</t>
  </si>
  <si>
    <t>ｴﾄﾜｰﾙｺｰﾄ202</t>
  </si>
  <si>
    <t>斎藤　公彦</t>
  </si>
  <si>
    <t>サイトウ　キミヒコ</t>
  </si>
  <si>
    <t>1-016</t>
  </si>
  <si>
    <t>480-1152</t>
  </si>
  <si>
    <t>長久手市打越１４１０</t>
  </si>
  <si>
    <t>榊原　清人</t>
  </si>
  <si>
    <t>サカキバラ　キヨト</t>
  </si>
  <si>
    <t>1-015</t>
  </si>
  <si>
    <t>半田市花園町6-2-2</t>
  </si>
  <si>
    <t>榊原　聖也</t>
  </si>
  <si>
    <t>サカキバラ　セイヤ</t>
  </si>
  <si>
    <t>B69</t>
  </si>
  <si>
    <t>知多郡阿久比町植大柿崎23-1</t>
  </si>
  <si>
    <t>榊原　正年</t>
  </si>
  <si>
    <t>サカキバラ　マサトシ</t>
  </si>
  <si>
    <t>B59</t>
  </si>
  <si>
    <t>知多郡武豊町冨貴篭田31-29</t>
  </si>
  <si>
    <t>ﾒｿﾞﾝｱｲ203</t>
  </si>
  <si>
    <t>榊原　正弘</t>
  </si>
  <si>
    <t>サカキバラ　マサヒロ</t>
  </si>
  <si>
    <t>1-020</t>
  </si>
  <si>
    <t>470-2337</t>
  </si>
  <si>
    <t>知多郡武豊町ヱケ屋敷１０８</t>
  </si>
  <si>
    <t>佐藤　和幸</t>
  </si>
  <si>
    <t>サトウ　カズユキ</t>
  </si>
  <si>
    <t>1-102</t>
  </si>
  <si>
    <t>知多市八幡字根崎８－１</t>
  </si>
  <si>
    <t>柴　宜成</t>
  </si>
  <si>
    <t>シバ　ヨシナリ</t>
  </si>
  <si>
    <t>B82</t>
  </si>
  <si>
    <t>478-0013</t>
  </si>
  <si>
    <t>知多市南巽が丘2-214</t>
  </si>
  <si>
    <t>ﾎﾞﾇｰﾙ巽201</t>
  </si>
  <si>
    <t>杉浦　真由美</t>
  </si>
  <si>
    <t>スギウラ　マユミ</t>
  </si>
  <si>
    <t>B56</t>
  </si>
  <si>
    <t>475-0004</t>
  </si>
  <si>
    <t>半田市上池町３－１９－４</t>
  </si>
  <si>
    <t>鈴木　潔</t>
  </si>
  <si>
    <t>スズキ　キヨシ</t>
  </si>
  <si>
    <t>1-024</t>
  </si>
  <si>
    <t>470-3321</t>
  </si>
  <si>
    <t>知多郡南知多町内海字不老脇１－１０１</t>
  </si>
  <si>
    <t>鈴木　達也</t>
  </si>
  <si>
    <t>スズキ　タツヤ</t>
  </si>
  <si>
    <t>B76</t>
  </si>
  <si>
    <t>470-2379</t>
  </si>
  <si>
    <t>知多郡武豊町北小松谷1-75</t>
  </si>
  <si>
    <t>高石　幸信</t>
  </si>
  <si>
    <t>タカイシ　ユキノブ</t>
  </si>
  <si>
    <t>1-211</t>
  </si>
  <si>
    <t>大府市共和町３－７－１３</t>
  </si>
  <si>
    <t>高田　純平</t>
  </si>
  <si>
    <t>タカダ　ジュンペイ</t>
  </si>
  <si>
    <t>B86</t>
  </si>
  <si>
    <t>461-0045</t>
  </si>
  <si>
    <t>名古屋市東区砂田橋5-8-11</t>
  </si>
  <si>
    <t>ヴィアレ砂田橋801</t>
  </si>
  <si>
    <t>高田　佳明</t>
  </si>
  <si>
    <t>タカダ　ヨシアキ</t>
  </si>
  <si>
    <t>1-026</t>
  </si>
  <si>
    <t>470-0116</t>
  </si>
  <si>
    <t>日進市東山３－１４０９</t>
  </si>
  <si>
    <t>竹内　猛</t>
  </si>
  <si>
    <t>タケウチ　タケシ</t>
  </si>
  <si>
    <t>1-010</t>
  </si>
  <si>
    <t>知多郡武豊町字祠峯１－２３－２</t>
  </si>
  <si>
    <t>柘植　偉昭</t>
  </si>
  <si>
    <t>ツゲ　ヒデアキ</t>
  </si>
  <si>
    <t>1-013</t>
  </si>
  <si>
    <t>大府市大東町１－２４１－１</t>
  </si>
  <si>
    <t>土井　香代</t>
  </si>
  <si>
    <t>ドイ　カヨ</t>
  </si>
  <si>
    <t>B53</t>
  </si>
  <si>
    <t>シャトレ愛松南館902</t>
  </si>
  <si>
    <t>富田　正義</t>
  </si>
  <si>
    <t>B87</t>
  </si>
  <si>
    <t>470-2212</t>
  </si>
  <si>
    <t>知多郡阿久比町卯坂字小谷140</t>
  </si>
  <si>
    <t>フルールラール205号</t>
  </si>
  <si>
    <t>中井　香苗</t>
  </si>
  <si>
    <t>ナカイ　カナエ</t>
  </si>
  <si>
    <t>B486</t>
  </si>
  <si>
    <t>知多市日長江口20-3</t>
  </si>
  <si>
    <t>夏目　稔</t>
  </si>
  <si>
    <t>ナツメ　ミノル</t>
  </si>
  <si>
    <t>B74</t>
  </si>
  <si>
    <t>知多郡美浜町河和台2-230</t>
  </si>
  <si>
    <t>パークサイドハイツＥ２０１</t>
  </si>
  <si>
    <t>野口　一輝</t>
  </si>
  <si>
    <t>ノグチ　カズキ</t>
  </si>
  <si>
    <t>B79</t>
  </si>
  <si>
    <t>半田市上池町2-19-11</t>
  </si>
  <si>
    <t>延永　保二</t>
  </si>
  <si>
    <t>ノブナガ　ヤスジ</t>
  </si>
  <si>
    <t>1-022</t>
  </si>
  <si>
    <t>474-0044</t>
  </si>
  <si>
    <t>大府市桜木町1-51</t>
  </si>
  <si>
    <t>橋本　耕治</t>
  </si>
  <si>
    <t>ハシモト　コウジ</t>
  </si>
  <si>
    <t>B1017</t>
  </si>
  <si>
    <t>470-2409</t>
  </si>
  <si>
    <t>知多郡美浜町河和上前田57</t>
  </si>
  <si>
    <t>八田　定丸</t>
  </si>
  <si>
    <t>ハッタ　サダマル</t>
  </si>
  <si>
    <t>1-023</t>
  </si>
  <si>
    <t>475-0023</t>
  </si>
  <si>
    <t>半田市亀崎町２－１８３</t>
  </si>
  <si>
    <t>服部　建二</t>
  </si>
  <si>
    <t>ハットリ　ケンジ</t>
  </si>
  <si>
    <t>1-011</t>
  </si>
  <si>
    <t>470-1162</t>
  </si>
  <si>
    <t>豊明市新栄町４－７７－２</t>
  </si>
  <si>
    <t>日高　徹</t>
  </si>
  <si>
    <t>ヒダカ　トオル</t>
  </si>
  <si>
    <t>B68</t>
  </si>
  <si>
    <t>472-0014</t>
  </si>
  <si>
    <t>知立市谷田町西一丁目11-10</t>
  </si>
  <si>
    <t>ヴィクトワール103</t>
  </si>
  <si>
    <t>福地　祥太郎</t>
  </si>
  <si>
    <t>フクチ　ショウタロウ</t>
  </si>
  <si>
    <t>B60</t>
  </si>
  <si>
    <t>448-0027</t>
  </si>
  <si>
    <t>刈谷市相生町1-23-606</t>
  </si>
  <si>
    <t>藤川　直子</t>
  </si>
  <si>
    <t>フジカワ　ナオコ</t>
  </si>
  <si>
    <t>B67</t>
  </si>
  <si>
    <t>知多市八幡西水代82-1</t>
  </si>
  <si>
    <t>リバテｲ寺本２Ｃ</t>
  </si>
  <si>
    <t>武馬　有佑</t>
  </si>
  <si>
    <t>ブマ　ユウスケ</t>
  </si>
  <si>
    <t>B77</t>
  </si>
  <si>
    <t>474-0062</t>
  </si>
  <si>
    <t>大府市共西町3-106</t>
  </si>
  <si>
    <t>真栄ﾏﾝｼｮﾝ共和504</t>
  </si>
  <si>
    <t>古村　高志</t>
  </si>
  <si>
    <t>フルムラ　タカシ</t>
  </si>
  <si>
    <t>B78</t>
  </si>
  <si>
    <t>日進市岩崎町大塚115-1</t>
  </si>
  <si>
    <t>エスポワール１０３号</t>
  </si>
  <si>
    <t>別所　早紀</t>
  </si>
  <si>
    <t>ベッショ　サキ</t>
  </si>
  <si>
    <t>1-031</t>
  </si>
  <si>
    <t>愛知郡東郷町白鳥3-20-5</t>
  </si>
  <si>
    <t>ﾌｫﾚｽﾄ東郷B-201</t>
  </si>
  <si>
    <t>桝田　圭一</t>
  </si>
  <si>
    <t>マスダ　ケイイチ</t>
  </si>
  <si>
    <t>B65</t>
  </si>
  <si>
    <t>知多郡東浦町緒川土高根台27-9</t>
  </si>
  <si>
    <t>宮原　真理子</t>
  </si>
  <si>
    <t>ミヤハラ　マリコ</t>
  </si>
  <si>
    <t>1-019</t>
  </si>
  <si>
    <t>470-2207</t>
  </si>
  <si>
    <t>知多郡阿久比町陽なたの丘7-2-1</t>
  </si>
  <si>
    <t>森　剛人</t>
  </si>
  <si>
    <t>モリ　マサト</t>
  </si>
  <si>
    <t>B55</t>
  </si>
  <si>
    <t>名古屋市緑区大高町大根山15-97</t>
  </si>
  <si>
    <t>森田　晃司</t>
  </si>
  <si>
    <t>モリタ　コウジ</t>
  </si>
  <si>
    <t>B57</t>
  </si>
  <si>
    <t>470-2402</t>
  </si>
  <si>
    <t>知多郡美浜町時志字南郷中３１－１</t>
  </si>
  <si>
    <t>安井　芳邦</t>
  </si>
  <si>
    <t>ヤスイ　ヨシクニ</t>
  </si>
  <si>
    <t>1-012</t>
  </si>
  <si>
    <t>478-0015</t>
  </si>
  <si>
    <t>知多市佐布里台１－１</t>
  </si>
  <si>
    <t>山尾　五月</t>
  </si>
  <si>
    <t>ヤマオ　サツキ</t>
  </si>
  <si>
    <t>B487</t>
  </si>
  <si>
    <t>知多郡東浦町森岡森の里123-1</t>
  </si>
  <si>
    <t>ﾚｼﾞﾃﾞﾝｽﾋﾙｽﾞｶｺⅡ103</t>
  </si>
  <si>
    <t>大和　仁美</t>
  </si>
  <si>
    <t>ヤマト　ヒトミ</t>
  </si>
  <si>
    <t>B71</t>
  </si>
  <si>
    <t>475-0065</t>
  </si>
  <si>
    <t>半田市乙川深田町1-15-2</t>
  </si>
  <si>
    <t>山本　大希</t>
  </si>
  <si>
    <t>ヤマモト　タイキ</t>
  </si>
  <si>
    <t>B72</t>
  </si>
  <si>
    <t>半田市亀崎常盤町1-36</t>
  </si>
  <si>
    <t>石川　清明</t>
  </si>
  <si>
    <t>イシカワ　キヨアキ</t>
  </si>
  <si>
    <t>知多走友会</t>
  </si>
  <si>
    <t>チタソウユウカイ</t>
  </si>
  <si>
    <t>B861</t>
  </si>
  <si>
    <t>475-0081</t>
  </si>
  <si>
    <t>半田市平地町2丁目43-6</t>
  </si>
  <si>
    <t>0569-28-4618</t>
  </si>
  <si>
    <t>遠藤　康政</t>
  </si>
  <si>
    <t>エンドウ　ヤスマサ</t>
  </si>
  <si>
    <t>B864</t>
  </si>
  <si>
    <t>470-2386</t>
  </si>
  <si>
    <t>知多郡武豊町緑台6-53-16</t>
  </si>
  <si>
    <t>0569-73-0775</t>
  </si>
  <si>
    <t>大須賀　伸弥</t>
  </si>
  <si>
    <t>オオスカ　シンヤ</t>
  </si>
  <si>
    <t>B865</t>
  </si>
  <si>
    <t>475-0962</t>
  </si>
  <si>
    <t>半田市岩滑高山町</t>
  </si>
  <si>
    <t>5-77-1</t>
  </si>
  <si>
    <t>0569-26-5965</t>
  </si>
  <si>
    <t>筧　温子</t>
  </si>
  <si>
    <t>カケヒ　アツコ</t>
  </si>
  <si>
    <t>B866</t>
  </si>
  <si>
    <t>名古屋市中川区尾頭橋4-6-2-403</t>
  </si>
  <si>
    <t>立岩　和彦</t>
  </si>
  <si>
    <t>タテイワ　カズヒコ</t>
  </si>
  <si>
    <t>B867</t>
  </si>
  <si>
    <t>477-0036</t>
  </si>
  <si>
    <t>東海市横須賀町狐塚12番地の1</t>
  </si>
  <si>
    <t>ｻﾝﾏﾝｼｮﾝｱﾄﾚ横須賀駅前905</t>
  </si>
  <si>
    <t>寺元　丈司</t>
  </si>
  <si>
    <t>テラモト　タケシ</t>
  </si>
  <si>
    <t>B862</t>
  </si>
  <si>
    <t>478-0037</t>
  </si>
  <si>
    <t>知多市新舞子東町2丁目3-2</t>
  </si>
  <si>
    <t>モアグレース新舞子1002</t>
  </si>
  <si>
    <t>takashi.teramoto@lixil.co.jp</t>
  </si>
  <si>
    <t>原田　明</t>
  </si>
  <si>
    <t>ハラダ　アキラ</t>
  </si>
  <si>
    <t>B863</t>
  </si>
  <si>
    <t>478-0055</t>
  </si>
  <si>
    <t>知多市にしの台2丁目503-2</t>
  </si>
  <si>
    <t>harada-a@ma.medias.ne.jp</t>
  </si>
  <si>
    <t>0562-56-2517</t>
  </si>
  <si>
    <t>青木　靖一</t>
  </si>
  <si>
    <t>アオキ　セイイチ</t>
  </si>
  <si>
    <t>知多体協クラブ</t>
  </si>
  <si>
    <t>チタタイキョウクラブ</t>
  </si>
  <si>
    <t>1-186</t>
  </si>
  <si>
    <t>知多市佐布里字城山１１</t>
  </si>
  <si>
    <t>生守　三好</t>
  </si>
  <si>
    <t>イクモリ　ミヨシ</t>
  </si>
  <si>
    <t>1-190</t>
  </si>
  <si>
    <t>知多市新舞子東町1-11-2</t>
  </si>
  <si>
    <t>0569-43-2205</t>
  </si>
  <si>
    <t>無職</t>
  </si>
  <si>
    <t>古賀　剛志</t>
  </si>
  <si>
    <t>コガ　タケシ</t>
  </si>
  <si>
    <t>1-192</t>
  </si>
  <si>
    <t>東海市富木島町葭野97-1</t>
  </si>
  <si>
    <t>古旗　恵子</t>
  </si>
  <si>
    <t>コバタ　ケイコ</t>
  </si>
  <si>
    <t>1-188</t>
  </si>
  <si>
    <t>488-0831</t>
  </si>
  <si>
    <t>尾張旭市東印場町越水３６３５－１－２０５</t>
  </si>
  <si>
    <t>関　雅兼</t>
  </si>
  <si>
    <t>セキ　マサカネ</t>
  </si>
  <si>
    <t>1-187</t>
  </si>
  <si>
    <t>知多市八幡字新道５９－４１６</t>
  </si>
  <si>
    <t>高原　淳</t>
  </si>
  <si>
    <t>タカハラ　アツシ</t>
  </si>
  <si>
    <t>1-189</t>
  </si>
  <si>
    <t>478-0026</t>
  </si>
  <si>
    <t>知多市南粕谷新海4丁目209番地</t>
  </si>
  <si>
    <t>武政　勇也</t>
  </si>
  <si>
    <t>タケマサ　ユウヤ</t>
  </si>
  <si>
    <t>B1002</t>
  </si>
  <si>
    <t>東海市富木島町霞野97-1</t>
  </si>
  <si>
    <t>新日鐵住金㈱第二くすのき寮</t>
  </si>
  <si>
    <t>寺下　慎一</t>
  </si>
  <si>
    <t>テラシタ　シンイチ</t>
  </si>
  <si>
    <t>B1003</t>
  </si>
  <si>
    <t>名倉　喜三郎</t>
  </si>
  <si>
    <t>ナグラ　キサブロウ</t>
  </si>
  <si>
    <t>1-185</t>
  </si>
  <si>
    <t>知多市新知字篠保呂１７－１</t>
  </si>
  <si>
    <t>na_fa_94@ma.medias.me.jp</t>
  </si>
  <si>
    <t>村山　貴司</t>
  </si>
  <si>
    <t>ムラヤマ　タカシ</t>
  </si>
  <si>
    <t>B1004</t>
  </si>
  <si>
    <t>横山　辰美</t>
  </si>
  <si>
    <t>ヨコヤマ　タツミ</t>
  </si>
  <si>
    <t>1-191</t>
  </si>
  <si>
    <t>475-0936</t>
  </si>
  <si>
    <t>半田市板山町8-61</t>
  </si>
  <si>
    <t>鏡味　咲耶</t>
  </si>
  <si>
    <t>カガミ　サクヤ</t>
  </si>
  <si>
    <t>知多トラッククラブ</t>
  </si>
  <si>
    <t>チタトラッククラブ</t>
  </si>
  <si>
    <t>知多TC</t>
  </si>
  <si>
    <t>T5052</t>
  </si>
  <si>
    <t>知多市八幡字曽山7-46</t>
  </si>
  <si>
    <t>川口　真白</t>
  </si>
  <si>
    <t>カワグチ　マシロ</t>
  </si>
  <si>
    <t>T5055</t>
  </si>
  <si>
    <t>知多郡東浦町緒川上高根台4-3</t>
  </si>
  <si>
    <t>中山　愛理</t>
  </si>
  <si>
    <t>ナカヤマ　アイリ</t>
  </si>
  <si>
    <t>T5051</t>
  </si>
  <si>
    <t>知多郡東浦町森岡下今池1-91</t>
  </si>
  <si>
    <t>前田　楓</t>
  </si>
  <si>
    <t>マエダ　カエデ</t>
  </si>
  <si>
    <t>T5053</t>
  </si>
  <si>
    <t>知多郡東浦町緒川東仙台31-9</t>
  </si>
  <si>
    <t>吉村　真星</t>
  </si>
  <si>
    <t>ヨシムラ　ミホシ</t>
  </si>
  <si>
    <t>T5054</t>
  </si>
  <si>
    <t>知多郡東浦町石浜桜見台10-17</t>
  </si>
  <si>
    <t>伊藤　繁雄</t>
  </si>
  <si>
    <t>イトウ　シゲオ</t>
  </si>
  <si>
    <t>知多ランナーズ</t>
  </si>
  <si>
    <t>チタランナーズ</t>
  </si>
  <si>
    <t>知多ﾗﾝﾅｰｽﾞ</t>
  </si>
  <si>
    <t>1-181</t>
  </si>
  <si>
    <t>464-0087</t>
  </si>
  <si>
    <t>名古屋市千種区清明山２－６－３</t>
  </si>
  <si>
    <t>葛谷　五彦</t>
  </si>
  <si>
    <t>クズヤ　イツヒコ</t>
  </si>
  <si>
    <t>1-184</t>
  </si>
  <si>
    <t>482-0033</t>
  </si>
  <si>
    <t>岩倉市神野町川添52-2</t>
  </si>
  <si>
    <t>0587-37-6220</t>
  </si>
  <si>
    <t>高柳　鉱二</t>
  </si>
  <si>
    <t>タカヤナギ　コウジ</t>
  </si>
  <si>
    <t>1-182</t>
  </si>
  <si>
    <t>知多郡東浦町森岡祖母懐６－４５</t>
  </si>
  <si>
    <t>浜島　匡やす</t>
  </si>
  <si>
    <t>ハマジマ　マサヤス</t>
  </si>
  <si>
    <t>1-179</t>
  </si>
  <si>
    <t>知多市八幡字荒古前６９－１</t>
  </si>
  <si>
    <t>深谷　晶彦</t>
  </si>
  <si>
    <t>フカヤ　アキヒコ</t>
  </si>
  <si>
    <t>1-183</t>
  </si>
  <si>
    <t>名古屋市緑区大高町字亜姥神５</t>
  </si>
  <si>
    <t>山下　ゆかり</t>
  </si>
  <si>
    <t>ヤマシタ　ユカリ</t>
  </si>
  <si>
    <t>1-180</t>
  </si>
  <si>
    <t>468-0013</t>
  </si>
  <si>
    <t>名古屋市天白区荒池２－１０１７グリーンハウスＡ－２</t>
  </si>
  <si>
    <t>相場　祐人</t>
  </si>
  <si>
    <t>アイバ　ユウト</t>
  </si>
  <si>
    <t>中央発條</t>
  </si>
  <si>
    <t>チュウオウハツジョウ(カ)</t>
  </si>
  <si>
    <t>中央発條(株)</t>
  </si>
  <si>
    <t>B97</t>
  </si>
  <si>
    <t>458-0847</t>
  </si>
  <si>
    <t>名古屋市緑区浦里３－３４３</t>
  </si>
  <si>
    <t>中央発條㈱　浦里寮</t>
  </si>
  <si>
    <t>国学院久我山</t>
  </si>
  <si>
    <t>吾妻　佑起</t>
  </si>
  <si>
    <t>アヅマ　ユウキ</t>
  </si>
  <si>
    <t>B90</t>
  </si>
  <si>
    <t>中央発條㈱浦里寮</t>
  </si>
  <si>
    <t>宮城県</t>
  </si>
  <si>
    <t>仙台育英</t>
  </si>
  <si>
    <t>五十嵐　友也</t>
  </si>
  <si>
    <t>イガラシ　ユウヤ</t>
  </si>
  <si>
    <t>B98</t>
  </si>
  <si>
    <t>東京</t>
  </si>
  <si>
    <t>石井　格人</t>
  </si>
  <si>
    <t>イシイ　カクト</t>
  </si>
  <si>
    <t>B94</t>
  </si>
  <si>
    <t>中央発條㈱</t>
  </si>
  <si>
    <t>小島　大明</t>
  </si>
  <si>
    <t>コジマ　ハルアキ</t>
  </si>
  <si>
    <t>B95</t>
  </si>
  <si>
    <t>坂井　俊介</t>
  </si>
  <si>
    <t>サカイ　シュンスケ</t>
  </si>
  <si>
    <t>B88</t>
  </si>
  <si>
    <t>名古屋市緑区浦里３－３４３中央発條㈱浦里寮</t>
  </si>
  <si>
    <t>櫻井　亮太</t>
  </si>
  <si>
    <t>サクライ　リョウタ</t>
  </si>
  <si>
    <t>B96</t>
  </si>
  <si>
    <t>藤沢翔陵</t>
  </si>
  <si>
    <t>鈴木　柊成</t>
  </si>
  <si>
    <t>スズキ　シュウセイ</t>
  </si>
  <si>
    <t>B89</t>
  </si>
  <si>
    <t>長坂　公靖</t>
  </si>
  <si>
    <t>ナガサカ　キミヤス</t>
  </si>
  <si>
    <t>B92</t>
  </si>
  <si>
    <t>前田　貴史</t>
  </si>
  <si>
    <t>マエダ　タカシ</t>
  </si>
  <si>
    <t>B93</t>
  </si>
  <si>
    <t>名古屋市緑区浦里３－３４３番地</t>
  </si>
  <si>
    <t>松島　良太</t>
  </si>
  <si>
    <t>マツシマ　リョウタ</t>
  </si>
  <si>
    <t>B91</t>
  </si>
  <si>
    <t>柏日体</t>
  </si>
  <si>
    <t>山田　実</t>
  </si>
  <si>
    <t>ヤマダ　ミノル</t>
  </si>
  <si>
    <t>B99</t>
  </si>
  <si>
    <t>459-8005</t>
  </si>
  <si>
    <t>名古屋市緑区緑花台９１１－３</t>
  </si>
  <si>
    <t>米倉　浩司</t>
  </si>
  <si>
    <t>ヨネクラ　コウジ</t>
  </si>
  <si>
    <t>B100</t>
  </si>
  <si>
    <t>470-0225</t>
  </si>
  <si>
    <t>みよし市福田町権現山２９－５</t>
  </si>
  <si>
    <t>ＲＵＮＧＡＲＵ　ＪＡＭＥＳ　ＧＩＴＡＨＩ</t>
  </si>
  <si>
    <t>ルンガル　ジェームスギタヒ</t>
  </si>
  <si>
    <t>B101</t>
  </si>
  <si>
    <t>青山　聡</t>
  </si>
  <si>
    <t>アオヤマ　サトシ</t>
  </si>
  <si>
    <t>CHUKYO SPIRITS</t>
  </si>
  <si>
    <t>チュウキョウスピリッツ</t>
  </si>
  <si>
    <t xml:space="preserve">CHUKYO </t>
  </si>
  <si>
    <t>B246</t>
  </si>
  <si>
    <t>瀬戸市東山町1丁目124番地の5</t>
  </si>
  <si>
    <t>岩崎　万知</t>
  </si>
  <si>
    <t>イワサキ　カズトモ</t>
  </si>
  <si>
    <t>B241</t>
  </si>
  <si>
    <t>466-0827</t>
  </si>
  <si>
    <t>名古屋市昭和区川名山町122</t>
  </si>
  <si>
    <t>太田　智彦</t>
  </si>
  <si>
    <t>オオタ　トモヒコ</t>
  </si>
  <si>
    <t>B234</t>
  </si>
  <si>
    <t>清須市西枇杷島町城並2-3-13</t>
  </si>
  <si>
    <t>パルビット103</t>
  </si>
  <si>
    <t>岡戸　成樹</t>
  </si>
  <si>
    <t>オカド　シゲキ</t>
  </si>
  <si>
    <t>B235</t>
  </si>
  <si>
    <t>知多市南粕谷新海４－６５－３</t>
  </si>
  <si>
    <t>小田　和利</t>
  </si>
  <si>
    <t>オダ　カズトシ</t>
  </si>
  <si>
    <t>1-064</t>
  </si>
  <si>
    <t>480-1113</t>
  </si>
  <si>
    <t>愛知郡長久手町山野田213</t>
  </si>
  <si>
    <t>ユニーブル長久手ヒルズ1-207</t>
  </si>
  <si>
    <t>粥川　浩司</t>
  </si>
  <si>
    <t>カユカワ　コウジ</t>
  </si>
  <si>
    <t>1-062</t>
  </si>
  <si>
    <t>497-0052</t>
  </si>
  <si>
    <t>海部郡蟹江町西之森海山295-１</t>
  </si>
  <si>
    <t>北岡　裕</t>
  </si>
  <si>
    <t>キタオカ　ユウ</t>
  </si>
  <si>
    <t>B778</t>
  </si>
  <si>
    <t>470-0207</t>
  </si>
  <si>
    <t>みよし市福谷町カギ之洞8</t>
  </si>
  <si>
    <t>北村　肇</t>
  </si>
  <si>
    <t>キタムラ　ハジメ</t>
  </si>
  <si>
    <t>B240</t>
  </si>
  <si>
    <t>名古屋市西区枇杷島４－１７－５</t>
  </si>
  <si>
    <t>近藤　鷹之</t>
  </si>
  <si>
    <t>コンドウ　タカユキ</t>
  </si>
  <si>
    <t>1-063</t>
  </si>
  <si>
    <t>名古屋市緑区小坂2-1417</t>
  </si>
  <si>
    <t>佐橋　弘晃</t>
  </si>
  <si>
    <t>サハシ　ヒロアキ</t>
  </si>
  <si>
    <t>1-061</t>
  </si>
  <si>
    <t>尾張旭市印場元町4-10-22</t>
  </si>
  <si>
    <t>杉江　浩一</t>
  </si>
  <si>
    <t>スギエ　ヒロカズ</t>
  </si>
  <si>
    <t>B238</t>
  </si>
  <si>
    <t>444-3174</t>
  </si>
  <si>
    <t>岡崎市真伝町字吉祥11番地1‐2</t>
  </si>
  <si>
    <t>サンヒルズN　B202</t>
  </si>
  <si>
    <t>砂田　恭秀</t>
  </si>
  <si>
    <t>スナダ　ヤスヒデ</t>
  </si>
  <si>
    <t>B244</t>
  </si>
  <si>
    <t>448-0807</t>
  </si>
  <si>
    <t>刈谷市東刈谷町1-15-2</t>
  </si>
  <si>
    <t>シャトレー東刈谷駅505</t>
  </si>
  <si>
    <t>谷　直憲</t>
  </si>
  <si>
    <t>タニ　ナオノリ</t>
  </si>
  <si>
    <t>B239</t>
  </si>
  <si>
    <t>458-0044</t>
  </si>
  <si>
    <t>名古屋市緑区池上台１－１１７－１５</t>
  </si>
  <si>
    <t>谷口　直士</t>
  </si>
  <si>
    <t>タニグチ　ナオト</t>
  </si>
  <si>
    <t>B236</t>
  </si>
  <si>
    <t>470-0372</t>
  </si>
  <si>
    <t>豊田市井上町２－２９－１－２０</t>
  </si>
  <si>
    <t>仲田　優也</t>
  </si>
  <si>
    <t>ナカタ　ユウヤ</t>
  </si>
  <si>
    <t>1-164</t>
  </si>
  <si>
    <t>名古屋市緑区緑花台2203</t>
  </si>
  <si>
    <t>サンフローラ402</t>
  </si>
  <si>
    <t>中西　敏之</t>
  </si>
  <si>
    <t>ナカニシ　トシユキ</t>
  </si>
  <si>
    <t>B245</t>
  </si>
  <si>
    <t>459-8016</t>
  </si>
  <si>
    <t>名古屋市緑区大高4丁目715番地</t>
  </si>
  <si>
    <t>西脇　昭典</t>
  </si>
  <si>
    <t>ニシワキ　アキノリ</t>
  </si>
  <si>
    <t>B242</t>
  </si>
  <si>
    <t>豊明市沓掛町小廻間16-48</t>
  </si>
  <si>
    <t>野口　力矢</t>
  </si>
  <si>
    <t>ノグチ　リキヤ</t>
  </si>
  <si>
    <t>B243</t>
  </si>
  <si>
    <t>名古屋市名東区牧の里2-208</t>
  </si>
  <si>
    <t>牧の里サンシャインビル207号</t>
  </si>
  <si>
    <t>二村　大助</t>
  </si>
  <si>
    <t>フタムラ　ダイスケ</t>
  </si>
  <si>
    <t>B237</t>
  </si>
  <si>
    <t>470-0431</t>
  </si>
  <si>
    <t>豊田市西中山町猿田15-141</t>
  </si>
  <si>
    <t>青戸　慎司</t>
  </si>
  <si>
    <t>アオト　シンジ</t>
  </si>
  <si>
    <t>中京大クラブ</t>
  </si>
  <si>
    <t>チュウキョウダイ</t>
  </si>
  <si>
    <t>中京大ｸﾗﾌﾞ</t>
  </si>
  <si>
    <t>1-094</t>
  </si>
  <si>
    <t>468-0073</t>
  </si>
  <si>
    <t>名古屋市天白区塩釜口１－６５７－１１フロントステージ８１１</t>
  </si>
  <si>
    <t>安藤　千奈</t>
  </si>
  <si>
    <t>アンドウ　チナ</t>
  </si>
  <si>
    <t>B379</t>
  </si>
  <si>
    <t>愛知郡東郷町諸輪北木戸西48-893</t>
  </si>
  <si>
    <t>安藤　好郎</t>
  </si>
  <si>
    <t>アンドウ　ヨシロウ</t>
  </si>
  <si>
    <t>1-092</t>
  </si>
  <si>
    <t>505-0113</t>
  </si>
  <si>
    <t>可児郡御嵩町宿２２１４－１</t>
  </si>
  <si>
    <t>石黒　遼人</t>
  </si>
  <si>
    <t>イシグロ　リョウト</t>
  </si>
  <si>
    <t>B372</t>
  </si>
  <si>
    <t>470-0136</t>
  </si>
  <si>
    <t>日進市竹の山4-602</t>
  </si>
  <si>
    <t>ドミール竹の山202号</t>
  </si>
  <si>
    <t>石沢　雅俊</t>
  </si>
  <si>
    <t>イシザワ　マサトシ</t>
  </si>
  <si>
    <t>B376</t>
  </si>
  <si>
    <t>470-0453</t>
  </si>
  <si>
    <t>豊田市北一色町向イ平328-40</t>
  </si>
  <si>
    <t>市川　靖真</t>
  </si>
  <si>
    <t>イチカワ　ヤスマ</t>
  </si>
  <si>
    <t>B386</t>
  </si>
  <si>
    <t>444-2115</t>
  </si>
  <si>
    <t>岡崎市百々町池ノ入29番地</t>
  </si>
  <si>
    <t>梅村　清弘</t>
  </si>
  <si>
    <t>ウメムラ　キヨヒロ</t>
  </si>
  <si>
    <t>1-089</t>
  </si>
  <si>
    <t>470-0348</t>
  </si>
  <si>
    <t>豊田市貝津町池浦４２－１</t>
  </si>
  <si>
    <t>大戸　直樹</t>
  </si>
  <si>
    <t>オオト　ナオキ</t>
  </si>
  <si>
    <t>1-097</t>
  </si>
  <si>
    <t>豊田市乙部ケ丘3-2-8本田方</t>
  </si>
  <si>
    <t>勝亦　紘一</t>
  </si>
  <si>
    <t>カツマタ　コウイチ</t>
  </si>
  <si>
    <t>1-090</t>
  </si>
  <si>
    <t>470-0353</t>
  </si>
  <si>
    <t>豊田市保見ケ丘１－１０７</t>
  </si>
  <si>
    <t>加藤　広大</t>
  </si>
  <si>
    <t>カトウ　コウダイ</t>
  </si>
  <si>
    <t>B380</t>
  </si>
  <si>
    <t>471-0065</t>
  </si>
  <si>
    <t>豊田市平芝町7-25-1</t>
  </si>
  <si>
    <t>グリュンハイムA207</t>
  </si>
  <si>
    <t>神谷　泰光</t>
  </si>
  <si>
    <t>カミヤ　ヒロミツ</t>
  </si>
  <si>
    <t>B388</t>
  </si>
  <si>
    <t>472-0015</t>
  </si>
  <si>
    <t>知立市谷田町本林</t>
  </si>
  <si>
    <t>gandymanager@gmail.com</t>
  </si>
  <si>
    <t>090-9946-0672</t>
  </si>
  <si>
    <t>知立市役所</t>
  </si>
  <si>
    <t>愛知県知立市広見3丁目1番地</t>
  </si>
  <si>
    <t>川口　孝志郎</t>
  </si>
  <si>
    <t>カワグチ　コウシロウ</t>
  </si>
  <si>
    <t>1-091</t>
  </si>
  <si>
    <t>名古屋市中川区戸田ゆたか１１３６</t>
  </si>
  <si>
    <t>河口　高久</t>
  </si>
  <si>
    <t>カワグチ　タカヒサ</t>
  </si>
  <si>
    <t>B373</t>
  </si>
  <si>
    <t>豊田市日之出町１－１５－１０第３鈴木荘６</t>
  </si>
  <si>
    <t>北浦　弘之</t>
  </si>
  <si>
    <t>キタウラ　ヒロユキ</t>
  </si>
  <si>
    <t>B375</t>
  </si>
  <si>
    <t>名古屋市西区江向町1-33</t>
  </si>
  <si>
    <t>セジュール江向103号</t>
  </si>
  <si>
    <t>木村　祥吾</t>
  </si>
  <si>
    <t>キムラ　ショウゴ</t>
  </si>
  <si>
    <t>B382</t>
  </si>
  <si>
    <t>大府市森岡町6丁目309番地</t>
  </si>
  <si>
    <t>大府</t>
  </si>
  <si>
    <t>久世　由香里</t>
  </si>
  <si>
    <t>クゼ　ユカリ</t>
  </si>
  <si>
    <t>B389</t>
  </si>
  <si>
    <t>名古屋市昭和区福江2-5-4</t>
  </si>
  <si>
    <t>ジャルダン白金公園601</t>
  </si>
  <si>
    <t>久保　浩司</t>
  </si>
  <si>
    <t>クボ　コウジ</t>
  </si>
  <si>
    <t>B374</t>
  </si>
  <si>
    <t>知多郡美浜町河和字上前田321-3</t>
  </si>
  <si>
    <t>久保　博規</t>
  </si>
  <si>
    <t>クボ　ヒロキ</t>
  </si>
  <si>
    <t>B381</t>
  </si>
  <si>
    <t>小山　範晃</t>
  </si>
  <si>
    <t>コヤマ　ノリアキ</t>
  </si>
  <si>
    <t>B775</t>
  </si>
  <si>
    <t>豊田市貝津町石田山下９０－４</t>
  </si>
  <si>
    <t>メゾン小坂Ｂ２０４</t>
  </si>
  <si>
    <t>上田東</t>
  </si>
  <si>
    <t>佐藤　愛</t>
  </si>
  <si>
    <t>サトウ　アイ</t>
  </si>
  <si>
    <t>B387</t>
  </si>
  <si>
    <t>452-0946</t>
  </si>
  <si>
    <t>清須市廻間2丁目3-8</t>
  </si>
  <si>
    <t>スクエア302　103号室</t>
  </si>
  <si>
    <t>伊奈学園総合</t>
  </si>
  <si>
    <t>田内　健二</t>
  </si>
  <si>
    <t>タウチ　ケンジ</t>
  </si>
  <si>
    <t>1-096</t>
  </si>
  <si>
    <t>480-1116</t>
  </si>
  <si>
    <t>愛知郡長久手町杁ケ池506-6</t>
  </si>
  <si>
    <t>中川　恵輔</t>
  </si>
  <si>
    <t>ナカガワ　ケイスケ</t>
  </si>
  <si>
    <t>B384</t>
  </si>
  <si>
    <t>463-0087</t>
  </si>
  <si>
    <t>名古屋市守山区大永寺町179</t>
  </si>
  <si>
    <t>樋口　明日美</t>
  </si>
  <si>
    <t>ヒグチ　アスミ</t>
  </si>
  <si>
    <t>B371</t>
  </si>
  <si>
    <t>486-0852</t>
  </si>
  <si>
    <t>春日井市下市場町6-13-10</t>
  </si>
  <si>
    <t>本田　史帆</t>
  </si>
  <si>
    <t>ホンダ　シホ</t>
  </si>
  <si>
    <t>B383</t>
  </si>
  <si>
    <t>豊田市乙部ケ丘3-2-8</t>
  </si>
  <si>
    <t>本田　陽</t>
  </si>
  <si>
    <t>ホンダ　ヨウ</t>
  </si>
  <si>
    <t>1-093</t>
  </si>
  <si>
    <t>豊田市乙部丘３－２－８</t>
  </si>
  <si>
    <t>松下　裕輝</t>
  </si>
  <si>
    <t>マツシタ　ユウキ</t>
  </si>
  <si>
    <t>1-095</t>
  </si>
  <si>
    <t>470-0333</t>
  </si>
  <si>
    <t>豊田市荒井町能田原４５８－１</t>
  </si>
  <si>
    <t>南　晋太郎</t>
  </si>
  <si>
    <t>ミナミ　シンタロウ</t>
  </si>
  <si>
    <t>B385</t>
  </si>
  <si>
    <t>豊田市乙部ケ丘3丁目15番地26</t>
  </si>
  <si>
    <t>三好</t>
  </si>
  <si>
    <t>吉岡　康典</t>
  </si>
  <si>
    <t>ヨシオカ　ヤスノリ</t>
  </si>
  <si>
    <t>B377</t>
  </si>
  <si>
    <t>458-0812</t>
  </si>
  <si>
    <t>名古屋市緑区神の倉1-258</t>
  </si>
  <si>
    <t>ヴェルドミール神の倉C102</t>
  </si>
  <si>
    <t>052-878-5799</t>
  </si>
  <si>
    <t>吉田　俊哉</t>
  </si>
  <si>
    <t>ヨシダ　シュンヤ</t>
  </si>
  <si>
    <t>B378</t>
  </si>
  <si>
    <t>475-0805</t>
  </si>
  <si>
    <t>半田市浜田町1-14</t>
  </si>
  <si>
    <t>ハイツビリーブ202</t>
  </si>
  <si>
    <t>浅田　和男</t>
  </si>
  <si>
    <t>アサダ　カズオ</t>
  </si>
  <si>
    <t>中部電力名古屋</t>
  </si>
  <si>
    <t>チュウブデンリョクナゴヤ</t>
  </si>
  <si>
    <t>1-209</t>
  </si>
  <si>
    <t>455-0024</t>
  </si>
  <si>
    <t>名古屋市港区大江町3</t>
  </si>
  <si>
    <t>中部電力火力センター</t>
  </si>
  <si>
    <t>大石　俊広</t>
  </si>
  <si>
    <t>オオイシ　トシヒロ</t>
  </si>
  <si>
    <t>B1005</t>
  </si>
  <si>
    <t>457-0819</t>
  </si>
  <si>
    <t>名古屋市南区滝春町１鯱南寮</t>
  </si>
  <si>
    <t>菊地　学</t>
  </si>
  <si>
    <t>キクチ　マナブ</t>
  </si>
  <si>
    <t>B1007</t>
  </si>
  <si>
    <t>大府市北山町1-269-6</t>
  </si>
  <si>
    <t>栗林　克也</t>
  </si>
  <si>
    <t>クリバヤシ　カツヤ</t>
  </si>
  <si>
    <t>B1006</t>
  </si>
  <si>
    <t>461-8680</t>
  </si>
  <si>
    <t>名古屋市東区東新町１中部電力本店</t>
  </si>
  <si>
    <t>鈴木　康雄</t>
  </si>
  <si>
    <t>スズキ　ヤスオ</t>
  </si>
  <si>
    <t>1-206</t>
  </si>
  <si>
    <t>470-2309</t>
  </si>
  <si>
    <t>知多郡武豊町梨子ノ木３－１２９</t>
  </si>
  <si>
    <t>Suzuki.Yasuo3@chuden.co.jp</t>
  </si>
  <si>
    <t>鈴木　康道</t>
  </si>
  <si>
    <t>スズキ　ヤスミチ</t>
  </si>
  <si>
    <t>1-207</t>
  </si>
  <si>
    <t>知多郡武豊町富貴新西側１６５</t>
  </si>
  <si>
    <t>世古　幸弥</t>
  </si>
  <si>
    <t>セコ　ユキヤ</t>
  </si>
  <si>
    <t>1-205</t>
  </si>
  <si>
    <t>名古屋市東区東新町１中部電力（株）本店</t>
  </si>
  <si>
    <t>Seko.yukiya@chuden.co.jp</t>
  </si>
  <si>
    <t>瀧日　勇介</t>
  </si>
  <si>
    <t>タキヒ　ユウスケ</t>
  </si>
  <si>
    <t>B1010</t>
  </si>
  <si>
    <t>春日井市篠木町６丁目１２－１３</t>
  </si>
  <si>
    <t>県営篠木東住宅４０６号</t>
  </si>
  <si>
    <t>西岡　孝則</t>
  </si>
  <si>
    <t>ニシオカ　タカノリ</t>
  </si>
  <si>
    <t>B1012</t>
  </si>
  <si>
    <t>465-0076</t>
  </si>
  <si>
    <t>名古屋市名東区扇町２丁目１－２－２２５</t>
  </si>
  <si>
    <t>長谷川　高久</t>
  </si>
  <si>
    <t>ハセガワ　タカヒサ</t>
  </si>
  <si>
    <t>1-210</t>
  </si>
  <si>
    <t>名古屋市東区東新町１</t>
  </si>
  <si>
    <t>中部電力本店</t>
  </si>
  <si>
    <t>豆谷　幸弘</t>
  </si>
  <si>
    <t>マメタニ　ユキヒロ</t>
  </si>
  <si>
    <t>B1009</t>
  </si>
  <si>
    <t>名古屋市緑区滝ノ水2丁目1909-33</t>
  </si>
  <si>
    <t>山口　直洋</t>
  </si>
  <si>
    <t>ヤマグチ　ナオヒロ</t>
  </si>
  <si>
    <t>B1008</t>
  </si>
  <si>
    <t>名古屋市昭和区田面町2-44-301</t>
  </si>
  <si>
    <t>山崎　大也</t>
  </si>
  <si>
    <t>ヤマザキ　ヒロヤ</t>
  </si>
  <si>
    <t>B1011</t>
  </si>
  <si>
    <t>464-0015</t>
  </si>
  <si>
    <t>名古屋市千種区富士見台２－８</t>
  </si>
  <si>
    <t>パークシティ富士見台D-205</t>
  </si>
  <si>
    <t>山田　敏弘</t>
  </si>
  <si>
    <t>ヤマダ　トシヒロ</t>
  </si>
  <si>
    <t>1-208</t>
  </si>
  <si>
    <t>名古屋市緑区青山２－１０７</t>
  </si>
  <si>
    <t>淺井　南那</t>
  </si>
  <si>
    <t>アサイ　ナナ</t>
  </si>
  <si>
    <t>ＴＳＭ</t>
  </si>
  <si>
    <t>ティーエスエム</t>
  </si>
  <si>
    <t>TSM</t>
  </si>
  <si>
    <t>S5021</t>
  </si>
  <si>
    <t>487-0007</t>
  </si>
  <si>
    <t>春日井市玉野台１－８－１３</t>
  </si>
  <si>
    <t>天野　ユリヤ</t>
  </si>
  <si>
    <t>アマノ　ユリヤ</t>
  </si>
  <si>
    <t>S5022</t>
  </si>
  <si>
    <t>462-0041</t>
  </si>
  <si>
    <t>名古屋市北区浪打町１－４</t>
  </si>
  <si>
    <t>有田　翔</t>
  </si>
  <si>
    <t>アリタ　ショウ</t>
  </si>
  <si>
    <t>S30</t>
  </si>
  <si>
    <t>名古屋市千種区汁谷町116―1</t>
  </si>
  <si>
    <t>サンクレーア富士見台６０３</t>
  </si>
  <si>
    <t>粟原　佑磨</t>
  </si>
  <si>
    <t>アワハラ　ユウマ</t>
  </si>
  <si>
    <t>S34</t>
  </si>
  <si>
    <t>487-0027</t>
  </si>
  <si>
    <t>春日井市松本町１－６－１７</t>
  </si>
  <si>
    <t>池田　汐李</t>
  </si>
  <si>
    <t>イケダ　シオリ</t>
  </si>
  <si>
    <t>S5023</t>
  </si>
  <si>
    <t>春日井市柏原町5－223</t>
  </si>
  <si>
    <t>伊藤　蒼真</t>
  </si>
  <si>
    <t>イトウ　ソウマ</t>
  </si>
  <si>
    <t>S36</t>
  </si>
  <si>
    <t>486-0911</t>
  </si>
  <si>
    <t>春日井市西高山町3－2－8</t>
  </si>
  <si>
    <t>伊藤　凛乃</t>
  </si>
  <si>
    <t>イトウ　リンノ</t>
  </si>
  <si>
    <t>S5024</t>
  </si>
  <si>
    <t>486-0958</t>
  </si>
  <si>
    <t>春日井市西本町３－２４９</t>
  </si>
  <si>
    <t>井上　克俊</t>
  </si>
  <si>
    <t>イノウエ　カツトシ</t>
  </si>
  <si>
    <t>1-039</t>
  </si>
  <si>
    <t>審判のみの登録です。</t>
  </si>
  <si>
    <t>488-0062</t>
  </si>
  <si>
    <t>尾張旭市北原山町平池浦１８５８－７</t>
  </si>
  <si>
    <t>井上　慶</t>
  </si>
  <si>
    <t>イノウエ　ケイ</t>
  </si>
  <si>
    <t>S37</t>
  </si>
  <si>
    <t>尾張旭市北原山町平池浦1858‐7</t>
  </si>
  <si>
    <t>井上　主香子</t>
  </si>
  <si>
    <t>イノウエ　チカコ</t>
  </si>
  <si>
    <t>1-040</t>
  </si>
  <si>
    <t>tsm2009@cure.ocn.ne.jp</t>
  </si>
  <si>
    <t>猪熊　紗伎</t>
  </si>
  <si>
    <t>イノクマ　サキ</t>
  </si>
  <si>
    <t>S5025</t>
  </si>
  <si>
    <t>春日井市上条町８－１７－１</t>
  </si>
  <si>
    <t>井平　拓海</t>
  </si>
  <si>
    <t>イヒラ　タクミ</t>
  </si>
  <si>
    <t>S38</t>
  </si>
  <si>
    <t>470-0203</t>
  </si>
  <si>
    <t>みよし市三好丘旭１－２－８３</t>
  </si>
  <si>
    <t>大井　サラ</t>
  </si>
  <si>
    <t>オオイ　サラ</t>
  </si>
  <si>
    <t>S5026</t>
  </si>
  <si>
    <t>463-0008</t>
  </si>
  <si>
    <t>名古屋市守山区小幡北2427</t>
  </si>
  <si>
    <t>大崎　雅人</t>
  </si>
  <si>
    <t>オオサキ　マサト</t>
  </si>
  <si>
    <t>S31</t>
  </si>
  <si>
    <t>488-0022</t>
  </si>
  <si>
    <t>尾張旭市狩宿新町1‐41</t>
  </si>
  <si>
    <t>大野　琴音</t>
  </si>
  <si>
    <t>オオノ　コトネ</t>
  </si>
  <si>
    <t>S5147</t>
  </si>
  <si>
    <t>488-0847</t>
  </si>
  <si>
    <t>尾張旭市印場元町５－８－６</t>
  </si>
  <si>
    <t>大原　涼歌</t>
  </si>
  <si>
    <t>オオハラ　スズカ</t>
  </si>
  <si>
    <t>S5027</t>
  </si>
  <si>
    <t>488-0033</t>
  </si>
  <si>
    <t>尾張旭市東本地ケ原町</t>
  </si>
  <si>
    <t>4－26－6</t>
  </si>
  <si>
    <t>大東　正忠</t>
  </si>
  <si>
    <t>オオヒガシ　マサタダ</t>
  </si>
  <si>
    <t>S33</t>
  </si>
  <si>
    <t>488-0023</t>
  </si>
  <si>
    <t>尾張旭市瀬戸川町１－１１１</t>
  </si>
  <si>
    <t>小川　翔平</t>
  </si>
  <si>
    <t>オガワ　ショウヘイ</t>
  </si>
  <si>
    <t>S39</t>
  </si>
  <si>
    <t>名古屋市天白区原1丁目710</t>
  </si>
  <si>
    <t>奥山　和彦</t>
  </si>
  <si>
    <t>オクヤマ　カズヒコ</t>
  </si>
  <si>
    <t>1-042</t>
  </si>
  <si>
    <t>452-0908</t>
  </si>
  <si>
    <t>清須市寺野池端20-202</t>
  </si>
  <si>
    <t>小幡　岳人</t>
  </si>
  <si>
    <t>オバタ　タケト</t>
  </si>
  <si>
    <t>S40</t>
  </si>
  <si>
    <t>463-0053</t>
  </si>
  <si>
    <t>名古屋市守山区小幡千代田１８－７</t>
  </si>
  <si>
    <t>桂木　大和</t>
  </si>
  <si>
    <t>カツラギ　ヤマト</t>
  </si>
  <si>
    <t>S41</t>
  </si>
  <si>
    <t>463-0078</t>
  </si>
  <si>
    <t>名古屋市守山区瀬古１－１３２４－１００２</t>
  </si>
  <si>
    <t>加藤　隼輝</t>
  </si>
  <si>
    <t>カトウ　トシキ</t>
  </si>
  <si>
    <t>S42</t>
  </si>
  <si>
    <t>長久手市岩作下島５８</t>
  </si>
  <si>
    <t>加藤　瑠乃祐</t>
  </si>
  <si>
    <t>カトウ　リュウノスケ</t>
  </si>
  <si>
    <t>S32</t>
  </si>
  <si>
    <t>463-0036</t>
  </si>
  <si>
    <t>名古屋市守山区向台3－404－1</t>
  </si>
  <si>
    <t>サンシャインヒル401</t>
  </si>
  <si>
    <t>上村　サユリ</t>
  </si>
  <si>
    <t>カミムラ　サユリ</t>
  </si>
  <si>
    <t>B157</t>
  </si>
  <si>
    <t>2012年度マスターズ登録番号942です。今年も引き続きマスターズ登録をしたいです。</t>
  </si>
  <si>
    <t>454-0994</t>
  </si>
  <si>
    <t>名古屋市中川区長須賀3-704-6Ｂ</t>
  </si>
  <si>
    <t>川崎　嵐太</t>
  </si>
  <si>
    <t>カワサキ　アラタ</t>
  </si>
  <si>
    <t>488-0065</t>
  </si>
  <si>
    <t>尾張旭市北原山町大久保見２０３０</t>
  </si>
  <si>
    <t>ネオハイツ森林公園Ａ４０８</t>
  </si>
  <si>
    <t>河登　新太</t>
  </si>
  <si>
    <t>カワト　アラタ</t>
  </si>
  <si>
    <t>S43</t>
  </si>
  <si>
    <t>春日井市柏原町３－４４－２</t>
  </si>
  <si>
    <t>河登　幹太</t>
  </si>
  <si>
    <t>カワト　カンタ</t>
  </si>
  <si>
    <t>S44</t>
  </si>
  <si>
    <t>神田　彩名</t>
  </si>
  <si>
    <t>カンダ　アヤナ</t>
  </si>
  <si>
    <t>S5028</t>
  </si>
  <si>
    <t>名古屋市千種区霞ケ丘２－１－４２</t>
  </si>
  <si>
    <t>北原　拓弥</t>
  </si>
  <si>
    <t>キタハラ　タクミ</t>
  </si>
  <si>
    <t>S45</t>
  </si>
  <si>
    <t>春日井市下屋敷町118-31</t>
  </si>
  <si>
    <t>木村　加乃</t>
  </si>
  <si>
    <t>キムラ　カノ</t>
  </si>
  <si>
    <t>S5017</t>
  </si>
  <si>
    <t>486-0806</t>
  </si>
  <si>
    <t>春日井市大手田酉町1－19－11</t>
  </si>
  <si>
    <t>桑山　修一</t>
  </si>
  <si>
    <t>クワヤマ　シュウイチ</t>
  </si>
  <si>
    <t>B160</t>
  </si>
  <si>
    <t>486-0829</t>
  </si>
  <si>
    <t>春日井市堀ノ内町４－３－１６</t>
  </si>
  <si>
    <t>小林　玲子</t>
  </si>
  <si>
    <t>コバヤシ　レイコ</t>
  </si>
  <si>
    <t>B161</t>
  </si>
  <si>
    <t>春日井市堀ノ内町5－5－3</t>
  </si>
  <si>
    <t>小柳　界力</t>
  </si>
  <si>
    <t>コヤナギ　カイリ</t>
  </si>
  <si>
    <t>S117</t>
  </si>
  <si>
    <t>465-0026</t>
  </si>
  <si>
    <t>名古屋市名東区藤森１－５５</t>
  </si>
  <si>
    <t>佐竹　里野</t>
  </si>
  <si>
    <t>サタケ　リノ</t>
  </si>
  <si>
    <t>S5018</t>
  </si>
  <si>
    <t>尾張旭市井田町3－103</t>
  </si>
  <si>
    <t>シャトレ愛松三郷801</t>
  </si>
  <si>
    <t>鮫島　雄大</t>
  </si>
  <si>
    <t>サメシマ　ユウダイ</t>
  </si>
  <si>
    <t>S46</t>
  </si>
  <si>
    <t>487-0033</t>
  </si>
  <si>
    <t>春日井市岩成台6－2－3</t>
  </si>
  <si>
    <t>岩成台団地24－402</t>
  </si>
  <si>
    <t>澤　美羽</t>
  </si>
  <si>
    <t>サワ　ミウ</t>
  </si>
  <si>
    <t>S5029</t>
  </si>
  <si>
    <t>480-1146</t>
  </si>
  <si>
    <t>長久手市片平２３－３９３</t>
  </si>
  <si>
    <t>柴田　茉実</t>
  </si>
  <si>
    <t>シバタ　マミ</t>
  </si>
  <si>
    <t>S5030</t>
  </si>
  <si>
    <t>486-0818</t>
  </si>
  <si>
    <t>春日井市東野町西３－８－８</t>
  </si>
  <si>
    <t>下平　佳澄</t>
  </si>
  <si>
    <t>シモヒラ　カスミ</t>
  </si>
  <si>
    <t>S5031</t>
  </si>
  <si>
    <t>485-0815</t>
  </si>
  <si>
    <t>小牧市篠岡1－12－2</t>
  </si>
  <si>
    <t>篠岡第2住宅2－204</t>
  </si>
  <si>
    <t>白鳥　百花</t>
  </si>
  <si>
    <t>シラトリ　モモカ</t>
  </si>
  <si>
    <t>S5032</t>
  </si>
  <si>
    <t>春日井市玉野台３－１６－５</t>
  </si>
  <si>
    <t>高木　健太郎</t>
  </si>
  <si>
    <t>タカギ　ケンタロウ</t>
  </si>
  <si>
    <t>B158</t>
  </si>
  <si>
    <t>463-0034</t>
  </si>
  <si>
    <t>名古屋市守山区四軒家２－４２０－７０２</t>
  </si>
  <si>
    <t>名東</t>
  </si>
  <si>
    <t>髙嵜　桃花</t>
  </si>
  <si>
    <t>タカサキ　モモカ</t>
  </si>
  <si>
    <t>S5033</t>
  </si>
  <si>
    <t>486-0849</t>
  </si>
  <si>
    <t>春日井市八田町７－４－１６</t>
  </si>
  <si>
    <t>高辻　真</t>
  </si>
  <si>
    <t>タカツジ　シン</t>
  </si>
  <si>
    <t>1-041</t>
  </si>
  <si>
    <t>465-0005</t>
  </si>
  <si>
    <t>名古屋市名東区香流1-1115-1-203</t>
  </si>
  <si>
    <t>高橋　隼人</t>
  </si>
  <si>
    <t>タカハシ　ハヤト</t>
  </si>
  <si>
    <t>S47</t>
  </si>
  <si>
    <t>465-0036</t>
  </si>
  <si>
    <t>名古屋市名東区藤里町４０４</t>
  </si>
  <si>
    <t>高橋　遼将</t>
  </si>
  <si>
    <t>タカハシ　リョウスケ</t>
  </si>
  <si>
    <t>S48</t>
  </si>
  <si>
    <t>春日井市八田町１－１３－１９</t>
  </si>
  <si>
    <t>滝川　一興</t>
  </si>
  <si>
    <t>タキカワ　カズオキ</t>
  </si>
  <si>
    <t>B159</t>
  </si>
  <si>
    <t>488-0818</t>
  </si>
  <si>
    <t>尾張旭市向町３－１２－７</t>
  </si>
  <si>
    <t>瀬戸西</t>
  </si>
  <si>
    <t>田中　祥嗣</t>
  </si>
  <si>
    <t>タナカ　アキツグ</t>
  </si>
  <si>
    <t>S49</t>
  </si>
  <si>
    <t>488-0076</t>
  </si>
  <si>
    <t>尾張旭市新居町山の田３２２２－３</t>
  </si>
  <si>
    <t>プレンティＢ－１</t>
  </si>
  <si>
    <t>田原　佳悟</t>
  </si>
  <si>
    <t>タハラ　ケイゴ</t>
  </si>
  <si>
    <t>S50</t>
  </si>
  <si>
    <t>名古屋市緑区境松２－３１７</t>
  </si>
  <si>
    <t>ライオンズガーデン鳴海弐番館１３０１</t>
  </si>
  <si>
    <t>玉腰　大翔</t>
  </si>
  <si>
    <t>タマコシ　ヒロト</t>
  </si>
  <si>
    <t>S51</t>
  </si>
  <si>
    <t>尾張旭市東栄町２－４－２９</t>
  </si>
  <si>
    <t>田村　明日香</t>
  </si>
  <si>
    <t>タムラ　アスカ</t>
  </si>
  <si>
    <t>S5019</t>
  </si>
  <si>
    <t>488-0016</t>
  </si>
  <si>
    <t>尾張旭市三郷町陶栄8－2</t>
  </si>
  <si>
    <t>ネオステージ三郷508</t>
  </si>
  <si>
    <t>中西　楓夏</t>
  </si>
  <si>
    <t>ナカニシ　フウカ</t>
  </si>
  <si>
    <t>S5034</t>
  </si>
  <si>
    <t>名古屋市港区木場町２－２６</t>
  </si>
  <si>
    <t>センチュリースクエア木場１１６</t>
  </si>
  <si>
    <t>永野　響</t>
  </si>
  <si>
    <t>ナガノ　ヒビキ</t>
  </si>
  <si>
    <t>S52</t>
  </si>
  <si>
    <t>488-0822</t>
  </si>
  <si>
    <t>尾張旭市緑町緑ケ丘８－８</t>
  </si>
  <si>
    <t>中野　夕夏</t>
  </si>
  <si>
    <t>ナカノ　ユウナ</t>
  </si>
  <si>
    <t>S5035</t>
  </si>
  <si>
    <t>名古屋市天白区中平１－１０３－１２０２</t>
  </si>
  <si>
    <t>名倉　夕美子</t>
  </si>
  <si>
    <t>ナグラ　ユミコ</t>
  </si>
  <si>
    <t>1-043</t>
  </si>
  <si>
    <t>486-0964</t>
  </si>
  <si>
    <t>春日井市宗法町4－1</t>
  </si>
  <si>
    <t>西　徹朗</t>
  </si>
  <si>
    <t>ニシ　テツロウ</t>
  </si>
  <si>
    <t>S53</t>
  </si>
  <si>
    <t>465-0013</t>
  </si>
  <si>
    <t>名古屋市名東区社口２－１１０２－３０１</t>
  </si>
  <si>
    <t>西山　雄吾</t>
  </si>
  <si>
    <t>ニシヤマ　ユウゴ</t>
  </si>
  <si>
    <t>S54</t>
  </si>
  <si>
    <t>尾張旭市緑町緑ケ丘３７</t>
  </si>
  <si>
    <t>野里　涼香</t>
  </si>
  <si>
    <t>ノザト　スズカ</t>
  </si>
  <si>
    <t>S5036</t>
  </si>
  <si>
    <t>452-0831</t>
  </si>
  <si>
    <t>名古屋市西区円明町</t>
  </si>
  <si>
    <t>野村　穂菜美</t>
  </si>
  <si>
    <t>ノムラ　ホナミ</t>
  </si>
  <si>
    <t>S5037</t>
  </si>
  <si>
    <t>486-0907</t>
  </si>
  <si>
    <t>春日井市黒鉾町大久手１８－４７</t>
  </si>
  <si>
    <t>服部　総志</t>
  </si>
  <si>
    <t>ハットリ　ソウシ</t>
  </si>
  <si>
    <t>S55</t>
  </si>
  <si>
    <t>480-1174</t>
  </si>
  <si>
    <t>長久手市東浦５１０</t>
  </si>
  <si>
    <t>濱田　晃成</t>
  </si>
  <si>
    <t>ハマダ　コウセイ</t>
  </si>
  <si>
    <t>S56</t>
  </si>
  <si>
    <t>462-0014</t>
  </si>
  <si>
    <t>名古屋市北区楠味鋺４－２０１－１</t>
  </si>
  <si>
    <t>東　誠太郎</t>
  </si>
  <si>
    <t>ヒガシ　セイタロウ</t>
  </si>
  <si>
    <t>S57</t>
  </si>
  <si>
    <t>488-0873</t>
  </si>
  <si>
    <t>尾張旭市平子町中通２２０－５</t>
  </si>
  <si>
    <t>平井　雄大</t>
  </si>
  <si>
    <t>ヒライ　ユウダイ</t>
  </si>
  <si>
    <t>S58</t>
  </si>
  <si>
    <t>468-0056</t>
  </si>
  <si>
    <t>名古屋市天白区島田2丁目301</t>
  </si>
  <si>
    <t>島田橋住宅３－８０５</t>
  </si>
  <si>
    <t>吹原　輝</t>
  </si>
  <si>
    <t>フキハラ　ヒカル</t>
  </si>
  <si>
    <t>S59</t>
  </si>
  <si>
    <t>488-0041</t>
  </si>
  <si>
    <t>尾張旭市南新町中畑1‐113</t>
  </si>
  <si>
    <t>松下　陽菜</t>
  </si>
  <si>
    <t>マツシタ　ヒナタ</t>
  </si>
  <si>
    <t>S5038</t>
  </si>
  <si>
    <t>487-0005</t>
  </si>
  <si>
    <t>春日井市押沢台5－1－4</t>
  </si>
  <si>
    <t>松田　煌矢</t>
  </si>
  <si>
    <t>マツダ　コウヤ</t>
  </si>
  <si>
    <t>S60</t>
  </si>
  <si>
    <t>489-0975</t>
  </si>
  <si>
    <t>瀬戸市山の田町６５－４</t>
  </si>
  <si>
    <t>松本　佳音彩</t>
  </si>
  <si>
    <t>マツモト　カノア</t>
  </si>
  <si>
    <t>S5039</t>
  </si>
  <si>
    <t>465-0051</t>
  </si>
  <si>
    <t>名古屋市名東区社が丘２－５１０</t>
  </si>
  <si>
    <t>松山　明里咲</t>
  </si>
  <si>
    <t>マツヤマ　アリサ</t>
  </si>
  <si>
    <t>S5040</t>
  </si>
  <si>
    <t>名古屋市港区木場町９－２４</t>
  </si>
  <si>
    <t>真栄マンション木場町Ａ－１００２</t>
  </si>
  <si>
    <t>水野　匠</t>
  </si>
  <si>
    <t>ミズノ　タクミ</t>
  </si>
  <si>
    <t>S61</t>
  </si>
  <si>
    <t>名古屋市天白区中平２－５０３－１０７</t>
  </si>
  <si>
    <t>山田　美有</t>
  </si>
  <si>
    <t>ヤマダ　ミウ</t>
  </si>
  <si>
    <t>S5041</t>
  </si>
  <si>
    <t>名古屋市名東区一社１－１７</t>
  </si>
  <si>
    <t>ライオンズガーデン一社６０１</t>
  </si>
  <si>
    <t>山邉　結夢</t>
  </si>
  <si>
    <t>ヤマベ　ユメ</t>
  </si>
  <si>
    <t>S5042</t>
  </si>
  <si>
    <t>春日井市八田町５－１４－２</t>
  </si>
  <si>
    <t>山本　紫乃</t>
  </si>
  <si>
    <t>ヤマモト　シノ</t>
  </si>
  <si>
    <t>S5043</t>
  </si>
  <si>
    <t>名古屋市名東区社台２－５</t>
  </si>
  <si>
    <t>吉田　梨華</t>
  </si>
  <si>
    <t>ヨシダ　リカ</t>
  </si>
  <si>
    <t>S5020</t>
  </si>
  <si>
    <t>488-0021</t>
  </si>
  <si>
    <t>尾張旭市狩宿町３－２－１</t>
  </si>
  <si>
    <t>吉田　凛</t>
  </si>
  <si>
    <t>ヨシダ　リン</t>
  </si>
  <si>
    <t>S5044</t>
  </si>
  <si>
    <t>486-0905</t>
  </si>
  <si>
    <t>春日井市稲口町1－7－14</t>
  </si>
  <si>
    <t>脇田　ライラ瑠梨果</t>
  </si>
  <si>
    <t>ワキタ　ライラルリカ</t>
  </si>
  <si>
    <t>S5045</t>
  </si>
  <si>
    <t>尾張旭市東本地ケ原町３－２５</t>
  </si>
  <si>
    <t>セゾンプランドール晴丘５１１</t>
  </si>
  <si>
    <t>小川　博史</t>
  </si>
  <si>
    <t>オガワ　ヒロシ</t>
  </si>
  <si>
    <t>天白川走友会</t>
  </si>
  <si>
    <t>テンパクガワソウユウカイ</t>
  </si>
  <si>
    <t>B516</t>
  </si>
  <si>
    <t>459-8003</t>
  </si>
  <si>
    <t>名古屋市緑区大高台２－２２０－２</t>
  </si>
  <si>
    <t>ohgyawa@qc.commufa.jp</t>
  </si>
  <si>
    <t>小野田　樹</t>
  </si>
  <si>
    <t>オノダ　タツキ</t>
  </si>
  <si>
    <t>B515</t>
  </si>
  <si>
    <t>466-0831</t>
  </si>
  <si>
    <t>名古屋市昭和区花見通</t>
  </si>
  <si>
    <t>小林　丈二</t>
  </si>
  <si>
    <t>コバヤシ　ジョウジ</t>
  </si>
  <si>
    <t>B513</t>
  </si>
  <si>
    <t>468-0047</t>
  </si>
  <si>
    <t>名古屋市天白区井の森町136-2</t>
  </si>
  <si>
    <t>サンクレーア野並イーストコート１１０２</t>
  </si>
  <si>
    <t>小林　昌玄</t>
  </si>
  <si>
    <t>コバヤシ　ヨシヒロ</t>
  </si>
  <si>
    <t>B514</t>
  </si>
  <si>
    <t>467-0032</t>
  </si>
  <si>
    <t>名古屋市瑞穂区弥富町紅葉園６６－１</t>
  </si>
  <si>
    <t>斎藤　幸一</t>
  </si>
  <si>
    <t>サイトウ　コウイチ</t>
  </si>
  <si>
    <t>B519</t>
  </si>
  <si>
    <t>名古屋市緑区鳴海町諸ノ木85-281</t>
  </si>
  <si>
    <t>山形県</t>
  </si>
  <si>
    <t>志村　俊人</t>
  </si>
  <si>
    <t>シムラ　トシヒト</t>
  </si>
  <si>
    <t>B517</t>
  </si>
  <si>
    <t>464-0801</t>
  </si>
  <si>
    <t>名古屋市千種区星ヶ丘２－１９－１レインボー星ヶ丘７０１</t>
  </si>
  <si>
    <t>高須　隆一</t>
  </si>
  <si>
    <t>タカス　リュウイチ</t>
  </si>
  <si>
    <t>B520</t>
  </si>
  <si>
    <t>468-0055</t>
  </si>
  <si>
    <t>名古屋市天白区池場三丁目218番地</t>
  </si>
  <si>
    <t>mp5r-tks@asahi-net.or.jp</t>
  </si>
  <si>
    <t>中野　和武</t>
  </si>
  <si>
    <t>ナカノ　カズタケ</t>
  </si>
  <si>
    <t>B508</t>
  </si>
  <si>
    <t>名古屋市天白区土原1丁目28番地</t>
  </si>
  <si>
    <t>青山舎4H2号</t>
  </si>
  <si>
    <t>成田　暁穂</t>
  </si>
  <si>
    <t>ナリタ　アキオ</t>
  </si>
  <si>
    <t>B509</t>
  </si>
  <si>
    <t>名古屋市天白区元植田2丁目1301</t>
  </si>
  <si>
    <t>長谷川　洋祐</t>
  </si>
  <si>
    <t>ハセガワ　ヨウスケ</t>
  </si>
  <si>
    <t>B507</t>
  </si>
  <si>
    <t>名古屋市天白区御幸山1201</t>
  </si>
  <si>
    <t>御幸山パークマンションA406</t>
  </si>
  <si>
    <t>日面　彰一</t>
  </si>
  <si>
    <t>ヒオモ　ショウイチ</t>
  </si>
  <si>
    <t>B506</t>
  </si>
  <si>
    <t>458-0815</t>
  </si>
  <si>
    <t>名古屋市緑区徳重2丁目907番地</t>
  </si>
  <si>
    <t>松井　久志</t>
  </si>
  <si>
    <t>マツイ　ヒサシ</t>
  </si>
  <si>
    <t>B512</t>
  </si>
  <si>
    <t>468-0066</t>
  </si>
  <si>
    <t>名古屋市天白区元八事4丁目57-1</t>
  </si>
  <si>
    <t>松山　よし子</t>
  </si>
  <si>
    <t>マツヤマ　ヨシコ</t>
  </si>
  <si>
    <t>B511</t>
  </si>
  <si>
    <t>名古屋市天白区中平1丁目1502-1</t>
  </si>
  <si>
    <t>アルカディア中平201号</t>
  </si>
  <si>
    <t>水野　康太</t>
  </si>
  <si>
    <t>ミズノ　コウタ</t>
  </si>
  <si>
    <t>B510</t>
  </si>
  <si>
    <t>名古屋市昭和区広路町字梅園51-1</t>
  </si>
  <si>
    <t>広路住宅１－１２</t>
  </si>
  <si>
    <t>三森　薫</t>
  </si>
  <si>
    <t>ミツモリ　カオル</t>
  </si>
  <si>
    <t>B518</t>
  </si>
  <si>
    <t>468-0004</t>
  </si>
  <si>
    <t>名古屋市天白区梅が丘5-201</t>
  </si>
  <si>
    <t>天白植田1-205</t>
  </si>
  <si>
    <t>茂木　麻衣子</t>
  </si>
  <si>
    <t>モテギ　マイコ</t>
  </si>
  <si>
    <t>B505</t>
  </si>
  <si>
    <t>468-0024</t>
  </si>
  <si>
    <t>名古屋市天白区大根町4番地</t>
  </si>
  <si>
    <t>横山　宣祥</t>
  </si>
  <si>
    <t>ヨコヤマ　ノリヒロ</t>
  </si>
  <si>
    <t>B521</t>
  </si>
  <si>
    <t>457-0065</t>
  </si>
  <si>
    <t>名古屋市南区元鳴尾町３４７－４</t>
  </si>
  <si>
    <t>阿部　真志</t>
  </si>
  <si>
    <t>アベ　マサシ</t>
  </si>
  <si>
    <t>東海デカスロン</t>
  </si>
  <si>
    <t>トウカイデカスロン</t>
  </si>
  <si>
    <t>東海ﾃﾞｶｽﾛﾝ</t>
  </si>
  <si>
    <t>B504</t>
  </si>
  <si>
    <t>458-0024</t>
  </si>
  <si>
    <t>名古屋市緑区尾崎山2-1311</t>
  </si>
  <si>
    <t>八ﾂ尾ｺｰﾎﾟ203</t>
  </si>
  <si>
    <t>市村　真帆</t>
  </si>
  <si>
    <t>イチムラ　マホ</t>
  </si>
  <si>
    <t>B498</t>
  </si>
  <si>
    <t>岩野　司</t>
  </si>
  <si>
    <t>イワノ　ツカサ</t>
  </si>
  <si>
    <t>B501</t>
  </si>
  <si>
    <t>460-0015</t>
  </si>
  <si>
    <t>名古屋市中区大井町２－３</t>
  </si>
  <si>
    <t>大橋　一幸</t>
  </si>
  <si>
    <t>オオハシ　カズユキ</t>
  </si>
  <si>
    <t>1-154</t>
  </si>
  <si>
    <t>483-8124</t>
  </si>
  <si>
    <t>江南市小折本町白山１４６－４５</t>
  </si>
  <si>
    <t>岡村　隆平</t>
  </si>
  <si>
    <t>オカムラ　リュウヘイ</t>
  </si>
  <si>
    <t>B503</t>
  </si>
  <si>
    <t>470-1127</t>
  </si>
  <si>
    <t>豊明市三崎町ゆたか台25-5</t>
  </si>
  <si>
    <t>ｾﾋﾟｱｺｰﾄ２１　　102号室</t>
  </si>
  <si>
    <t>岡本　敏成</t>
  </si>
  <si>
    <t>オカモト　トシナリ</t>
  </si>
  <si>
    <t>B502</t>
  </si>
  <si>
    <t>444-3512</t>
  </si>
  <si>
    <t>岡崎市鉢地町下中野12</t>
  </si>
  <si>
    <t>櫻井　孝明</t>
  </si>
  <si>
    <t>サクライ　タカアキ</t>
  </si>
  <si>
    <t>B493</t>
  </si>
  <si>
    <t>名古屋市千種区星ケ丘1-5</t>
  </si>
  <si>
    <t>ｱｰﾊﾞﾝﾗﾌﾚ星が丘11-209</t>
  </si>
  <si>
    <t>座馬　雅斗</t>
  </si>
  <si>
    <t>ザンマ　マサト</t>
  </si>
  <si>
    <t>B500</t>
  </si>
  <si>
    <t>488-0859</t>
  </si>
  <si>
    <t>尾張旭市桜ケ丘町1-257</t>
  </si>
  <si>
    <t>ﾍﾞﾙﾋﾙｽﾞ桜が丘Ａ205</t>
  </si>
  <si>
    <t>立脇　慧一</t>
  </si>
  <si>
    <t>タテワキ　ケイイチ</t>
  </si>
  <si>
    <t>B494</t>
  </si>
  <si>
    <t>465-0063</t>
  </si>
  <si>
    <t>名古屋市名東区新宿</t>
  </si>
  <si>
    <t>1-311-1ｶﾙﾃｲｱ名東新宿301</t>
  </si>
  <si>
    <t>谷　政人</t>
  </si>
  <si>
    <t>タニ　マサト</t>
  </si>
  <si>
    <t>1-153</t>
  </si>
  <si>
    <t>豊田市乙部ケ丘３－３－３</t>
  </si>
  <si>
    <t>新美　準人</t>
  </si>
  <si>
    <t>ニイミ　ハヤト</t>
  </si>
  <si>
    <t>1-155</t>
  </si>
  <si>
    <t>482-0043</t>
  </si>
  <si>
    <t>岩倉市本町上郷前２７－３</t>
  </si>
  <si>
    <t>波多野　邦彦</t>
  </si>
  <si>
    <t>ハタノ　クニヒコ</t>
  </si>
  <si>
    <t>B496</t>
  </si>
  <si>
    <t>東郷町白鳥４－２－１押草団地４０８－１０４</t>
  </si>
  <si>
    <t>平田　和之</t>
  </si>
  <si>
    <t>ヒラタ　カズユキ</t>
  </si>
  <si>
    <t>B495</t>
  </si>
  <si>
    <t>470-0373</t>
  </si>
  <si>
    <t>豊田市四郷町天道６６－３コートレージュⅡ２０３</t>
  </si>
  <si>
    <t>深見　篤貴</t>
  </si>
  <si>
    <t>フカミ　アツキ</t>
  </si>
  <si>
    <t>B497</t>
  </si>
  <si>
    <t>452-0943</t>
  </si>
  <si>
    <t>清須市新清洲５－７－１４</t>
  </si>
  <si>
    <t>山口　峰昌</t>
  </si>
  <si>
    <t>ヤマグチ　タカマサ</t>
  </si>
  <si>
    <t>B499</t>
  </si>
  <si>
    <t>大府市追分町4丁目220-1</t>
  </si>
  <si>
    <t>ｶｰｻｸﾚｲﾝC101</t>
  </si>
  <si>
    <t>大野　順一</t>
  </si>
  <si>
    <t>オオノ　ジュンイチ</t>
  </si>
  <si>
    <t>東海理化</t>
  </si>
  <si>
    <t>トウカイリカ</t>
  </si>
  <si>
    <t>B748</t>
  </si>
  <si>
    <t>453-0045</t>
  </si>
  <si>
    <t>名古屋市中村区藤江町３－１０７</t>
  </si>
  <si>
    <t>jamy8428run@yahoo.co.jp</t>
  </si>
  <si>
    <t>090-1782-9218</t>
  </si>
  <si>
    <t>岸本　充弘</t>
  </si>
  <si>
    <t>キシモト　ミツヒロ</t>
  </si>
  <si>
    <t>B752</t>
  </si>
  <si>
    <t>441-0202</t>
  </si>
  <si>
    <t>豊川市赤坂町21-1</t>
  </si>
  <si>
    <t>音羽寮B２０５</t>
  </si>
  <si>
    <t>北原　幹也</t>
  </si>
  <si>
    <t>キタハラ　ミキヤ</t>
  </si>
  <si>
    <t>B750</t>
  </si>
  <si>
    <t>485-0045</t>
  </si>
  <si>
    <t>小牧市川西1-11</t>
  </si>
  <si>
    <t>みそのマンション上善光４０５</t>
  </si>
  <si>
    <t>児島　一枝</t>
  </si>
  <si>
    <t>コジマ　カズエ</t>
  </si>
  <si>
    <t>B751</t>
  </si>
  <si>
    <t>大野順一　方</t>
  </si>
  <si>
    <t>高橋　花菜</t>
  </si>
  <si>
    <t>タカハシ　カナ</t>
  </si>
  <si>
    <t>B753</t>
  </si>
  <si>
    <t>462-0005</t>
  </si>
  <si>
    <t>名古屋市北区池花町217番地</t>
  </si>
  <si>
    <t>ｼｬﾄｰ池花202</t>
  </si>
  <si>
    <t>林　和範</t>
  </si>
  <si>
    <t>ハヤシ　カズノリ</t>
  </si>
  <si>
    <t>B749</t>
  </si>
  <si>
    <t>509-5132</t>
  </si>
  <si>
    <t>土岐市泉町大富１８５３－２３</t>
  </si>
  <si>
    <t>青木　未来</t>
  </si>
  <si>
    <t>アオキ　ミライ</t>
  </si>
  <si>
    <t>東郷AC</t>
  </si>
  <si>
    <t>トウゴウエイシー</t>
  </si>
  <si>
    <t>S89</t>
  </si>
  <si>
    <t>中学1年</t>
  </si>
  <si>
    <t>愛知郡東郷町諸輪木戸畑31-43</t>
  </si>
  <si>
    <t>大石　柊太</t>
  </si>
  <si>
    <t>オオイシ　シュウタ</t>
  </si>
  <si>
    <t>S90</t>
  </si>
  <si>
    <t>愛知郡東郷町白鳥3-2-2</t>
  </si>
  <si>
    <t>レインボー東郷白鳥105</t>
  </si>
  <si>
    <t>沖田　光咲</t>
  </si>
  <si>
    <t>オキタ　ミサキ</t>
  </si>
  <si>
    <t>S5214</t>
  </si>
  <si>
    <t>中学1年生</t>
  </si>
  <si>
    <t>愛知郡東郷町白鳥1-2-4</t>
  </si>
  <si>
    <t>ライオンズマンション東郷西館209</t>
  </si>
  <si>
    <t>近藤　伸一</t>
  </si>
  <si>
    <t>コンドウ　シンイチ</t>
  </si>
  <si>
    <t>B859</t>
  </si>
  <si>
    <t>愛知郡東郷町白鳥1-13-2</t>
  </si>
  <si>
    <t>0561-38-2549</t>
  </si>
  <si>
    <t>佐藤　善勝</t>
  </si>
  <si>
    <t>サトウ　ヨシカツ</t>
  </si>
  <si>
    <t>B856</t>
  </si>
  <si>
    <t>470-0152</t>
  </si>
  <si>
    <t>愛知郡東郷町北山台3-9-48</t>
  </si>
  <si>
    <t>0561-58-7280</t>
  </si>
  <si>
    <t>高橋　好波</t>
  </si>
  <si>
    <t>タカハシ　コノハ</t>
  </si>
  <si>
    <t>S5115</t>
  </si>
  <si>
    <t>中学2年生</t>
  </si>
  <si>
    <t>470-0162</t>
  </si>
  <si>
    <t>愛知郡東郷町春木西羽根穴2235-8</t>
  </si>
  <si>
    <t>高橋　豊</t>
  </si>
  <si>
    <t>タカハシ　ユタカ</t>
  </si>
  <si>
    <t>B857</t>
  </si>
  <si>
    <t>050-6000-6795</t>
  </si>
  <si>
    <t>谷川　麻衣</t>
  </si>
  <si>
    <t>タニカワ　マイ</t>
  </si>
  <si>
    <t>S5116</t>
  </si>
  <si>
    <t>470-0156</t>
  </si>
  <si>
    <t>愛知郡東郷町御岳2-15-2</t>
  </si>
  <si>
    <t>野末　雅仁</t>
  </si>
  <si>
    <t>ノズエ　マサヒト</t>
  </si>
  <si>
    <t>B860</t>
  </si>
  <si>
    <t>愛知郡東郷町北山台5-10-6</t>
  </si>
  <si>
    <t>野々山　敏弘</t>
  </si>
  <si>
    <t>ノノヤマ　トシヒロ</t>
  </si>
  <si>
    <t>B858</t>
  </si>
  <si>
    <t>愛知郡東郷町春木字西前6021</t>
  </si>
  <si>
    <t>090-0182-4929</t>
  </si>
  <si>
    <t>吉田　彩乃</t>
  </si>
  <si>
    <t>ヨシダ　アヤノ</t>
  </si>
  <si>
    <t>S5117</t>
  </si>
  <si>
    <t>中学3年生</t>
  </si>
  <si>
    <t>愛知郡東郷町白鳥3-9-20</t>
  </si>
  <si>
    <t>0561-38-7561</t>
  </si>
  <si>
    <t>渡辺　真衣</t>
  </si>
  <si>
    <t>ワタナベ　マイ</t>
  </si>
  <si>
    <t>S5118</t>
  </si>
  <si>
    <t>470-0154</t>
  </si>
  <si>
    <t>愛知郡東郷町和合ケ丘2-16-30</t>
  </si>
  <si>
    <t>赤嶺　あいな</t>
  </si>
  <si>
    <t>アカミネ　アイナ</t>
  </si>
  <si>
    <t>とよやまJRC</t>
  </si>
  <si>
    <t>トヨヤマジェイアールシー</t>
  </si>
  <si>
    <t>JRC</t>
  </si>
  <si>
    <t>S5046</t>
  </si>
  <si>
    <t>西春日井郡豊山町豊場志水146-4</t>
  </si>
  <si>
    <t>豊山第２住宅３F2</t>
  </si>
  <si>
    <t>安藤　里湖</t>
  </si>
  <si>
    <t>アンドウ　リコ</t>
  </si>
  <si>
    <t>S5047</t>
  </si>
  <si>
    <t>西春日井郡豊山町豊場中之町100-3</t>
  </si>
  <si>
    <t>石黒　楓</t>
  </si>
  <si>
    <t>イシグロ　カエデ</t>
  </si>
  <si>
    <t>S5048</t>
  </si>
  <si>
    <t>西春日井郡豊山町豊場神戸14</t>
  </si>
  <si>
    <t>上野　寧々</t>
  </si>
  <si>
    <t>ウエノ　ネネ</t>
  </si>
  <si>
    <t>S5049</t>
  </si>
  <si>
    <t>西春日井郡豊山町豊場栄18の1</t>
  </si>
  <si>
    <t>遠藤　毬乃</t>
  </si>
  <si>
    <t>エンドウ　マリノ</t>
  </si>
  <si>
    <t>S5050</t>
  </si>
  <si>
    <t>453-0855</t>
  </si>
  <si>
    <t>名古屋市中村区烏森町4-37-1</t>
  </si>
  <si>
    <t>太田　礼美</t>
  </si>
  <si>
    <t>オオタ　アヤミ</t>
  </si>
  <si>
    <t>S5051</t>
  </si>
  <si>
    <t>西春日井郡豊山町青山東栄331</t>
  </si>
  <si>
    <t>大野　瑞歩</t>
  </si>
  <si>
    <t>オオノ　ミズホ</t>
  </si>
  <si>
    <t>S5052</t>
  </si>
  <si>
    <t>西春日井郡豊山町青山金剛41-1</t>
  </si>
  <si>
    <t>河村　麻央</t>
  </si>
  <si>
    <t>カワムラ　マオ</t>
  </si>
  <si>
    <t>S5053</t>
  </si>
  <si>
    <t>西春日井郡豊山町青山高添128</t>
  </si>
  <si>
    <t>河村　優菜</t>
  </si>
  <si>
    <t>カワムラ　ユナ</t>
  </si>
  <si>
    <t>S5054</t>
  </si>
  <si>
    <t>小牧市藤島1-124</t>
  </si>
  <si>
    <t>倉田　瑠奈</t>
  </si>
  <si>
    <t>クラタ　ルナ</t>
  </si>
  <si>
    <t>S5215</t>
  </si>
  <si>
    <t>名古屋市中区大須２丁目２４－１４</t>
  </si>
  <si>
    <t>小出　啓輔</t>
  </si>
  <si>
    <t>コイデ　ケイスケ</t>
  </si>
  <si>
    <t>S63</t>
  </si>
  <si>
    <t>西春日井郡豊山町青山江川101-1</t>
  </si>
  <si>
    <t>小瀧　花愛</t>
  </si>
  <si>
    <t>コタキ　ハナエ</t>
  </si>
  <si>
    <t>S5055</t>
  </si>
  <si>
    <t>西春日井郡豊山町豊場高前133-201</t>
  </si>
  <si>
    <t>小寺　そら</t>
  </si>
  <si>
    <t>コテラ　ソラ</t>
  </si>
  <si>
    <t>S5056</t>
  </si>
  <si>
    <t>西春日井郡豊山町豊場神戸８９番地2</t>
  </si>
  <si>
    <t>綱島　璃音</t>
  </si>
  <si>
    <t>ツナシマ　リノン</t>
  </si>
  <si>
    <t>S5057</t>
  </si>
  <si>
    <t>485-0075</t>
  </si>
  <si>
    <t>小牧市三ツ渕284-5</t>
  </si>
  <si>
    <t>丹羽　未紗子</t>
  </si>
  <si>
    <t>ニワ　ミサコ</t>
  </si>
  <si>
    <t>S5058</t>
  </si>
  <si>
    <t>西春日井郡豊山町青山1213-4</t>
  </si>
  <si>
    <t>丹羽　佳乃</t>
  </si>
  <si>
    <t>ニワ　ヨシノ</t>
  </si>
  <si>
    <t>S5059</t>
  </si>
  <si>
    <t>西春日井郡豊山町青山金剛188-1</t>
  </si>
  <si>
    <t>野間　凜々</t>
  </si>
  <si>
    <t>ノマ　リリ</t>
  </si>
  <si>
    <t>S5060</t>
  </si>
  <si>
    <t>西春日井郡豊山町豊場和合126</t>
  </si>
  <si>
    <t>松原　亜純</t>
  </si>
  <si>
    <t>マツバラ　アスミ</t>
  </si>
  <si>
    <t>S5061</t>
  </si>
  <si>
    <t>452-0902</t>
  </si>
  <si>
    <t>清須市助七東山中92</t>
  </si>
  <si>
    <t>ユーハウス新川901</t>
  </si>
  <si>
    <t>猪口　聖也</t>
  </si>
  <si>
    <t>イノクチ　セイヤ</t>
  </si>
  <si>
    <t>Triathlon team Dragon</t>
  </si>
  <si>
    <t>トライアスロン　チーム　ドラゴン</t>
  </si>
  <si>
    <t>TTD</t>
  </si>
  <si>
    <t>486-0832</t>
  </si>
  <si>
    <t>春日井市乙輪町</t>
  </si>
  <si>
    <t>北原　和幸</t>
  </si>
  <si>
    <t>キタハラ　カズユキ</t>
  </si>
  <si>
    <t>486-0856</t>
  </si>
  <si>
    <t>春日井市梅ケ坪町38-1</t>
  </si>
  <si>
    <t>小山　寛司</t>
  </si>
  <si>
    <t>コヤマ　カンジ</t>
  </si>
  <si>
    <t>春日井市篠木町7-40-7</t>
  </si>
  <si>
    <t>武智　慶真</t>
  </si>
  <si>
    <t>タケチ　ケイマ</t>
  </si>
  <si>
    <t>中村　空暉</t>
  </si>
  <si>
    <t>ナカムラ　コウキ</t>
  </si>
  <si>
    <t>春日井市篠木町</t>
  </si>
  <si>
    <t>中村　侑暉</t>
  </si>
  <si>
    <t>ナカムラ　ユウキ</t>
  </si>
  <si>
    <t>洞田　龍之介</t>
  </si>
  <si>
    <t>ホラタ　リュウノスケ</t>
  </si>
  <si>
    <t>春日井市中央台</t>
  </si>
  <si>
    <t>堀　明日香</t>
  </si>
  <si>
    <t>ホリ　アスカ</t>
  </si>
  <si>
    <t>486-0853</t>
  </si>
  <si>
    <t>春日井市穴橋町</t>
  </si>
  <si>
    <t>荻野　渉</t>
  </si>
  <si>
    <t>オギノ　ワタル</t>
  </si>
  <si>
    <t>名古屋AOIランニングクラブ</t>
  </si>
  <si>
    <t>ナゴヤアオイランニングクラブ</t>
  </si>
  <si>
    <t>名古屋AOI RC</t>
  </si>
  <si>
    <t>B852</t>
  </si>
  <si>
    <t>464-0076</t>
  </si>
  <si>
    <t>名古屋市千種区豊年町12‐11</t>
  </si>
  <si>
    <t>キャトルセゾン田内301号</t>
  </si>
  <si>
    <t>052-737-9181</t>
  </si>
  <si>
    <t>グラクソ・スミスクライン株式会社</t>
  </si>
  <si>
    <t>450-0001</t>
  </si>
  <si>
    <t>愛知県名古屋市中村区那古野1‐47‐1名古屋国際センタービル18階</t>
  </si>
  <si>
    <t>0120-561-007</t>
  </si>
  <si>
    <t>鉞田　利也</t>
  </si>
  <si>
    <t>オノダ　トシヤ</t>
  </si>
  <si>
    <t>B850</t>
  </si>
  <si>
    <t>名古屋市西区二方町41-2</t>
  </si>
  <si>
    <t>パークシティタワーズガーデンａ1105号</t>
  </si>
  <si>
    <t>052-501-5025</t>
  </si>
  <si>
    <t>名鉄観光サービス株式会社</t>
  </si>
  <si>
    <t>514-0004</t>
  </si>
  <si>
    <t>三重県津市栄町3-141-1モアビル5階</t>
  </si>
  <si>
    <t>桑原　憲一</t>
  </si>
  <si>
    <t>クワバラ　ケンイチ</t>
  </si>
  <si>
    <t>B855</t>
  </si>
  <si>
    <t>503-0812</t>
  </si>
  <si>
    <t>大垣市万石1-257</t>
  </si>
  <si>
    <t>（有）水都不動産</t>
  </si>
  <si>
    <t>503-0015</t>
  </si>
  <si>
    <t>岐阜県大垣市林町5-71-5</t>
  </si>
  <si>
    <t>中村　元治</t>
  </si>
  <si>
    <t>ナカムラ　モトハル</t>
  </si>
  <si>
    <t>B851</t>
  </si>
  <si>
    <t>453-0024</t>
  </si>
  <si>
    <t>名古屋市中村区名楽町2-56</t>
  </si>
  <si>
    <t>レオパレスKATOH2 102号室</t>
  </si>
  <si>
    <t>070-5690-8666</t>
  </si>
  <si>
    <t>株式会社ヒューマンテクノシステム　名古屋支店</t>
  </si>
  <si>
    <t>愛知県名古屋市千種区今池4-4-9パークフロント今池6階</t>
  </si>
  <si>
    <t>090-7393-0424</t>
  </si>
  <si>
    <t>野溝　健史</t>
  </si>
  <si>
    <t>ノミゾ　タケシ</t>
  </si>
  <si>
    <t>B854</t>
  </si>
  <si>
    <t>名古屋市東区葵1-11-6-608</t>
  </si>
  <si>
    <t>宮崎　淳一</t>
  </si>
  <si>
    <t>ミヤザキ　ジュンイチ</t>
  </si>
  <si>
    <t>B849</t>
  </si>
  <si>
    <t>名古屋市東区葵1-11-6-703</t>
  </si>
  <si>
    <t>miyazakijunichi@hotmail.com</t>
  </si>
  <si>
    <t>090-3567-3405</t>
  </si>
  <si>
    <t>宮崎クリニック</t>
  </si>
  <si>
    <t>463-0088</t>
  </si>
  <si>
    <t>愛知県名古屋市守山区鳥神町219</t>
  </si>
  <si>
    <t>052-797-0155</t>
  </si>
  <si>
    <t>山腰　博子</t>
  </si>
  <si>
    <t>ヤマコシ　ヒロコ</t>
  </si>
  <si>
    <t>B848</t>
  </si>
  <si>
    <t>483-8333</t>
  </si>
  <si>
    <t>江南市飛高町泉95</t>
  </si>
  <si>
    <t>0587-55-8547</t>
  </si>
  <si>
    <t>483-8012</t>
  </si>
  <si>
    <t>愛知県愛知県江南市般若町東山321</t>
  </si>
  <si>
    <t>0587-56-3984</t>
  </si>
  <si>
    <t>渡辺　愛</t>
  </si>
  <si>
    <t>ワタナベ　アイ</t>
  </si>
  <si>
    <t>B853</t>
  </si>
  <si>
    <t>498-0068</t>
  </si>
  <si>
    <t>弥富市鍋田町稲山393-184</t>
  </si>
  <si>
    <t>masanabe@clovernet.ne.jp</t>
  </si>
  <si>
    <t>ブラザー記念病院</t>
  </si>
  <si>
    <t>467-0851</t>
  </si>
  <si>
    <t>愛知県名古屋市瑞穂区塩入町11-8</t>
  </si>
  <si>
    <t>岩瀬　喜久子</t>
  </si>
  <si>
    <t>イワセ　キクコ</t>
  </si>
  <si>
    <t>名古屋AC</t>
  </si>
  <si>
    <t>ナゴヤエーシー</t>
  </si>
  <si>
    <t>B48</t>
  </si>
  <si>
    <t>名古屋市中川区下之一色町字松蔭３－９ニューコーポ５０３</t>
  </si>
  <si>
    <t>岩瀬　一</t>
  </si>
  <si>
    <t>イワセ　ハジメ</t>
  </si>
  <si>
    <t>B47</t>
  </si>
  <si>
    <t>大坪　鷹人</t>
  </si>
  <si>
    <t>オオツボ　タカヒト</t>
  </si>
  <si>
    <t>B49</t>
  </si>
  <si>
    <t>名古屋市緑区鳴海町甲子山８５－１４なるみグリーンコーポ２－１０２</t>
  </si>
  <si>
    <t>加藤　翼</t>
  </si>
  <si>
    <t>カトウ　ツバサ</t>
  </si>
  <si>
    <t>B51</t>
  </si>
  <si>
    <t>463-0090</t>
  </si>
  <si>
    <t>名古屋市守山区瀬古東3-604</t>
  </si>
  <si>
    <t>山の手ハウスA105</t>
  </si>
  <si>
    <t>090-1294-3844</t>
  </si>
  <si>
    <t>浜島　広司</t>
  </si>
  <si>
    <t>ハマジマ　コウジ</t>
  </si>
  <si>
    <t>B50</t>
  </si>
  <si>
    <t>457-0056</t>
  </si>
  <si>
    <t>名古屋市南区本星崎町町西439-2</t>
  </si>
  <si>
    <t>若松　良一</t>
  </si>
  <si>
    <t>ワカマツ　リョウイチ</t>
  </si>
  <si>
    <t>B46</t>
  </si>
  <si>
    <t>452-0064</t>
  </si>
  <si>
    <t>弥冨市鯏浦町東気開３０－３</t>
  </si>
  <si>
    <t>浅井　幹雄</t>
  </si>
  <si>
    <t>アサイ　ミキオ</t>
  </si>
  <si>
    <t>名古屋学院クラブ</t>
  </si>
  <si>
    <t>ナゴヤガクインクラブ</t>
  </si>
  <si>
    <t>名学院ｸﾗﾌﾞ</t>
  </si>
  <si>
    <t>B138</t>
  </si>
  <si>
    <t>名古屋市東区白壁３－７－２０</t>
  </si>
  <si>
    <t>浅岡　聖志</t>
  </si>
  <si>
    <t>アサオカ　マサユキ</t>
  </si>
  <si>
    <t>B140</t>
  </si>
  <si>
    <t>446-0052</t>
  </si>
  <si>
    <t>安城市福釜町釜松３２－２</t>
  </si>
  <si>
    <t>東　哲久</t>
  </si>
  <si>
    <t>アズマ　テツヒサ</t>
  </si>
  <si>
    <t>B136</t>
  </si>
  <si>
    <t>461-0048</t>
  </si>
  <si>
    <t>名古屋市東区矢田南1-2-25</t>
  </si>
  <si>
    <t>ライオンズマンション古出来町703</t>
  </si>
  <si>
    <t>飯田　将之</t>
  </si>
  <si>
    <t>イイダ　マサユキ</t>
  </si>
  <si>
    <t>B987</t>
  </si>
  <si>
    <t>498-0061</t>
  </si>
  <si>
    <t>弥富市操出3-33</t>
  </si>
  <si>
    <t>石川　太郎</t>
  </si>
  <si>
    <t>イシカワ　タロウ</t>
  </si>
  <si>
    <t>B147</t>
  </si>
  <si>
    <t>464-0836</t>
  </si>
  <si>
    <t>名古屋市千種区菊坂町2-15</t>
  </si>
  <si>
    <t>伊藤　洋輝</t>
  </si>
  <si>
    <t>イトウ　ヒロキ</t>
  </si>
  <si>
    <t>B142</t>
  </si>
  <si>
    <t>470-0463</t>
  </si>
  <si>
    <t>豊田市石飛町深山口135-1</t>
  </si>
  <si>
    <t>大口　哲司</t>
  </si>
  <si>
    <t>オオグチ　テツジ</t>
  </si>
  <si>
    <t>B144</t>
  </si>
  <si>
    <t>481-0004</t>
  </si>
  <si>
    <t>北名古屋市鹿田624</t>
  </si>
  <si>
    <t>大澤　功</t>
  </si>
  <si>
    <t>オオサワ　コウ</t>
  </si>
  <si>
    <t>1-038</t>
  </si>
  <si>
    <t>466-0011</t>
  </si>
  <si>
    <t>名古屋市昭和区鶴羽町2-7-3</t>
  </si>
  <si>
    <t>柏原　裕士</t>
  </si>
  <si>
    <t>カシハラ　ユウシ</t>
  </si>
  <si>
    <t>B146</t>
  </si>
  <si>
    <t>462-0023</t>
  </si>
  <si>
    <t>名古屋市北区安井1-1-33</t>
  </si>
  <si>
    <t>城北212</t>
  </si>
  <si>
    <t>加藤　友衛</t>
  </si>
  <si>
    <t>カトウ　トモエ</t>
  </si>
  <si>
    <t>1-034</t>
  </si>
  <si>
    <t>466-0838</t>
  </si>
  <si>
    <t>名古屋市守山区新城２１－７大島ビル城下２Ｆ</t>
  </si>
  <si>
    <t>河重　充寿</t>
  </si>
  <si>
    <t>カワシゲ　ミツトシ</t>
  </si>
  <si>
    <t>1-037</t>
  </si>
  <si>
    <t>北名古屋市鹿田合田156‐1</t>
  </si>
  <si>
    <t>小森　好治</t>
  </si>
  <si>
    <t>コモリ　ヨシハル</t>
  </si>
  <si>
    <t>1-036</t>
  </si>
  <si>
    <t>春日井市高蔵寺町７－１－５</t>
  </si>
  <si>
    <t>鈴木　孝則</t>
  </si>
  <si>
    <t>スズキ　タカノリ</t>
  </si>
  <si>
    <t>B137</t>
  </si>
  <si>
    <t>463-0004</t>
  </si>
  <si>
    <t>名古屋市天白区鴻の巣２－９１３</t>
  </si>
  <si>
    <t>godzi@meigaku.ac.jp</t>
  </si>
  <si>
    <t>中野　弘幸</t>
  </si>
  <si>
    <t>ナカノ　ヒロユキ</t>
  </si>
  <si>
    <t>B143</t>
  </si>
  <si>
    <t>446-0007</t>
  </si>
  <si>
    <t>安城市東栄町3－5－11</t>
  </si>
  <si>
    <t>タウニー新安城B棟102</t>
  </si>
  <si>
    <t>西　淳史</t>
  </si>
  <si>
    <t>ニシ　アツシ</t>
  </si>
  <si>
    <t>B141</t>
  </si>
  <si>
    <t>444-2407</t>
  </si>
  <si>
    <t>豊田市桑田和町前田26-4</t>
  </si>
  <si>
    <t>平手　幹裕</t>
  </si>
  <si>
    <t>ヒラテ　ミキヒロ</t>
  </si>
  <si>
    <t>B145</t>
  </si>
  <si>
    <t>485-0831</t>
  </si>
  <si>
    <t>小牧市東１－５７</t>
  </si>
  <si>
    <t>藤沢　有佑</t>
  </si>
  <si>
    <t>フジサワ　ユウスケ</t>
  </si>
  <si>
    <t>B139</t>
  </si>
  <si>
    <t>462-0004</t>
  </si>
  <si>
    <t>名古屋市北区三軒町２４６アネックスⅠ２０２号</t>
  </si>
  <si>
    <t>水野　久</t>
  </si>
  <si>
    <t>ミズノ　ヒサシ</t>
  </si>
  <si>
    <t>1-033</t>
  </si>
  <si>
    <t>463-0001</t>
  </si>
  <si>
    <t>名古屋市守山区上志段味山ノ田９８３－１</t>
  </si>
  <si>
    <t>森谷　晴彦</t>
  </si>
  <si>
    <t>モリヤ　ハルヒコ</t>
  </si>
  <si>
    <t>1-035</t>
  </si>
  <si>
    <t>名古屋市東区砂田橋５－３－２６－２０２</t>
  </si>
  <si>
    <t>伊藤　優</t>
  </si>
  <si>
    <t>イトウ　マサル</t>
  </si>
  <si>
    <t>名古屋市消防局</t>
  </si>
  <si>
    <t>ナゴヤシショウボウキョク</t>
  </si>
  <si>
    <t>B429</t>
  </si>
  <si>
    <t>166-0012</t>
  </si>
  <si>
    <t>杉並区和田三丁目15番2号</t>
  </si>
  <si>
    <t>コーポ松川402</t>
  </si>
  <si>
    <t>上田　和孝</t>
  </si>
  <si>
    <t>ウエダ　カズタカ</t>
  </si>
  <si>
    <t>B435</t>
  </si>
  <si>
    <t>456-0071</t>
  </si>
  <si>
    <t>名古屋市熱田区明野町18-12</t>
  </si>
  <si>
    <t>明野寮304号室</t>
  </si>
  <si>
    <t>上野　正貴</t>
  </si>
  <si>
    <t>ウエノ　マサキ</t>
  </si>
  <si>
    <t>B436</t>
  </si>
  <si>
    <t>浦田　尚義</t>
  </si>
  <si>
    <t>ウラタ　ヒサヨシ</t>
  </si>
  <si>
    <t>B430</t>
  </si>
  <si>
    <t>490-1104</t>
  </si>
  <si>
    <t>あま市西今宿平割一３０番地１</t>
  </si>
  <si>
    <t>大形　剛</t>
  </si>
  <si>
    <t>オオガタ　ツヨシ</t>
  </si>
  <si>
    <t>B441</t>
  </si>
  <si>
    <t>465-0001</t>
  </si>
  <si>
    <t>名古屋市名東区猪子石２－４３０</t>
  </si>
  <si>
    <t>奥谷　孝太郎</t>
  </si>
  <si>
    <t>オクヤ　コウタロウ</t>
  </si>
  <si>
    <t>B431</t>
  </si>
  <si>
    <t>明野寮108号室</t>
  </si>
  <si>
    <t>片岡　繁雄</t>
  </si>
  <si>
    <t>カタオカ　シゲオ</t>
  </si>
  <si>
    <t>B428</t>
  </si>
  <si>
    <t>458-0015</t>
  </si>
  <si>
    <t>名古屋市緑区篠の風３－１３０</t>
  </si>
  <si>
    <t>川口　諭</t>
  </si>
  <si>
    <t>カワグチ　サトシ</t>
  </si>
  <si>
    <t>B439</t>
  </si>
  <si>
    <t>490-1134</t>
  </si>
  <si>
    <t>海部郡大治町東條高松9－1</t>
  </si>
  <si>
    <t>日下部　慎</t>
  </si>
  <si>
    <t>クサカベ　マコト</t>
  </si>
  <si>
    <t>B442</t>
  </si>
  <si>
    <t>444-0905</t>
  </si>
  <si>
    <t>岡崎市宇頭町東側２番地６</t>
  </si>
  <si>
    <t>080-5160-9408</t>
  </si>
  <si>
    <t>佐伯　崇洋</t>
  </si>
  <si>
    <t>サエキ　タカヒロ</t>
  </si>
  <si>
    <t>B434</t>
  </si>
  <si>
    <t>486-0931</t>
  </si>
  <si>
    <t>春日井市松新町２丁目３２番１</t>
  </si>
  <si>
    <t>椙山　翔平</t>
  </si>
  <si>
    <t>スギヤマ　ショウヘイ</t>
  </si>
  <si>
    <t>B438</t>
  </si>
  <si>
    <t>484-0041</t>
  </si>
  <si>
    <t>犬山市長者町3丁目121番地</t>
  </si>
  <si>
    <t>鈴木　義尚</t>
  </si>
  <si>
    <t>スズキ　ヨシナオ</t>
  </si>
  <si>
    <t>B443</t>
  </si>
  <si>
    <t>半田市花園町５丁目４－２４</t>
  </si>
  <si>
    <t>花井　章宏</t>
  </si>
  <si>
    <t>ハナイ　アキヒロ</t>
  </si>
  <si>
    <t>B432</t>
  </si>
  <si>
    <t>西区児玉１－１７－２６</t>
  </si>
  <si>
    <t>花村　亮</t>
  </si>
  <si>
    <t>ハナムラ　リョウ</t>
  </si>
  <si>
    <t>B433</t>
  </si>
  <si>
    <t>名古屋市名東区高社１－１５５</t>
  </si>
  <si>
    <t>水谷　光貴</t>
  </si>
  <si>
    <t>ミズタニ　コウキ</t>
  </si>
  <si>
    <t>B437</t>
  </si>
  <si>
    <t>明野寮207号室</t>
  </si>
  <si>
    <t>村瀬　悠</t>
  </si>
  <si>
    <t>ムラセ　ユウ</t>
  </si>
  <si>
    <t>B440</t>
  </si>
  <si>
    <t>名古屋市名東区藤里町１２０１藤の木団地４－１０１</t>
  </si>
  <si>
    <t>石橋　克巳</t>
  </si>
  <si>
    <t>イシバシ　カツミ</t>
  </si>
  <si>
    <t>名古屋市役所走友会</t>
  </si>
  <si>
    <t>ナゴヤシヤクショソウユウカイ</t>
  </si>
  <si>
    <t>名古屋市役所</t>
  </si>
  <si>
    <t>B22</t>
  </si>
  <si>
    <t>263-0001</t>
  </si>
  <si>
    <t>千葉市稲毛区長沼原町317-1-8</t>
  </si>
  <si>
    <t>ヴィルフォーレ稲毛907</t>
  </si>
  <si>
    <t>伊藤　翔悟</t>
  </si>
  <si>
    <t>イトウ　ショウゴ</t>
  </si>
  <si>
    <t>B20</t>
  </si>
  <si>
    <t>482-0003</t>
  </si>
  <si>
    <t>岩倉市曽野町居屋敷135-1</t>
  </si>
  <si>
    <t>グランアンジュB205</t>
  </si>
  <si>
    <t>岡村　佳彦</t>
  </si>
  <si>
    <t>オカムラ　ヨシヒコ</t>
  </si>
  <si>
    <t>B21</t>
  </si>
  <si>
    <t>511-0902</t>
  </si>
  <si>
    <t>桑名市松ノ木6-8-13</t>
  </si>
  <si>
    <t>小鹿　智行</t>
  </si>
  <si>
    <t>オジカ　トモユキ</t>
  </si>
  <si>
    <t>B5</t>
  </si>
  <si>
    <t>名古屋市中川区尾頭橋3-7-10</t>
  </si>
  <si>
    <t>甲斐　実</t>
  </si>
  <si>
    <t>カイ　ミノル</t>
  </si>
  <si>
    <t>B9</t>
  </si>
  <si>
    <t>471-0015</t>
  </si>
  <si>
    <t>豊田市上野町7-146-7</t>
  </si>
  <si>
    <t>梶田　拓弥</t>
  </si>
  <si>
    <t>カジタ　タクヤ</t>
  </si>
  <si>
    <t>B23</t>
  </si>
  <si>
    <t>464-0086</t>
  </si>
  <si>
    <t>名古屋市千種区萱場2-6-5</t>
  </si>
  <si>
    <t>ベルメゾンヨネヅ2A</t>
  </si>
  <si>
    <t>柏田　数馬</t>
  </si>
  <si>
    <t>カシワダ　カズマ</t>
  </si>
  <si>
    <t>B24</t>
  </si>
  <si>
    <t>463-0011</t>
  </si>
  <si>
    <t>名古屋市守山区小幡3-24-24</t>
  </si>
  <si>
    <t>加藤　一郎</t>
  </si>
  <si>
    <t>カトウ　イチロウ</t>
  </si>
  <si>
    <t>B12</t>
  </si>
  <si>
    <t>464-0021</t>
  </si>
  <si>
    <t>名古屋市千種区鹿子殿4-10</t>
  </si>
  <si>
    <t>athlete-kato@sf.starcat.ne.jp</t>
  </si>
  <si>
    <t>加藤　千代子</t>
  </si>
  <si>
    <t>カトウ　チヨコ</t>
  </si>
  <si>
    <t>B15</t>
  </si>
  <si>
    <t>480-1135</t>
  </si>
  <si>
    <t>長久手市下山50-1</t>
  </si>
  <si>
    <t>ぼちぼち長屋203</t>
  </si>
  <si>
    <t>金井塚　文人</t>
  </si>
  <si>
    <t>カナイヅカ　フミヒト</t>
  </si>
  <si>
    <t>B8</t>
  </si>
  <si>
    <t>名古屋市守山区吉根3-1209</t>
  </si>
  <si>
    <t>神田　幸大</t>
  </si>
  <si>
    <t>カンダ　ユキヒロ</t>
  </si>
  <si>
    <t>B16</t>
  </si>
  <si>
    <t>458-0043</t>
  </si>
  <si>
    <t>名古屋市緑区万場山1-805-1</t>
  </si>
  <si>
    <t>県営万場山住宅308号</t>
  </si>
  <si>
    <t>久保　陽一</t>
  </si>
  <si>
    <t>クボ　ヨウイチ</t>
  </si>
  <si>
    <t>B7</t>
  </si>
  <si>
    <t>491-0045</t>
  </si>
  <si>
    <t>一宮市音羽3-5-6</t>
  </si>
  <si>
    <t>音羽マンション101</t>
  </si>
  <si>
    <t>yohichikubo@yahoo.co.jp</t>
  </si>
  <si>
    <t>小池　友恵</t>
  </si>
  <si>
    <t>コイケ　トモエ</t>
  </si>
  <si>
    <t>B17</t>
  </si>
  <si>
    <t>名古屋市熱田区六野2-6</t>
  </si>
  <si>
    <t>神宮東パークハイツ27-402</t>
  </si>
  <si>
    <t>後藤　健二</t>
  </si>
  <si>
    <t>ゴトウ　ケンジ</t>
  </si>
  <si>
    <t>B4</t>
  </si>
  <si>
    <t>名古屋市天白区荒池2－915</t>
  </si>
  <si>
    <t>セジュール荒池101</t>
  </si>
  <si>
    <t>佐藤　裕二</t>
  </si>
  <si>
    <t>サトウ　ユウジ</t>
  </si>
  <si>
    <t>B2</t>
  </si>
  <si>
    <t>496-0005</t>
  </si>
  <si>
    <t>津島市神守町字一丁田132-2</t>
  </si>
  <si>
    <t>遠松　純子</t>
  </si>
  <si>
    <t>トオマツ　ジュンコ</t>
  </si>
  <si>
    <t>B11</t>
  </si>
  <si>
    <t>461-0001</t>
  </si>
  <si>
    <t>名古屋市東区泉3-7-11</t>
  </si>
  <si>
    <t>グランデ泉801</t>
  </si>
  <si>
    <t>内藤　翔太</t>
  </si>
  <si>
    <t>ナイトウ　ショウタ</t>
  </si>
  <si>
    <t>B6</t>
  </si>
  <si>
    <t>492-8315</t>
  </si>
  <si>
    <t>稲沢市清水郷西町133</t>
  </si>
  <si>
    <t>naito.7181@vesta.ocn.ne.jp</t>
  </si>
  <si>
    <t>服部　直樹</t>
  </si>
  <si>
    <t>ハットリ　ナオキ</t>
  </si>
  <si>
    <t>B1</t>
  </si>
  <si>
    <t>452-0931</t>
  </si>
  <si>
    <t>清須市一場1426-6</t>
  </si>
  <si>
    <t>樋山　邦治</t>
  </si>
  <si>
    <t>ヒヤマ　クニハル</t>
  </si>
  <si>
    <t>B13</t>
  </si>
  <si>
    <t>464-0843</t>
  </si>
  <si>
    <t>名古屋市千種区丸山町1-79-5</t>
  </si>
  <si>
    <t>平岡　悠</t>
  </si>
  <si>
    <t>ヒラオカ　ユウ</t>
  </si>
  <si>
    <t>B19</t>
  </si>
  <si>
    <t>466-0854</t>
  </si>
  <si>
    <t>名古屋市昭和区広路通8-11</t>
  </si>
  <si>
    <t>ハイム広路103</t>
  </si>
  <si>
    <t>藤田　豪</t>
  </si>
  <si>
    <t>フジタ　ツヨシ</t>
  </si>
  <si>
    <t>B10</t>
  </si>
  <si>
    <t>春日井市松河戸町870</t>
  </si>
  <si>
    <t>0568-85-0223</t>
  </si>
  <si>
    <t>東芝情報システム（株）中部支社</t>
  </si>
  <si>
    <t>愛知県名古屋市中区錦1-4-6三井生命名古屋ビル</t>
  </si>
  <si>
    <t>052-222-9500</t>
  </si>
  <si>
    <t>前川　惠子</t>
  </si>
  <si>
    <t>マエカワ　ケイコ</t>
  </si>
  <si>
    <t>B14</t>
  </si>
  <si>
    <t>452-0804</t>
  </si>
  <si>
    <t>名古屋市西区坂井戸町48</t>
  </si>
  <si>
    <t>牧原　孝佳</t>
  </si>
  <si>
    <t>マキハラ　タカヨシ</t>
  </si>
  <si>
    <t>B18</t>
  </si>
  <si>
    <t>468-0058</t>
  </si>
  <si>
    <t>名古屋市天白区植田西3-1404</t>
  </si>
  <si>
    <t>メゾン浅井4A</t>
  </si>
  <si>
    <t>水谷　聡</t>
  </si>
  <si>
    <t>ミズタニ　サトシ</t>
  </si>
  <si>
    <t>B3</t>
  </si>
  <si>
    <t>名古屋市西区上小田井2-101</t>
  </si>
  <si>
    <t>グランドール緑地公園203</t>
  </si>
  <si>
    <t>吉田　康彦</t>
  </si>
  <si>
    <t>ヨシダ　ヤスヒコ</t>
  </si>
  <si>
    <t>B25</t>
  </si>
  <si>
    <t>462-0001</t>
  </si>
  <si>
    <t>名古屋市北区北久手町220-1</t>
  </si>
  <si>
    <t>青戸　敦子</t>
  </si>
  <si>
    <t>アオト　アツコ</t>
  </si>
  <si>
    <t>名古屋テレビランニングクラブ</t>
  </si>
  <si>
    <t>ナゴヤテレビランニングクラブ</t>
  </si>
  <si>
    <t>名古屋テレビ</t>
  </si>
  <si>
    <t>B538</t>
  </si>
  <si>
    <t>名古屋市天白区塩釜口1-657-11</t>
  </si>
  <si>
    <t>八事シティハウスフロントステージ811</t>
  </si>
  <si>
    <t>atsukorunrunrun@yahoo.co.jp</t>
  </si>
  <si>
    <t>荒井　浩介</t>
  </si>
  <si>
    <t>アライ　コウスケ</t>
  </si>
  <si>
    <t>B543</t>
  </si>
  <si>
    <t>460-0013</t>
  </si>
  <si>
    <t>名古屋市中区上前津2-1-14</t>
  </si>
  <si>
    <t>パルテール上前津501</t>
  </si>
  <si>
    <t>井上　英章</t>
  </si>
  <si>
    <t>イノウエ　ヒデアキ</t>
  </si>
  <si>
    <t>B541</t>
  </si>
  <si>
    <t>北名古屋市鹿田3056-307</t>
  </si>
  <si>
    <t>内山　順太</t>
  </si>
  <si>
    <t>ウチヤマ　ジュンタ</t>
  </si>
  <si>
    <t>B542</t>
  </si>
  <si>
    <t>461-0005</t>
  </si>
  <si>
    <t>名古屋市東区東桜2-10-14-302</t>
  </si>
  <si>
    <t>宇野　正和</t>
  </si>
  <si>
    <t>ウノ　マサカズ</t>
  </si>
  <si>
    <t>B540</t>
  </si>
  <si>
    <t>名古屋市千種区新池町1-18-4-405</t>
  </si>
  <si>
    <t>角地　志乃</t>
  </si>
  <si>
    <t>カクチ　シノ</t>
  </si>
  <si>
    <t>B776</t>
  </si>
  <si>
    <t>444-0116</t>
  </si>
  <si>
    <t>額田郡幸田町芦谷字福田８７</t>
  </si>
  <si>
    <t>クレストールマサ２０２</t>
  </si>
  <si>
    <t>角地　真一</t>
  </si>
  <si>
    <t>カクチ　シンイチ</t>
  </si>
  <si>
    <t>B777</t>
  </si>
  <si>
    <t>クレストールマサ202号室</t>
  </si>
  <si>
    <t>狩野　隆也</t>
  </si>
  <si>
    <t>カノ　タカヤ</t>
  </si>
  <si>
    <t>B539</t>
  </si>
  <si>
    <t>名古屋市千種区丸山町3-72</t>
  </si>
  <si>
    <t>田中　秀明</t>
  </si>
  <si>
    <t>タナカ　ヒデアキ</t>
  </si>
  <si>
    <t>B544</t>
  </si>
  <si>
    <t>長久手市岩作中縄手5－1</t>
  </si>
  <si>
    <t>大矢　新吾</t>
  </si>
  <si>
    <t>オオヤ　シンゴ</t>
  </si>
  <si>
    <t>なごや陸上クラブ</t>
  </si>
  <si>
    <t>ナゴヤリクジョウクラブ</t>
  </si>
  <si>
    <t>なごや陸上ｸ</t>
  </si>
  <si>
    <t>1-199</t>
  </si>
  <si>
    <t>453-0055</t>
  </si>
  <si>
    <t>名古屋市中村区香取町２－３－１</t>
  </si>
  <si>
    <t>小川　尚生</t>
  </si>
  <si>
    <t>オガワ　ヒサオ</t>
  </si>
  <si>
    <t>1-194</t>
  </si>
  <si>
    <t>名古屋市南区豊一丁目２９－２０</t>
  </si>
  <si>
    <t>加藤　ひな</t>
  </si>
  <si>
    <t>カトウ　ヒナ</t>
  </si>
  <si>
    <t>P5475</t>
  </si>
  <si>
    <t>468-0003</t>
  </si>
  <si>
    <t>名古屋市天白区鴻の巣２丁目７１３－１</t>
  </si>
  <si>
    <t>蟹江　璃彩子</t>
  </si>
  <si>
    <t>カニエ　リサコ</t>
  </si>
  <si>
    <t>P5476</t>
  </si>
  <si>
    <t>457-0841</t>
  </si>
  <si>
    <t>名古屋市南区豊田一丁目３４番２０号</t>
  </si>
  <si>
    <t>神谷　彰彦</t>
  </si>
  <si>
    <t>カミヤ　アキヒコ</t>
  </si>
  <si>
    <t>1-193</t>
  </si>
  <si>
    <t>名古屋市守山区吉根廻間３２４８－４９８志段味住宅１１３</t>
  </si>
  <si>
    <t>木股　芽来</t>
  </si>
  <si>
    <t>キマタ　メグル</t>
  </si>
  <si>
    <t>P638</t>
  </si>
  <si>
    <t>466-0804</t>
  </si>
  <si>
    <t>名古屋市昭和区宮東町４７番地の１</t>
  </si>
  <si>
    <t>国府　亜実</t>
  </si>
  <si>
    <t>コクブ　アミ</t>
  </si>
  <si>
    <t>P5477</t>
  </si>
  <si>
    <t>名古屋市南区豊田５－１５－３</t>
  </si>
  <si>
    <t>宝マンションサザンスクエア弐番館１２５号</t>
  </si>
  <si>
    <t>佐々木　博幸</t>
  </si>
  <si>
    <t>ササキ　ヒロユキ</t>
  </si>
  <si>
    <t>1-198</t>
  </si>
  <si>
    <t>東海市名和町奥油田１５－１６</t>
  </si>
  <si>
    <t>鈴木　直樹</t>
  </si>
  <si>
    <t>スズキ　ナオキ</t>
  </si>
  <si>
    <t>P639</t>
  </si>
  <si>
    <t>468-0002</t>
  </si>
  <si>
    <t>名古屋市天白区焼山２－５２０</t>
  </si>
  <si>
    <t>三旺マンション天白３０４</t>
  </si>
  <si>
    <t>鈴木　麗絵</t>
  </si>
  <si>
    <t>スズキ　レイカ</t>
  </si>
  <si>
    <t>P5478</t>
  </si>
  <si>
    <t>457-0827</t>
  </si>
  <si>
    <t>名古屋市南区北頭町３－１３　１－４０２</t>
  </si>
  <si>
    <t>鈴村　華子</t>
  </si>
  <si>
    <t>スズムラ　ハナコ</t>
  </si>
  <si>
    <t>1-197</t>
  </si>
  <si>
    <t>453-0862</t>
  </si>
  <si>
    <t>名古屋市中村区岩塚町林高寺東５９</t>
  </si>
  <si>
    <t>高橋　泰彦</t>
  </si>
  <si>
    <t>タカハシ　ヤスヒコ</t>
  </si>
  <si>
    <t>1-212</t>
  </si>
  <si>
    <t>名古屋市熱田区大宝３丁目2-6</t>
  </si>
  <si>
    <t>田口　博崇</t>
  </si>
  <si>
    <t>タグチ　ヒロタカ</t>
  </si>
  <si>
    <t>B975</t>
  </si>
  <si>
    <t>名古屋市千種区今池2-7-6</t>
  </si>
  <si>
    <t>武内　敬絵</t>
  </si>
  <si>
    <t>タケウチ　ノリエ</t>
  </si>
  <si>
    <t>P5479</t>
  </si>
  <si>
    <t>466-0046</t>
  </si>
  <si>
    <t>名古屋市昭和区広見町３‐３１‐１</t>
  </si>
  <si>
    <t>友近　隆雄</t>
  </si>
  <si>
    <t>トモチカ　タカオ</t>
  </si>
  <si>
    <t>1-195</t>
  </si>
  <si>
    <t>名古屋市西区大野木２－２１２－３</t>
  </si>
  <si>
    <t>中井　康揮</t>
  </si>
  <si>
    <t>ナカイ　コウキ</t>
  </si>
  <si>
    <t>P640</t>
  </si>
  <si>
    <t>名古屋市南区駈上１－１３－１１</t>
  </si>
  <si>
    <t>西垣　智美</t>
  </si>
  <si>
    <t>ニシガキ　トモミ</t>
  </si>
  <si>
    <t>B976</t>
  </si>
  <si>
    <t>454-0873</t>
  </si>
  <si>
    <t>名古屋市中川区上高畑1-18-2</t>
  </si>
  <si>
    <t>西垣　佳哉</t>
  </si>
  <si>
    <t>ニシガキ　ヨシヤ</t>
  </si>
  <si>
    <t>B973</t>
  </si>
  <si>
    <t>野原　めぐみ</t>
  </si>
  <si>
    <t>ノハラ　メグミ</t>
  </si>
  <si>
    <t>P5480</t>
  </si>
  <si>
    <t>名古屋市西区幅下１－９－１</t>
  </si>
  <si>
    <t>シャトル浅間４０５号</t>
  </si>
  <si>
    <t>平野　雄也</t>
  </si>
  <si>
    <t>ヒラノ　ユウヤ</t>
  </si>
  <si>
    <t>B972</t>
  </si>
  <si>
    <t>名古屋市西区上小田井1-312-1</t>
  </si>
  <si>
    <t>舟瀬　勇太</t>
  </si>
  <si>
    <t>フナセ　ユウタ</t>
  </si>
  <si>
    <t>B974</t>
  </si>
  <si>
    <t>名古屋市中村区烏森町1-74-305</t>
  </si>
  <si>
    <t>松本　一成</t>
  </si>
  <si>
    <t>マツモト　カズナリ</t>
  </si>
  <si>
    <t>1-196</t>
  </si>
  <si>
    <t>454-0943</t>
  </si>
  <si>
    <t>名古屋市中川区大当郎１－１２０１－１</t>
  </si>
  <si>
    <t>松本　直樹</t>
  </si>
  <si>
    <t>マツモト　ナオキ</t>
  </si>
  <si>
    <t>P641</t>
  </si>
  <si>
    <t>名古屋市中川区大当郎１－１２０９－１</t>
  </si>
  <si>
    <t>水谷　綾瀬</t>
  </si>
  <si>
    <t>ミズタニ　アヤセ</t>
  </si>
  <si>
    <t>P642</t>
  </si>
  <si>
    <t>名古屋市中川区長須賀三丁目２０１</t>
  </si>
  <si>
    <t>ダイアパレス伏屋弐番館４０１</t>
  </si>
  <si>
    <t>山内　康聖</t>
  </si>
  <si>
    <t>ヤマウチ　コウセイ</t>
  </si>
  <si>
    <t>P643</t>
  </si>
  <si>
    <t>466-0853</t>
  </si>
  <si>
    <t>名古屋市昭和区川原通り２－１２－１</t>
  </si>
  <si>
    <t>吉原　陽菜</t>
  </si>
  <si>
    <t>ヨシハラ　ヒナ</t>
  </si>
  <si>
    <t>P5481</t>
  </si>
  <si>
    <t>名古屋市中村区森末町１ｰ３１</t>
  </si>
  <si>
    <t>サンガーデンあかつき２０３号</t>
  </si>
  <si>
    <t>渡邊　真琴</t>
  </si>
  <si>
    <t>ワタナベ　マコト</t>
  </si>
  <si>
    <t>P5482</t>
  </si>
  <si>
    <t>名古屋市中村区大秋町２丁目２４番地の３</t>
  </si>
  <si>
    <t>阿部　寛和</t>
  </si>
  <si>
    <t>アベ　ヒロカズ</t>
  </si>
  <si>
    <t>南山AC</t>
  </si>
  <si>
    <t>ナンザンエーシー</t>
  </si>
  <si>
    <t>B872</t>
  </si>
  <si>
    <t>492-8075</t>
  </si>
  <si>
    <t>稲沢市下津町東国府46</t>
  </si>
  <si>
    <t>谷口公一方</t>
  </si>
  <si>
    <t>大島　忠之</t>
  </si>
  <si>
    <t>オオシマ　タダシ</t>
  </si>
  <si>
    <t>B870</t>
  </si>
  <si>
    <t>東海市加木屋町郷中８</t>
  </si>
  <si>
    <t>加藤　優</t>
  </si>
  <si>
    <t>カトウ　マサル</t>
  </si>
  <si>
    <t>B868</t>
  </si>
  <si>
    <t>名古屋市南区内田橋１－５－２０</t>
  </si>
  <si>
    <t>牧　康信</t>
  </si>
  <si>
    <t>マキ　ヤスノブ</t>
  </si>
  <si>
    <t>B871</t>
  </si>
  <si>
    <t>443-0035</t>
  </si>
  <si>
    <t>蒲郡市栄町２－６</t>
  </si>
  <si>
    <t>横井　篤</t>
  </si>
  <si>
    <t>ヨコイ　アツシ</t>
  </si>
  <si>
    <t>B869</t>
  </si>
  <si>
    <t>496-0906</t>
  </si>
  <si>
    <t>愛西市日置町本郷１５１－３</t>
  </si>
  <si>
    <t>小伊勢　英樹</t>
  </si>
  <si>
    <t>オイセ　ヒデキ</t>
  </si>
  <si>
    <t>日進ランニングクラブ</t>
  </si>
  <si>
    <t>ニッシンランニングクラブ</t>
  </si>
  <si>
    <t>日進ＲＣ</t>
  </si>
  <si>
    <t>B832</t>
  </si>
  <si>
    <t>470-0113</t>
  </si>
  <si>
    <t>日進市栄4-801</t>
  </si>
  <si>
    <t>セルシオスクエア日進A棟403</t>
  </si>
  <si>
    <t>大嶋　重行</t>
  </si>
  <si>
    <t>オオシマ　シゲユキ</t>
  </si>
  <si>
    <t>B844</t>
  </si>
  <si>
    <t>名古屋市名東区梅森坂2-706-2</t>
  </si>
  <si>
    <t>片原　裕美</t>
  </si>
  <si>
    <t>カタハラ　ヒロミ</t>
  </si>
  <si>
    <t>B835</t>
  </si>
  <si>
    <t>470-0134</t>
  </si>
  <si>
    <t>日進市香久山4-201-1</t>
  </si>
  <si>
    <t>花の街5棟103</t>
  </si>
  <si>
    <t>後藤　卓</t>
  </si>
  <si>
    <t>ゴトウ　スグル</t>
  </si>
  <si>
    <t>B831</t>
  </si>
  <si>
    <t>日進市赤池3-1701</t>
  </si>
  <si>
    <t>Tステージ赤池ガーデンテラス202</t>
  </si>
  <si>
    <t>佐藤　道代</t>
  </si>
  <si>
    <t>サトウ　ミチヨ</t>
  </si>
  <si>
    <t>B837</t>
  </si>
  <si>
    <t>長久手市片平1丁目1003</t>
  </si>
  <si>
    <t>島田　拓征</t>
  </si>
  <si>
    <t>シマダ　ヒロユキ</t>
  </si>
  <si>
    <t>B842</t>
  </si>
  <si>
    <t>480-1147</t>
  </si>
  <si>
    <t>長久手市市が洞1-712</t>
  </si>
  <si>
    <t>杉本　真人</t>
  </si>
  <si>
    <t>スギモト　マサト</t>
  </si>
  <si>
    <t>B830</t>
  </si>
  <si>
    <t>日進市栄4-1803</t>
  </si>
  <si>
    <t>バンベール日進301</t>
  </si>
  <si>
    <t>舘内　篤</t>
  </si>
  <si>
    <t>タテウチ　アツシ</t>
  </si>
  <si>
    <t>B845</t>
  </si>
  <si>
    <t>480-1141</t>
  </si>
  <si>
    <t>長久手市根の神301</t>
  </si>
  <si>
    <t>アルカディア長久手1-A</t>
  </si>
  <si>
    <t>谷口　健一</t>
  </si>
  <si>
    <t>タニグチ　ケンイチ</t>
  </si>
  <si>
    <t>B840</t>
  </si>
  <si>
    <t>日進市赤池4-803</t>
  </si>
  <si>
    <t>土本　遥</t>
  </si>
  <si>
    <t>ツチモト　ハルカ</t>
  </si>
  <si>
    <t>B847</t>
  </si>
  <si>
    <t>470-0128</t>
  </si>
  <si>
    <t>日進市浅田平子3-120</t>
  </si>
  <si>
    <t>キングスコート赤池701</t>
  </si>
  <si>
    <t>土本　耀介</t>
  </si>
  <si>
    <t>ツチモト　ヨウスケ</t>
  </si>
  <si>
    <t>B846</t>
  </si>
  <si>
    <t>160-0015</t>
  </si>
  <si>
    <t>新宿区大京町25番地</t>
  </si>
  <si>
    <t>西村　昭志</t>
  </si>
  <si>
    <t>ニシムラ　ショウジ</t>
  </si>
  <si>
    <t>B833</t>
  </si>
  <si>
    <t>日進市栄2-1001</t>
  </si>
  <si>
    <t>プライムガーデン日進1-504</t>
  </si>
  <si>
    <t>藤田　眞代</t>
  </si>
  <si>
    <t>フジタ　マサヨ</t>
  </si>
  <si>
    <t>B843</t>
  </si>
  <si>
    <t>長久手市杁ケ池1204</t>
  </si>
  <si>
    <t>父母　靖二</t>
  </si>
  <si>
    <t>フボ　セイジ</t>
  </si>
  <si>
    <t>B839</t>
  </si>
  <si>
    <t>日進市浅田平子3-13-2</t>
  </si>
  <si>
    <t>光村　麻弥</t>
  </si>
  <si>
    <t>ミツムラ　マヤ</t>
  </si>
  <si>
    <t>B836</t>
  </si>
  <si>
    <t>日進市香久山5丁目1502-34</t>
  </si>
  <si>
    <t>柳沢　秀郎</t>
  </si>
  <si>
    <t>ヤナギサワ　ヒデオ</t>
  </si>
  <si>
    <t>B838</t>
  </si>
  <si>
    <t>名古屋市天白区原3-103</t>
  </si>
  <si>
    <t>横尾　明美</t>
  </si>
  <si>
    <t>ヨコオ　アケミ</t>
  </si>
  <si>
    <t>B834</t>
  </si>
  <si>
    <t>470-0132</t>
  </si>
  <si>
    <t>日進市梅森町新田135-344</t>
  </si>
  <si>
    <t>渡辺　淳子</t>
  </si>
  <si>
    <t>ワタナベ　ジュンコ</t>
  </si>
  <si>
    <t>B841</t>
  </si>
  <si>
    <t>長久手市岩作寺山69-1</t>
  </si>
  <si>
    <t>浅井　孝弘</t>
  </si>
  <si>
    <t>アサイ　タカヒロ</t>
  </si>
  <si>
    <t>にっとＴＦＣ</t>
  </si>
  <si>
    <t>ニットティーエフシー</t>
  </si>
  <si>
    <t>にっとTFC</t>
  </si>
  <si>
    <t>B163</t>
  </si>
  <si>
    <t>483-8253</t>
  </si>
  <si>
    <t>江南市木賀町杉１１２－１</t>
  </si>
  <si>
    <t>takahiro-asai@howaseni.co.jp</t>
  </si>
  <si>
    <t>安達　真</t>
  </si>
  <si>
    <t>アダチ　マコト</t>
  </si>
  <si>
    <t>B181</t>
  </si>
  <si>
    <t>489-0981</t>
  </si>
  <si>
    <t>瀬戸市ひまわり台１－４９</t>
  </si>
  <si>
    <t>伊藤　貴寛</t>
  </si>
  <si>
    <t>イトウ　タカヒロ</t>
  </si>
  <si>
    <t>B172</t>
  </si>
  <si>
    <t>471-0838</t>
  </si>
  <si>
    <t>豊田市緑ケ丘４－５０－１</t>
  </si>
  <si>
    <t>ソフィア１０５号室</t>
  </si>
  <si>
    <t>上野　隆造</t>
  </si>
  <si>
    <t>ウエノ　リュウゾウ</t>
  </si>
  <si>
    <t>B180</t>
  </si>
  <si>
    <t>名古屋市緑区神の倉２丁目４１８番地</t>
  </si>
  <si>
    <t>梅田　雅彦</t>
  </si>
  <si>
    <t>ウメダ　マサヒコ</t>
  </si>
  <si>
    <t>B162</t>
  </si>
  <si>
    <t>458-0829</t>
  </si>
  <si>
    <t>名古屋市緑区鎌倉台１－３０５</t>
  </si>
  <si>
    <t>大島　夏江</t>
  </si>
  <si>
    <t>オオシマ　ナツエ</t>
  </si>
  <si>
    <t>B174</t>
  </si>
  <si>
    <t>名古屋市中区正木４丁目１０-２３</t>
  </si>
  <si>
    <t>桂川　祐一</t>
  </si>
  <si>
    <t>カツラガワ　ユウイチ</t>
  </si>
  <si>
    <t>B176</t>
  </si>
  <si>
    <t>名古屋市中川区山王４丁目７－１</t>
  </si>
  <si>
    <t>加藤　雄貴</t>
  </si>
  <si>
    <t>B170</t>
  </si>
  <si>
    <t>279-0004</t>
  </si>
  <si>
    <t>浦安市猫実5-4-20</t>
  </si>
  <si>
    <t>イニシア浦安グランフィールズ304</t>
  </si>
  <si>
    <t>河井　茂</t>
  </si>
  <si>
    <t>カワイ　シゲル</t>
  </si>
  <si>
    <t>B173</t>
  </si>
  <si>
    <t>443-0104</t>
  </si>
  <si>
    <t>蒲郡市形原町南双太山８６</t>
  </si>
  <si>
    <t>s-kawai@sinto.co.jp</t>
  </si>
  <si>
    <t>酒井　あおい</t>
  </si>
  <si>
    <t>サカイ　アオイ</t>
  </si>
  <si>
    <t>B178</t>
  </si>
  <si>
    <t>455-0067</t>
  </si>
  <si>
    <t>名古屋市港区港北町３－１０８</t>
  </si>
  <si>
    <t>千田　尚孝</t>
  </si>
  <si>
    <t>センダ　ナオタカ</t>
  </si>
  <si>
    <t>B168</t>
  </si>
  <si>
    <t>北名古屋市鹿田栄１０１－１</t>
  </si>
  <si>
    <t>ハイツ・ルミエール１０２</t>
  </si>
  <si>
    <t>中桐　佳彦</t>
  </si>
  <si>
    <t>ナカギリ　ヨシヒコ</t>
  </si>
  <si>
    <t>B179</t>
  </si>
  <si>
    <t>長久手市五合池2001</t>
  </si>
  <si>
    <t>浜崎　達也</t>
  </si>
  <si>
    <t>ハマサキ　タツヤ</t>
  </si>
  <si>
    <t>B165</t>
  </si>
  <si>
    <t>名古屋市名東区藤森西町１００３Ｎ－４０８</t>
  </si>
  <si>
    <t>宮川　直子</t>
  </si>
  <si>
    <t>ミヤガワ　ナオコ</t>
  </si>
  <si>
    <t>B166</t>
  </si>
  <si>
    <t>463-0063</t>
  </si>
  <si>
    <t>名古屋市守山区八反４－３</t>
  </si>
  <si>
    <t>森　貴美</t>
  </si>
  <si>
    <t>モリ　タカヨシ</t>
  </si>
  <si>
    <t>B171</t>
  </si>
  <si>
    <t>453-0863</t>
  </si>
  <si>
    <t>名古屋市中村区八社２－９４－３</t>
  </si>
  <si>
    <t>山口　健太</t>
  </si>
  <si>
    <t>ヤマグチ　ケンタ</t>
  </si>
  <si>
    <t>B167</t>
  </si>
  <si>
    <t>933-0057</t>
  </si>
  <si>
    <t>高岡市広小路６－４１</t>
  </si>
  <si>
    <t>Ｄ松村１０２号室</t>
  </si>
  <si>
    <t>山本　裕也</t>
  </si>
  <si>
    <t>ヤマモト　ユウヤ</t>
  </si>
  <si>
    <t>B177</t>
  </si>
  <si>
    <t>名古屋市守山区向台1丁目1202番地の5</t>
  </si>
  <si>
    <t>吉村　文孝</t>
  </si>
  <si>
    <t>ヨシムラ　フミタカ</t>
  </si>
  <si>
    <t>B164</t>
  </si>
  <si>
    <t>470-0205</t>
  </si>
  <si>
    <t>みよし市三好丘緑5-7-7</t>
  </si>
  <si>
    <t>サンヒルズB201号</t>
  </si>
  <si>
    <t>渡邉　和義</t>
  </si>
  <si>
    <t>ワタナベ　カズヨシ</t>
  </si>
  <si>
    <t>B169</t>
  </si>
  <si>
    <t>名古屋市名東区梅森坂3丁目2605-1</t>
  </si>
  <si>
    <t>綿谷　良平</t>
  </si>
  <si>
    <t>ワタヤ　リョウヘイ</t>
  </si>
  <si>
    <t>B175</t>
  </si>
  <si>
    <t>264-0007</t>
  </si>
  <si>
    <t>千葉市若葉区小倉町１７４７－１</t>
  </si>
  <si>
    <t>コンフォート小倉台４１４号</t>
  </si>
  <si>
    <t>荻田　和宏</t>
  </si>
  <si>
    <t>オギタ　カズヒロ</t>
  </si>
  <si>
    <t>日本保育サービス</t>
  </si>
  <si>
    <t>ニホンホイクサービス</t>
  </si>
  <si>
    <t>日本保育ｻｰﾋﾞ</t>
  </si>
  <si>
    <t>B610</t>
  </si>
  <si>
    <t>名古屋市東区葵3－15－31</t>
  </si>
  <si>
    <t>住友生命千種ニュータワービル17F</t>
  </si>
  <si>
    <t>中田　有紀</t>
  </si>
  <si>
    <t>ナカタ　ユキ</t>
  </si>
  <si>
    <t>B608</t>
  </si>
  <si>
    <t>470-0202</t>
  </si>
  <si>
    <t>みよし市三好丘3-11-2</t>
  </si>
  <si>
    <t>ファミール三好ヶ丘204</t>
  </si>
  <si>
    <t>yukinaka1650@yahoo.co.jp</t>
  </si>
  <si>
    <t>西井　直人</t>
  </si>
  <si>
    <t>ニシイ　ナオト</t>
  </si>
  <si>
    <t>B611</t>
  </si>
  <si>
    <t>原　高康</t>
  </si>
  <si>
    <t>ハラ　タカヤス</t>
  </si>
  <si>
    <t>B612</t>
  </si>
  <si>
    <t>名古屋市東区葵3-15-31</t>
  </si>
  <si>
    <t>廣瀬　団</t>
  </si>
  <si>
    <t>ヒロセ　ダン</t>
  </si>
  <si>
    <t>B609</t>
  </si>
  <si>
    <t>名古屋市東区葵３－１５－３１住友生命千種ニュータワービル１７Ｆ</t>
  </si>
  <si>
    <t>相川　龍</t>
  </si>
  <si>
    <t>アイカワ　リュウ</t>
  </si>
  <si>
    <t>POWER MAX</t>
  </si>
  <si>
    <t>パワーマックス</t>
  </si>
  <si>
    <t>POWERMAX</t>
  </si>
  <si>
    <t>B584</t>
  </si>
  <si>
    <t>456-0074</t>
  </si>
  <si>
    <t>名古屋市熱田区比々野町54-1</t>
  </si>
  <si>
    <t>カルティア日比野601</t>
  </si>
  <si>
    <t>享栄</t>
  </si>
  <si>
    <t>大島　龍</t>
  </si>
  <si>
    <t>オオシマ　タツル</t>
  </si>
  <si>
    <t>B577</t>
  </si>
  <si>
    <t>462-0861</t>
  </si>
  <si>
    <t>名古屋市北区辻本通3-18</t>
  </si>
  <si>
    <t>志賀本通シティハウス203号</t>
  </si>
  <si>
    <t>090-5001-8358</t>
  </si>
  <si>
    <t>大沼　網斗</t>
  </si>
  <si>
    <t>オオヌマ　ツナト</t>
  </si>
  <si>
    <t>B580</t>
  </si>
  <si>
    <t>名古屋市緑区徳重3-1020</t>
  </si>
  <si>
    <t>加藤　紀一</t>
  </si>
  <si>
    <t>カトウ　キイチ</t>
  </si>
  <si>
    <t>B592</t>
  </si>
  <si>
    <t>名古屋市天白区梅が4-926-1</t>
  </si>
  <si>
    <t>神谷　紀行</t>
  </si>
  <si>
    <t>カミヤ　ノリユキ</t>
  </si>
  <si>
    <t>B590</t>
  </si>
  <si>
    <t>472-0001</t>
  </si>
  <si>
    <t>知立市八橋町井戸尻60‐1</t>
  </si>
  <si>
    <t>豊田南</t>
  </si>
  <si>
    <t>藏地　隆宏</t>
  </si>
  <si>
    <t>クラチ　タカヒロ</t>
  </si>
  <si>
    <t>B581</t>
  </si>
  <si>
    <t>664-0864</t>
  </si>
  <si>
    <t>伊丹市安堂寺町2-1</t>
  </si>
  <si>
    <t>太平寮B511</t>
  </si>
  <si>
    <t>080-6924-9871</t>
  </si>
  <si>
    <t>紅村　篤紀</t>
  </si>
  <si>
    <t>コウムラ　アツキ</t>
  </si>
  <si>
    <t>B588</t>
  </si>
  <si>
    <t>463-0804</t>
  </si>
  <si>
    <t>名古屋市守山区泉が丘911</t>
  </si>
  <si>
    <t>高蔵寺</t>
  </si>
  <si>
    <t>齋藤　元樹</t>
  </si>
  <si>
    <t>サイトウ　モトキ</t>
  </si>
  <si>
    <t>B586</t>
  </si>
  <si>
    <t>名古屋市名東区扇町3-25-1</t>
  </si>
  <si>
    <t>パークホームズ星ヶ丘サウス205</t>
  </si>
  <si>
    <t>052-782-1359</t>
  </si>
  <si>
    <t>嶋田　芳希</t>
  </si>
  <si>
    <t>シマダ　ヨシキ</t>
  </si>
  <si>
    <t>B589</t>
  </si>
  <si>
    <t>東海市富木島町東山田7-31</t>
  </si>
  <si>
    <t>東海富木島寮619号室</t>
  </si>
  <si>
    <t>益田</t>
  </si>
  <si>
    <t>杉山　雄紀</t>
  </si>
  <si>
    <t>スギヤマ　ユウキ</t>
  </si>
  <si>
    <t>B579</t>
  </si>
  <si>
    <t>511-0001</t>
  </si>
  <si>
    <t>桑名市上之輪新田335</t>
  </si>
  <si>
    <t>四日市</t>
  </si>
  <si>
    <t>関　尚哉</t>
  </si>
  <si>
    <t>セキ　ナオヤ</t>
  </si>
  <si>
    <t>B591</t>
  </si>
  <si>
    <t>名古屋市西区稲生町杁先2200-202</t>
  </si>
  <si>
    <t>052-522-8800</t>
  </si>
  <si>
    <t>名古屋西</t>
  </si>
  <si>
    <t>高澤　理実</t>
  </si>
  <si>
    <t>タカサワ　リミ</t>
  </si>
  <si>
    <t>B596</t>
  </si>
  <si>
    <t>名古屋市緑区鳴丘１-1407</t>
  </si>
  <si>
    <t>090-8544-1274</t>
  </si>
  <si>
    <t>高野　真</t>
  </si>
  <si>
    <t>タカノ　マコト</t>
  </si>
  <si>
    <t>B597</t>
  </si>
  <si>
    <t>名古屋市名東区亀の井2-183</t>
  </si>
  <si>
    <t>シャルダン瓶の井302</t>
  </si>
  <si>
    <t>瀧本　慎吾</t>
  </si>
  <si>
    <t>タキモト　シンゴ</t>
  </si>
  <si>
    <t>B587</t>
  </si>
  <si>
    <t>愛知郡東郷町春木白土1-1349</t>
  </si>
  <si>
    <t>竹之内　政司</t>
  </si>
  <si>
    <t>タケノウチ　マサシ</t>
  </si>
  <si>
    <t>B576</t>
  </si>
  <si>
    <t>名古屋市中区千代田4-5-17</t>
  </si>
  <si>
    <t>バンベール鶴舞305号</t>
  </si>
  <si>
    <t>nanzanac@gmail.com</t>
  </si>
  <si>
    <t>090-1099-2514</t>
  </si>
  <si>
    <t>株式会社トラフィック・シム</t>
  </si>
  <si>
    <t>愛知県名古屋市中区栄1-31-41大井ビル2F</t>
  </si>
  <si>
    <t>デメロ　香織</t>
  </si>
  <si>
    <t>デメロ　カオリ</t>
  </si>
  <si>
    <t>B598</t>
  </si>
  <si>
    <t>460-0017</t>
  </si>
  <si>
    <t>名古屋市中区松原2-1-22</t>
  </si>
  <si>
    <t>メゾンドセティエーヌ707</t>
  </si>
  <si>
    <t>中島　三紀郎</t>
  </si>
  <si>
    <t>ナカシマ　ミキオ</t>
  </si>
  <si>
    <t>B583</t>
  </si>
  <si>
    <t>452-0053</t>
  </si>
  <si>
    <t>清須市西枇杷島町南松原23</t>
  </si>
  <si>
    <t>一宮興道</t>
  </si>
  <si>
    <t>西村　萌</t>
  </si>
  <si>
    <t>ニシムラ　モエ</t>
  </si>
  <si>
    <t>B599</t>
  </si>
  <si>
    <t>知多市巽が丘2丁目２１４</t>
  </si>
  <si>
    <t>ボヌール巽103</t>
  </si>
  <si>
    <t>服部　正典</t>
  </si>
  <si>
    <t>ハットリ　マサノリ</t>
  </si>
  <si>
    <t>B578</t>
  </si>
  <si>
    <t>498-0031</t>
  </si>
  <si>
    <t>弥富市平島町西新田69</t>
  </si>
  <si>
    <t>056-767-1552</t>
  </si>
  <si>
    <t>前田　智哉</t>
  </si>
  <si>
    <t>マエダ　トモヤ</t>
  </si>
  <si>
    <t>B595</t>
  </si>
  <si>
    <t>444-2121</t>
  </si>
  <si>
    <t>080-1551-0809</t>
  </si>
  <si>
    <t>松田　亮介</t>
  </si>
  <si>
    <t>マツダ　リョウスケ</t>
  </si>
  <si>
    <t>B585</t>
  </si>
  <si>
    <t>467-0867</t>
  </si>
  <si>
    <t>名古屋市瑞穂区春敲町三丁目23番地</t>
  </si>
  <si>
    <t>堀田アパート１２棟４１０号</t>
  </si>
  <si>
    <t>山口　恭平</t>
  </si>
  <si>
    <t>ヤマグチ　キョウヘイ</t>
  </si>
  <si>
    <t>B582</t>
  </si>
  <si>
    <t>455-0075</t>
  </si>
  <si>
    <t>名古屋市港区正徳町6-5-3ライオンズマンション正徳町１００１号</t>
  </si>
  <si>
    <t>松蔭</t>
  </si>
  <si>
    <t>渡邉　卓弥</t>
  </si>
  <si>
    <t>ワタナベ　タクヤ</t>
  </si>
  <si>
    <t>B593</t>
  </si>
  <si>
    <t>455-0851</t>
  </si>
  <si>
    <t>名古屋市港区東茶屋1-416</t>
  </si>
  <si>
    <t>松陰</t>
  </si>
  <si>
    <t>渡邊　隆介</t>
  </si>
  <si>
    <t>ワタナベ　リュウスケ</t>
  </si>
  <si>
    <t>B594</t>
  </si>
  <si>
    <t>452-0023</t>
  </si>
  <si>
    <t>愛知県清須市西批杷島町下新94</t>
  </si>
  <si>
    <t>秋山　真一郎</t>
  </si>
  <si>
    <t>アキヤマ　シンイチロウ</t>
  </si>
  <si>
    <t>ＨＩＤＥＳＯＮＺ</t>
  </si>
  <si>
    <t>ヒデソンズ</t>
  </si>
  <si>
    <t>ﾋﾃﾞｿﾝｽﾞ</t>
  </si>
  <si>
    <t>B399</t>
  </si>
  <si>
    <t>491-0362</t>
  </si>
  <si>
    <t>一宮市萩原町西宮重字西出５８－５</t>
  </si>
  <si>
    <t>井野　貴斗</t>
  </si>
  <si>
    <t>イノ　タカト</t>
  </si>
  <si>
    <t>B395</t>
  </si>
  <si>
    <t>470-1203</t>
  </si>
  <si>
    <t>知多郡東浦町石浜中央4-8</t>
  </si>
  <si>
    <t>大宮　隆</t>
  </si>
  <si>
    <t>オオミヤ　タカシ</t>
  </si>
  <si>
    <t>B403</t>
  </si>
  <si>
    <t>名古屋市東区矢田２－１６－１２ダイアパレス大曽根矢田４０３</t>
  </si>
  <si>
    <t>ohmiya_takashi038@yahoo.co.jp</t>
  </si>
  <si>
    <t>大宮　良太</t>
  </si>
  <si>
    <t>オオミヤ　リョウタ</t>
  </si>
  <si>
    <t>B404</t>
  </si>
  <si>
    <t>名古屋市東区矢田2-16-12</t>
  </si>
  <si>
    <t>ダイヤパレス大曽根矢田403</t>
  </si>
  <si>
    <t>加藤　潤</t>
  </si>
  <si>
    <t>カトウ　ジュン</t>
  </si>
  <si>
    <t>B396</t>
  </si>
  <si>
    <t>454-0813</t>
  </si>
  <si>
    <t>名古屋市中川区乗越町3-23</t>
  </si>
  <si>
    <t>小西　祟允</t>
  </si>
  <si>
    <t>コニシ　タカマサ</t>
  </si>
  <si>
    <t>B400</t>
  </si>
  <si>
    <t>488-0881</t>
  </si>
  <si>
    <t>尾張旭市城山町三ツ池6227-6</t>
  </si>
  <si>
    <t>小林　雅尚</t>
  </si>
  <si>
    <t>コバヤシ　マサナオ</t>
  </si>
  <si>
    <t>B401</t>
  </si>
  <si>
    <t>490-1212</t>
  </si>
  <si>
    <t>あま市小橋方寺西106-1</t>
  </si>
  <si>
    <t>wild87hilfiger@yahoo.co.jp</t>
  </si>
  <si>
    <t>酒井　宏育</t>
  </si>
  <si>
    <t>サカイ　ヒロヤス</t>
  </si>
  <si>
    <t>B398</t>
  </si>
  <si>
    <t>464-0033</t>
  </si>
  <si>
    <t>名古屋市千種区鹿子町4-7</t>
  </si>
  <si>
    <t>杉本　将隆</t>
  </si>
  <si>
    <t>スギモト　マサタカ</t>
  </si>
  <si>
    <t>B402</t>
  </si>
  <si>
    <t>名古屋市中川区富田町千音寺仏共田３０６８－３</t>
  </si>
  <si>
    <t>橘　拓臣</t>
  </si>
  <si>
    <t>タチバナ　タクミ</t>
  </si>
  <si>
    <t>B397</t>
  </si>
  <si>
    <t>知多郡東浦町生路弁財58-4</t>
  </si>
  <si>
    <t>田中　佑季</t>
  </si>
  <si>
    <t>タナカ　ユウキ</t>
  </si>
  <si>
    <t>B407</t>
  </si>
  <si>
    <t>知多郡武豊町富貴道廻間6-95</t>
  </si>
  <si>
    <t>内藤　卓雄</t>
  </si>
  <si>
    <t>ナイトウ　タクオ</t>
  </si>
  <si>
    <t>B408</t>
  </si>
  <si>
    <t>451-0051</t>
  </si>
  <si>
    <t>名古屋市西区則武新町１－１－３７</t>
  </si>
  <si>
    <t>長江　無我</t>
  </si>
  <si>
    <t>ナガエ　ムガ</t>
  </si>
  <si>
    <t>B406</t>
  </si>
  <si>
    <t>462-0035</t>
  </si>
  <si>
    <t>名古屋市北区大野町3-19-4</t>
  </si>
  <si>
    <t>中尾　貴大</t>
  </si>
  <si>
    <t>ナカオ　タカヒロ</t>
  </si>
  <si>
    <t>B405</t>
  </si>
  <si>
    <t>474-0043</t>
  </si>
  <si>
    <t>大府市米田町４－３０５</t>
  </si>
  <si>
    <t>荒尾　宗孝</t>
  </si>
  <si>
    <t>アラオ　ムネタカ</t>
  </si>
  <si>
    <t>ＦＩＮＤＯＵＴ</t>
  </si>
  <si>
    <t>ファインドアウト</t>
  </si>
  <si>
    <t>ﾌｧｲﾝﾄﾞｱｳﾄ</t>
  </si>
  <si>
    <t>B39</t>
  </si>
  <si>
    <t>464-0832</t>
  </si>
  <si>
    <t>名古屋市千種区山添町2-59-2</t>
  </si>
  <si>
    <t>araoarao@hotmail.com</t>
  </si>
  <si>
    <t>080-6944-4618</t>
  </si>
  <si>
    <t>伊藤　善也</t>
  </si>
  <si>
    <t>イトウ　ゼンヤ</t>
  </si>
  <si>
    <t>B28</t>
  </si>
  <si>
    <t>455-0801</t>
  </si>
  <si>
    <t>名古屋市港区小碓2-217</t>
  </si>
  <si>
    <t>kawara@yk.commufa.jp</t>
  </si>
  <si>
    <t>090-3150-9400</t>
  </si>
  <si>
    <t>小川　篤美</t>
  </si>
  <si>
    <t>オガワ　アツミ</t>
  </si>
  <si>
    <t>B36</t>
  </si>
  <si>
    <t>名古屋市中川区小本1-13-28</t>
  </si>
  <si>
    <t>maeatsu0103@softbank.ne.jp</t>
  </si>
  <si>
    <t>090-1197-7454</t>
  </si>
  <si>
    <t>加藤　大輔</t>
  </si>
  <si>
    <t>カトウ　ダイスケ</t>
  </si>
  <si>
    <t>B33</t>
  </si>
  <si>
    <t>466-0857</t>
  </si>
  <si>
    <t>名古屋市昭和区安田通5-3</t>
  </si>
  <si>
    <t>D’クラディア・アーキスフィア０４８　４０３号</t>
  </si>
  <si>
    <t>daiseiko@sc.dcns.ne.jp</t>
  </si>
  <si>
    <t>052-762-4467</t>
  </si>
  <si>
    <t>北川　勲</t>
  </si>
  <si>
    <t>キタガワ　イサオ</t>
  </si>
  <si>
    <t>B38</t>
  </si>
  <si>
    <t>464-0066</t>
  </si>
  <si>
    <t>名古屋市千種区池下町2丁目63-25</t>
  </si>
  <si>
    <t>グランドメゾン池下ザ・タワー2710号</t>
  </si>
  <si>
    <t>isao.kitagawa-130@i.softbank.jp</t>
  </si>
  <si>
    <t>090-8674-0588</t>
  </si>
  <si>
    <t>倉本　武寿</t>
  </si>
  <si>
    <t>クラモト　タケトシ</t>
  </si>
  <si>
    <t>B30</t>
  </si>
  <si>
    <t>466-0022</t>
  </si>
  <si>
    <t>名古屋市昭和区塩付通7-55</t>
  </si>
  <si>
    <t>第２コーポ秀英103</t>
  </si>
  <si>
    <t>須藤　秀雄</t>
  </si>
  <si>
    <t>スドウ　ヒデオ</t>
  </si>
  <si>
    <t>B40</t>
  </si>
  <si>
    <t>640-8323</t>
  </si>
  <si>
    <t>和歌山市太田二丁目8番9号</t>
  </si>
  <si>
    <t>アズウェル703</t>
  </si>
  <si>
    <t>hidesudo@tkh.att.ne.jp</t>
  </si>
  <si>
    <t>辻　佳世子</t>
  </si>
  <si>
    <t>ツジ　カヨコ</t>
  </si>
  <si>
    <t>B29</t>
  </si>
  <si>
    <t>名古屋市千種区千種二丁目24-18-1504</t>
  </si>
  <si>
    <t>090-4250-8959</t>
  </si>
  <si>
    <t>中川　栄利子</t>
  </si>
  <si>
    <t>ナカガワ　エリコ</t>
  </si>
  <si>
    <t>B43</t>
  </si>
  <si>
    <t>460-0022</t>
  </si>
  <si>
    <t>名古屋市中区金山4-5-16</t>
  </si>
  <si>
    <t>グランシーム金山303</t>
  </si>
  <si>
    <t>090-4118-0033</t>
  </si>
  <si>
    <t>中村　麻季子</t>
  </si>
  <si>
    <t>ナカムラ　マキコ</t>
  </si>
  <si>
    <t>B27</t>
  </si>
  <si>
    <t>460-0007</t>
  </si>
  <si>
    <t>名古屋市中区新栄三丁目11-22</t>
  </si>
  <si>
    <t>ビューテラスⅡ402号</t>
  </si>
  <si>
    <t>080-3651-4215</t>
  </si>
  <si>
    <t>長谷川　信子</t>
  </si>
  <si>
    <t>ハセガワ　ノブコ</t>
  </si>
  <si>
    <t>B34</t>
  </si>
  <si>
    <t>461-0003</t>
  </si>
  <si>
    <t>名古屋市東区筒井2-1-11</t>
  </si>
  <si>
    <t>090-3467-4444</t>
  </si>
  <si>
    <t>広里　友規子</t>
  </si>
  <si>
    <t>ヒロサト　ユキコ</t>
  </si>
  <si>
    <t>B41</t>
  </si>
  <si>
    <t>名古屋市千種区千種１丁目28-15</t>
  </si>
  <si>
    <t>グラン・コート千種604</t>
  </si>
  <si>
    <t>090-3932-3114</t>
  </si>
  <si>
    <t>古山　幹朗</t>
  </si>
  <si>
    <t>フルヤマ　ミキオ</t>
  </si>
  <si>
    <t>B37</t>
  </si>
  <si>
    <t>467-0027</t>
  </si>
  <si>
    <t>名古屋市瑞穂区田辺通3-41-1</t>
  </si>
  <si>
    <t>090-4441-3238</t>
  </si>
  <si>
    <t>村瀬　亜都沙</t>
  </si>
  <si>
    <t>ムラセ　アヅサ</t>
  </si>
  <si>
    <t>B32</t>
  </si>
  <si>
    <t>西春日井郡豊山町豊場字志水65</t>
  </si>
  <si>
    <t>サンマンションアトレ豊山203</t>
  </si>
  <si>
    <t>azuchan.m.26@gmail.com</t>
  </si>
  <si>
    <t>安江　真理子</t>
  </si>
  <si>
    <t>ヤスエ　マリコ</t>
  </si>
  <si>
    <t>B42</t>
  </si>
  <si>
    <t>名古屋市千種区千種１丁目14-41</t>
  </si>
  <si>
    <t>エスポア千種503</t>
  </si>
  <si>
    <t>052-741-0997</t>
  </si>
  <si>
    <t>山田　育代</t>
  </si>
  <si>
    <t>ヤマダ　イクヨ</t>
  </si>
  <si>
    <t>B35</t>
  </si>
  <si>
    <t>468-0069</t>
  </si>
  <si>
    <t>名古屋市天白区表山1-1727</t>
  </si>
  <si>
    <t>プラウド八事209</t>
  </si>
  <si>
    <t>ikuYama1023.nyao-n.JOYchan@c.vodafone.ne.jp</t>
  </si>
  <si>
    <t>090-9942-1422</t>
  </si>
  <si>
    <t>横田　美里</t>
  </si>
  <si>
    <t>ヨコタ　ミサト</t>
  </si>
  <si>
    <t>B31</t>
  </si>
  <si>
    <t>名古屋市東区代官町30-1</t>
  </si>
  <si>
    <t>ライオンズプレティナレジデンス1201</t>
  </si>
  <si>
    <t>080-3646-3661</t>
  </si>
  <si>
    <t>吉野　達郎</t>
  </si>
  <si>
    <t>ヨシノ　タツロウ</t>
  </si>
  <si>
    <t>B26</t>
  </si>
  <si>
    <t>466-0064</t>
  </si>
  <si>
    <t>名古屋市昭和区鶴舞2-15-21</t>
  </si>
  <si>
    <t>ガレッジスクウェア鶴舞502</t>
  </si>
  <si>
    <t>erinitta004@yahoo.co.jp</t>
  </si>
  <si>
    <t>052-881-8693</t>
  </si>
  <si>
    <t>石塚　香奈子</t>
  </si>
  <si>
    <t>イシヅカ　カナコ</t>
  </si>
  <si>
    <t>FROG</t>
  </si>
  <si>
    <t>フロッグ</t>
  </si>
  <si>
    <t>B925</t>
  </si>
  <si>
    <t>名古屋市名東区上社２－２１０</t>
  </si>
  <si>
    <t>北村第二ビル４Ｆ</t>
  </si>
  <si>
    <t>伊藤　雅代</t>
  </si>
  <si>
    <t>イトウ　マサヨ</t>
  </si>
  <si>
    <t>B936</t>
  </si>
  <si>
    <t>名古屋市名東区上社2-210</t>
  </si>
  <si>
    <t>北村第二ビル4階</t>
  </si>
  <si>
    <t>naruo@julia.co.jp</t>
  </si>
  <si>
    <t>大野　加容子</t>
  </si>
  <si>
    <t>オオノ　カヨコ</t>
  </si>
  <si>
    <t>B939</t>
  </si>
  <si>
    <t>大野　健次</t>
  </si>
  <si>
    <t>オオノ　ケンジ</t>
  </si>
  <si>
    <t>B938</t>
  </si>
  <si>
    <t>栗木　理恵子</t>
  </si>
  <si>
    <t>クリキ　リエコ</t>
  </si>
  <si>
    <t>B931</t>
  </si>
  <si>
    <t>黒田　明美</t>
  </si>
  <si>
    <t>クロダ　ハルミ</t>
  </si>
  <si>
    <t>B929</t>
  </si>
  <si>
    <t>後藤　聖</t>
  </si>
  <si>
    <t>ゴトウ　サトル</t>
  </si>
  <si>
    <t>B930</t>
  </si>
  <si>
    <t>斉藤　紀明</t>
  </si>
  <si>
    <t>サイトウ　ノリアキ</t>
  </si>
  <si>
    <t>B926</t>
  </si>
  <si>
    <t>酒井　涼子</t>
  </si>
  <si>
    <t>サカイ　リョウコ</t>
  </si>
  <si>
    <t>B940</t>
  </si>
  <si>
    <t>篠田　恵子</t>
  </si>
  <si>
    <t>シノダ　ケイコ</t>
  </si>
  <si>
    <t>B927</t>
  </si>
  <si>
    <t>篠田　潤也</t>
  </si>
  <si>
    <t>シノダ　ジュンヤ</t>
  </si>
  <si>
    <t>B923</t>
  </si>
  <si>
    <t>名古屋市名東区上社２丁目２１０番地</t>
  </si>
  <si>
    <t>下川　りん</t>
  </si>
  <si>
    <t>シモカワ　リン</t>
  </si>
  <si>
    <t>B928</t>
  </si>
  <si>
    <t>坪川　雅紀</t>
  </si>
  <si>
    <t>ツボカワ　マサキ</t>
  </si>
  <si>
    <t>B934</t>
  </si>
  <si>
    <t>中谷　夢子</t>
  </si>
  <si>
    <t>ナカタニ　ユメコ</t>
  </si>
  <si>
    <t>B932</t>
  </si>
  <si>
    <t>成尾　郁子</t>
  </si>
  <si>
    <t>ナルオ　イクコ</t>
  </si>
  <si>
    <t>B924</t>
  </si>
  <si>
    <t>安田　聡美</t>
  </si>
  <si>
    <t>ヤスダ　サトミ</t>
  </si>
  <si>
    <t>B941</t>
  </si>
  <si>
    <t>山口　人美</t>
  </si>
  <si>
    <t>ヤマグチ　ヒトミ</t>
  </si>
  <si>
    <t>B935</t>
  </si>
  <si>
    <t>山田　しおり</t>
  </si>
  <si>
    <t>ヤマダ　シオリ</t>
  </si>
  <si>
    <t>B933</t>
  </si>
  <si>
    <t>米永　千恵子</t>
  </si>
  <si>
    <t>ヨネナガ　チエコ</t>
  </si>
  <si>
    <t>B937</t>
  </si>
  <si>
    <t>伊藤　圭子</t>
  </si>
  <si>
    <t>イトウ　ケイコ</t>
  </si>
  <si>
    <t>mahalo Ⅵ</t>
  </si>
  <si>
    <t>マハロシックス</t>
  </si>
  <si>
    <t>B1037</t>
  </si>
  <si>
    <t>491-0057</t>
  </si>
  <si>
    <t>一宮市今伊勢町宮後午新田下筬36-1-201</t>
  </si>
  <si>
    <t>okeichanbuhi@ymobile.ne.jp</t>
  </si>
  <si>
    <t>城田　恵美</t>
  </si>
  <si>
    <t>シロタ　エミ</t>
  </si>
  <si>
    <t>B1035</t>
  </si>
  <si>
    <t>454-0032</t>
  </si>
  <si>
    <t>名古屋市中川区荒江町11番地6</t>
  </si>
  <si>
    <t>oeyk10111s@softbank.ne.jp</t>
  </si>
  <si>
    <t>中村　みさを</t>
  </si>
  <si>
    <t>ナカムラ　ミサヲ</t>
  </si>
  <si>
    <t>B1036</t>
  </si>
  <si>
    <t>500-8285</t>
  </si>
  <si>
    <t>岐阜市南鶉4丁目96番地1</t>
  </si>
  <si>
    <t>リーフィ弐番館B103</t>
  </si>
  <si>
    <t>misa-misa-omisa-330.misarin@i.Softbank.jp</t>
  </si>
  <si>
    <t>福田　徹</t>
  </si>
  <si>
    <t>フクタ　トオル</t>
  </si>
  <si>
    <t>B1033</t>
  </si>
  <si>
    <t>名古屋市名東区社台3丁目179番地</t>
  </si>
  <si>
    <t>株式会社ファイネス 内</t>
  </si>
  <si>
    <t>kuarohroit2001@yahoo.co.jp</t>
  </si>
  <si>
    <t>本田　和代</t>
  </si>
  <si>
    <t>ホンダ　カズヨ</t>
  </si>
  <si>
    <t>B1038</t>
  </si>
  <si>
    <t>496-0016</t>
  </si>
  <si>
    <t>津島市白浜町字林造5番地2</t>
  </si>
  <si>
    <t>松原　香織</t>
  </si>
  <si>
    <t>マツバラ　カオリ</t>
  </si>
  <si>
    <t>B1034</t>
  </si>
  <si>
    <t>西春日井郡豊山町青山江川136番地1</t>
  </si>
  <si>
    <t>メゾンドミノリ203号</t>
  </si>
  <si>
    <t>kuarohroit2003@yahoo.co.jp</t>
  </si>
  <si>
    <t>小幡　晶彦</t>
  </si>
  <si>
    <t>オバタ　アキヒコ</t>
  </si>
  <si>
    <t>みかん山</t>
  </si>
  <si>
    <t>ミカンヤマ</t>
  </si>
  <si>
    <t>B426</t>
  </si>
  <si>
    <t>453-0806</t>
  </si>
  <si>
    <t>名古屋市中村区大正町１－５５</t>
  </si>
  <si>
    <t>大同</t>
  </si>
  <si>
    <t>小幡　裕樹</t>
  </si>
  <si>
    <t>オバタ　ヒロキ</t>
  </si>
  <si>
    <t>B427</t>
  </si>
  <si>
    <t>片山　寿喜</t>
  </si>
  <si>
    <t>カタヤマ　ヨシキ</t>
  </si>
  <si>
    <t>1-101</t>
  </si>
  <si>
    <t>479-0002</t>
  </si>
  <si>
    <t>常滑市久米字諏訪山１５３</t>
  </si>
  <si>
    <t>小山　昌子</t>
  </si>
  <si>
    <t>コヤマ　マサコ</t>
  </si>
  <si>
    <t>1-100</t>
  </si>
  <si>
    <t>大府市大東町１－７９４</t>
  </si>
  <si>
    <t>小山　祐一郎</t>
  </si>
  <si>
    <t>コヤマ　ユウイチロウ</t>
  </si>
  <si>
    <t>B423</t>
  </si>
  <si>
    <t>大府市北山町３－３５４</t>
  </si>
  <si>
    <t>tanzany@nifty.com</t>
  </si>
  <si>
    <t>080-1087-9894</t>
  </si>
  <si>
    <t>株式会社サンケイハウジング</t>
  </si>
  <si>
    <t>愛知県大府市北山町３－３５４</t>
  </si>
  <si>
    <t>0562-48-5988</t>
  </si>
  <si>
    <t>三浦　雅季</t>
  </si>
  <si>
    <t>ミウラ　マサキ</t>
  </si>
  <si>
    <t>B425</t>
  </si>
  <si>
    <t>458-0035</t>
  </si>
  <si>
    <t>名古屋市緑区曽根2-42-105</t>
  </si>
  <si>
    <t>八木　一憲</t>
  </si>
  <si>
    <t>ヤギ　カズノリ</t>
  </si>
  <si>
    <t>B424</t>
  </si>
  <si>
    <t>知多郡東浦町森岡段上１１－２３</t>
  </si>
  <si>
    <t>市川　華菜</t>
  </si>
  <si>
    <t>イチカワ　カナ</t>
  </si>
  <si>
    <t>ミズノ</t>
  </si>
  <si>
    <t>ﾐｽﾞﾉ</t>
  </si>
  <si>
    <t>B983</t>
  </si>
  <si>
    <t>471-0825</t>
  </si>
  <si>
    <t>豊田市明和町6-51-3</t>
  </si>
  <si>
    <t>090-8470-9509</t>
  </si>
  <si>
    <t>ミズノ株式会社</t>
  </si>
  <si>
    <t>462-0024</t>
  </si>
  <si>
    <t>愛知県名古屋市北区鳩岡2-18-1ミズノ株式会社</t>
  </si>
  <si>
    <t>052-917-4611</t>
  </si>
  <si>
    <t>井上　毅</t>
  </si>
  <si>
    <t>イノウエ　ツヨシ</t>
  </si>
  <si>
    <t>B986</t>
  </si>
  <si>
    <t>462-0043</t>
  </si>
  <si>
    <t>名古屋市北区八代町2-7</t>
  </si>
  <si>
    <t>エスパシオ403</t>
  </si>
  <si>
    <t>090-2106-7770</t>
  </si>
  <si>
    <t>052-917-4516</t>
  </si>
  <si>
    <t>竹内　賢一</t>
  </si>
  <si>
    <t>タケウチ　ケンイチ</t>
  </si>
  <si>
    <t>B985</t>
  </si>
  <si>
    <t>愛知県名古屋市北区辻町</t>
  </si>
  <si>
    <t>３－２２－１ー２０３</t>
  </si>
  <si>
    <t>052-917-4521</t>
  </si>
  <si>
    <t>愛知県名古屋市北区鳩岡2-18-1</t>
  </si>
  <si>
    <t>坪井　達哉</t>
  </si>
  <si>
    <t>ツボイ　タツヤ</t>
  </si>
  <si>
    <t>B982</t>
  </si>
  <si>
    <t>日進市岩崎台４－４０１シティオ岩崎台４０２</t>
  </si>
  <si>
    <t>ディーン・ロドリック　元気</t>
  </si>
  <si>
    <t>ディーン・ロドリック　ゲンキ</t>
  </si>
  <si>
    <t>B984</t>
  </si>
  <si>
    <t>豊田市浄水町原山３８８</t>
  </si>
  <si>
    <t>シャルマ・ルム豊田Ｂ101</t>
  </si>
  <si>
    <t>市川　玄人</t>
  </si>
  <si>
    <t>イチカワ　ゲント</t>
  </si>
  <si>
    <t>三菱重工走友会</t>
  </si>
  <si>
    <t>ミツビシジュウコウソウユウカイ</t>
  </si>
  <si>
    <t>B705</t>
  </si>
  <si>
    <t>482-0002</t>
  </si>
  <si>
    <t>岩倉市大市場町</t>
  </si>
  <si>
    <t>沖田　誠実</t>
  </si>
  <si>
    <t>オキタ　マサミ</t>
  </si>
  <si>
    <t>B703</t>
  </si>
  <si>
    <t>465-0014</t>
  </si>
  <si>
    <t>名古屋市名東区上菅</t>
  </si>
  <si>
    <t>2-910-2</t>
  </si>
  <si>
    <t>masami_okita@eng.mhi.co.jp</t>
  </si>
  <si>
    <t>090-6611-5181</t>
  </si>
  <si>
    <t>三菱重工業(株)</t>
  </si>
  <si>
    <t>愛知県名古屋市中村区岩塚町高道1番地</t>
  </si>
  <si>
    <t>052-412-1314</t>
  </si>
  <si>
    <t>川添　由紀子</t>
  </si>
  <si>
    <t>カワゾエ　ユキコ</t>
  </si>
  <si>
    <t>B707</t>
  </si>
  <si>
    <t>名古屋市中川区高畑4-7</t>
  </si>
  <si>
    <t>河田　学</t>
  </si>
  <si>
    <t>カワダ　マナブ</t>
  </si>
  <si>
    <t>B704</t>
  </si>
  <si>
    <t>名古屋市中村区岩塚町小池1-17</t>
  </si>
  <si>
    <t>052-413-0315</t>
  </si>
  <si>
    <t>三菱</t>
  </si>
  <si>
    <t>横田　健人</t>
  </si>
  <si>
    <t>ヨコタ　ケント</t>
  </si>
  <si>
    <t>B706</t>
  </si>
  <si>
    <t>453-0861</t>
  </si>
  <si>
    <t>名古屋市中村区岩塚本通3-5</t>
  </si>
  <si>
    <t>三菱重工エンジンシステム(株)</t>
  </si>
  <si>
    <t>伊沢　直樹</t>
  </si>
  <si>
    <t>イザワ　ナオキ</t>
  </si>
  <si>
    <t>三菱重工名古屋</t>
  </si>
  <si>
    <t>ミツビシジュウコウナゴヤ</t>
  </si>
  <si>
    <t>B671</t>
  </si>
  <si>
    <t>509-0261</t>
  </si>
  <si>
    <t>可児市虹ケ丘3-50</t>
  </si>
  <si>
    <t>石井　健史</t>
  </si>
  <si>
    <t>イシイ　タケシ</t>
  </si>
  <si>
    <t>B672</t>
  </si>
  <si>
    <t>487-0026</t>
  </si>
  <si>
    <t>春日井市不二町2-1-14</t>
  </si>
  <si>
    <t>三菱重工業</t>
  </si>
  <si>
    <t>大井　大介</t>
  </si>
  <si>
    <t>オオイ　ダイスケ</t>
  </si>
  <si>
    <t>B657</t>
  </si>
  <si>
    <t>458-0038</t>
  </si>
  <si>
    <t>名古屋市緑区作の山町８０番地</t>
  </si>
  <si>
    <t>三菱社宅Ｂ棟４０６号</t>
  </si>
  <si>
    <t>岡部　将典</t>
  </si>
  <si>
    <t>オカベ　マサノリ</t>
  </si>
  <si>
    <t>B664</t>
  </si>
  <si>
    <t>名古屋市緑区大高町字助冶根山1-24</t>
  </si>
  <si>
    <t>ライオンズ南大高401</t>
  </si>
  <si>
    <t>金子　隼輔</t>
  </si>
  <si>
    <t>カネコ　シュンスケ</t>
  </si>
  <si>
    <t>B662</t>
  </si>
  <si>
    <t>467-0063</t>
  </si>
  <si>
    <t>名古屋市瑞穂区市丘町1-20</t>
  </si>
  <si>
    <t>第二菱風寮　C308</t>
  </si>
  <si>
    <t>木村　聡志</t>
  </si>
  <si>
    <t>キムラ　サトシ</t>
  </si>
  <si>
    <t>B651</t>
  </si>
  <si>
    <t>493-8001</t>
  </si>
  <si>
    <t>一宮市北方町北方字沼上１２－２</t>
  </si>
  <si>
    <t>小池　尚祐</t>
  </si>
  <si>
    <t>コイケ　ナオスケ</t>
  </si>
  <si>
    <t>B652</t>
  </si>
  <si>
    <t>名古屋市西区八筋町61</t>
  </si>
  <si>
    <t>ウェンディアA1-B</t>
  </si>
  <si>
    <t>坂口　源也</t>
  </si>
  <si>
    <t>サカグチ　ゲンヤ</t>
  </si>
  <si>
    <t>B666</t>
  </si>
  <si>
    <t>454-0004</t>
  </si>
  <si>
    <t>名古屋市中川区西日置1-8-15</t>
  </si>
  <si>
    <t>レオパレスアメニティ名古屋</t>
  </si>
  <si>
    <t>佐藤　駿</t>
  </si>
  <si>
    <t>サトウ　シュン</t>
  </si>
  <si>
    <t>B667</t>
  </si>
  <si>
    <t>第二菱風寮B213</t>
  </si>
  <si>
    <t>島本　敏史</t>
  </si>
  <si>
    <t>シマモト　サトシ</t>
  </si>
  <si>
    <t>B665</t>
  </si>
  <si>
    <t>461-0047</t>
  </si>
  <si>
    <t>名古屋市東区大幸南1-1-49</t>
  </si>
  <si>
    <t>第2大幸寮2726</t>
  </si>
  <si>
    <t>高井　和馬</t>
  </si>
  <si>
    <t>タカイ　カズマ</t>
  </si>
  <si>
    <t>B670</t>
  </si>
  <si>
    <t>485-0811</t>
  </si>
  <si>
    <t>小牧市光ケ丘1-3</t>
  </si>
  <si>
    <t>光ヶ丘寮422号室</t>
  </si>
  <si>
    <t>中平　満知留</t>
  </si>
  <si>
    <t>ナカダイラ　ミチル</t>
  </si>
  <si>
    <t>小牧市光ケ丘１丁目３番地</t>
  </si>
  <si>
    <t>中村　賢治</t>
  </si>
  <si>
    <t>ナカムラ　ケンジ</t>
  </si>
  <si>
    <t>B653</t>
  </si>
  <si>
    <t>春日井市上田楽町</t>
  </si>
  <si>
    <t>浜口　文弥</t>
  </si>
  <si>
    <t>ハマグチ　フミヤ</t>
  </si>
  <si>
    <t>B669</t>
  </si>
  <si>
    <t>名古屋市緑区鳴海町</t>
  </si>
  <si>
    <t>尾崎山43-209　第五菱風寮N108</t>
  </si>
  <si>
    <t>藤永　紘基</t>
  </si>
  <si>
    <t>フジナガ　ヒロキ</t>
  </si>
  <si>
    <t>B655</t>
  </si>
  <si>
    <t>名古屋市緑区鳴海町尾崎山43-209</t>
  </si>
  <si>
    <t>第五菱風寮Ｎ401</t>
  </si>
  <si>
    <t>古田　耕治</t>
  </si>
  <si>
    <t>フルタ　コウジ</t>
  </si>
  <si>
    <t>B654</t>
  </si>
  <si>
    <t>春日井市上条町</t>
  </si>
  <si>
    <t>9-46-1</t>
  </si>
  <si>
    <t>松島　正展</t>
  </si>
  <si>
    <t>マツシマ　マサノブ</t>
  </si>
  <si>
    <t>B656</t>
  </si>
  <si>
    <t>春日井市松新町</t>
  </si>
  <si>
    <t>4-3277-3 マイプラザⅢ102号</t>
  </si>
  <si>
    <t>松田　淳志</t>
  </si>
  <si>
    <t>マツダ　アツシ</t>
  </si>
  <si>
    <t>B668</t>
  </si>
  <si>
    <t>三菱重工光ヶ丘寮</t>
  </si>
  <si>
    <t>090-7647-0333</t>
  </si>
  <si>
    <t>武藤　晃治</t>
  </si>
  <si>
    <t>ムトウ　コウジ</t>
  </si>
  <si>
    <t>名古屋市中村区岩塚町九反所５９番地</t>
  </si>
  <si>
    <t>村上　敬彦</t>
  </si>
  <si>
    <t>ムラカミ　タカヒコ</t>
  </si>
  <si>
    <t>B660</t>
  </si>
  <si>
    <t>465-0021</t>
  </si>
  <si>
    <t>名古屋市名東区猪子石3-1210-2</t>
  </si>
  <si>
    <t>望月　一憲</t>
  </si>
  <si>
    <t>モチヅキ　カズノリ</t>
  </si>
  <si>
    <t>B658</t>
  </si>
  <si>
    <t>458-0846</t>
  </si>
  <si>
    <t>名古屋市緑区鳴海町字薬師山１７９－８</t>
  </si>
  <si>
    <t>山口　貴士</t>
  </si>
  <si>
    <t>ヤマグチ　タカシ</t>
  </si>
  <si>
    <t>B663</t>
  </si>
  <si>
    <t>454-0962</t>
  </si>
  <si>
    <t>名古屋市中川区戸田2-2806-2</t>
  </si>
  <si>
    <t>山崎　励磨</t>
  </si>
  <si>
    <t>ヤマザキ　レイマ</t>
  </si>
  <si>
    <t>B661</t>
  </si>
  <si>
    <t>小牧市光ケ丘1‐3</t>
  </si>
  <si>
    <t>三菱重工光が丘寮710</t>
  </si>
  <si>
    <t>山田　大介</t>
  </si>
  <si>
    <t>ヤマダ　ダイスケ</t>
  </si>
  <si>
    <t>B659</t>
  </si>
  <si>
    <t>名古屋市名東区猪子石原１－５０１－１</t>
  </si>
  <si>
    <t>荒木　広誠</t>
  </si>
  <si>
    <t>アラキ　コウセイ</t>
  </si>
  <si>
    <t>三菱重工冷熱</t>
  </si>
  <si>
    <t>ミツビシジュウコウレイネツ</t>
  </si>
  <si>
    <t>B410</t>
  </si>
  <si>
    <t>496-8015</t>
  </si>
  <si>
    <t>愛西市草平町新佐屋川１－４５</t>
  </si>
  <si>
    <t>ksi-a.ra.ki-1971.414@docomo.ne.jp</t>
  </si>
  <si>
    <t>0567-25-6190</t>
  </si>
  <si>
    <t>尾崎　健次</t>
  </si>
  <si>
    <t>オザキ　ケンジ</t>
  </si>
  <si>
    <t>B417</t>
  </si>
  <si>
    <t>名古屋市中村区鳥居通2-13</t>
  </si>
  <si>
    <t>REVEST本陣602</t>
  </si>
  <si>
    <t>桑村　健</t>
  </si>
  <si>
    <t>クワムラ　タケシ</t>
  </si>
  <si>
    <t>B409</t>
  </si>
  <si>
    <t>清須市西枇杷島町旭3丁目1-3</t>
  </si>
  <si>
    <t>枇杷島社宅1403号</t>
  </si>
  <si>
    <t>高橋　重裕</t>
  </si>
  <si>
    <t>タカハシ　アツヒロ</t>
  </si>
  <si>
    <t>B411</t>
  </si>
  <si>
    <t>462-0051</t>
  </si>
  <si>
    <t>名古屋市北区中切町4-61</t>
  </si>
  <si>
    <t>三菱重工中切社宅A-204</t>
  </si>
  <si>
    <t>attakai.address@docomo.ne.jp</t>
  </si>
  <si>
    <t>田中　善三</t>
  </si>
  <si>
    <t>タナカ　ヨシゾウ</t>
  </si>
  <si>
    <t>B416</t>
  </si>
  <si>
    <t>491-0112</t>
  </si>
  <si>
    <t>一宮市浅井町東浅井字新開23-8</t>
  </si>
  <si>
    <t>中嶋　博之</t>
  </si>
  <si>
    <t>ナカシマ　ヒロユキ</t>
  </si>
  <si>
    <t>B415</t>
  </si>
  <si>
    <t>492-8218</t>
  </si>
  <si>
    <t>稲沢市西町1丁目16-21</t>
  </si>
  <si>
    <t>春田　真由香</t>
  </si>
  <si>
    <t>ハルタ　マユカ</t>
  </si>
  <si>
    <t>B413</t>
  </si>
  <si>
    <t>455-0832</t>
  </si>
  <si>
    <t>名古屋市港区宝神1丁目60-1</t>
  </si>
  <si>
    <t>090-8959-7380</t>
  </si>
  <si>
    <t>松井　英之</t>
  </si>
  <si>
    <t>マツイ　ヒデユキ</t>
  </si>
  <si>
    <t>B414</t>
  </si>
  <si>
    <t>清須市西枇杷島町旭3-1-3</t>
  </si>
  <si>
    <t>社宅106</t>
  </si>
  <si>
    <t>hideyuki55.m@ezweb.ne.jp</t>
  </si>
  <si>
    <t>三栗谷　理</t>
  </si>
  <si>
    <t>ミクリヤ　サトル</t>
  </si>
  <si>
    <t>B412</t>
  </si>
  <si>
    <t>490-1105</t>
  </si>
  <si>
    <t>あま市新居屋辻畑3</t>
  </si>
  <si>
    <t>サピーガーデン森　201</t>
  </si>
  <si>
    <t>箕浦　達朗</t>
  </si>
  <si>
    <t>ミノウラ　タツオ</t>
  </si>
  <si>
    <t>B418</t>
  </si>
  <si>
    <t>501-3154</t>
  </si>
  <si>
    <t>岐阜市岩田東３－８８－１</t>
  </si>
  <si>
    <t>youtantan.0519@c.vodafone.ne.jp</t>
  </si>
  <si>
    <t>中村　祥司</t>
  </si>
  <si>
    <t>ナカムラ　ショウジ</t>
  </si>
  <si>
    <t>南知多ＲＣ</t>
  </si>
  <si>
    <t>ミナミチタ　アール　シー</t>
  </si>
  <si>
    <t>南知多RC</t>
  </si>
  <si>
    <t>B903</t>
  </si>
  <si>
    <t>470-2408</t>
  </si>
  <si>
    <t>知多郡美浜町河和南屋敷116-5</t>
  </si>
  <si>
    <t>間瀬　研司</t>
  </si>
  <si>
    <t>マセ　ケンシ</t>
  </si>
  <si>
    <t>B901</t>
  </si>
  <si>
    <t>山本　佳三</t>
  </si>
  <si>
    <t>ヤマモト　ケイゾウ</t>
  </si>
  <si>
    <t>B902</t>
  </si>
  <si>
    <t>知多郡南知多町豊浜小佐郷35</t>
  </si>
  <si>
    <t>山本　耕一</t>
  </si>
  <si>
    <t>ヤマモト　コウイチ</t>
  </si>
  <si>
    <t>B905</t>
  </si>
  <si>
    <t>知多郡南知多町内海新田３３</t>
  </si>
  <si>
    <t>山本　支宝</t>
  </si>
  <si>
    <t>ヤマモト　シホ</t>
  </si>
  <si>
    <t>B904</t>
  </si>
  <si>
    <t>梅原　恵子</t>
  </si>
  <si>
    <t>ウメハラ　ケイコ</t>
  </si>
  <si>
    <t>名城オールランナーズクラブ</t>
  </si>
  <si>
    <t>メイジョウオールランナーズクラブ</t>
  </si>
  <si>
    <t>名城ARC</t>
  </si>
  <si>
    <t>B310</t>
  </si>
  <si>
    <t>名古屋市緑区神沢1-1713</t>
  </si>
  <si>
    <t>大河内　建次</t>
  </si>
  <si>
    <t>オオコウチ　ケンジ</t>
  </si>
  <si>
    <t>B324</t>
  </si>
  <si>
    <t>海部郡蟹江町蟹江本町ウノ割71-1</t>
  </si>
  <si>
    <t>ローレルスクエア蟹江本町706</t>
  </si>
  <si>
    <t>大崎　慎司</t>
  </si>
  <si>
    <t>オオサキ　シンジ</t>
  </si>
  <si>
    <t>B341</t>
  </si>
  <si>
    <t>名古屋市緑区滝ノ水2-1001-17</t>
  </si>
  <si>
    <t>大野　卓也</t>
  </si>
  <si>
    <t>オオノ　タクヤ</t>
  </si>
  <si>
    <t>B316</t>
  </si>
  <si>
    <t>名古屋市西区枇杷島２－９－９</t>
  </si>
  <si>
    <t>dekachinu_1@yahoo.co.jp</t>
  </si>
  <si>
    <t>荻野　さとみ</t>
  </si>
  <si>
    <t>オギノ　サトミ</t>
  </si>
  <si>
    <t>B313</t>
  </si>
  <si>
    <t>名古屋市緑区滝ノ水２－１９０２－２</t>
  </si>
  <si>
    <t>甲斐　陽平</t>
  </si>
  <si>
    <t>カイ　ヨウヘイ</t>
  </si>
  <si>
    <t>B330</t>
  </si>
  <si>
    <t>458-0000</t>
  </si>
  <si>
    <t>名古屋市緑区大清水2-1501</t>
  </si>
  <si>
    <t>貝沼　俊秋</t>
  </si>
  <si>
    <t>カイヌマ　トシアキ</t>
  </si>
  <si>
    <t>B315</t>
  </si>
  <si>
    <t>465-0086</t>
  </si>
  <si>
    <t>名古屋市名東区代万町３－１１－４－４－５０２</t>
  </si>
  <si>
    <t>sharks@mx5.bb-west.ne.jp</t>
  </si>
  <si>
    <t>樫尾　園子</t>
  </si>
  <si>
    <t>カシオ　ソノコ</t>
  </si>
  <si>
    <t>B308</t>
  </si>
  <si>
    <t>日進市栄３－１３０７ライオンズＭ３－８１０</t>
  </si>
  <si>
    <t>加藤　英忠</t>
  </si>
  <si>
    <t>カトウ　ヒデタダ</t>
  </si>
  <si>
    <t>B331</t>
  </si>
  <si>
    <t>尾張旭市印場元町3-7-10</t>
  </si>
  <si>
    <t>加藤　由香</t>
  </si>
  <si>
    <t>カトウ　ユカ</t>
  </si>
  <si>
    <t>B317</t>
  </si>
  <si>
    <t>481-0001</t>
  </si>
  <si>
    <t>北名古屋市六ツ師７２５</t>
  </si>
  <si>
    <t>角野　樹里</t>
  </si>
  <si>
    <t>カドノ　ジュリ</t>
  </si>
  <si>
    <t>B322</t>
  </si>
  <si>
    <t>角野　方哉</t>
  </si>
  <si>
    <t>カドノ　マサヤ</t>
  </si>
  <si>
    <t>B325</t>
  </si>
  <si>
    <t>090-3724-7779</t>
  </si>
  <si>
    <t>今野　哲博</t>
  </si>
  <si>
    <t>コンノ　アキヒロ</t>
  </si>
  <si>
    <t>B321</t>
  </si>
  <si>
    <t>472-0053</t>
  </si>
  <si>
    <t>知立市南新地２－８－３</t>
  </si>
  <si>
    <t>作田　大典</t>
  </si>
  <si>
    <t>サクタ　ダイスケ</t>
  </si>
  <si>
    <t>B339</t>
  </si>
  <si>
    <t>466-0035</t>
  </si>
  <si>
    <t>名古屋市昭和区松風町2-28-5-503</t>
  </si>
  <si>
    <t>佐藤　晶</t>
  </si>
  <si>
    <t>サトウ　アキラ</t>
  </si>
  <si>
    <t>B338</t>
  </si>
  <si>
    <t>名古屋市緑区鳴海町三高根88-10</t>
  </si>
  <si>
    <t>高田　英司</t>
  </si>
  <si>
    <t>タカダ　エイジ</t>
  </si>
  <si>
    <t>B340</t>
  </si>
  <si>
    <t>462-0867</t>
  </si>
  <si>
    <t>名古屋市北区垣戸町2-1</t>
  </si>
  <si>
    <t>サンクエトワール402</t>
  </si>
  <si>
    <t>高田　晋司</t>
  </si>
  <si>
    <t>タカダ　シンジ</t>
  </si>
  <si>
    <t>B309</t>
  </si>
  <si>
    <t>453-0022</t>
  </si>
  <si>
    <t>名古屋市中村区中島町３－３１</t>
  </si>
  <si>
    <t>cochiann4de@yahoo.co.jp</t>
  </si>
  <si>
    <t>高田　陽子</t>
  </si>
  <si>
    <t>タカダ　ヨウコ</t>
  </si>
  <si>
    <t>B335</t>
  </si>
  <si>
    <t>サクエトワール402</t>
  </si>
  <si>
    <t>高山　尚久</t>
  </si>
  <si>
    <t>タカヤマ　ナオヒサ</t>
  </si>
  <si>
    <t>B319</t>
  </si>
  <si>
    <t>名古屋市中村区中島町1-112</t>
  </si>
  <si>
    <t>西尾　美樹</t>
  </si>
  <si>
    <t>ニシオ　ミキ</t>
  </si>
  <si>
    <t>B336</t>
  </si>
  <si>
    <t>名古屋市千種区今池１－１８－３０</t>
  </si>
  <si>
    <t>びいＩ千種６０６</t>
  </si>
  <si>
    <t>西川　佳那子</t>
  </si>
  <si>
    <t>ニシカワ　カナコ</t>
  </si>
  <si>
    <t>B306</t>
  </si>
  <si>
    <t>463-0079</t>
  </si>
  <si>
    <t>名古屋市守山区幸心３－１８０４</t>
  </si>
  <si>
    <t>西川　昌志</t>
  </si>
  <si>
    <t>ニシカワ　マサシ</t>
  </si>
  <si>
    <t>B327</t>
  </si>
  <si>
    <t>知多市八幡字東大平地</t>
  </si>
  <si>
    <t>西田　遥香</t>
  </si>
  <si>
    <t>B333</t>
  </si>
  <si>
    <t>名古屋市名東区上社1-1805</t>
  </si>
  <si>
    <t>ＶＩＰ95-411</t>
  </si>
  <si>
    <t>安城東</t>
  </si>
  <si>
    <t>日比　保</t>
  </si>
  <si>
    <t>ヒビ　タモツ</t>
  </si>
  <si>
    <t>B334</t>
  </si>
  <si>
    <t>458-0034</t>
  </si>
  <si>
    <t>名古屋市緑区若田3-1230</t>
  </si>
  <si>
    <t>サンライフ楓202</t>
  </si>
  <si>
    <t>古川　久喜</t>
  </si>
  <si>
    <t>フルカワ　ヒサキ</t>
  </si>
  <si>
    <t>B332</t>
  </si>
  <si>
    <t>463-0032</t>
  </si>
  <si>
    <t>名古屋市守山区白山3-1206</t>
  </si>
  <si>
    <t>グリーンハイツ藤が丘北601</t>
  </si>
  <si>
    <t>星川　晶</t>
  </si>
  <si>
    <t>ホシカワ　アキラ</t>
  </si>
  <si>
    <t>B312</t>
  </si>
  <si>
    <t>451-0082</t>
  </si>
  <si>
    <t>名古屋市西区大金町３－８－３－１００１</t>
  </si>
  <si>
    <t>細川　光雄</t>
  </si>
  <si>
    <t>ホソカワ　ミツオ</t>
  </si>
  <si>
    <t>B326</t>
  </si>
  <si>
    <t>清須市西枇杷島町芳野3-2-101</t>
  </si>
  <si>
    <t>ラヴィエール芳野公園</t>
  </si>
  <si>
    <t>090-4951-9002</t>
  </si>
  <si>
    <t>増田　正</t>
  </si>
  <si>
    <t>マスダ　タダシ</t>
  </si>
  <si>
    <t>B311</t>
  </si>
  <si>
    <t>名古屋市千種区自由ケ丘３－２－１００１</t>
  </si>
  <si>
    <t>masudax@d3.dion.ne.jp</t>
  </si>
  <si>
    <t>増山　良栄</t>
  </si>
  <si>
    <t>マスヤマ　リョウエイ</t>
  </si>
  <si>
    <t>B307</t>
  </si>
  <si>
    <t>489-0068</t>
  </si>
  <si>
    <t>瀬戸市上松山町1-194</t>
  </si>
  <si>
    <t>三浦　政人</t>
  </si>
  <si>
    <t>ミウラ　マサヒト</t>
  </si>
  <si>
    <t>B318</t>
  </si>
  <si>
    <t>名古屋市中川区富田町千音寺土坪３７４１－９０５</t>
  </si>
  <si>
    <t>m-miura@mtc.biglobe.ne.jp</t>
  </si>
  <si>
    <t>三浦　祐介</t>
  </si>
  <si>
    <t>ミウラ　ユウスケ</t>
  </si>
  <si>
    <t>B342</t>
  </si>
  <si>
    <t>名古屋市東区白壁4-47-1</t>
  </si>
  <si>
    <t>宮川　ゆかり</t>
  </si>
  <si>
    <t>ミヤガワ　ユカリ</t>
  </si>
  <si>
    <t>B320</t>
  </si>
  <si>
    <t>465-0011</t>
  </si>
  <si>
    <t>名古屋市名東区山の手3-1219</t>
  </si>
  <si>
    <t>村上　泰広</t>
  </si>
  <si>
    <t>ムラカミ　ヤスヒロ</t>
  </si>
  <si>
    <t>B314</t>
  </si>
  <si>
    <t>463-0809</t>
  </si>
  <si>
    <t>名古屋市守山区平池東５０２</t>
  </si>
  <si>
    <t>rushstation@yahoo.co.jp</t>
  </si>
  <si>
    <t>村瀬　美由紀</t>
  </si>
  <si>
    <t>ムラセ　ミユキ</t>
  </si>
  <si>
    <t>B337</t>
  </si>
  <si>
    <t>465-0055</t>
  </si>
  <si>
    <t>名古屋市名東区勢子坊２－４０８－１</t>
  </si>
  <si>
    <t>第二エトワール４０５</t>
  </si>
  <si>
    <t>森　ゆうこ</t>
  </si>
  <si>
    <t>モリ　ユウコ</t>
  </si>
  <si>
    <t>B329</t>
  </si>
  <si>
    <t>名古屋市北区上飯田南町1-35</t>
  </si>
  <si>
    <t>山田　大輔</t>
  </si>
  <si>
    <t>B323</t>
  </si>
  <si>
    <t>464-0811</t>
  </si>
  <si>
    <t>名古屋市千種区朝凪町3-10-4</t>
  </si>
  <si>
    <t>シティライフ本山１Ａ</t>
  </si>
  <si>
    <t>山手　弘之</t>
  </si>
  <si>
    <t>ヤマテ　ヒロユキ</t>
  </si>
  <si>
    <t>B328</t>
  </si>
  <si>
    <t>名古屋市中区栄1-25-23-902</t>
  </si>
  <si>
    <t>伊藤　耕</t>
  </si>
  <si>
    <t>イトウ　コウ</t>
  </si>
  <si>
    <t>名大倶楽部</t>
  </si>
  <si>
    <t>メイダイクラブ</t>
  </si>
  <si>
    <t>B555</t>
  </si>
  <si>
    <t>467-0024</t>
  </si>
  <si>
    <t>名古屋市瑞穂区春山町</t>
  </si>
  <si>
    <t>20-2シャトー春山301</t>
  </si>
  <si>
    <t>大山　毅</t>
  </si>
  <si>
    <t>オオヤマ　タケシ</t>
  </si>
  <si>
    <t>B1028</t>
  </si>
  <si>
    <t>464-8601</t>
  </si>
  <si>
    <t>名古屋市千種区不老町</t>
  </si>
  <si>
    <t>桐朋</t>
  </si>
  <si>
    <t>小澤　尭</t>
  </si>
  <si>
    <t>オザワ　タカシ</t>
  </si>
  <si>
    <t>B1027</t>
  </si>
  <si>
    <t>清原　隆志</t>
  </si>
  <si>
    <t>キヨハラ　タカシ</t>
  </si>
  <si>
    <t>B945</t>
  </si>
  <si>
    <t>名古屋市南区中江2-9-8-406</t>
  </si>
  <si>
    <t>清原　那美花</t>
  </si>
  <si>
    <t>キヨハラ　ナミカ</t>
  </si>
  <si>
    <t>B948</t>
  </si>
  <si>
    <t>名古屋市南区中江2－9－8－406</t>
  </si>
  <si>
    <t>後藤　賢二</t>
  </si>
  <si>
    <t>B549</t>
  </si>
  <si>
    <t>名古屋市北区八代町１－６３</t>
  </si>
  <si>
    <t>八代ハイツ２０３</t>
  </si>
  <si>
    <t>澤田　恭平</t>
  </si>
  <si>
    <t>サワダ　キョウヘイ</t>
  </si>
  <si>
    <t>B550</t>
  </si>
  <si>
    <t>446-0057</t>
  </si>
  <si>
    <t>安城市三河安城東町1-16-5</t>
  </si>
  <si>
    <t>A city三河安城東町516</t>
  </si>
  <si>
    <t>桑名</t>
  </si>
  <si>
    <t>鈴木　基史</t>
  </si>
  <si>
    <t>スズキ　モトシ</t>
  </si>
  <si>
    <t>B547</t>
  </si>
  <si>
    <t>465-0073</t>
  </si>
  <si>
    <t>名古屋市名東区高針原１－５３８</t>
  </si>
  <si>
    <t>鈴木　基広</t>
  </si>
  <si>
    <t>スズキ　モトヒロ</t>
  </si>
  <si>
    <t>B944</t>
  </si>
  <si>
    <t>名古屋市昭和区川原通３－２－１プチメゾン川原２０１</t>
  </si>
  <si>
    <t>田中　佑一</t>
  </si>
  <si>
    <t>B548</t>
  </si>
  <si>
    <t>444-2223</t>
  </si>
  <si>
    <t>豊田市松平志賀町マゴイチ９－１勤務先：立阿久比高等学校</t>
  </si>
  <si>
    <t>永峰　康一郎</t>
  </si>
  <si>
    <t>ナガミネ　コウイチロウ</t>
  </si>
  <si>
    <t>B554</t>
  </si>
  <si>
    <t>名古屋市昭和区八事富士見８０１－２－７０９</t>
  </si>
  <si>
    <t>前田　紗希</t>
  </si>
  <si>
    <t>マエダ　サキ</t>
  </si>
  <si>
    <t>B947</t>
  </si>
  <si>
    <t>491-0861</t>
  </si>
  <si>
    <t>一宮市泉2-22-9-702</t>
  </si>
  <si>
    <t>一宮</t>
  </si>
  <si>
    <t>牧　祐輝</t>
  </si>
  <si>
    <t>マキ　ユウキ</t>
  </si>
  <si>
    <t>B1026</t>
  </si>
  <si>
    <t>名古屋市昭和区川名町６－７セントラルハイツ川名３０１</t>
  </si>
  <si>
    <t>向井　孝次</t>
  </si>
  <si>
    <t>ムカイ　コウジ</t>
  </si>
  <si>
    <t>B946</t>
  </si>
  <si>
    <t>名古屋市昭和区宮東町</t>
  </si>
  <si>
    <t>３００番地フレッシュイン安原１０６号室</t>
  </si>
  <si>
    <t>宮津</t>
  </si>
  <si>
    <t>矢野　祥一</t>
  </si>
  <si>
    <t>ヤノ　ショウイチ</t>
  </si>
  <si>
    <t>B552</t>
  </si>
  <si>
    <t>豊明市阿野町寺内22-1</t>
  </si>
  <si>
    <t>刈谷</t>
  </si>
  <si>
    <t>山﨑　高幸</t>
  </si>
  <si>
    <t>ヤマサキ　タカユキ</t>
  </si>
  <si>
    <t>B556</t>
  </si>
  <si>
    <t>名古屋市緑区篠の風</t>
  </si>
  <si>
    <t>3丁目２５２番地　滝の水住宅7－106</t>
  </si>
  <si>
    <t>和田　健志</t>
  </si>
  <si>
    <t>ワダ　ケンシ</t>
  </si>
  <si>
    <t>B551</t>
  </si>
  <si>
    <t>480-1112</t>
  </si>
  <si>
    <t>長久手市砂子</t>
  </si>
  <si>
    <t>渡辺　ゆりか</t>
  </si>
  <si>
    <t>ワタナベ　ユリカ</t>
  </si>
  <si>
    <t>B553</t>
  </si>
  <si>
    <t>豊明市前後町三ツ谷1275-66</t>
  </si>
  <si>
    <t>グローリアス豊明603</t>
  </si>
  <si>
    <t>安藤　泰英</t>
  </si>
  <si>
    <t>アンドウ　ヤスヒデ</t>
  </si>
  <si>
    <t>守山35普連</t>
  </si>
  <si>
    <t>モリヤマサンジュウゴフレン</t>
  </si>
  <si>
    <t>B718</t>
  </si>
  <si>
    <t>463-0067</t>
  </si>
  <si>
    <t>名古屋市守山区守山3-12-1</t>
  </si>
  <si>
    <t>石田　啓</t>
  </si>
  <si>
    <t>イシダ　トオル</t>
  </si>
  <si>
    <t>B708</t>
  </si>
  <si>
    <t>toru_d_ishida@yahoo.co.jp</t>
  </si>
  <si>
    <t>井上　将仁</t>
  </si>
  <si>
    <t>イノウエ　マサヒト</t>
  </si>
  <si>
    <t>B711</t>
  </si>
  <si>
    <t>衣川　勇介</t>
  </si>
  <si>
    <t>キヌカワ　ユウスケ</t>
  </si>
  <si>
    <t>B719</t>
  </si>
  <si>
    <t>幸田　竜治</t>
  </si>
  <si>
    <t>コウダ　リュウジ</t>
  </si>
  <si>
    <t>B709</t>
  </si>
  <si>
    <t>志波　諒一</t>
  </si>
  <si>
    <t>シバ　リョウイチ</t>
  </si>
  <si>
    <t>B720</t>
  </si>
  <si>
    <t>杉本　幸介</t>
  </si>
  <si>
    <t>スギモト　コウスケ</t>
  </si>
  <si>
    <t>B725</t>
  </si>
  <si>
    <t>鈴木　翔太</t>
  </si>
  <si>
    <t>スズキ　ショウタ</t>
  </si>
  <si>
    <t>B727</t>
  </si>
  <si>
    <t>瀬戸口　裕香</t>
  </si>
  <si>
    <t>セトグチ　ユウカ</t>
  </si>
  <si>
    <t>B716</t>
  </si>
  <si>
    <t>田坂　剛志t</t>
  </si>
  <si>
    <t>タサカ　ツヨシ</t>
  </si>
  <si>
    <t>中條　大河</t>
  </si>
  <si>
    <t>チュウジョウ　タイガ</t>
  </si>
  <si>
    <t>B728</t>
  </si>
  <si>
    <t>辻　智史</t>
  </si>
  <si>
    <t>ツジ　トモフミ</t>
  </si>
  <si>
    <t>B712</t>
  </si>
  <si>
    <t>徳島県</t>
  </si>
  <si>
    <t>守山自衛隊</t>
  </si>
  <si>
    <t>愛知県名古屋市守山区守山３－１２－１</t>
  </si>
  <si>
    <t>052-791-2191</t>
  </si>
  <si>
    <t>鶴田　祐樹</t>
  </si>
  <si>
    <t>ツルタ　ユウキ</t>
  </si>
  <si>
    <t>B717</t>
  </si>
  <si>
    <t>463-0009</t>
  </si>
  <si>
    <t>名古屋市守山区緑ケ丘1001</t>
  </si>
  <si>
    <t>宮崎県</t>
  </si>
  <si>
    <t>夏　良太</t>
  </si>
  <si>
    <t>ナツ　リョウタ</t>
  </si>
  <si>
    <t>B715</t>
  </si>
  <si>
    <t>成田　和哉</t>
  </si>
  <si>
    <t>ナリタ　カズヤ</t>
  </si>
  <si>
    <t>B723</t>
  </si>
  <si>
    <t>名古屋市守山区守山3-12-1　35-HS</t>
  </si>
  <si>
    <t>守山駐屯地</t>
  </si>
  <si>
    <t>萩崎　悟</t>
  </si>
  <si>
    <t>ハギサキ　サトル</t>
  </si>
  <si>
    <t>B713</t>
  </si>
  <si>
    <t>愛知県名古屋守山区守山3-12-1</t>
  </si>
  <si>
    <t>橋本　幸育</t>
  </si>
  <si>
    <t>ハシモト　ユキオ</t>
  </si>
  <si>
    <t>B714</t>
  </si>
  <si>
    <t>林　俊宏</t>
  </si>
  <si>
    <t>ハヤシ　トシヒロ</t>
  </si>
  <si>
    <t>B722</t>
  </si>
  <si>
    <t>城陽</t>
  </si>
  <si>
    <t>松葉　広司</t>
  </si>
  <si>
    <t>マツバ　ヒロシ</t>
  </si>
  <si>
    <t>B710</t>
  </si>
  <si>
    <t>門崎　幹司</t>
  </si>
  <si>
    <t>モンザキ　ツヨシ</t>
  </si>
  <si>
    <t>B721</t>
  </si>
  <si>
    <t>山口　拓朗</t>
  </si>
  <si>
    <t>ヤマグチ　タクロウ</t>
  </si>
  <si>
    <t>B726</t>
  </si>
  <si>
    <t>吉川　朋希</t>
  </si>
  <si>
    <t>ヨシカワ　トモキ</t>
  </si>
  <si>
    <t>B724</t>
  </si>
  <si>
    <t>浅野　竜也</t>
  </si>
  <si>
    <t>アサノ　タツヤ</t>
  </si>
  <si>
    <t>YAMATE AC</t>
  </si>
  <si>
    <t>ヤマテエイシー</t>
  </si>
  <si>
    <t>B149</t>
  </si>
  <si>
    <t>454-0857</t>
  </si>
  <si>
    <t>名古屋市中川区明徳町2-7</t>
  </si>
  <si>
    <t>パストラルハイム明徳1-207</t>
  </si>
  <si>
    <t>伊藤　太樹</t>
  </si>
  <si>
    <t>イトウ　タイキ</t>
  </si>
  <si>
    <t>B156</t>
  </si>
  <si>
    <t>462-0859</t>
  </si>
  <si>
    <t>名古屋市北区神明町49-1</t>
  </si>
  <si>
    <t>ウイング志賀本通301</t>
  </si>
  <si>
    <t>河野　智章</t>
  </si>
  <si>
    <t>カワノ　トモアキ</t>
  </si>
  <si>
    <t>B153</t>
  </si>
  <si>
    <t>509-0145</t>
  </si>
  <si>
    <t>各務原市鵜沼朝日町2丁目254-8</t>
  </si>
  <si>
    <t>レオパレス山紫水明203号</t>
  </si>
  <si>
    <t>成田　賢</t>
  </si>
  <si>
    <t>ナリタ　サトシ</t>
  </si>
  <si>
    <t>B152</t>
  </si>
  <si>
    <t>知多郡阿久比町宮津宮本77-2</t>
  </si>
  <si>
    <t>0569-48-8630</t>
  </si>
  <si>
    <t>半田東</t>
  </si>
  <si>
    <t>福山　勇太</t>
  </si>
  <si>
    <t>フクヤマ　ユウタ</t>
  </si>
  <si>
    <t>B154</t>
  </si>
  <si>
    <t>458-0033</t>
  </si>
  <si>
    <t>名古屋市緑区相原郷1-203</t>
  </si>
  <si>
    <t>潮見が丘ハイツ203</t>
  </si>
  <si>
    <t>古田　健吾</t>
  </si>
  <si>
    <t>フルタ　ケンゴ</t>
  </si>
  <si>
    <t>B148</t>
  </si>
  <si>
    <t>474-0036</t>
  </si>
  <si>
    <t>大府市月見町6-138</t>
  </si>
  <si>
    <t>グレースＴ　102号</t>
  </si>
  <si>
    <t>080-3074-3687</t>
  </si>
  <si>
    <t>岡崎信用金庫</t>
  </si>
  <si>
    <t>堀井　康裕</t>
  </si>
  <si>
    <t>ホリイ　ヤスヒロ</t>
  </si>
  <si>
    <t>B150</t>
  </si>
  <si>
    <t>488-0046</t>
  </si>
  <si>
    <t>尾張旭市南栄町旭ケ丘27－7</t>
  </si>
  <si>
    <t>080-5169-3292</t>
  </si>
  <si>
    <t>松下　孝洋</t>
  </si>
  <si>
    <t>マツシタ　タカヒロ</t>
  </si>
  <si>
    <t>B151</t>
  </si>
  <si>
    <t>511-0851</t>
  </si>
  <si>
    <t>桑名市西別所902</t>
  </si>
  <si>
    <t>マザックレジデンス206</t>
  </si>
  <si>
    <t>ヤマザキマザック</t>
  </si>
  <si>
    <t>宮崎　郁彦</t>
  </si>
  <si>
    <t>ミヤザキ　フミヒコ</t>
  </si>
  <si>
    <t>B155</t>
  </si>
  <si>
    <t>504-0934</t>
  </si>
  <si>
    <t>各務原市大野町4-147</t>
  </si>
  <si>
    <t>石川　伸</t>
  </si>
  <si>
    <t>イシカワ　シン</t>
  </si>
  <si>
    <t>ＹＯＵＫＩ陸上クラブ</t>
  </si>
  <si>
    <t>ユウキリクジョウクラブ</t>
  </si>
  <si>
    <t>ＹＯＵＫＩ陸上</t>
  </si>
  <si>
    <t>B979</t>
  </si>
  <si>
    <t>475-0011</t>
  </si>
  <si>
    <t>半田市稲穂町１－１１－３</t>
  </si>
  <si>
    <t>伊藤　瑞生</t>
  </si>
  <si>
    <t>イトウ　ミズキ</t>
  </si>
  <si>
    <t>B980</t>
  </si>
  <si>
    <t>478-0065</t>
  </si>
  <si>
    <t>知多市新知東町３－１６－２８</t>
  </si>
  <si>
    <t>鈴木　里歩</t>
  </si>
  <si>
    <t>スズキ　リホ</t>
  </si>
  <si>
    <t>B977</t>
  </si>
  <si>
    <t>半田市上池町４－３９－８</t>
  </si>
  <si>
    <t>新美　泰地</t>
  </si>
  <si>
    <t>ニイミ　タイチ</t>
  </si>
  <si>
    <t>B978</t>
  </si>
  <si>
    <t>知多郡東浦町藤江ふじえが丘３０－８</t>
  </si>
  <si>
    <t>原田　瑤子</t>
  </si>
  <si>
    <t>ハラダ　ヨウコ</t>
  </si>
  <si>
    <t>B981</t>
  </si>
  <si>
    <t>知多郡東浦町藤江ふじが丘７－１０</t>
  </si>
  <si>
    <t>片桐　英子</t>
  </si>
  <si>
    <t>カタギリ　エイコ</t>
  </si>
  <si>
    <t>ライズウィンドRC</t>
  </si>
  <si>
    <t>ライズウィンドランニングクラブ</t>
  </si>
  <si>
    <t>ﾗｲｽﾞｳｨﾝﾄﾞ</t>
  </si>
  <si>
    <t>B916</t>
  </si>
  <si>
    <t>名古屋市中川区高畑1-10</t>
  </si>
  <si>
    <t>加藤　勝成</t>
  </si>
  <si>
    <t>カトウ　カツナリ</t>
  </si>
  <si>
    <t>B913</t>
  </si>
  <si>
    <t>新規</t>
  </si>
  <si>
    <t>名古屋市中川区戸田明正1-1902</t>
  </si>
  <si>
    <t>舞宝夢103</t>
  </si>
  <si>
    <t>052-431-7004</t>
  </si>
  <si>
    <t>河添　弘久</t>
  </si>
  <si>
    <t>カワゾエ　ヒロヒサ</t>
  </si>
  <si>
    <t>B915</t>
  </si>
  <si>
    <t>454-0907</t>
  </si>
  <si>
    <t>名古屋市中川区柳田町1-28</t>
  </si>
  <si>
    <t>シャーメゾン柳田　202</t>
  </si>
  <si>
    <t>hirocchie@c.vodafone.ne.jp</t>
  </si>
  <si>
    <t>052-717-3539</t>
  </si>
  <si>
    <t>小林　正徳</t>
  </si>
  <si>
    <t>コバヤシ　マサノリ</t>
  </si>
  <si>
    <t>B914</t>
  </si>
  <si>
    <t>455-0814</t>
  </si>
  <si>
    <t>名古屋市港区善南町34番地</t>
  </si>
  <si>
    <t>m.kobakichi@gmail.com</t>
  </si>
  <si>
    <t>090-8499-1951</t>
  </si>
  <si>
    <t>㈱タマディック</t>
  </si>
  <si>
    <t>坂根　勝</t>
  </si>
  <si>
    <t>サカネ　マサル</t>
  </si>
  <si>
    <t>B912</t>
  </si>
  <si>
    <t>481-0014</t>
  </si>
  <si>
    <t>北名古屋市井瀬木五反地45番地</t>
  </si>
  <si>
    <t>0568-25-1952</t>
  </si>
  <si>
    <t>鈴木　美由起</t>
  </si>
  <si>
    <t>スズキ　ミユキ</t>
  </si>
  <si>
    <t>B911</t>
  </si>
  <si>
    <t>結婚により名字が変わりました</t>
  </si>
  <si>
    <t>465-0034</t>
  </si>
  <si>
    <t>名古屋市名東区高柳町1701</t>
  </si>
  <si>
    <t>リフィア藤が丘713</t>
  </si>
  <si>
    <t>永井　佳代</t>
  </si>
  <si>
    <t>ナガイ　カヨ</t>
  </si>
  <si>
    <t>B917</t>
  </si>
  <si>
    <t>503-0026</t>
  </si>
  <si>
    <t>大垣市室村町1-172-2</t>
  </si>
  <si>
    <t>浅野　寿枝</t>
  </si>
  <si>
    <t>アサノ　ヒサエ</t>
  </si>
  <si>
    <t>Run up</t>
  </si>
  <si>
    <t>ランアップ</t>
  </si>
  <si>
    <t>ﾗﾝｱｯﾌﾟ</t>
  </si>
  <si>
    <t>B899</t>
  </si>
  <si>
    <t>名古屋市中区千代田1-12-14</t>
  </si>
  <si>
    <t>asano21215@gamma.ocn.ne.jp</t>
  </si>
  <si>
    <t>生田　宏美</t>
  </si>
  <si>
    <t>イクタ　ヒロミ</t>
  </si>
  <si>
    <t>B896</t>
  </si>
  <si>
    <t>444-0202</t>
  </si>
  <si>
    <t>岡崎市宮地町北浦21ｰ1</t>
  </si>
  <si>
    <t>メゾネット翔203</t>
  </si>
  <si>
    <t>石川　順子</t>
  </si>
  <si>
    <t>イシカワ　ジュンコ</t>
  </si>
  <si>
    <t>B886</t>
  </si>
  <si>
    <t>小牧市篠岡1-45</t>
  </si>
  <si>
    <t>石黒　紀代美</t>
  </si>
  <si>
    <t>イシグロ　キヨミ</t>
  </si>
  <si>
    <t>B888</t>
  </si>
  <si>
    <t>471-0066</t>
  </si>
  <si>
    <t>豊田市栄町3-43</t>
  </si>
  <si>
    <t>ライオンズマンション504</t>
  </si>
  <si>
    <t>石田　顕司</t>
  </si>
  <si>
    <t>イシダ　ケンジ</t>
  </si>
  <si>
    <t>B885</t>
  </si>
  <si>
    <t>452-0901</t>
  </si>
  <si>
    <t>清須市阿原池ノ表21</t>
  </si>
  <si>
    <t>大河原　崇</t>
  </si>
  <si>
    <t>オオカワハラ　タカシ</t>
  </si>
  <si>
    <t>B898</t>
  </si>
  <si>
    <t>豊田市乙部ケ丘2-11-10</t>
  </si>
  <si>
    <t>t.okawara1204@gmail.com</t>
  </si>
  <si>
    <t>大野　伸子</t>
  </si>
  <si>
    <t>オオノ　ノブコ</t>
  </si>
  <si>
    <t>B891</t>
  </si>
  <si>
    <t>464-0075</t>
  </si>
  <si>
    <t>名古屋市千種区内山1-22-9</t>
  </si>
  <si>
    <t>グランスイート千種タワー701号</t>
  </si>
  <si>
    <t>加藤　奈穂子</t>
  </si>
  <si>
    <t>カトウ　ナホコ</t>
  </si>
  <si>
    <t>B887</t>
  </si>
  <si>
    <t>安城市今池町3-2-43</t>
  </si>
  <si>
    <t>門脇　美砂丘</t>
  </si>
  <si>
    <t>カドワキ　ミサオ</t>
  </si>
  <si>
    <t>B882</t>
  </si>
  <si>
    <t>2-5-204</t>
  </si>
  <si>
    <t>misao330@ceres.ocn.ne.jp</t>
  </si>
  <si>
    <t>兼松　藍子</t>
  </si>
  <si>
    <t>カネマツ　アイコ</t>
  </si>
  <si>
    <t>B875</t>
  </si>
  <si>
    <t>名古屋市中区正木1-2-41</t>
  </si>
  <si>
    <t>シティライフ中区正木1102号</t>
  </si>
  <si>
    <t>兼松　尊信</t>
  </si>
  <si>
    <t>カネマツ　タカノブ</t>
  </si>
  <si>
    <t>B874</t>
  </si>
  <si>
    <t>川﨑　稔子</t>
  </si>
  <si>
    <t>カワサキ　ミネコ</t>
  </si>
  <si>
    <t>B897</t>
  </si>
  <si>
    <t>北名古屋市六ツ師松葉126-2</t>
  </si>
  <si>
    <t>m.y.t.n-12141206@docomo.ne.jp</t>
  </si>
  <si>
    <t>栗山　桂一</t>
  </si>
  <si>
    <t>クリヤマ　ケイイチ</t>
  </si>
  <si>
    <t>B895</t>
  </si>
  <si>
    <t>456-0055</t>
  </si>
  <si>
    <t>名古屋市熱田区南一番町43</t>
  </si>
  <si>
    <t>榊原　聡</t>
  </si>
  <si>
    <t>サカキハラ　ソウ</t>
  </si>
  <si>
    <t>B873</t>
  </si>
  <si>
    <t>458-0822</t>
  </si>
  <si>
    <t>名古屋市緑区大将ケ根1-330</t>
  </si>
  <si>
    <t>パークヒルズ201号</t>
  </si>
  <si>
    <t>sohsan14@gmail.com</t>
  </si>
  <si>
    <t>佐藤　直美</t>
  </si>
  <si>
    <t>サトウ　ナオミ</t>
  </si>
  <si>
    <t>B881</t>
  </si>
  <si>
    <t>492-8214</t>
  </si>
  <si>
    <t>稲沢市大塚南5-1-3</t>
  </si>
  <si>
    <t>ライオンズガーデン稲沢西棟502</t>
  </si>
  <si>
    <t>佐野　博史</t>
  </si>
  <si>
    <t>サノ　ヒロシ</t>
  </si>
  <si>
    <t>B884</t>
  </si>
  <si>
    <t>490-1438</t>
  </si>
  <si>
    <t>海部郡飛島村大宝八島171番地の2</t>
  </si>
  <si>
    <t>谷口　文彦</t>
  </si>
  <si>
    <t>タニグチ　フミヒコ</t>
  </si>
  <si>
    <t>B878</t>
  </si>
  <si>
    <t>453-0858</t>
  </si>
  <si>
    <t>名古屋市中村区野田町軽田33-1</t>
  </si>
  <si>
    <t>辻家　亜希子</t>
  </si>
  <si>
    <t>ツジイエ　アキコ</t>
  </si>
  <si>
    <t>B880</t>
  </si>
  <si>
    <t>498-0022</t>
  </si>
  <si>
    <t>弥富市鯏浦町104-1-2-202</t>
  </si>
  <si>
    <t>辻家　将睦</t>
  </si>
  <si>
    <t>ツジイエ　マサチカ</t>
  </si>
  <si>
    <t>B879</t>
  </si>
  <si>
    <t>弥富市鯏浦町下六104-1-2-202</t>
  </si>
  <si>
    <t>寺西　真紀代</t>
  </si>
  <si>
    <t>テラニシ　マキヨ</t>
  </si>
  <si>
    <t>B894</t>
  </si>
  <si>
    <t>497-0032</t>
  </si>
  <si>
    <t>海部郡蟹江町今八歩田面36-9</t>
  </si>
  <si>
    <t>土井　由子</t>
  </si>
  <si>
    <t>ドイ　ユウコ</t>
  </si>
  <si>
    <t>B892</t>
  </si>
  <si>
    <t>名古屋市西区稲生町4-43</t>
  </si>
  <si>
    <t>利根川　賢</t>
  </si>
  <si>
    <t>トネガワ　ケン</t>
  </si>
  <si>
    <t>B883</t>
  </si>
  <si>
    <t>468-0021</t>
  </si>
  <si>
    <t>名古屋市天白区天白町平針黒石2878-2799</t>
  </si>
  <si>
    <t>永井　保雄</t>
  </si>
  <si>
    <t>ナガイ　ヤスオ</t>
  </si>
  <si>
    <t>B877</t>
  </si>
  <si>
    <t>210-0838</t>
  </si>
  <si>
    <t>川崎市川崎区境町2-14</t>
  </si>
  <si>
    <t>ウエルスエノモト502</t>
  </si>
  <si>
    <t>二宮　結花</t>
  </si>
  <si>
    <t>ニノミヤ　ユイカ</t>
  </si>
  <si>
    <t>B893</t>
  </si>
  <si>
    <t>453-0046</t>
  </si>
  <si>
    <t>名古屋市中村区道下町5-13</t>
  </si>
  <si>
    <t>メゾン大和403</t>
  </si>
  <si>
    <t>古市　佳世</t>
  </si>
  <si>
    <t>フルイチ　カヨ</t>
  </si>
  <si>
    <t>B890</t>
  </si>
  <si>
    <t>知立市鳥居1-8-4-123</t>
  </si>
  <si>
    <t>山口　直美</t>
  </si>
  <si>
    <t>ヤマグチ　ナオミ</t>
  </si>
  <si>
    <t>B900</t>
  </si>
  <si>
    <t>454-0925</t>
  </si>
  <si>
    <t>名古屋市中川区中須町辻の上200-10</t>
  </si>
  <si>
    <t>ngo-yvr-yow_octranspo@docomo.ne.jp</t>
  </si>
  <si>
    <t>山下　晃信</t>
  </si>
  <si>
    <t>ヤマシタ　アキノブ</t>
  </si>
  <si>
    <t>B876</t>
  </si>
  <si>
    <t>467-0811</t>
  </si>
  <si>
    <t>名古屋市瑞穂区北原町3-10-1102</t>
  </si>
  <si>
    <t>吉村　知紗</t>
  </si>
  <si>
    <t>ヨシムラ　チサ</t>
  </si>
  <si>
    <t>B889</t>
  </si>
  <si>
    <t>名古屋市中川区山王4-2-6</t>
  </si>
  <si>
    <t>安藤　亜由子</t>
  </si>
  <si>
    <t>アンドウ　アユコ</t>
  </si>
  <si>
    <t>ランニングin名古屋</t>
  </si>
  <si>
    <t>ランニングインナゴヤ</t>
  </si>
  <si>
    <t>RIN</t>
  </si>
  <si>
    <t>B754</t>
  </si>
  <si>
    <t>名古屋市北区平安2-7-77</t>
  </si>
  <si>
    <t>桑原様方</t>
  </si>
  <si>
    <t>伊藤　栄志</t>
  </si>
  <si>
    <t>イトウ　エイジ</t>
  </si>
  <si>
    <t>B758</t>
  </si>
  <si>
    <t>489-0962</t>
  </si>
  <si>
    <t>瀬戸市大坪町213-1</t>
  </si>
  <si>
    <t>mpvha8240@gmail.com</t>
  </si>
  <si>
    <t>090-8078-1794</t>
  </si>
  <si>
    <t>黒田　浩樹</t>
  </si>
  <si>
    <t>クロダ　ヒロキ</t>
  </si>
  <si>
    <t>B757</t>
  </si>
  <si>
    <t>454-0976</t>
  </si>
  <si>
    <t>名古屋市中川区服部1-609</t>
  </si>
  <si>
    <t>ポーラスター102</t>
  </si>
  <si>
    <t>八田　和繁</t>
  </si>
  <si>
    <t>ハッタ　カズシゲ</t>
  </si>
  <si>
    <t>B755</t>
  </si>
  <si>
    <t>455-0842</t>
  </si>
  <si>
    <t>名古屋市港区稲永3-2</t>
  </si>
  <si>
    <t>11-104号シティファミリー東稲永</t>
  </si>
  <si>
    <t>村上　勇三</t>
  </si>
  <si>
    <t>ムラカミ　ユウゾウ</t>
  </si>
  <si>
    <t>B756</t>
  </si>
  <si>
    <t>半田市住吉町5-56</t>
  </si>
  <si>
    <t>090-4186-7933</t>
  </si>
  <si>
    <t>伊藤　和敏</t>
  </si>
  <si>
    <t>イトウ　カズトシ</t>
  </si>
  <si>
    <t>RUNNING TEAM ハムちゃんず</t>
  </si>
  <si>
    <t>ランニングチームハムチャンズ</t>
  </si>
  <si>
    <t>ハムちゃんず</t>
  </si>
  <si>
    <t>B792</t>
  </si>
  <si>
    <t>春日井市篠木町8-2962-2</t>
  </si>
  <si>
    <t>0568-57-1519</t>
  </si>
  <si>
    <t>伊東　裕介</t>
  </si>
  <si>
    <t>イトウ　ユウスケ</t>
  </si>
  <si>
    <t>B793</t>
  </si>
  <si>
    <t>490-1114</t>
  </si>
  <si>
    <t>あま市下萱津蓮池58-1</t>
  </si>
  <si>
    <t>090-5119-5986</t>
  </si>
  <si>
    <t>植田　智美</t>
  </si>
  <si>
    <t>ウエダ　サトミ</t>
  </si>
  <si>
    <t>B788</t>
  </si>
  <si>
    <t>470-2333</t>
  </si>
  <si>
    <t>知多郡武豊町高野前116-3</t>
  </si>
  <si>
    <t>0569-73-8633</t>
  </si>
  <si>
    <t>串崎　尚史</t>
  </si>
  <si>
    <t>クシザキ　タカフミ</t>
  </si>
  <si>
    <t>B791</t>
  </si>
  <si>
    <t>487-0025</t>
  </si>
  <si>
    <t>春日井市出川町5-9-7</t>
  </si>
  <si>
    <t>502号</t>
  </si>
  <si>
    <t>0568-51-2242</t>
  </si>
  <si>
    <t>黒田　佳宏</t>
  </si>
  <si>
    <t>クロダ　ヨシヒロ</t>
  </si>
  <si>
    <t>B797</t>
  </si>
  <si>
    <t>486-0841</t>
  </si>
  <si>
    <t>春日井市南下原町5-23-10</t>
  </si>
  <si>
    <t>090-3424-3388</t>
  </si>
  <si>
    <t>清水　良</t>
  </si>
  <si>
    <t>シミズ　リョウ</t>
  </si>
  <si>
    <t>B794</t>
  </si>
  <si>
    <t>451-0045</t>
  </si>
  <si>
    <t>名古屋市西区名駅2-27-15</t>
  </si>
  <si>
    <t>ブリリアタワー名古屋グランスイート601号</t>
  </si>
  <si>
    <t>090-1746-7753</t>
  </si>
  <si>
    <t>立木　都</t>
  </si>
  <si>
    <t>ツイキ　ミヤコ</t>
  </si>
  <si>
    <t>B796</t>
  </si>
  <si>
    <t>486-0948</t>
  </si>
  <si>
    <t>春日井市天神町1-10</t>
  </si>
  <si>
    <t>080-4543-3521</t>
  </si>
  <si>
    <t>栃木　公夫</t>
  </si>
  <si>
    <t>トチギ　キミオ</t>
  </si>
  <si>
    <t>B789</t>
  </si>
  <si>
    <t>463-0027</t>
  </si>
  <si>
    <t>名古屋市守山区弁天が丘1004-1</t>
  </si>
  <si>
    <t>052-717-2192</t>
  </si>
  <si>
    <t>原　斎興</t>
  </si>
  <si>
    <t>ハラ　ナリオキ</t>
  </si>
  <si>
    <t>B795</t>
  </si>
  <si>
    <t>467-0015</t>
  </si>
  <si>
    <t>名古屋市瑞穂区十六町2-7</t>
  </si>
  <si>
    <t>アネシア瑞穂十六町103号</t>
  </si>
  <si>
    <t>090-7853-6262</t>
  </si>
  <si>
    <t>松原　有沙</t>
  </si>
  <si>
    <t>マツバラ　アリサ</t>
  </si>
  <si>
    <t>B798</t>
  </si>
  <si>
    <t>090-7691-4343</t>
  </si>
  <si>
    <t>矢田　康治</t>
  </si>
  <si>
    <t>ヤダ　コウジ</t>
  </si>
  <si>
    <t>B790</t>
  </si>
  <si>
    <t>名古屋市緑区東神の倉1-2010</t>
  </si>
  <si>
    <t>グランドヒルズ神の倉209号</t>
  </si>
  <si>
    <t>050-7026-3189</t>
  </si>
  <si>
    <t>大島　修</t>
  </si>
  <si>
    <t>オオシマ　オサム</t>
  </si>
  <si>
    <t>良友クラブ</t>
  </si>
  <si>
    <t>リョウユウクラブ</t>
  </si>
  <si>
    <t>1-005</t>
  </si>
  <si>
    <t>名古屋市東区大幸南2-2-7-501</t>
  </si>
  <si>
    <t>太田　良平</t>
  </si>
  <si>
    <t>オオタ　リョウヘイ</t>
  </si>
  <si>
    <t>1-004</t>
  </si>
  <si>
    <t>名古屋市昭和区萩原町4-8-1</t>
  </si>
  <si>
    <t>小野田　三保</t>
  </si>
  <si>
    <t>オノダ　ミホ</t>
  </si>
  <si>
    <t>B45</t>
  </si>
  <si>
    <t>480-1173</t>
  </si>
  <si>
    <t>長久手市富士浦213</t>
  </si>
  <si>
    <t>加藤　由布子</t>
  </si>
  <si>
    <t>カトウ　ユウコ</t>
  </si>
  <si>
    <t>1-006</t>
  </si>
  <si>
    <t>458-0805</t>
  </si>
  <si>
    <t>名古屋市緑区大清水5-1414</t>
  </si>
  <si>
    <t>金子　悟</t>
  </si>
  <si>
    <t>カネコ　サトル</t>
  </si>
  <si>
    <t>1-003</t>
  </si>
  <si>
    <t>名古屋市北区金城2-4-20</t>
  </si>
  <si>
    <t>金子　葉子</t>
  </si>
  <si>
    <t>カネコ　ヨウコ</t>
  </si>
  <si>
    <t>B44</t>
  </si>
  <si>
    <t>柴田　俊</t>
  </si>
  <si>
    <t>シバタ　タカシ</t>
  </si>
  <si>
    <t>B799</t>
  </si>
  <si>
    <t>462-0810</t>
  </si>
  <si>
    <t>名古屋市北区山田2-7-55</t>
  </si>
  <si>
    <t>ハイツ昴101</t>
  </si>
  <si>
    <t>寺島　貴</t>
  </si>
  <si>
    <t>テラシマ　タカシ</t>
  </si>
  <si>
    <t>1-002</t>
  </si>
  <si>
    <t>458-0823</t>
  </si>
  <si>
    <t>名古屋市緑区太子1-291</t>
  </si>
  <si>
    <t>浜島　勝</t>
  </si>
  <si>
    <t>ハマジマ　マサル</t>
  </si>
  <si>
    <t>1-001</t>
  </si>
  <si>
    <t>豊明市沓掛町小廻間16-335</t>
  </si>
  <si>
    <t>久田　優子</t>
  </si>
  <si>
    <t>ヒサダ　ユウコ</t>
  </si>
  <si>
    <t>1-008</t>
  </si>
  <si>
    <t>454-0877</t>
  </si>
  <si>
    <t>名古屋市中川区八田町1507</t>
  </si>
  <si>
    <t>松崎　かおる</t>
  </si>
  <si>
    <t>マツザキ　カオル</t>
  </si>
  <si>
    <t>1-007</t>
  </si>
  <si>
    <t>名古屋市北区中切町5-1　2-211</t>
  </si>
  <si>
    <t>伊山　紀道</t>
  </si>
  <si>
    <t>イヤマ　ノリミチ</t>
  </si>
  <si>
    <t>よかにせＰＲＣ</t>
  </si>
  <si>
    <t>ヨカニセピーアールシー</t>
  </si>
  <si>
    <t>B1024</t>
  </si>
  <si>
    <t>名古屋市中区正木3-2-68</t>
  </si>
  <si>
    <t>パティオ木下2-5C</t>
  </si>
  <si>
    <t>宇井　英信</t>
  </si>
  <si>
    <t>ウイ　ヒデノブ</t>
  </si>
  <si>
    <t>B1022</t>
  </si>
  <si>
    <t>561-0808</t>
  </si>
  <si>
    <t>豊中市原田元町2-14-6</t>
  </si>
  <si>
    <t>第１３プロビナンス村橋１０１</t>
  </si>
  <si>
    <t>加藤　康男</t>
  </si>
  <si>
    <t>カトウ　ヤスオ</t>
  </si>
  <si>
    <t>B1019</t>
  </si>
  <si>
    <t>662-0862</t>
  </si>
  <si>
    <t>西宮市青木町7-8</t>
  </si>
  <si>
    <t>めぞんお205</t>
  </si>
  <si>
    <t>齊藤　ゆかり</t>
  </si>
  <si>
    <t>サイトウ　ユカリ</t>
  </si>
  <si>
    <t>B1020</t>
  </si>
  <si>
    <t>479-0862</t>
  </si>
  <si>
    <t>常滑市小倉町4丁目57-1</t>
  </si>
  <si>
    <t>リビングタウン108</t>
  </si>
  <si>
    <t>高木　智弘</t>
  </si>
  <si>
    <t>タカギ　トモヒロ</t>
  </si>
  <si>
    <t>B1023</t>
  </si>
  <si>
    <t>483-8163</t>
  </si>
  <si>
    <t>江南市木賀東町新宮81番地2</t>
  </si>
  <si>
    <t>武田　康宏</t>
  </si>
  <si>
    <t>タケダ　ヤスヒロ</t>
  </si>
  <si>
    <t>B1018</t>
  </si>
  <si>
    <t>名古屋市港区東茶屋一丁目552-1</t>
  </si>
  <si>
    <t>堀　伸嘉</t>
  </si>
  <si>
    <t>ホリ　ノブヨシ</t>
  </si>
  <si>
    <t>B1021</t>
  </si>
  <si>
    <t>472-0022</t>
  </si>
  <si>
    <t>知立市山屋敷町山屋敷２５-９７</t>
  </si>
  <si>
    <t>富士寮２１９号室</t>
  </si>
  <si>
    <t>三浦　由紀子</t>
  </si>
  <si>
    <t>ミウラ　ユキコ</t>
  </si>
  <si>
    <t>知多郡東浦町石浜岐路70-1</t>
  </si>
  <si>
    <t>　　①選手情報の入力</t>
    <rPh sb="3" eb="5">
      <t>センシュ</t>
    </rPh>
    <rPh sb="5" eb="7">
      <t>ジョウホウ</t>
    </rPh>
    <rPh sb="8" eb="10">
      <t>ニュウリョク</t>
    </rPh>
    <phoneticPr fontId="2"/>
  </si>
  <si>
    <t>団体コード</t>
  </si>
  <si>
    <t>学校種別</t>
  </si>
  <si>
    <t>住所</t>
  </si>
  <si>
    <t>電話番号</t>
  </si>
  <si>
    <t>FAX番号</t>
  </si>
  <si>
    <t>代表者(学校長)名</t>
  </si>
  <si>
    <t>状態</t>
  </si>
  <si>
    <t>申請状況</t>
  </si>
  <si>
    <t>男性</t>
  </si>
  <si>
    <t>女性</t>
  </si>
  <si>
    <t>会員数</t>
  </si>
  <si>
    <t>連絡責任者(主顧問)姓</t>
  </si>
  <si>
    <t>連絡責任者(主顧問)名</t>
  </si>
  <si>
    <t>連絡責任者(主顧問)姓カナ</t>
  </si>
  <si>
    <t>連絡責任者(主顧問)名カナ</t>
  </si>
  <si>
    <t>連絡責任者郵便番号</t>
  </si>
  <si>
    <t>連絡責任者住所(都道府県)</t>
  </si>
  <si>
    <t>連絡責任者住所(郡市区町村＋番地)</t>
  </si>
  <si>
    <t>連絡責任者住所(建物名)</t>
  </si>
  <si>
    <t>連絡責任者(主顧問)電話番号</t>
  </si>
  <si>
    <t>連絡責任者FAX番号</t>
  </si>
  <si>
    <t>連絡責任者(主顧問)Email</t>
  </si>
  <si>
    <t>登録日</t>
  </si>
  <si>
    <t>更新日</t>
  </si>
  <si>
    <t>副顧問</t>
  </si>
  <si>
    <t>岐阜県多治見市市之倉町12-353-351</t>
  </si>
  <si>
    <t>080-5103-6091</t>
  </si>
  <si>
    <t>活動中</t>
  </si>
  <si>
    <t>大谷</t>
  </si>
  <si>
    <t>友梨恵</t>
  </si>
  <si>
    <t>オオタニ</t>
  </si>
  <si>
    <t>ユリエ</t>
  </si>
  <si>
    <t>u_r1e.hd@icloud.com</t>
  </si>
  <si>
    <t>愛知県名古屋市中区栄１－２０－３１</t>
  </si>
  <si>
    <t>安井　善隆</t>
  </si>
  <si>
    <t>本多</t>
  </si>
  <si>
    <t>幸希</t>
  </si>
  <si>
    <t>ホンダ</t>
  </si>
  <si>
    <t>コウキ</t>
  </si>
  <si>
    <t>名古屋市中区栄１－２０－３１</t>
  </si>
  <si>
    <t>kouki-honda@toenec.co.jp</t>
  </si>
  <si>
    <t>愛知県名古屋市千種区揚羽町１－１－１茶屋ヶ坂公園ハイツＡ－２１８</t>
  </si>
  <si>
    <t>伊藤</t>
  </si>
  <si>
    <t>孝晴</t>
  </si>
  <si>
    <t>イトウ</t>
  </si>
  <si>
    <t>タカハル</t>
  </si>
  <si>
    <t>名古屋市千種区揚羽町１－１－１茶屋ヶ坂公園ハイツＡ－２１８</t>
  </si>
  <si>
    <t>aikyotf@gmail.com</t>
  </si>
  <si>
    <t>470-0061</t>
  </si>
  <si>
    <t>愛知県大府市共和町１－１－１</t>
  </si>
  <si>
    <t>井幡　政等</t>
  </si>
  <si>
    <t>南</t>
  </si>
  <si>
    <t>智浩</t>
  </si>
  <si>
    <t>ミナミ</t>
  </si>
  <si>
    <t>トモヒロ</t>
  </si>
  <si>
    <t>470-8588</t>
  </si>
  <si>
    <t>大府市共和町１－１－１</t>
  </si>
  <si>
    <t>tomohiro_minami@aisan-ind.co.jp</t>
  </si>
  <si>
    <t>西三河</t>
  </si>
  <si>
    <t>アイシン　エィ　ダブリュ</t>
  </si>
  <si>
    <t>アイシンＡＷ</t>
  </si>
  <si>
    <t>ｱｲｼﾝAW</t>
  </si>
  <si>
    <t>444-1192</t>
  </si>
  <si>
    <t>愛知県安城市藤井町高根10　アイシン・エィ・ダブリュ株式会社　信頼性技術部</t>
  </si>
  <si>
    <t>0566-56-4919</t>
  </si>
  <si>
    <t>0566-73-1528</t>
  </si>
  <si>
    <t>向田　純</t>
  </si>
  <si>
    <t>向田</t>
  </si>
  <si>
    <t>純</t>
  </si>
  <si>
    <t>ムコウダ</t>
  </si>
  <si>
    <t>ジュン</t>
  </si>
  <si>
    <t>470-1218</t>
  </si>
  <si>
    <t>豊田市上郷町2-18-2</t>
  </si>
  <si>
    <t>シャトー上郷205</t>
  </si>
  <si>
    <t>080-6944-1432</t>
  </si>
  <si>
    <t>mkdjn2@yahoo.co.jp</t>
  </si>
  <si>
    <t>アイチアスリート</t>
  </si>
  <si>
    <t>愛知アスリート</t>
  </si>
  <si>
    <t>愛知ｱｽﾘｰﾄ</t>
  </si>
  <si>
    <t>愛知県刈谷市一ツ木町７－２２－３アイルーム築地１０６</t>
  </si>
  <si>
    <t>090-1477-3682</t>
  </si>
  <si>
    <t>藤城　豊</t>
  </si>
  <si>
    <t>藤城</t>
  </si>
  <si>
    <t>豊</t>
  </si>
  <si>
    <t>フジシロ</t>
  </si>
  <si>
    <t>ユタカ</t>
  </si>
  <si>
    <t>刈谷市一ツ木町７－２２－３</t>
  </si>
  <si>
    <t>アイルーム築地１０６</t>
  </si>
  <si>
    <t>fujishiro-yutaka@area-1.jp</t>
  </si>
  <si>
    <t>愛知県知多郡東浦町森岡祖母懐１９－６</t>
  </si>
  <si>
    <t>鈴鹿</t>
  </si>
  <si>
    <t>俊二</t>
  </si>
  <si>
    <t>スズカ</t>
  </si>
  <si>
    <t>シュンジ</t>
  </si>
  <si>
    <t>0562-84-1324</t>
  </si>
  <si>
    <t>m12inh915e@hi2.enjoy.ne.jp</t>
  </si>
  <si>
    <t>愛知県知多市八幡字北屋敷81－1</t>
  </si>
  <si>
    <t>0562-35-0918</t>
  </si>
  <si>
    <t>岩田　　眞治</t>
  </si>
  <si>
    <t>岩田</t>
  </si>
  <si>
    <t>眞治</t>
  </si>
  <si>
    <t>イワタ</t>
  </si>
  <si>
    <t>シンジ</t>
  </si>
  <si>
    <t>知多市八幡字北屋敷８１－１岩田眞治方</t>
  </si>
  <si>
    <t>愛知県東海市荒尾町ワノ割１愛知製鋼株式会社</t>
  </si>
  <si>
    <t>村上　一郎</t>
  </si>
  <si>
    <t>米原</t>
  </si>
  <si>
    <t>正人</t>
  </si>
  <si>
    <t>ヨネハラ</t>
  </si>
  <si>
    <t>マサト</t>
  </si>
  <si>
    <t>東海市荒尾町ワノ割１</t>
  </si>
  <si>
    <t>466-0833</t>
  </si>
  <si>
    <t>愛知県名古屋市昭和区隼人町5-1カトレアビル901</t>
  </si>
  <si>
    <t>052-837-6126</t>
  </si>
  <si>
    <t>鈴木　勲</t>
  </si>
  <si>
    <t>山田</t>
  </si>
  <si>
    <t>敦</t>
  </si>
  <si>
    <t>ヤマダ</t>
  </si>
  <si>
    <t>アツシ</t>
  </si>
  <si>
    <t>467-0025</t>
  </si>
  <si>
    <t>名古屋市瑞穂区密柑山町1-36-1</t>
  </si>
  <si>
    <t>052-833-1573</t>
  </si>
  <si>
    <t>k601249d@m2.aichi-c.ed.jp</t>
  </si>
  <si>
    <t>愛知県春日井市愛知町１番地愛知電機㈱　女子陸上競技部</t>
  </si>
  <si>
    <t>荻野</t>
  </si>
  <si>
    <t>浩</t>
  </si>
  <si>
    <t>オギノ</t>
  </si>
  <si>
    <t>ヒロシ</t>
  </si>
  <si>
    <t>愛知電機㈱　女子陸上競技部</t>
  </si>
  <si>
    <t>ogino.hiroshi@adkk.co.jp</t>
  </si>
  <si>
    <t>愛知県知多市日長字多倉田１２</t>
  </si>
  <si>
    <t>0562-55-3469</t>
  </si>
  <si>
    <t>久米</t>
  </si>
  <si>
    <t>孝延</t>
  </si>
  <si>
    <t>クメ</t>
  </si>
  <si>
    <t>タカノブ</t>
  </si>
  <si>
    <t>493-0007</t>
  </si>
  <si>
    <t>一宮市木曽川町外割田</t>
  </si>
  <si>
    <t>字西郷中５９　ニシナカ１０１</t>
  </si>
  <si>
    <t>090-6597-1435</t>
  </si>
  <si>
    <t>shioayu@gmail.com</t>
  </si>
  <si>
    <t>アイチハイテクアスリートクラブ</t>
  </si>
  <si>
    <t>愛知ハイテクアスリートクラブ</t>
  </si>
  <si>
    <t>ハイテクＡＣ</t>
  </si>
  <si>
    <t>470-0375</t>
  </si>
  <si>
    <t>愛知県豊田市亀首町八ッ口洞364番地</t>
  </si>
  <si>
    <t>0565-46-0507</t>
  </si>
  <si>
    <t>明星　光信</t>
  </si>
  <si>
    <t>明星</t>
  </si>
  <si>
    <t>ひとみ</t>
  </si>
  <si>
    <t>アケボシ</t>
  </si>
  <si>
    <t>ヒトミ</t>
  </si>
  <si>
    <t>豊田市亀首町八ッ口洞364番地</t>
  </si>
  <si>
    <t>090-7317-3632</t>
  </si>
  <si>
    <t>hitogon.1103@gmail.com</t>
  </si>
  <si>
    <t>尾張</t>
  </si>
  <si>
    <t>アイチマスターズオワリシブ</t>
  </si>
  <si>
    <t>愛知マスターズ尾張支部</t>
  </si>
  <si>
    <t>愛知ﾏｽﾀｰｽﾞ</t>
  </si>
  <si>
    <t>485-0029</t>
  </si>
  <si>
    <t>愛知県小牧市中央五丁目48-1</t>
  </si>
  <si>
    <t>090-5862-0500</t>
  </si>
  <si>
    <t>柘植孝之</t>
  </si>
  <si>
    <t>柘植</t>
  </si>
  <si>
    <t>孝之</t>
  </si>
  <si>
    <t>ツゲ</t>
  </si>
  <si>
    <t>タカユキ</t>
  </si>
  <si>
    <t>小牧市中央五丁目48-1</t>
  </si>
  <si>
    <t>hello_ma0sa6yu2ki7@yahoo.co.jp</t>
  </si>
  <si>
    <t>愛知県名古屋市南区豊２－１４－６－９１０</t>
  </si>
  <si>
    <t>小島　登行</t>
  </si>
  <si>
    <t>小島</t>
  </si>
  <si>
    <t>登行</t>
  </si>
  <si>
    <t>コジマ</t>
  </si>
  <si>
    <t>ノリユキ</t>
  </si>
  <si>
    <t>名古屋市南区豊２－１４－６－９１０</t>
  </si>
  <si>
    <t>kojima11@quartz.ocn.ne.jp</t>
  </si>
  <si>
    <t>アイチマスターズニシミカワシブ</t>
  </si>
  <si>
    <t>愛知マスターズ西三河支部</t>
  </si>
  <si>
    <t>444-0037</t>
  </si>
  <si>
    <t>愛知県岡崎市祐金町116</t>
  </si>
  <si>
    <t>090-5004-0043</t>
  </si>
  <si>
    <t>0564-83-6755</t>
  </si>
  <si>
    <t>長尾　典子</t>
  </si>
  <si>
    <t>長尾</t>
  </si>
  <si>
    <t>典子</t>
  </si>
  <si>
    <t>ナガオ</t>
  </si>
  <si>
    <t>ノリコ</t>
  </si>
  <si>
    <t>岡崎市祐金町116</t>
  </si>
  <si>
    <t>090-5004-6755</t>
  </si>
  <si>
    <t>hn_nagao888@yahoo.co.jp</t>
  </si>
  <si>
    <t>東三河</t>
  </si>
  <si>
    <t>アイチマスターズヒガシミカワシブ</t>
  </si>
  <si>
    <t>愛知マスターズ東三河支部</t>
  </si>
  <si>
    <t>愛知ﾏｽﾀｰｽﾞ東</t>
  </si>
  <si>
    <t>440-0048</t>
  </si>
  <si>
    <t>愛知県豊橋市東田町字前畑37番地5</t>
  </si>
  <si>
    <t>090-2683-9072</t>
  </si>
  <si>
    <t>0532-56-0210</t>
  </si>
  <si>
    <t>北河　紀人</t>
  </si>
  <si>
    <t>北河</t>
  </si>
  <si>
    <t>紀人</t>
  </si>
  <si>
    <t>キタガワ</t>
  </si>
  <si>
    <t>ノリヒト</t>
  </si>
  <si>
    <t>442-0826</t>
  </si>
  <si>
    <t>豊川市牛久保町天王下22番地1</t>
  </si>
  <si>
    <t>株式会社武住建</t>
  </si>
  <si>
    <t>0533-74-0323</t>
  </si>
  <si>
    <t>norihito.kitagawa@gmail.com</t>
  </si>
  <si>
    <t>アイチミヨシハシロウカイ</t>
  </si>
  <si>
    <t>愛知三好走ろう会</t>
  </si>
  <si>
    <t>三好走ろう会</t>
  </si>
  <si>
    <t>愛知県みよし市福田町一本松４４</t>
  </si>
  <si>
    <t>090-8739-1189</t>
  </si>
  <si>
    <t>0566-35-2090</t>
  </si>
  <si>
    <t>酒井孝芳</t>
  </si>
  <si>
    <t>佐宗</t>
  </si>
  <si>
    <t>享</t>
  </si>
  <si>
    <t>サソウ</t>
  </si>
  <si>
    <t>アキラ</t>
  </si>
  <si>
    <t>みよし市三好町弥栄８４－１</t>
  </si>
  <si>
    <t>080-3614-3040</t>
  </si>
  <si>
    <t>sasou22@ka3.so-net.ne.jp</t>
  </si>
  <si>
    <t>愛知県名古屋市西区中小田井4-436-1バンベール上小田井３０１</t>
  </si>
  <si>
    <t>吉川</t>
  </si>
  <si>
    <t>敏之</t>
  </si>
  <si>
    <t>ヨシカワ</t>
  </si>
  <si>
    <t>トシユキ</t>
  </si>
  <si>
    <t>sp_toshiyuki@yahoo.co.jp</t>
  </si>
  <si>
    <t>愛知県名古屋市千種区今池４－１０－５</t>
  </si>
  <si>
    <t>審判登録のみ。</t>
  </si>
  <si>
    <t>矢嶋</t>
  </si>
  <si>
    <t>友美</t>
  </si>
  <si>
    <t>ヤジマ</t>
  </si>
  <si>
    <t>トモミ</t>
  </si>
  <si>
    <t>アイチリクキョウオワリコジン</t>
  </si>
  <si>
    <t>愛知陸協尾張個人</t>
  </si>
  <si>
    <t>愛知県名古屋市中区千代田2-19-16千代田ビル７Ｆ</t>
  </si>
  <si>
    <t>052-249-4363</t>
  </si>
  <si>
    <t>052-249-4366</t>
  </si>
  <si>
    <t>門脇</t>
  </si>
  <si>
    <t>良佑</t>
  </si>
  <si>
    <t>カドワキ</t>
  </si>
  <si>
    <t>リョウスケ</t>
  </si>
  <si>
    <t>483-8157</t>
  </si>
  <si>
    <t>江南市北山町西４番地</t>
  </si>
  <si>
    <t>尾北高等学校</t>
  </si>
  <si>
    <t>0587-56-3038</t>
  </si>
  <si>
    <t>rk.bhk.2015@gmail.com</t>
  </si>
  <si>
    <t>赤司</t>
  </si>
  <si>
    <t>学</t>
  </si>
  <si>
    <t>アカシ</t>
  </si>
  <si>
    <t>ガク</t>
  </si>
  <si>
    <t>461-0027</t>
  </si>
  <si>
    <t>名古屋市東区芳野2-7-51</t>
  </si>
  <si>
    <t>市工芸高等学校</t>
  </si>
  <si>
    <t>090-4626-2669</t>
  </si>
  <si>
    <t>akashigaku@gmail.com</t>
  </si>
  <si>
    <t>アイチリクキョウニシミカワコジン</t>
  </si>
  <si>
    <t>愛知陸協西三河個人</t>
  </si>
  <si>
    <t>山村</t>
  </si>
  <si>
    <t>晃泰</t>
  </si>
  <si>
    <t>ヤマムラ</t>
  </si>
  <si>
    <t>アキヤス</t>
  </si>
  <si>
    <t>448-8504</t>
  </si>
  <si>
    <t>刈谷市寿町５－１０１</t>
  </si>
  <si>
    <t>刈谷高等学校</t>
  </si>
  <si>
    <t>0566-21-3171</t>
  </si>
  <si>
    <t>0566-25-9087</t>
  </si>
  <si>
    <t>trackteam@kariya-h.aichi-c.ed.jp</t>
  </si>
  <si>
    <t>アイチリクキョウヒガシミカワコジン</t>
  </si>
  <si>
    <t>愛知陸協東三河個人</t>
  </si>
  <si>
    <t>山本</t>
  </si>
  <si>
    <t>誠司</t>
  </si>
  <si>
    <t>ヤマモト</t>
  </si>
  <si>
    <t>セイジ</t>
  </si>
  <si>
    <t>蒲郡市大塚町上千尾12-2</t>
  </si>
  <si>
    <t>蒲郡東高等学校</t>
  </si>
  <si>
    <t>0533-59-8621</t>
  </si>
  <si>
    <t>r1wry0jp@tg.commufa.jp</t>
  </si>
  <si>
    <t>アイチリクジョウデフクラブ</t>
  </si>
  <si>
    <t>愛知陸上Deaf Club</t>
  </si>
  <si>
    <t>愛陸DC</t>
  </si>
  <si>
    <t>473-0913</t>
  </si>
  <si>
    <t>愛知県豊田市竹元町福田27-2センヒトル竹元館B-101</t>
  </si>
  <si>
    <t>鹿島 信男</t>
  </si>
  <si>
    <t>鹿島</t>
  </si>
  <si>
    <t>信男</t>
  </si>
  <si>
    <t>カシマ</t>
  </si>
  <si>
    <t>ノブオ</t>
  </si>
  <si>
    <t>豊田市竹元町福田27-2</t>
  </si>
  <si>
    <t>センヒトル竹元館B-101</t>
  </si>
  <si>
    <t>t.mst-ask040531@wh.commufa.jp</t>
  </si>
  <si>
    <t>アイホー</t>
  </si>
  <si>
    <t>ＡＩＨＯ</t>
  </si>
  <si>
    <t>AIHO</t>
  </si>
  <si>
    <t>442-8580</t>
  </si>
  <si>
    <t>愛知県豊川市白鳥町防入６０</t>
  </si>
  <si>
    <t>矢田　恵生</t>
  </si>
  <si>
    <t>戸澤</t>
  </si>
  <si>
    <t>哲二</t>
  </si>
  <si>
    <t>トザワ</t>
  </si>
  <si>
    <t>テツジ</t>
  </si>
  <si>
    <t>豊川市白鳥町防入６０</t>
  </si>
  <si>
    <t>0533-88-5111</t>
  </si>
  <si>
    <t>0533-88-4510</t>
  </si>
  <si>
    <t>tozawa_tetsuji@aiho.co.jp</t>
  </si>
  <si>
    <t>アオイエーシー</t>
  </si>
  <si>
    <t>碧AC</t>
  </si>
  <si>
    <t>447-0058</t>
  </si>
  <si>
    <t>愛知県碧南市住吉町２－７５</t>
  </si>
  <si>
    <t>0566-42-5688</t>
  </si>
  <si>
    <t>杉浦　平作</t>
  </si>
  <si>
    <t>杉浦</t>
  </si>
  <si>
    <t>平作</t>
  </si>
  <si>
    <t>スギウラ＊＊＊＊＊</t>
  </si>
  <si>
    <t>ヘイサク＊＊＊＊＊</t>
  </si>
  <si>
    <t>碧南市住吉町２－７５</t>
  </si>
  <si>
    <t>hesaku-s@katch.ne.jp</t>
  </si>
  <si>
    <t>愛知県名古屋市西区江向町3-46-1</t>
  </si>
  <si>
    <t>090-2938-1731</t>
  </si>
  <si>
    <t>尾藤</t>
  </si>
  <si>
    <t>伸太郎</t>
  </si>
  <si>
    <t>ビトウ</t>
  </si>
  <si>
    <t>シンタロウ</t>
  </si>
  <si>
    <t>kind100101192@yahoo.co.jp</t>
  </si>
  <si>
    <t>愛知県東海市荒尾町ワノ割１愛知製鋼（株）安全衛生環境部内</t>
  </si>
  <si>
    <t>村瀬</t>
  </si>
  <si>
    <t>裕之</t>
  </si>
  <si>
    <t>＊＊＊＊＊</t>
  </si>
  <si>
    <t>東海市荒尾町ワノ割１愛知製鋼（株）安全衛生環境部内</t>
  </si>
  <si>
    <t>ascomrc0419@ma.medias.ne.jp</t>
  </si>
  <si>
    <t>アンジョウ　ビーエム　アスリートクラブ</t>
  </si>
  <si>
    <t>安城BMアスリートクラブ</t>
  </si>
  <si>
    <t>安城BMAC</t>
  </si>
  <si>
    <t>446-0073</t>
  </si>
  <si>
    <t>愛知県安城市篠目町古林135-2</t>
  </si>
  <si>
    <t>090-4466-8262</t>
  </si>
  <si>
    <t>0566-75-1292</t>
  </si>
  <si>
    <t>遠藤　好宣</t>
  </si>
  <si>
    <t>遠藤</t>
  </si>
  <si>
    <t>好宣</t>
  </si>
  <si>
    <t>エンドウ</t>
  </si>
  <si>
    <t>ヨシノリ</t>
  </si>
  <si>
    <t>安城市篠目町古林135-2</t>
  </si>
  <si>
    <t>nolimitrun123@gmail.com</t>
  </si>
  <si>
    <t>アンジョウカイソク</t>
  </si>
  <si>
    <t>安城快足ＡＣ</t>
  </si>
  <si>
    <t>安城快足AC</t>
  </si>
  <si>
    <t>446-0061</t>
  </si>
  <si>
    <t>愛知県安城市新田町小山西68-1小山ﾋﾞﾙＡ棟１Ｆ 快足AC</t>
  </si>
  <si>
    <t>0566-71-1881</t>
  </si>
  <si>
    <t>0566-71-1882</t>
  </si>
  <si>
    <t>吉田　裕之</t>
  </si>
  <si>
    <t>吉田</t>
  </si>
  <si>
    <t>祥子</t>
  </si>
  <si>
    <t>ヨシダ</t>
  </si>
  <si>
    <t>ショウコ</t>
  </si>
  <si>
    <t>446-0044</t>
  </si>
  <si>
    <t>安城市百石町２－１８－３吉田様方</t>
  </si>
  <si>
    <t>090-3421-6110</t>
  </si>
  <si>
    <t>h-yoshida@mud.biglobe.ne.jp</t>
  </si>
  <si>
    <t>アンジョウガクエンアスリートクラブ</t>
  </si>
  <si>
    <t>安城学園アスリートクラブ</t>
  </si>
  <si>
    <t>安城学園AC</t>
  </si>
  <si>
    <t>446-8635</t>
  </si>
  <si>
    <t>愛知県安城市小堤町4-25</t>
  </si>
  <si>
    <t>0566-76-5105</t>
  </si>
  <si>
    <t>0566-72-2808</t>
  </si>
  <si>
    <t>早川　周吾</t>
  </si>
  <si>
    <t>早川</t>
  </si>
  <si>
    <t>周吾</t>
  </si>
  <si>
    <t>ハヤカワ</t>
  </si>
  <si>
    <t>シュウゴ</t>
  </si>
  <si>
    <t>安城市小堤町４－２５</t>
  </si>
  <si>
    <t>安城学園高校</t>
  </si>
  <si>
    <t>shugo_hayakawa@i.softbank.jp</t>
  </si>
  <si>
    <t>アンジョウクラブ</t>
  </si>
  <si>
    <t>安城クラブ</t>
  </si>
  <si>
    <t>安城ｸﾗﾌﾞ</t>
  </si>
  <si>
    <t>446-0027</t>
  </si>
  <si>
    <t>愛知県安城市東明町11-3</t>
  </si>
  <si>
    <t>0566-75-1600</t>
  </si>
  <si>
    <t>堀尾　貢</t>
  </si>
  <si>
    <t>稲垣</t>
  </si>
  <si>
    <t>早美</t>
  </si>
  <si>
    <t>イナガキ</t>
  </si>
  <si>
    <t>ハヤミ</t>
  </si>
  <si>
    <t>446-0059</t>
  </si>
  <si>
    <t>安城市三河安城本町一丁目34番地2</t>
  </si>
  <si>
    <t>inagaki429@kb3.so-net.ne.jp</t>
  </si>
  <si>
    <t>アンジョウノウリンエヌエーシー</t>
  </si>
  <si>
    <t>安城農林ＮＡＣ</t>
  </si>
  <si>
    <t>安農ＮＡＣ</t>
  </si>
  <si>
    <t>444-0826</t>
  </si>
  <si>
    <t>愛知県岡崎市若松町大廻３３番地７</t>
  </si>
  <si>
    <t>080-5120-1232</t>
  </si>
  <si>
    <t>加藤　勇</t>
  </si>
  <si>
    <t>松岡</t>
  </si>
  <si>
    <t>光徳</t>
  </si>
  <si>
    <t>マツオカ</t>
  </si>
  <si>
    <t>ミツノリ</t>
  </si>
  <si>
    <t>446-0026</t>
  </si>
  <si>
    <t>安城市安城町的場１６番地２　コスモ赤松１０２</t>
  </si>
  <si>
    <t>090-9177-3212</t>
  </si>
  <si>
    <t>s2.saxanxusya.s2.17@softbank.ne.jp</t>
  </si>
  <si>
    <t>イーエーアイチ</t>
  </si>
  <si>
    <t>eA愛知</t>
  </si>
  <si>
    <t>愛知県一宮市今伊勢町宮後１５－１サンシャイン今伊勢３０１</t>
  </si>
  <si>
    <t>090-7041-0610</t>
  </si>
  <si>
    <t>土岡　直樹</t>
  </si>
  <si>
    <t>土岡</t>
  </si>
  <si>
    <t>直樹</t>
  </si>
  <si>
    <t>ツチオカ</t>
  </si>
  <si>
    <t>ナオキ</t>
  </si>
  <si>
    <t>一宮市今伊勢町宮後１５－１サンシャイン今伊勢３０１</t>
  </si>
  <si>
    <t>0586-46-7030</t>
  </si>
  <si>
    <t>tsuchioka@nifty.com</t>
  </si>
  <si>
    <t>イナザワエーシー</t>
  </si>
  <si>
    <t>稲沢AC</t>
  </si>
  <si>
    <t>492-8067</t>
  </si>
  <si>
    <t>愛知県稲沢市下津北山1-11-4</t>
  </si>
  <si>
    <t>090-6274-1563</t>
  </si>
  <si>
    <t>酒井　康雄</t>
  </si>
  <si>
    <t>酒井</t>
  </si>
  <si>
    <t>康雄</t>
  </si>
  <si>
    <t>サカイ</t>
  </si>
  <si>
    <t>ヤスオ</t>
  </si>
  <si>
    <t>稲沢市下津北山1-11-4</t>
  </si>
  <si>
    <t>y_sakai@ebasho.co.jp</t>
  </si>
  <si>
    <t>ウインドアップ</t>
  </si>
  <si>
    <t>ｳｲﾝﾄﾞｱｯﾌﾟ</t>
  </si>
  <si>
    <t>473-0905</t>
  </si>
  <si>
    <t>愛知県豊田市住吉町１丁目１５番地２</t>
  </si>
  <si>
    <t>090-7695-6889</t>
  </si>
  <si>
    <t>浅倉　辰男</t>
  </si>
  <si>
    <t>浅倉</t>
  </si>
  <si>
    <t>辰男</t>
  </si>
  <si>
    <t>アサクラ</t>
  </si>
  <si>
    <t>タツオ</t>
  </si>
  <si>
    <t>豊田市住吉町１丁目１５番地２</t>
  </si>
  <si>
    <t>ariel922@yg7.so-net.ne.jp</t>
  </si>
  <si>
    <t>愛知県大府市森岡町５－３２２－１８</t>
  </si>
  <si>
    <t>080-3037-5349</t>
  </si>
  <si>
    <t>中村</t>
  </si>
  <si>
    <t>十識</t>
  </si>
  <si>
    <t>ナカムラ</t>
  </si>
  <si>
    <t>トシキ</t>
  </si>
  <si>
    <t>大府市森岡町</t>
  </si>
  <si>
    <t>５－３２２－１８</t>
  </si>
  <si>
    <t>gogo10shiki@yahoo.co.jp</t>
  </si>
  <si>
    <t>ウェーブ</t>
  </si>
  <si>
    <t>愛知県岡崎市百々町池の入30－36</t>
  </si>
  <si>
    <t>夏田智基</t>
  </si>
  <si>
    <t>夏田</t>
  </si>
  <si>
    <t>智基</t>
  </si>
  <si>
    <t>ナツタ</t>
  </si>
  <si>
    <t>トモキ</t>
  </si>
  <si>
    <t>882-0005</t>
  </si>
  <si>
    <t>延岡市夏田町399-1</t>
  </si>
  <si>
    <t>h409073@gmail.com</t>
  </si>
  <si>
    <t>エーシーイチノミヤ</t>
  </si>
  <si>
    <t>ＡＣ一宮</t>
  </si>
  <si>
    <t>AC一宮</t>
  </si>
  <si>
    <t>491-0012</t>
  </si>
  <si>
    <t>愛知県一宮市小赤見字戌亥２６番地</t>
  </si>
  <si>
    <t>西村　嘉二</t>
  </si>
  <si>
    <t>西村</t>
  </si>
  <si>
    <t>嘉二</t>
  </si>
  <si>
    <t>ニシムラ</t>
  </si>
  <si>
    <t>ヨシジ</t>
  </si>
  <si>
    <t>一宮市小赤見字戌亥２６番地</t>
  </si>
  <si>
    <t>ranrandonguri@hotmail.com</t>
  </si>
  <si>
    <t>愛知県海部郡蟹江町須成打越2037-88</t>
  </si>
  <si>
    <t>090-6578-6599</t>
  </si>
  <si>
    <t>内山</t>
  </si>
  <si>
    <t>貴大</t>
  </si>
  <si>
    <t>ウチヤマ</t>
  </si>
  <si>
    <t>タカヒロ</t>
  </si>
  <si>
    <t>エイシーラ・イースト</t>
  </si>
  <si>
    <t>ACラ・イースト</t>
  </si>
  <si>
    <t>ﾗ･ｲｰｽﾄ</t>
  </si>
  <si>
    <t>464-0084</t>
  </si>
  <si>
    <t>愛知県名古屋市千種区松軒カーサ千種A902</t>
  </si>
  <si>
    <t>090-2938-9824</t>
  </si>
  <si>
    <t>近藤　順三郎</t>
  </si>
  <si>
    <t>近藤</t>
  </si>
  <si>
    <t>順三郎</t>
  </si>
  <si>
    <t>コンドウ</t>
  </si>
  <si>
    <t>ジュンザブロウ</t>
  </si>
  <si>
    <t>名古屋市千種区松軒</t>
  </si>
  <si>
    <t>カーサ千種A902</t>
  </si>
  <si>
    <t>junzabu.l-sprinter@ezweb.ne.jp</t>
  </si>
  <si>
    <t>エンジンギジュツブ</t>
  </si>
  <si>
    <t>エンジン技術部</t>
  </si>
  <si>
    <t>ｴﾝｼﾞﾝ技術</t>
  </si>
  <si>
    <t>445-0802</t>
  </si>
  <si>
    <t>愛知県西尾市米津町川向79-1</t>
  </si>
  <si>
    <t>090-7699-8801</t>
  </si>
  <si>
    <t>長柄  良明</t>
  </si>
  <si>
    <t>長柄</t>
  </si>
  <si>
    <t>良明</t>
  </si>
  <si>
    <t>ナガラ</t>
  </si>
  <si>
    <t>ヨシアキ</t>
  </si>
  <si>
    <t>西尾市米津町川向79-1</t>
  </si>
  <si>
    <t>ynagara@re.commufa.jp</t>
  </si>
  <si>
    <t>愛知県豊田市清水町6-1-88</t>
  </si>
  <si>
    <t>090-4191-6368</t>
  </si>
  <si>
    <t>内藤</t>
  </si>
  <si>
    <t>孝</t>
  </si>
  <si>
    <t>ナイトウ</t>
  </si>
  <si>
    <t>タカシ</t>
  </si>
  <si>
    <t>豊田市清水町</t>
  </si>
  <si>
    <t>6-1-88</t>
  </si>
  <si>
    <t>takashinaitou0571@outlook.jp</t>
  </si>
  <si>
    <t>愛知県名古屋市中区大須３－９－８</t>
  </si>
  <si>
    <t>052-251-4043</t>
  </si>
  <si>
    <t>052-252-7152</t>
  </si>
  <si>
    <t>近藤　恭正</t>
  </si>
  <si>
    <t>恭正</t>
  </si>
  <si>
    <t>ヤスマサ</t>
  </si>
  <si>
    <t>名古屋市中区大須３－９－８</t>
  </si>
  <si>
    <t>megane-kondo@ams.odn.ne.jp</t>
  </si>
  <si>
    <t>467-8511</t>
  </si>
  <si>
    <t>愛知県名古屋市瑞穂区高田町４－１９名古屋大谷高等学校</t>
  </si>
  <si>
    <t>達矢</t>
  </si>
  <si>
    <t>タツヤ</t>
  </si>
  <si>
    <t>名古屋市瑞穂区高田町4-19</t>
  </si>
  <si>
    <t>名古屋大谷高等学校</t>
  </si>
  <si>
    <t>052-852-1121</t>
  </si>
  <si>
    <t>052-852-2358</t>
  </si>
  <si>
    <t>tt-yoshida@owari.ac.jp</t>
  </si>
  <si>
    <t>愛知県大府市横根町平地１９１大府市民体育館</t>
  </si>
  <si>
    <t>0562-47-0241</t>
  </si>
  <si>
    <t>斎藤　充</t>
  </si>
  <si>
    <t>斎藤</t>
  </si>
  <si>
    <t>充</t>
  </si>
  <si>
    <t>サイトウ</t>
  </si>
  <si>
    <t>ミツル</t>
  </si>
  <si>
    <t>大府市横根町平地１９１</t>
  </si>
  <si>
    <t>大府市民体育館</t>
  </si>
  <si>
    <t>obanyspo@ma.medias.ne.jp</t>
  </si>
  <si>
    <t>オカザキ</t>
  </si>
  <si>
    <t>岡崎クラブ</t>
  </si>
  <si>
    <t>岡崎ｸﾗﾌﾞ</t>
  </si>
  <si>
    <t>444-0858</t>
  </si>
  <si>
    <t>愛知県岡崎市上六名２丁目１の１４</t>
  </si>
  <si>
    <t>山内　満</t>
  </si>
  <si>
    <t>山内</t>
  </si>
  <si>
    <t>満</t>
  </si>
  <si>
    <t>ヤマウチ</t>
  </si>
  <si>
    <t>岡崎市上六名２丁目１の１４</t>
  </si>
  <si>
    <t>kkm.sakurai@giga.ocn.ne.jp</t>
  </si>
  <si>
    <t>オカザキチュウオウソウゴウコウエンランニングクラグ</t>
  </si>
  <si>
    <t>岡崎中央総合公園ランニングクラブ</t>
  </si>
  <si>
    <t>岡崎中総RC</t>
  </si>
  <si>
    <t>444-2145</t>
  </si>
  <si>
    <t>愛知県岡崎市東蔵前2丁目8-8</t>
  </si>
  <si>
    <t>0564-45-4564</t>
  </si>
  <si>
    <t>0564-21-0906</t>
  </si>
  <si>
    <t>杉浦正二</t>
  </si>
  <si>
    <t>正二</t>
  </si>
  <si>
    <t>スギウラ</t>
  </si>
  <si>
    <t>ショウジ</t>
  </si>
  <si>
    <t>岡崎市東蔵前2丁目8-8</t>
  </si>
  <si>
    <t>090-1727-6212</t>
  </si>
  <si>
    <t>shoji@omatsuriya.com</t>
  </si>
  <si>
    <t>オカザキティーエフシー</t>
  </si>
  <si>
    <t>岡崎TFC</t>
  </si>
  <si>
    <t>444-0232</t>
  </si>
  <si>
    <t>愛知県岡崎市合歓木町字下郷間４３０－５</t>
  </si>
  <si>
    <t>本田　直也</t>
  </si>
  <si>
    <t>本田</t>
  </si>
  <si>
    <t>直也</t>
  </si>
  <si>
    <t>ナオヤ</t>
  </si>
  <si>
    <t>岡崎市合歓木町字下郷間４３０－５</t>
  </si>
  <si>
    <t>n-honda@ac-phoenix.co.jp</t>
  </si>
  <si>
    <t>オコシドリームエー・シー</t>
  </si>
  <si>
    <t>起ドリームA・C</t>
  </si>
  <si>
    <t>494-0006</t>
  </si>
  <si>
    <t>愛知県一宮市起字西茜屋３８－１</t>
  </si>
  <si>
    <t>三嶋　隆史</t>
  </si>
  <si>
    <t>三嶋</t>
  </si>
  <si>
    <t>隆史</t>
  </si>
  <si>
    <t>ミシマ</t>
  </si>
  <si>
    <t>一宮市起字西茜屋３８－１</t>
  </si>
  <si>
    <t>sjr4gfyf6z@i.softbank.jp</t>
  </si>
  <si>
    <t>愛知県名古屋市中区丸の内三丁目5番4号日商岩井丸の内ハイツ1001</t>
  </si>
  <si>
    <t>052-962-1433</t>
  </si>
  <si>
    <t>052-962-1434</t>
  </si>
  <si>
    <t>渡邊</t>
  </si>
  <si>
    <t>真</t>
  </si>
  <si>
    <t>ワタナベ</t>
  </si>
  <si>
    <t>マコト</t>
  </si>
  <si>
    <t>名古屋市名東区牧の里一丁目1315番地</t>
  </si>
  <si>
    <t>アイリス牧の里101</t>
  </si>
  <si>
    <t>090-4856-9945</t>
  </si>
  <si>
    <t>maco@maruho.biz</t>
  </si>
  <si>
    <t>オワリエーシー</t>
  </si>
  <si>
    <t>尾張ＡＣ</t>
  </si>
  <si>
    <t>480-0104</t>
  </si>
  <si>
    <t>愛知県丹羽郡扶桑町斉藤字北屋敷２５伊藤勝則気付</t>
  </si>
  <si>
    <t>山田　孟司</t>
  </si>
  <si>
    <t>勝則</t>
  </si>
  <si>
    <t>カツノリ</t>
  </si>
  <si>
    <t>丹羽郡扶桑町斉藤字北屋敷２５</t>
  </si>
  <si>
    <t>katunori@me.ccnw.ne.jp</t>
  </si>
  <si>
    <t>オワリクラブ</t>
  </si>
  <si>
    <t>尾張クラブ</t>
  </si>
  <si>
    <t>495-0002</t>
  </si>
  <si>
    <t>愛知県稲沢市祖父江町山崎畑中５２－２</t>
  </si>
  <si>
    <t>菊池　善知</t>
  </si>
  <si>
    <t>491-0135</t>
  </si>
  <si>
    <t>一宮市光明寺千馬４９</t>
  </si>
  <si>
    <t>owari_kikuchi@ybb.ne.jp</t>
  </si>
  <si>
    <t>450-0002</t>
  </si>
  <si>
    <t>愛知県名古屋市中村区名駅2-38-2ｵｰｷｯﾄﾞﾋﾞﾙ4F　ｷｬﾘｵ技研株式会社</t>
  </si>
  <si>
    <t>052-627-0495</t>
  </si>
  <si>
    <t>052-627-0496</t>
  </si>
  <si>
    <t>大竹</t>
  </si>
  <si>
    <t>輝幸</t>
  </si>
  <si>
    <t>オオタケ</t>
  </si>
  <si>
    <t>テルユキ</t>
  </si>
  <si>
    <t>名古屋市中村区名駅2-38-2</t>
  </si>
  <si>
    <t>ｵｰｷｯﾄﾞﾋﾞﾙ4F　ｷｬﾘｵ技研株式会社</t>
  </si>
  <si>
    <t>sports@calio.co.jp</t>
  </si>
  <si>
    <t>ガマゴオリクラブ</t>
  </si>
  <si>
    <t>蒲郡クラブ</t>
  </si>
  <si>
    <t>443-0048</t>
  </si>
  <si>
    <t>愛知県蒲郡市緑町３－６９蒲郡市体育センター</t>
  </si>
  <si>
    <t>千葉　正士</t>
  </si>
  <si>
    <t>鈴木</t>
  </si>
  <si>
    <t>俊幸</t>
  </si>
  <si>
    <t>スズキ</t>
  </si>
  <si>
    <t>蒲郡市緑町１６－４</t>
  </si>
  <si>
    <t>ammonite@sk.aitai.ne.jp</t>
  </si>
  <si>
    <t>カリヤクラブ</t>
  </si>
  <si>
    <t>刈谷クラブ</t>
  </si>
  <si>
    <t>刈谷ｸﾗﾌﾞ</t>
  </si>
  <si>
    <t>愛知県知立市山屋敷町東山１３－７</t>
  </si>
  <si>
    <t>澤辺　泉二</t>
  </si>
  <si>
    <t>澤辺</t>
  </si>
  <si>
    <t>泉二</t>
  </si>
  <si>
    <t>サワベ</t>
  </si>
  <si>
    <t>モトジ</t>
  </si>
  <si>
    <t>知立市山屋敷町東山１３－７</t>
  </si>
  <si>
    <t>yutaka.fujishiro@gmail.com</t>
  </si>
  <si>
    <t>カリヤティービー</t>
  </si>
  <si>
    <t>刈谷TB</t>
  </si>
  <si>
    <t>445-0014</t>
  </si>
  <si>
    <t>愛知県西尾市つくしが丘４－１２－３</t>
  </si>
  <si>
    <t>090-4468-1564</t>
  </si>
  <si>
    <t>渡辺　輝也</t>
  </si>
  <si>
    <t>渡辺</t>
  </si>
  <si>
    <t>輝也</t>
  </si>
  <si>
    <t>テルヤ</t>
  </si>
  <si>
    <t>西尾市つくしが丘4-12-3</t>
  </si>
  <si>
    <t>highjump0224@yahoo.co.jp</t>
  </si>
  <si>
    <t>愛知県名古屋市北区志賀本通１－２２ユーハウス２－Ｅ</t>
  </si>
  <si>
    <t>岡本</t>
  </si>
  <si>
    <t>照夫</t>
  </si>
  <si>
    <t>オカモト</t>
  </si>
  <si>
    <t>テルオ</t>
  </si>
  <si>
    <t>名古屋市北区志賀本通１－２２ユーハウス２－Ｅ</t>
  </si>
  <si>
    <t>愛知県名古屋市南区菊住１丁目７－１１アリーナシティ２１１号</t>
  </si>
  <si>
    <t>090-2347-3182</t>
  </si>
  <si>
    <t>松谷</t>
  </si>
  <si>
    <t>哲郎</t>
  </si>
  <si>
    <t>マツタニ</t>
  </si>
  <si>
    <t>テツロウ</t>
  </si>
  <si>
    <t>名古屋市南区菊住１丁目７－１１</t>
  </si>
  <si>
    <t>アリーナシティ２１１号</t>
  </si>
  <si>
    <t>キラアスリートクラブ</t>
  </si>
  <si>
    <t>ｷﾗAC</t>
  </si>
  <si>
    <t>444-0592</t>
  </si>
  <si>
    <t>愛知県西尾市吉良町富好新田中川並３９－１㈱キラ・コーポレーション内</t>
  </si>
  <si>
    <t>0563-32-3481</t>
  </si>
  <si>
    <t>0563-32-2107</t>
  </si>
  <si>
    <t>杉山　和徳</t>
  </si>
  <si>
    <t>杉山</t>
  </si>
  <si>
    <t>和徳</t>
  </si>
  <si>
    <t>444-0515</t>
  </si>
  <si>
    <t>西尾市吉良町富好新田四縄１７－７</t>
  </si>
  <si>
    <t>0563-32-3776</t>
  </si>
  <si>
    <t>sugiyama-k@kiracorp.co.jp</t>
  </si>
  <si>
    <t>愛知県名古屋市北区野方通4-1-1</t>
  </si>
  <si>
    <t>090-2920-6285</t>
  </si>
  <si>
    <t>大橋  聖貴</t>
  </si>
  <si>
    <t>大橋</t>
  </si>
  <si>
    <t>聖貴</t>
  </si>
  <si>
    <t>オオハシ</t>
  </si>
  <si>
    <t>キヨタカ</t>
  </si>
  <si>
    <t>名古屋市北区野方通４丁目1-1</t>
  </si>
  <si>
    <t>052-710-8690</t>
  </si>
  <si>
    <t>pixy.kiyo.411@gmail.com</t>
  </si>
  <si>
    <t>クルー</t>
  </si>
  <si>
    <t>crew</t>
  </si>
  <si>
    <t>441-3421</t>
  </si>
  <si>
    <t>愛知県田原市田原町柳近２９－５</t>
  </si>
  <si>
    <t>090-6463-8462</t>
  </si>
  <si>
    <t>大浦　作一郎</t>
  </si>
  <si>
    <t>神藤</t>
  </si>
  <si>
    <t>善行</t>
  </si>
  <si>
    <t>ジンドウ</t>
  </si>
  <si>
    <t>ヨシユキ</t>
  </si>
  <si>
    <t>441-3151</t>
  </si>
  <si>
    <t>豊橋市二川町字北裏１－８</t>
  </si>
  <si>
    <t>090-5606-6076</t>
  </si>
  <si>
    <t>joggman6@yahoo.com</t>
  </si>
  <si>
    <t>愛知県名古屋市千種区東山元町2-37-4</t>
  </si>
  <si>
    <t>070-6411-1809</t>
  </si>
  <si>
    <t>水野</t>
  </si>
  <si>
    <t>隆夫</t>
  </si>
  <si>
    <t>タカオ</t>
  </si>
  <si>
    <t>名古屋市千種区東山元町2-37-4</t>
  </si>
  <si>
    <t>takao_mizuno_1209@yahoo.co.jp</t>
  </si>
  <si>
    <t>愛知県春日井市木附町1300-271</t>
  </si>
  <si>
    <t>090-8730-9434</t>
  </si>
  <si>
    <t>高塚</t>
  </si>
  <si>
    <t>将人</t>
  </si>
  <si>
    <t>タカツカ</t>
  </si>
  <si>
    <t>1300‐271</t>
  </si>
  <si>
    <t>takatsukamasato@yahoo.co.jp</t>
  </si>
  <si>
    <t>0568-51-0265</t>
  </si>
  <si>
    <t>0568-51-3091</t>
  </si>
  <si>
    <t>柳澤  利夫</t>
  </si>
  <si>
    <t>柳沢</t>
  </si>
  <si>
    <t>利夫</t>
  </si>
  <si>
    <t>ヤナギサワ</t>
  </si>
  <si>
    <t>トシオ</t>
  </si>
  <si>
    <t>090-1291-1938</t>
  </si>
  <si>
    <t>コウナンソウユウ</t>
  </si>
  <si>
    <t>江南走友</t>
  </si>
  <si>
    <t>491-0105</t>
  </si>
  <si>
    <t>愛知県一宮市浅井町大日比野字尾関前８５番地</t>
  </si>
  <si>
    <t>高槻　英徳</t>
  </si>
  <si>
    <t>高槻</t>
  </si>
  <si>
    <t>英徳</t>
  </si>
  <si>
    <t>一宮市浅井町大日比野字尾関前８５</t>
  </si>
  <si>
    <t>0586-51-8623</t>
  </si>
  <si>
    <t>shahazunable@yahoo.co.jp</t>
  </si>
  <si>
    <t>コジマプレス</t>
  </si>
  <si>
    <t>小島プレス</t>
  </si>
  <si>
    <t>小島ﾌﾟﾚｽ</t>
  </si>
  <si>
    <t>471-8588</t>
  </si>
  <si>
    <t>愛知県豊田市下市場町３－３０小島プレス工業（株）</t>
  </si>
  <si>
    <t>0565-34-6403</t>
  </si>
  <si>
    <t>0565-34-3771</t>
  </si>
  <si>
    <t>筏津　謙二</t>
  </si>
  <si>
    <t>真一</t>
  </si>
  <si>
    <t>シンイチ</t>
  </si>
  <si>
    <t>471-0876</t>
  </si>
  <si>
    <t>豊田市下市場町３－３０</t>
  </si>
  <si>
    <t>090-4237-6894</t>
  </si>
  <si>
    <t>nao-maegawa@kojima-tns.co.jp</t>
  </si>
  <si>
    <t>コマキ</t>
  </si>
  <si>
    <t>小牧でんでんむし</t>
  </si>
  <si>
    <t>でんでんむし</t>
  </si>
  <si>
    <t>457-0847</t>
  </si>
  <si>
    <t>愛知県名古屋市南区道徳新町5-7</t>
  </si>
  <si>
    <t>増田　正道</t>
  </si>
  <si>
    <t>増田</t>
  </si>
  <si>
    <t>正道</t>
  </si>
  <si>
    <t>名古屋市南区道徳新町５－７</t>
  </si>
  <si>
    <t>masamichi-m@theia.ocn.ne.jp</t>
  </si>
  <si>
    <t>453-8520</t>
  </si>
  <si>
    <t>愛知県名古屋市中村区名駅１－３－４ＪＲ東海太閤ビル輸送課日比野方</t>
  </si>
  <si>
    <t>052-564-2616</t>
  </si>
  <si>
    <t>日比野　誠</t>
  </si>
  <si>
    <t>純市</t>
  </si>
  <si>
    <t>ジュンイチ</t>
  </si>
  <si>
    <t>395-0076</t>
  </si>
  <si>
    <t>飯田市白山町3丁目南2-19</t>
  </si>
  <si>
    <t>フレグランス藤103号</t>
  </si>
  <si>
    <t>080-7852-8876</t>
  </si>
  <si>
    <t>futamura1372@gmail.com</t>
  </si>
  <si>
    <t>愛知県名古屋市東区大幸南２－１－１０</t>
  </si>
  <si>
    <t>克憲</t>
  </si>
  <si>
    <t>名古屋市東区大幸南２－１－１０</t>
  </si>
  <si>
    <t>sinnro@shigakukan-h.ed.jp</t>
  </si>
  <si>
    <t>シキシマセイパンパスコ</t>
  </si>
  <si>
    <t>敷島製パンPasco</t>
  </si>
  <si>
    <t>Pasco</t>
  </si>
  <si>
    <t>448-0006</t>
  </si>
  <si>
    <t>愛知県刈谷市西境町広見24番地敷島製パン株式会社　刈谷工場</t>
  </si>
  <si>
    <t>0566-36-2211</t>
  </si>
  <si>
    <t>0566-36-7185</t>
  </si>
  <si>
    <t>安井　秋彦</t>
  </si>
  <si>
    <t>須田</t>
  </si>
  <si>
    <t>スダ</t>
  </si>
  <si>
    <t>刈谷市西境町広見24番地</t>
  </si>
  <si>
    <t>敷島製パン株式会社　刈谷工場</t>
  </si>
  <si>
    <t>yutaka-suda-15118@pasconet.co.jp</t>
  </si>
  <si>
    <t>シツジツゴウケンカイ</t>
  </si>
  <si>
    <t>質実剛健会</t>
  </si>
  <si>
    <t>愛知県一宮市音羽３－５－６－１０１音羽マンション</t>
  </si>
  <si>
    <t>090-1785-7081</t>
  </si>
  <si>
    <t>久保　晶子</t>
  </si>
  <si>
    <t>久保</t>
  </si>
  <si>
    <t>晶子</t>
  </si>
  <si>
    <t>クボ</t>
  </si>
  <si>
    <t>アキコ</t>
  </si>
  <si>
    <t>一宮市音羽３－５－６－１０１</t>
  </si>
  <si>
    <t>音羽マンション</t>
  </si>
  <si>
    <t>ichinomiyatfob@gmail.com</t>
  </si>
  <si>
    <t>ジュウキュウマイナスゴドットアールエイチ</t>
  </si>
  <si>
    <t>１９－５．ＲＨ</t>
  </si>
  <si>
    <t>471-0807</t>
  </si>
  <si>
    <t>愛知県豊田市広川町８丁目１７５番地アプト入沢２０２号</t>
  </si>
  <si>
    <t>090-2943-4026</t>
  </si>
  <si>
    <t>細川　隆兵</t>
  </si>
  <si>
    <t>細川</t>
  </si>
  <si>
    <t>隆兵</t>
  </si>
  <si>
    <t>ホソカワ</t>
  </si>
  <si>
    <t>リュウヘイ</t>
  </si>
  <si>
    <t>豊田市広川町８丁目１７５番地</t>
  </si>
  <si>
    <t>アプト入沢２０２号</t>
  </si>
  <si>
    <t>v19-5rh@hm.aitai.ne.jp</t>
  </si>
  <si>
    <t>ジョウセイエー・シー</t>
  </si>
  <si>
    <t>城西Ａ・Ｃ</t>
  </si>
  <si>
    <t>城西AC</t>
  </si>
  <si>
    <t>444-0942</t>
  </si>
  <si>
    <t>愛知県岡崎市中園町字川成９８「岡崎城西高校」内</t>
  </si>
  <si>
    <t>夏目裕暢</t>
  </si>
  <si>
    <t>夏目</t>
  </si>
  <si>
    <t>裕暢</t>
  </si>
  <si>
    <t>ナツメ</t>
  </si>
  <si>
    <t>ヒロマサ</t>
  </si>
  <si>
    <t>岡崎市中園町川成98</t>
  </si>
  <si>
    <t>natsume@johsei.jp</t>
  </si>
  <si>
    <t>愛知県名古屋市西区幅下１－１３－１８αビル３０３号</t>
  </si>
  <si>
    <t>090-6353-5190</t>
  </si>
  <si>
    <t>浅野</t>
  </si>
  <si>
    <t>清隆</t>
  </si>
  <si>
    <t>アサノ</t>
  </si>
  <si>
    <t>名古屋市西区幅下１－１３－１８αビル３０３号</t>
  </si>
  <si>
    <t>シンシロクラブ</t>
  </si>
  <si>
    <t>新城クラブ</t>
  </si>
  <si>
    <t>441-1306</t>
  </si>
  <si>
    <t>愛知県新城市川路１４－１</t>
  </si>
  <si>
    <t>杉浦　吉春</t>
  </si>
  <si>
    <t>伊田</t>
  </si>
  <si>
    <t>政史</t>
  </si>
  <si>
    <t>441-1336</t>
  </si>
  <si>
    <t>新城市富岡字大屋敷１０１－２</t>
  </si>
  <si>
    <t>idatennooka@tees.jp</t>
  </si>
  <si>
    <t>愛知県名古屋市熱田区六番2-14-8</t>
  </si>
  <si>
    <t>052-655-8060</t>
  </si>
  <si>
    <t>052-655-8061</t>
  </si>
  <si>
    <t>高瀬</t>
  </si>
  <si>
    <t>喜久</t>
  </si>
  <si>
    <t>タカセ</t>
  </si>
  <si>
    <t>ヨシヒサ</t>
  </si>
  <si>
    <t>名古屋市熱田区六番2-14-8</t>
  </si>
  <si>
    <t>スクワッド　タクヤ</t>
  </si>
  <si>
    <t>SQUAD-TAKUYA</t>
  </si>
  <si>
    <t>ST</t>
  </si>
  <si>
    <t>444-0011</t>
  </si>
  <si>
    <t>愛知県岡崎市欠町字下口31-1　2FSTジム</t>
  </si>
  <si>
    <t>0564-26-3080</t>
  </si>
  <si>
    <t>0564-84-2318</t>
  </si>
  <si>
    <t>宮沢</t>
  </si>
  <si>
    <t>基寛</t>
  </si>
  <si>
    <t>ミヤザワ</t>
  </si>
  <si>
    <t>モトヒロ</t>
  </si>
  <si>
    <t>472-0006</t>
  </si>
  <si>
    <t>知立市山町南引馬野14-26</t>
  </si>
  <si>
    <t>090-9123-9339</t>
  </si>
  <si>
    <t>0566-81-1414</t>
  </si>
  <si>
    <t>miyazawa@squad-takuya.jp</t>
  </si>
  <si>
    <t>愛知県東海市荒尾町熊ノ山9-1ドミールＫ　Ｂ－７</t>
  </si>
  <si>
    <t>光村</t>
  </si>
  <si>
    <t>泰宏</t>
  </si>
  <si>
    <t>ミツムラ</t>
  </si>
  <si>
    <t>ヤスヒロ</t>
  </si>
  <si>
    <t>東海市荒尾町熊ノ山9-1</t>
  </si>
  <si>
    <t>ドミールＫ　Ｂ－7</t>
  </si>
  <si>
    <t>salmon-p.piiyome1229@shore.ocn.ne.jp</t>
  </si>
  <si>
    <t>愛知県名古屋市瑞穂区弥富通３－９－１坂野マンション301</t>
  </si>
  <si>
    <t>水野賢太</t>
  </si>
  <si>
    <t>賢太</t>
  </si>
  <si>
    <t>ケンタ</t>
  </si>
  <si>
    <t>名古屋市瑞穂区弥富通３－９－１</t>
  </si>
  <si>
    <t>zunoathlete@yahoo.co.jp</t>
  </si>
  <si>
    <t>スミトモゴムリクジョウブ</t>
  </si>
  <si>
    <t>住友ゴム陸上部</t>
  </si>
  <si>
    <t>住友ｺﾞﾑ</t>
  </si>
  <si>
    <t>471-0837</t>
  </si>
  <si>
    <t>愛知県豊田市新生町４－１</t>
  </si>
  <si>
    <t>須賀　増治</t>
  </si>
  <si>
    <t>須賀</t>
  </si>
  <si>
    <t>増治</t>
  </si>
  <si>
    <t>スカ</t>
  </si>
  <si>
    <t>マスジ</t>
  </si>
  <si>
    <t>444-2225</t>
  </si>
  <si>
    <t>豊田市岩倉町馬場76-1</t>
  </si>
  <si>
    <t>xy287343@tj9.so-net.ne.jp</t>
  </si>
  <si>
    <t>セイサンクラブ</t>
  </si>
  <si>
    <t>西三クラブ</t>
  </si>
  <si>
    <t>西三ｸ</t>
  </si>
  <si>
    <t>446-0008</t>
  </si>
  <si>
    <t>愛知県安城市今本町8-1-8</t>
  </si>
  <si>
    <t>野村　弥寿男</t>
  </si>
  <si>
    <t>野村</t>
  </si>
  <si>
    <t>弥寿男</t>
  </si>
  <si>
    <t>ノムラ</t>
  </si>
  <si>
    <t>安城市今本町8-1-8</t>
  </si>
  <si>
    <t>nom@katch.ne.jp</t>
  </si>
  <si>
    <t>愛知県尾張旭市印場元町５丁目7-11メゾンソレイユ２-201</t>
  </si>
  <si>
    <t>0561-76-0790</t>
  </si>
  <si>
    <t>後藤　寿光</t>
  </si>
  <si>
    <t>後藤</t>
  </si>
  <si>
    <t>陽子</t>
  </si>
  <si>
    <t>ゴトウ</t>
  </si>
  <si>
    <t>ヨウコ</t>
  </si>
  <si>
    <t>尾張旭市印場元町５丁目7-11</t>
  </si>
  <si>
    <t>メゾンソレイユ２-201</t>
  </si>
  <si>
    <t>090-2108-6988</t>
  </si>
  <si>
    <t>imadon@eva.hi-ho.ne.jp</t>
  </si>
  <si>
    <t>センシュウデンギョウ　ティーアールシー</t>
  </si>
  <si>
    <t>泉州電業（株）ＴＲＣ</t>
  </si>
  <si>
    <t>ＳＴＥＣ</t>
  </si>
  <si>
    <t>441-8113</t>
  </si>
  <si>
    <t>愛知県豊橋市西幸町字古並５１－２４</t>
  </si>
  <si>
    <t>0532-39-1570</t>
  </si>
  <si>
    <t>0532-39-1580</t>
  </si>
  <si>
    <t>奥野 正和</t>
  </si>
  <si>
    <t>奥野</t>
  </si>
  <si>
    <t>正和</t>
  </si>
  <si>
    <t>オクノ</t>
  </si>
  <si>
    <t>マサカズ</t>
  </si>
  <si>
    <t>豊橋市西幸町字笠松57-7</t>
  </si>
  <si>
    <t>090-2284-8734</t>
  </si>
  <si>
    <t>okuno-m@senden.co.jp</t>
  </si>
  <si>
    <t>A3844864</t>
  </si>
  <si>
    <t>愛知県大府市梶田町５－１０５クリスタル１０３号室</t>
  </si>
  <si>
    <t>井上</t>
  </si>
  <si>
    <t>七海</t>
  </si>
  <si>
    <t>イノウエ</t>
  </si>
  <si>
    <t>ナナミ</t>
  </si>
  <si>
    <t>大府市梶田町５－１０５</t>
  </si>
  <si>
    <t>クリスタル１０３号室</t>
  </si>
  <si>
    <t>jump.pnc773@gmail.com</t>
  </si>
  <si>
    <t>457-8545</t>
  </si>
  <si>
    <t>愛知県名古屋市南区大同町２－３０</t>
  </si>
  <si>
    <t>八木</t>
  </si>
  <si>
    <t>伸一</t>
  </si>
  <si>
    <t>lab-love@sf.commufa.jp</t>
  </si>
  <si>
    <t>愛知県名古屋市千種区千種1-29-8アジュールこいの坂202</t>
  </si>
  <si>
    <t>山本 貴之</t>
  </si>
  <si>
    <t>貴之</t>
  </si>
  <si>
    <t>タハラ　レーシング</t>
  </si>
  <si>
    <t>TAHARA Racing</t>
  </si>
  <si>
    <t>ＴＨＲＲ</t>
  </si>
  <si>
    <t>愛知県長久手市蟹原1901番地プレシアスシティ　ザ・シーズンズＣ棟408</t>
  </si>
  <si>
    <t>藤井</t>
  </si>
  <si>
    <t>洋介</t>
  </si>
  <si>
    <t>フジイ</t>
  </si>
  <si>
    <t>ヨウスケ</t>
  </si>
  <si>
    <t>長久手市蟹原1901番地</t>
  </si>
  <si>
    <t>プレシアスシティ　ザ・シーズンズＣ棟408</t>
  </si>
  <si>
    <t>yf_1010@yahoo.co.jp</t>
  </si>
  <si>
    <t>タハラアスリートクラブ</t>
  </si>
  <si>
    <t>田原アスリートクラブ</t>
  </si>
  <si>
    <t>TAC</t>
  </si>
  <si>
    <t>441-3401</t>
  </si>
  <si>
    <t>愛知県田原市緑が浜３－１</t>
  </si>
  <si>
    <t>扇　英樹</t>
  </si>
  <si>
    <t>扇</t>
  </si>
  <si>
    <t>英樹</t>
  </si>
  <si>
    <t>オウギ</t>
  </si>
  <si>
    <t>ヒデキ</t>
  </si>
  <si>
    <t>441-3417</t>
  </si>
  <si>
    <t>田原市豊島町傾城１８０－２</t>
  </si>
  <si>
    <t>090-9191-5955</t>
  </si>
  <si>
    <t>erinaru@mx3.tees.ne.jp</t>
  </si>
  <si>
    <t>タハラクラブ</t>
  </si>
  <si>
    <t>田原クラブ</t>
  </si>
  <si>
    <t>田原ｸ</t>
  </si>
  <si>
    <t>愛知県田原市田原町十七谷45</t>
  </si>
  <si>
    <t>0531-22-2228</t>
  </si>
  <si>
    <t>伊藤　朝一</t>
  </si>
  <si>
    <t>啓司</t>
  </si>
  <si>
    <t>田原市田原町桜台28-1</t>
  </si>
  <si>
    <t>090-8542-7384</t>
  </si>
  <si>
    <t>mi2ag@juno.ocn.ne.jp</t>
  </si>
  <si>
    <t>愛知県名古屋市名東区極楽2-145</t>
  </si>
  <si>
    <t>052-701-2353</t>
  </si>
  <si>
    <t>亀井</t>
  </si>
  <si>
    <t>智貴</t>
  </si>
  <si>
    <t>カメイ</t>
  </si>
  <si>
    <t>トモタカ</t>
  </si>
  <si>
    <t>090-3254-0658</t>
  </si>
  <si>
    <t>elsa4822@hotmail.co.jp</t>
  </si>
  <si>
    <t>チームカケル</t>
  </si>
  <si>
    <t>ＴＥＡＭ　ＫＡＫＥＲＵ</t>
  </si>
  <si>
    <t>KAKERU</t>
  </si>
  <si>
    <t>444-0303</t>
  </si>
  <si>
    <t>愛知県西尾市中畑町浜田下４０－７</t>
  </si>
  <si>
    <t>0563-59-5847</t>
  </si>
  <si>
    <t>鈴木　孝徳</t>
  </si>
  <si>
    <t>孝徳</t>
  </si>
  <si>
    <t>タカノリ</t>
  </si>
  <si>
    <t>西尾市中畑町浜田下４０－７</t>
  </si>
  <si>
    <t>090-3957-3135</t>
  </si>
  <si>
    <t>keep_runnning@yahoo.co.jp</t>
  </si>
  <si>
    <t>愛知県名古屋市東区山口町９－１５ドマーニ徳川園６０１</t>
  </si>
  <si>
    <t>加藤</t>
  </si>
  <si>
    <t>正久</t>
  </si>
  <si>
    <t>youko_ncf@yahoo.co.jp</t>
  </si>
  <si>
    <t>愛知県知多郡武豊町字長宗２－１４</t>
  </si>
  <si>
    <t>中川</t>
  </si>
  <si>
    <t>剛夫</t>
  </si>
  <si>
    <t>ナカガワ</t>
  </si>
  <si>
    <t>愛知県知多郡南知多町大字豊浜字大城４５</t>
  </si>
  <si>
    <t>植田</t>
  </si>
  <si>
    <t>准次</t>
  </si>
  <si>
    <t>知多郡南知多町大字豊浜字大城４５</t>
  </si>
  <si>
    <t>477-0031</t>
  </si>
  <si>
    <t>愛知県東海市横須賀町狐塚１２番地の１サンマンションアトレ横須賀駅前（９０５）</t>
  </si>
  <si>
    <t>0562-32-7639</t>
  </si>
  <si>
    <t>立岩</t>
  </si>
  <si>
    <t>和彦</t>
  </si>
  <si>
    <t>タテイワ</t>
  </si>
  <si>
    <t>カズヒコ</t>
  </si>
  <si>
    <t>東海市横須賀町狐塚１２番地の１</t>
  </si>
  <si>
    <t>サンマンションアトレ横須賀駅前（９０５）</t>
  </si>
  <si>
    <t>nkst35@mbr.nifty.com</t>
  </si>
  <si>
    <t>愛知県知多市新知字篠保呂１７－１</t>
  </si>
  <si>
    <t>0562-55-9488</t>
  </si>
  <si>
    <t>関</t>
  </si>
  <si>
    <t>雅兼</t>
  </si>
  <si>
    <t>セキ</t>
  </si>
  <si>
    <t>マサカネ</t>
  </si>
  <si>
    <t>知多市八幡字新道59番地416</t>
  </si>
  <si>
    <t>0562-35-0330</t>
  </si>
  <si>
    <t>pxx13053@nifty.com</t>
  </si>
  <si>
    <t>愛知県知多郡武豊町祠峯１－２３－２</t>
  </si>
  <si>
    <t>竹内</t>
  </si>
  <si>
    <t>猛</t>
  </si>
  <si>
    <t>タケウチ</t>
  </si>
  <si>
    <t>タケシ</t>
  </si>
  <si>
    <t>知多郡武豊町祠峯１－２３－２</t>
  </si>
  <si>
    <t>bbwtf380@yahoo.co.jp</t>
  </si>
  <si>
    <t>愛知県知多市八幡字荒古前６９－１浜島方</t>
  </si>
  <si>
    <t>濱嶋　恵美子</t>
  </si>
  <si>
    <t>濱嶋</t>
  </si>
  <si>
    <t>恵美子</t>
  </si>
  <si>
    <t>0562-32-6177</t>
  </si>
  <si>
    <t>gonzaresu-hamajima@dokomo.ne.jp</t>
  </si>
  <si>
    <t>愛知県みよし市福田町権現山２９－５</t>
  </si>
  <si>
    <t>実</t>
  </si>
  <si>
    <t>ミノル</t>
  </si>
  <si>
    <t>中央発條㈱　三好工場</t>
  </si>
  <si>
    <t>minoru_yamada@chkk.co.jp</t>
  </si>
  <si>
    <t>愛知県知多市南粕谷新海4-65-3</t>
  </si>
  <si>
    <t>0569-42-1421</t>
  </si>
  <si>
    <t>569-42-1421</t>
  </si>
  <si>
    <t>岡戸</t>
  </si>
  <si>
    <t>成樹</t>
  </si>
  <si>
    <t>オカド</t>
  </si>
  <si>
    <t>シゲキ</t>
  </si>
  <si>
    <t>shigeki.okado@gmail.com</t>
  </si>
  <si>
    <t>愛知県豊田市乙部ケ丘3丁目15番地26</t>
  </si>
  <si>
    <t>080-5130-8920</t>
  </si>
  <si>
    <t>南晋太郎</t>
  </si>
  <si>
    <t>晋太郎</t>
  </si>
  <si>
    <t>esh-taxas-0779@outlook.com</t>
  </si>
  <si>
    <t>491-0053</t>
  </si>
  <si>
    <t>愛知県一宮市今伊勢町本神戸字権現１６－１ベルアンジュ１０２号室</t>
  </si>
  <si>
    <t>090-1736-1051</t>
  </si>
  <si>
    <t>栗林</t>
  </si>
  <si>
    <t>克也</t>
  </si>
  <si>
    <t>クリバヤシ</t>
  </si>
  <si>
    <t>カツヤ</t>
  </si>
  <si>
    <t>一宮市今伊勢町本神戸字権現１６－１</t>
  </si>
  <si>
    <t>ベルアンジュ１０２号室</t>
  </si>
  <si>
    <t>Kuribayashi.Katsuya@chuden.co.jp</t>
  </si>
  <si>
    <t>ツツミクラブ</t>
  </si>
  <si>
    <t>堤クラブ</t>
  </si>
  <si>
    <t>堤ｸﾗﾌﾞ</t>
  </si>
  <si>
    <t>470-0233</t>
  </si>
  <si>
    <t>愛知県みよし市三好丘あおば2-13-1ライオンズマンション三好ケ丘105号</t>
  </si>
  <si>
    <t>0561-36-8916</t>
  </si>
  <si>
    <t>堀田　明則</t>
  </si>
  <si>
    <t>堀田</t>
  </si>
  <si>
    <t>明則</t>
  </si>
  <si>
    <t>ホッタ</t>
  </si>
  <si>
    <t>アキノリ</t>
  </si>
  <si>
    <t>みよし市三好丘あおば2-13-1</t>
  </si>
  <si>
    <t>ライオンズマンション三好ケ丘105号</t>
  </si>
  <si>
    <t>pao_888_asym@y9.dion.ne.jp</t>
  </si>
  <si>
    <t>愛知県尾張旭市北原山町平池浦1858-7</t>
  </si>
  <si>
    <t>主香子</t>
  </si>
  <si>
    <t>チカコ</t>
  </si>
  <si>
    <t>尾張旭市北原山町平池浦1858-7</t>
  </si>
  <si>
    <t>ティーダブルアールシー</t>
  </si>
  <si>
    <t>ＴＷＲＣ</t>
  </si>
  <si>
    <t>愛知県田原市緑が浜３－１トヨタ自動車（株）田原工場</t>
  </si>
  <si>
    <t>白井　康人</t>
  </si>
  <si>
    <t>田中</t>
  </si>
  <si>
    <t>幸治</t>
  </si>
  <si>
    <t>タナカ</t>
  </si>
  <si>
    <t>コウジ</t>
  </si>
  <si>
    <t>441-8154</t>
  </si>
  <si>
    <t>豊橋市西高師町字小谷１－７</t>
  </si>
  <si>
    <t>ktanaka830@tees.jp</t>
  </si>
  <si>
    <t>ティーピーエーシー</t>
  </si>
  <si>
    <t>TPAC</t>
  </si>
  <si>
    <t>愛知県豊田市金谷町7-20</t>
  </si>
  <si>
    <t>松田　康成</t>
  </si>
  <si>
    <t>松田</t>
  </si>
  <si>
    <t>康成</t>
  </si>
  <si>
    <t>マツダ</t>
  </si>
  <si>
    <t>ヤスナリ</t>
  </si>
  <si>
    <t>名古屋市守山区八剣2-1101</t>
  </si>
  <si>
    <t>アンソレイエハイム２　102号</t>
  </si>
  <si>
    <t>bom19jp@yahoo.co.jp</t>
  </si>
  <si>
    <t>ティエフシートヨハシ</t>
  </si>
  <si>
    <t>TFC豊橋</t>
  </si>
  <si>
    <t>441-1112</t>
  </si>
  <si>
    <t>愛知県豊橋市石巻町字間場５０番地の６</t>
  </si>
  <si>
    <t>山本　法史</t>
  </si>
  <si>
    <t>明由</t>
  </si>
  <si>
    <t>アキヨシ</t>
  </si>
  <si>
    <t>440-0066</t>
  </si>
  <si>
    <t>豊橋市東田町220-2</t>
  </si>
  <si>
    <t>jindosinkyu@gmail.com</t>
  </si>
  <si>
    <t>ティティランナーズ</t>
  </si>
  <si>
    <t>ＴＴランナーズ</t>
  </si>
  <si>
    <t>TTﾗﾝﾅｰｽﾞ</t>
  </si>
  <si>
    <t>440-0863</t>
  </si>
  <si>
    <t>愛知県豊橋市向山東町８２</t>
  </si>
  <si>
    <t>仲井　雅弘</t>
  </si>
  <si>
    <t>森下</t>
  </si>
  <si>
    <t>昌英</t>
  </si>
  <si>
    <t>モリシタ</t>
  </si>
  <si>
    <t>マサヒデ</t>
  </si>
  <si>
    <t>440-0062</t>
  </si>
  <si>
    <t>豊橋市東田町</t>
  </si>
  <si>
    <t>字西郷１１２－２１</t>
  </si>
  <si>
    <t>090-9187-6173</t>
  </si>
  <si>
    <t>apple_pie_and_soba_is@mopera.net</t>
  </si>
  <si>
    <t>愛知県名古屋市緑区大高台2-220-2</t>
  </si>
  <si>
    <t>小川</t>
  </si>
  <si>
    <t>博史</t>
  </si>
  <si>
    <t>オガワ</t>
  </si>
  <si>
    <t>名古屋市緑区大高台２丁目２２０－２</t>
  </si>
  <si>
    <t>愛知県名古屋市中村区新富町１－３－１６</t>
  </si>
  <si>
    <t>谷</t>
  </si>
  <si>
    <t>政人</t>
  </si>
  <si>
    <t>名古屋市中村区新富町１－３－１６</t>
  </si>
  <si>
    <t>tanim4093@yahoo.co.jp</t>
  </si>
  <si>
    <t>愛知県名古屋市中村区藤江町３－１０７</t>
  </si>
  <si>
    <t>大野</t>
  </si>
  <si>
    <t>順一</t>
  </si>
  <si>
    <t>オオノ</t>
  </si>
  <si>
    <t>052-471-5609</t>
  </si>
  <si>
    <t>愛知県愛知郡東郷町兵庫3-2-3</t>
  </si>
  <si>
    <t>0561-38-7468</t>
  </si>
  <si>
    <t>ヤギ</t>
  </si>
  <si>
    <t>愛知郡東郷町兵庫3-2-3</t>
  </si>
  <si>
    <t>090-7032-4166</t>
  </si>
  <si>
    <t>shinichi._1965@i.softbank.jp</t>
  </si>
  <si>
    <t>トヨカワクラブ</t>
  </si>
  <si>
    <t>豊川クラブ</t>
  </si>
  <si>
    <t>愛知県豊川市牛久保町常盤154-10</t>
  </si>
  <si>
    <t>佐野　亮</t>
  </si>
  <si>
    <t>佐野</t>
  </si>
  <si>
    <t>亮</t>
  </si>
  <si>
    <t>サノ</t>
  </si>
  <si>
    <t>リョウ</t>
  </si>
  <si>
    <t>豊川市牛久保町常盤154-10</t>
  </si>
  <si>
    <t>0533-93-2026</t>
  </si>
  <si>
    <t>0533-93-2475</t>
  </si>
  <si>
    <t>ryosano@hotmail.co.jp</t>
  </si>
  <si>
    <t>トヨタアスリートクラブ</t>
  </si>
  <si>
    <t>とよたAC</t>
  </si>
  <si>
    <t>473-0927</t>
  </si>
  <si>
    <t>愛知県豊田市中田町西山１９－５キングスコート豊田中田弐番館９０１</t>
  </si>
  <si>
    <t>川本　浩一</t>
  </si>
  <si>
    <t>川本</t>
  </si>
  <si>
    <t>浩一</t>
  </si>
  <si>
    <t>カワモト</t>
  </si>
  <si>
    <t>コウイチ</t>
  </si>
  <si>
    <t>豊田市中田町西山１９－５キングスコート豊田中田弐番館９０１</t>
  </si>
  <si>
    <t>kawamoto@hm10.aitai.ne.jp</t>
  </si>
  <si>
    <t>トヨダゴウセイ</t>
  </si>
  <si>
    <t>豊田合成</t>
  </si>
  <si>
    <t>452-0961</t>
  </si>
  <si>
    <t>愛知県清須市春日字長畑１</t>
  </si>
  <si>
    <t>神田　邦雄</t>
  </si>
  <si>
    <t>神田</t>
  </si>
  <si>
    <t>邦雄</t>
  </si>
  <si>
    <t>カンダ</t>
  </si>
  <si>
    <t>クニオ</t>
  </si>
  <si>
    <t>一宮市木曽川町黒田字井桁畔１０６－１</t>
  </si>
  <si>
    <t>rd9fa9ei@sf.commufa.jp</t>
  </si>
  <si>
    <t>トヨタコウセンアスリートクラブ</t>
  </si>
  <si>
    <t>豊田高専アスリートクラブ</t>
  </si>
  <si>
    <t>豊田高専AC</t>
  </si>
  <si>
    <t>471-8525</t>
  </si>
  <si>
    <t>愛知県豊田市栄生町２－１</t>
  </si>
  <si>
    <t>犬塚　勝美</t>
  </si>
  <si>
    <t>犬塚</t>
  </si>
  <si>
    <t>勝美</t>
  </si>
  <si>
    <t>イヌヅカ</t>
  </si>
  <si>
    <t>カツミ</t>
  </si>
  <si>
    <t>名古屋市西区江向町５－４７－２</t>
  </si>
  <si>
    <t>kdog42195@nifty.com</t>
  </si>
  <si>
    <t>トヨタジドウシャ</t>
  </si>
  <si>
    <t>トヨタ自動車</t>
  </si>
  <si>
    <t>ﾄﾖﾀ自動車</t>
  </si>
  <si>
    <t>471-8574</t>
  </si>
  <si>
    <t>愛知県豊田市貞宝町７番地ユニット工機部</t>
  </si>
  <si>
    <t>森　雅紀</t>
  </si>
  <si>
    <t>森</t>
  </si>
  <si>
    <t>雅紀</t>
  </si>
  <si>
    <t>モリ</t>
  </si>
  <si>
    <t>マサノリ</t>
  </si>
  <si>
    <t>豊田市貞宝町貞宝７番地ユニット工機部</t>
  </si>
  <si>
    <t>masanori_mori_ac@mail.toyota.co.jp</t>
  </si>
  <si>
    <t>トヨタジドウシャ(カ)リクジョウチョウキョリブ</t>
  </si>
  <si>
    <t>トヨタ自動車陸上長距離部</t>
  </si>
  <si>
    <t>山崎　義雄</t>
  </si>
  <si>
    <t>辻</t>
  </si>
  <si>
    <t>大和</t>
  </si>
  <si>
    <t>ツジ</t>
  </si>
  <si>
    <t>ヒロカズ</t>
  </si>
  <si>
    <t>田原市緑が浜３－１</t>
  </si>
  <si>
    <t>tsuji1205toyota@yahoo.co.jp</t>
  </si>
  <si>
    <t>トヨタジドウショッキ</t>
  </si>
  <si>
    <t>豊田自動織機</t>
  </si>
  <si>
    <t>444-1304</t>
  </si>
  <si>
    <t>愛知県高浜市豊田町２－１－１</t>
  </si>
  <si>
    <t>中村　博之</t>
  </si>
  <si>
    <t>博之</t>
  </si>
  <si>
    <t>ヒロユキ</t>
  </si>
  <si>
    <t>高浜市豊田町２－１－１</t>
  </si>
  <si>
    <t>hiroyuki.nakamura@mail.toyota-shokki.co.jp</t>
  </si>
  <si>
    <t>トヨタスポーツマンクラブ</t>
  </si>
  <si>
    <t>ﾄﾖﾀSC</t>
  </si>
  <si>
    <t>473-0902</t>
  </si>
  <si>
    <t>愛知県豊田市大林町１２－６－４　オラシオンＭ３０２</t>
  </si>
  <si>
    <t>0565-26-4870</t>
  </si>
  <si>
    <t>山田　和広</t>
  </si>
  <si>
    <t>耕嗣</t>
  </si>
  <si>
    <t>471-0858</t>
  </si>
  <si>
    <t>豊田市朝日ケ丘２－３－１</t>
  </si>
  <si>
    <t>ライオンズヒルズ豊田１５０４号</t>
  </si>
  <si>
    <t>0565-34-4323</t>
  </si>
  <si>
    <t>ktani431@aa.cyberhome.ne.jp</t>
  </si>
  <si>
    <t>トヨタボウショク</t>
  </si>
  <si>
    <t>トヨタ紡織</t>
  </si>
  <si>
    <t>ﾄﾖﾀ紡織</t>
  </si>
  <si>
    <t>448-8651</t>
  </si>
  <si>
    <t>愛知県刈谷市豊田町１丁目１番地</t>
  </si>
  <si>
    <t>榎木　和貴</t>
  </si>
  <si>
    <t>畑田</t>
  </si>
  <si>
    <t>ハタダ</t>
  </si>
  <si>
    <t>刈谷市豊田町１丁目１番地</t>
  </si>
  <si>
    <t>naoki.hatada@toyota-boshoku.com</t>
  </si>
  <si>
    <t>トヨハシクラブ</t>
  </si>
  <si>
    <t>豊橋クラブ</t>
  </si>
  <si>
    <t>441-8071</t>
  </si>
  <si>
    <t>愛知県豊橋市大山町字西井場３５－２</t>
  </si>
  <si>
    <t>兵藤　重二</t>
  </si>
  <si>
    <t>佐藤</t>
  </si>
  <si>
    <t>サトウ</t>
  </si>
  <si>
    <t>441-8001</t>
  </si>
  <si>
    <t>豊橋市野田町字野田166-2</t>
  </si>
  <si>
    <t>フォレスト野田307</t>
  </si>
  <si>
    <t>three.one.zero.310@gmail.com</t>
  </si>
  <si>
    <t>トヨハシシヤクショ</t>
  </si>
  <si>
    <t>豊橋市役所</t>
  </si>
  <si>
    <t>440-8501</t>
  </si>
  <si>
    <t>愛知県豊橋市今橋町1番地豊橋市役所スポーツ課</t>
  </si>
  <si>
    <t>0532-51-2865</t>
  </si>
  <si>
    <t>0532-56-3005</t>
  </si>
  <si>
    <t>小島　拓也</t>
  </si>
  <si>
    <t>拓也</t>
  </si>
  <si>
    <t>タクヤ</t>
  </si>
  <si>
    <t>豊橋市今橋町1番地</t>
  </si>
  <si>
    <t>豊橋市役所スポーツ課</t>
  </si>
  <si>
    <t>kojima-takuya@city.toyohashi.lg.jp</t>
  </si>
  <si>
    <t>愛知県春日井市牛山町1029番地44</t>
  </si>
  <si>
    <t>安藤</t>
  </si>
  <si>
    <t>啓二</t>
  </si>
  <si>
    <t>アンドウ</t>
  </si>
  <si>
    <t>ケイジ</t>
  </si>
  <si>
    <t>春日井市牛山町1029番地44</t>
  </si>
  <si>
    <t>090-1417-8175</t>
  </si>
  <si>
    <t>keizi02@md.ccnw.ne.jp</t>
  </si>
  <si>
    <t>愛知県春日井市中央台3-1-4メゾン中央台第二　2-305</t>
  </si>
  <si>
    <t>090-4861-4051</t>
  </si>
  <si>
    <t>洞田　大輔</t>
  </si>
  <si>
    <t>洞田</t>
  </si>
  <si>
    <t>大輔</t>
  </si>
  <si>
    <t>ホラタ</t>
  </si>
  <si>
    <t>ダイスケ</t>
  </si>
  <si>
    <t>春日井市中央台3-1-4</t>
  </si>
  <si>
    <t>メゾン中央台第二　2-305</t>
  </si>
  <si>
    <t>oyogu_2007@yahoo.co.jp</t>
  </si>
  <si>
    <t>052-797-0156</t>
  </si>
  <si>
    <t>宮崎淳一</t>
  </si>
  <si>
    <t>宮崎</t>
  </si>
  <si>
    <t>淳一</t>
  </si>
  <si>
    <t>ミヤザキ</t>
  </si>
  <si>
    <t>名古屋市守山区鳥神町219</t>
  </si>
  <si>
    <t>debu-m@f2.dion.ne.jp</t>
  </si>
  <si>
    <t>愛知県名古屋市南区本星崎町字町西439-2浜島広司方</t>
  </si>
  <si>
    <t>浜島</t>
  </si>
  <si>
    <t>広司</t>
  </si>
  <si>
    <t>ハマジマ</t>
  </si>
  <si>
    <t>名古屋市南区本星崎町字町西４４０</t>
  </si>
  <si>
    <t>riku-waka.1107@docomo.ne.jp</t>
  </si>
  <si>
    <t>461-8676</t>
  </si>
  <si>
    <t>愛知県名古屋市東区砂田橋２－１－５８</t>
  </si>
  <si>
    <t>孝則</t>
  </si>
  <si>
    <t>名古屋市東区砂田橋２－１－５８</t>
  </si>
  <si>
    <t>yama-hata@hotmail.com</t>
  </si>
  <si>
    <t>愛知県名古屋市緑区篠の風3-130</t>
  </si>
  <si>
    <t>052-878-2665</t>
  </si>
  <si>
    <t>佐伯</t>
  </si>
  <si>
    <t>崇洋</t>
  </si>
  <si>
    <t>サエキ</t>
  </si>
  <si>
    <t>090-4183-7633</t>
  </si>
  <si>
    <t>norw1445@yahoo.co.jp</t>
  </si>
  <si>
    <t>460-0001</t>
  </si>
  <si>
    <t>愛知県名古屋市中区三の丸4-2-3名古屋市交通局施設事務所</t>
  </si>
  <si>
    <t>052-961-9737</t>
  </si>
  <si>
    <t>木崎　和男</t>
  </si>
  <si>
    <t>甲斐</t>
  </si>
  <si>
    <t>カイ</t>
  </si>
  <si>
    <t>090-7019-5464</t>
  </si>
  <si>
    <t>0565-89-9480</t>
  </si>
  <si>
    <t>jb2m-ki@asahi-net.or.jp</t>
  </si>
  <si>
    <t>愛知県名古屋市天白区塩釜口１－６５７－１１八事シティハウスフロントステージ８１１</t>
  </si>
  <si>
    <t>青戸敦子</t>
  </si>
  <si>
    <t>青戸</t>
  </si>
  <si>
    <t>敦子</t>
  </si>
  <si>
    <t>アオト</t>
  </si>
  <si>
    <t>アツコ</t>
  </si>
  <si>
    <t>460-8311</t>
  </si>
  <si>
    <t>名古屋市中区橘2-10-1</t>
  </si>
  <si>
    <t>名古屋テレビ放送（株）総務局総務部気付</t>
  </si>
  <si>
    <t>atsuko@nbn.co.jp</t>
  </si>
  <si>
    <t>462-0012</t>
  </si>
  <si>
    <t>愛知県名古屋市北区楠一丁目１２０１－２</t>
  </si>
  <si>
    <t>横井　隆幸</t>
  </si>
  <si>
    <t>康弘</t>
  </si>
  <si>
    <t>名古屋市中村区大秋町２－２４－３</t>
  </si>
  <si>
    <t>ynabe1974@yahoo.co.jp</t>
  </si>
  <si>
    <t>愛知県名古屋市南区菊住1丁目7-11アリーナシティ317号室</t>
  </si>
  <si>
    <t>090-9221-0462</t>
  </si>
  <si>
    <t>優</t>
  </si>
  <si>
    <t>カトウ</t>
  </si>
  <si>
    <t>マサル</t>
  </si>
  <si>
    <t>名古屋市南区菊住1丁目7-11</t>
  </si>
  <si>
    <t>アリーナシティ317号室</t>
  </si>
  <si>
    <t>baster_seven@yahoo.co.jp</t>
  </si>
  <si>
    <t>ニシオクラブ</t>
  </si>
  <si>
    <t>西尾クラブ</t>
  </si>
  <si>
    <t>西尾ｸﾗﾌﾞ</t>
  </si>
  <si>
    <t>445-0063</t>
  </si>
  <si>
    <t>愛知県西尾市今川町東大城40番地1</t>
  </si>
  <si>
    <t>三矢克之</t>
  </si>
  <si>
    <t>三矢</t>
  </si>
  <si>
    <t>克之</t>
  </si>
  <si>
    <t>ミツヤ</t>
  </si>
  <si>
    <t>カツユキ</t>
  </si>
  <si>
    <t>西尾市今川町東大城40番地1</t>
  </si>
  <si>
    <t>tf.nishio.club@katch.ne.jp</t>
  </si>
  <si>
    <t>愛知県日進市岩崎町芦廻間112-897</t>
  </si>
  <si>
    <t>0561-73-0666</t>
  </si>
  <si>
    <t>0561-73-5625</t>
  </si>
  <si>
    <t>杉本</t>
  </si>
  <si>
    <t>真人</t>
  </si>
  <si>
    <t>スギモト</t>
  </si>
  <si>
    <t>090-3586-9128</t>
  </si>
  <si>
    <t>masato-1105@ric.hi-ho.ne.jp</t>
  </si>
  <si>
    <t>ニッタイダイオワリクラブ</t>
  </si>
  <si>
    <t>日体大尾張クラブ</t>
  </si>
  <si>
    <t>日体大尾張</t>
  </si>
  <si>
    <t>481-0041</t>
  </si>
  <si>
    <t>愛知県北名古屋市九之坪北浦７５－１</t>
  </si>
  <si>
    <t>杉山　裕二</t>
  </si>
  <si>
    <t>太田</t>
  </si>
  <si>
    <t>政広</t>
  </si>
  <si>
    <t>480-0102</t>
  </si>
  <si>
    <t>丹羽郡扶桑町高雄南羽根２１－２</t>
  </si>
  <si>
    <t>masahiro123@ma.ccnw.ne.jp</t>
  </si>
  <si>
    <t>愛知県名古屋市中村区八社２－９４－３</t>
  </si>
  <si>
    <t>090-5006-2602</t>
  </si>
  <si>
    <t>千田</t>
  </si>
  <si>
    <t>尚孝</t>
  </si>
  <si>
    <t>センダ</t>
  </si>
  <si>
    <t>ナオタカ</t>
  </si>
  <si>
    <t>北名古屋市鹿田栄101-1</t>
  </si>
  <si>
    <t>ハイツ・ルミエール102</t>
  </si>
  <si>
    <t>090-1283-3533</t>
  </si>
  <si>
    <t>nittfc@yahoo.co.jp</t>
  </si>
  <si>
    <t>愛知県名古屋市東区葵３－１５－３１住友生命千種ニュータワービル１７Ｆ</t>
  </si>
  <si>
    <t>中田</t>
  </si>
  <si>
    <t>有紀</t>
  </si>
  <si>
    <t>ナカタ</t>
  </si>
  <si>
    <t>ユキ</t>
  </si>
  <si>
    <t>ヌマチャンズ</t>
  </si>
  <si>
    <t>ぬまちゃんず</t>
  </si>
  <si>
    <t>483-8044</t>
  </si>
  <si>
    <t>愛知県江南市宮後町上河原84</t>
  </si>
  <si>
    <t>掛布　晃</t>
  </si>
  <si>
    <t>掛布</t>
  </si>
  <si>
    <t>晃</t>
  </si>
  <si>
    <t>カケノ</t>
  </si>
  <si>
    <t>江南市宮後町上河原84</t>
  </si>
  <si>
    <t>a1382651@yahoo.co.jp</t>
  </si>
  <si>
    <t>ネバーギブアップアールシー</t>
  </si>
  <si>
    <t>ネバーギブアップR.C.</t>
  </si>
  <si>
    <t>NGURC</t>
  </si>
  <si>
    <t>441-8016</t>
  </si>
  <si>
    <t>愛知県豊橋市新栄町字新田中８８番地第３明快荘Ｂ－１６号室</t>
  </si>
  <si>
    <t>青山　義宏</t>
  </si>
  <si>
    <t>青山</t>
  </si>
  <si>
    <t>義宏</t>
  </si>
  <si>
    <t>アオヤマ</t>
  </si>
  <si>
    <t>ヨシヒロ</t>
  </si>
  <si>
    <t>豊橋市新栄町字新田中８８番地第３明快荘Ｂ－１６号室</t>
  </si>
  <si>
    <t>5ky684@kuc.biglobe.ne.jp</t>
  </si>
  <si>
    <t>愛知県名古屋市中区千代田4-5-17バンベール鶴舞305号室</t>
  </si>
  <si>
    <t>竹之内</t>
  </si>
  <si>
    <t>政司</t>
  </si>
  <si>
    <t>タケノウチ</t>
  </si>
  <si>
    <t>マサシ</t>
  </si>
  <si>
    <t>バンベール鶴舞305号室</t>
  </si>
  <si>
    <t>misokatu24@gmail.com</t>
  </si>
  <si>
    <t>ヒガシミカワエーシー</t>
  </si>
  <si>
    <t>東三河ＡＣ</t>
  </si>
  <si>
    <t>442-0027</t>
  </si>
  <si>
    <t>愛知県豊川市桜木通1-23</t>
  </si>
  <si>
    <t>渡辺　功裕</t>
  </si>
  <si>
    <t>小池</t>
  </si>
  <si>
    <t>遊野</t>
  </si>
  <si>
    <t>コイケ</t>
  </si>
  <si>
    <t>ユウヤ</t>
  </si>
  <si>
    <t>441-3103</t>
  </si>
  <si>
    <t>豊橋市雲谷町字上ノ山196-10</t>
  </si>
  <si>
    <t>little_cubys@softbank.ne.jp</t>
  </si>
  <si>
    <t>ビッグビート</t>
  </si>
  <si>
    <t>ＢＩＧ　ＢＥＡＴ</t>
  </si>
  <si>
    <t>BIGBEAT</t>
  </si>
  <si>
    <t>愛知県みよし市三好丘旭５－５－１</t>
  </si>
  <si>
    <t>杉浦　一実</t>
  </si>
  <si>
    <t>一実</t>
  </si>
  <si>
    <t>みよし市三好丘旭５－５－１</t>
  </si>
  <si>
    <t>nazuyu@hm.aitai.ne.jp</t>
  </si>
  <si>
    <t>愛知県名古屋市東区矢田２－１６－１２ダイアパレス大曽根矢田４０３</t>
  </si>
  <si>
    <t>080-3280-0558</t>
  </si>
  <si>
    <t>大宮</t>
  </si>
  <si>
    <t>隆</t>
  </si>
  <si>
    <t>ビューテックカブシキカイシャ</t>
  </si>
  <si>
    <t>ビューテック</t>
  </si>
  <si>
    <t>ﾋﾞｭｰﾃｯｸ</t>
  </si>
  <si>
    <t>471-8522</t>
  </si>
  <si>
    <t>愛知県豊田市梅坪町９－３０－３</t>
  </si>
  <si>
    <t>鈴木久嗣</t>
  </si>
  <si>
    <t>大槻</t>
  </si>
  <si>
    <t>昇平</t>
  </si>
  <si>
    <t>オオツキ</t>
  </si>
  <si>
    <t>ショウヘイ</t>
  </si>
  <si>
    <t>みよし市三好丘3-10-3</t>
  </si>
  <si>
    <t>ラフォーレビューテックB-14</t>
  </si>
  <si>
    <t>080-4015-5127</t>
  </si>
  <si>
    <t>shohei-otsuki@vuteq.co.jp</t>
  </si>
  <si>
    <t>愛知県名古屋市港区小碓2-217</t>
  </si>
  <si>
    <t>052-381-5319</t>
  </si>
  <si>
    <t>伊藤善也</t>
  </si>
  <si>
    <t>善也</t>
  </si>
  <si>
    <t>ゼンヤ</t>
  </si>
  <si>
    <t>名古屋市港区小碓2丁目217番地</t>
  </si>
  <si>
    <t>愛知県名古屋市名東区上社2丁目210番地北村第2ビル　4F　(有)サイバージュリア</t>
  </si>
  <si>
    <t>052-760-2830</t>
  </si>
  <si>
    <t>052-760-2840</t>
  </si>
  <si>
    <t>森　正弘</t>
  </si>
  <si>
    <t>成尾</t>
  </si>
  <si>
    <t>郁子</t>
  </si>
  <si>
    <t>ナルオ</t>
  </si>
  <si>
    <t>イクコ</t>
  </si>
  <si>
    <t>名古屋市名東区上社</t>
  </si>
  <si>
    <t>北村第二ビル4階　サイバージュリア</t>
  </si>
  <si>
    <t>080-4307-6004</t>
  </si>
  <si>
    <t>ヘキナンリクジョウクラブ</t>
  </si>
  <si>
    <t>へきなん陸上クラブ</t>
  </si>
  <si>
    <t>へきなん</t>
  </si>
  <si>
    <t>愛知県碧南市住吉町２丁目７５番地</t>
  </si>
  <si>
    <t>ヘイサク</t>
  </si>
  <si>
    <t>碧南市住吉町2丁目75番地</t>
  </si>
  <si>
    <t>hesaku-s@outlook.com</t>
  </si>
  <si>
    <t>愛知県名古屋市名東区社台3丁目179番地株式会社 ファイネス 内</t>
  </si>
  <si>
    <t>090-2269-3493</t>
  </si>
  <si>
    <t>福田 徹</t>
  </si>
  <si>
    <t>松原</t>
  </si>
  <si>
    <t>香織</t>
  </si>
  <si>
    <t>マツバラ</t>
  </si>
  <si>
    <t>カオリ</t>
  </si>
  <si>
    <t>203号</t>
  </si>
  <si>
    <t>090-2576-4097</t>
  </si>
  <si>
    <t>ミカワコウゲンキャンプムラ</t>
  </si>
  <si>
    <t>三河高原キャンプ村</t>
  </si>
  <si>
    <t>三河高原</t>
  </si>
  <si>
    <t>444-3261</t>
  </si>
  <si>
    <t>愛知県豊田市東大林町上半40番地</t>
  </si>
  <si>
    <t>0565-90-3402</t>
  </si>
  <si>
    <t>河合貴司</t>
  </si>
  <si>
    <t>河合</t>
  </si>
  <si>
    <t>貴司</t>
  </si>
  <si>
    <t>カワイ</t>
  </si>
  <si>
    <t>豊田市東大林町上半40番地</t>
  </si>
  <si>
    <t>ken-ken416@hm.aitai.ne.jp</t>
  </si>
  <si>
    <t>小山</t>
  </si>
  <si>
    <t>祐一郎</t>
  </si>
  <si>
    <t>29wokue@gmail.com</t>
  </si>
  <si>
    <t>愛知県名古屋市北区鳩岡２－１８－１ミズノ㈱総務部</t>
  </si>
  <si>
    <t>中村　哲郎</t>
  </si>
  <si>
    <t>長谷川</t>
  </si>
  <si>
    <t>順子</t>
  </si>
  <si>
    <t>ハセガワ</t>
  </si>
  <si>
    <t>ジュンコ</t>
  </si>
  <si>
    <t>101-8477</t>
  </si>
  <si>
    <t>千代田区神田小川町３－２２</t>
  </si>
  <si>
    <t>ミズノ㈱ミズノトラッククラブ事務局</t>
  </si>
  <si>
    <t>jhasegaw@mizuno.co.jp</t>
  </si>
  <si>
    <t>ミツビシジドウシャオカザキ</t>
  </si>
  <si>
    <t>三菱自動車岡崎</t>
  </si>
  <si>
    <t>444-8501</t>
  </si>
  <si>
    <t>愛知県岡崎市橋目町中新切１　三菱自動車工業(株)</t>
  </si>
  <si>
    <t>江本　悟司</t>
  </si>
  <si>
    <t>孝侑</t>
  </si>
  <si>
    <t>岡崎市橋目町中新切１　三菱自動車工業（株）</t>
  </si>
  <si>
    <t>taksuzuki42@gmail.com</t>
  </si>
  <si>
    <t>愛知県名古屋市中村区岩塚町字高道</t>
  </si>
  <si>
    <t>052-412-7811</t>
  </si>
  <si>
    <t>沖田</t>
  </si>
  <si>
    <t>誠実</t>
  </si>
  <si>
    <t>オキタ</t>
  </si>
  <si>
    <t>マサミ</t>
  </si>
  <si>
    <t>名古屋市名東区上菅２－９１０－２</t>
  </si>
  <si>
    <t>480-0293</t>
  </si>
  <si>
    <t>愛知県西春日井郡豊山町大字豊場１三菱重工名航小牧南工場</t>
  </si>
  <si>
    <t>0568-28-1131</t>
  </si>
  <si>
    <t>島本</t>
  </si>
  <si>
    <t>敏史</t>
  </si>
  <si>
    <t>シマモト</t>
  </si>
  <si>
    <t>サトシ</t>
  </si>
  <si>
    <t>名古屋市東区大幸</t>
  </si>
  <si>
    <t>1-3-20 メゾン大幸305</t>
  </si>
  <si>
    <t>080-3777-3963</t>
  </si>
  <si>
    <t>bte2098@yahoo.co.jp</t>
  </si>
  <si>
    <t>愛知県岐阜市岩田東3-88-1</t>
  </si>
  <si>
    <t>箕浦</t>
  </si>
  <si>
    <t>達朗</t>
  </si>
  <si>
    <t>ミノウラ</t>
  </si>
  <si>
    <t>岐阜市岩田東3丁目88-1</t>
  </si>
  <si>
    <t>058-241-0300</t>
  </si>
  <si>
    <t>t-mino@ccn5.aitai.ne.jp</t>
  </si>
  <si>
    <t>ミツビシデンキイナザワ</t>
  </si>
  <si>
    <t>三菱電機稲沢</t>
  </si>
  <si>
    <t>492-8161</t>
  </si>
  <si>
    <t>愛知県稲沢市菱町一番地三菱電機（株）稲沢製作所</t>
  </si>
  <si>
    <t>荒木 峻平</t>
  </si>
  <si>
    <t>塚本</t>
  </si>
  <si>
    <t>康雅</t>
  </si>
  <si>
    <t>ツカモト</t>
  </si>
  <si>
    <t>稲沢市菱町一番地</t>
  </si>
  <si>
    <t>三菱電機エンジニアソニグ（株）稲沢事業所ビルシ二課</t>
  </si>
  <si>
    <t>Tsukamoto.Yasumasa@zj.MitsubishiElectric.co.jp</t>
  </si>
  <si>
    <t>愛知県知多郡南知多町豊浜字大城４５</t>
  </si>
  <si>
    <t>0569-65-0225</t>
  </si>
  <si>
    <t>植田  准次</t>
  </si>
  <si>
    <t>ウエダ</t>
  </si>
  <si>
    <t>ジュンジ</t>
  </si>
  <si>
    <t>carisann160@yahoo.co.jp</t>
  </si>
  <si>
    <t>457-0016</t>
  </si>
  <si>
    <t>愛知県名古屋市南区汐田町1-12宝汐田ハイツ603</t>
  </si>
  <si>
    <t>三村　安信</t>
  </si>
  <si>
    <t>三浦</t>
  </si>
  <si>
    <t>ミウラ</t>
  </si>
  <si>
    <t>マサヒト</t>
  </si>
  <si>
    <t>名古屋市中川区富田町千音寺土坪３７４１</t>
  </si>
  <si>
    <t>スペリア千音寺９０５</t>
  </si>
  <si>
    <t>miurann-1966-a@docomo.ne.jp</t>
  </si>
  <si>
    <t>464-0814</t>
  </si>
  <si>
    <t>愛知県名古屋市千種区不老町</t>
  </si>
  <si>
    <t>基史</t>
  </si>
  <si>
    <t>モトシ</t>
  </si>
  <si>
    <t>468-0007</t>
  </si>
  <si>
    <t>名古屋市天白区植田本町3-1107</t>
  </si>
  <si>
    <t>グリーンヒルズ浅井203</t>
  </si>
  <si>
    <t>090-4466-2470</t>
  </si>
  <si>
    <t>meidaiku.love@gmail.com</t>
  </si>
  <si>
    <t>メルクレール</t>
  </si>
  <si>
    <t>merclaire</t>
  </si>
  <si>
    <t>483-8173</t>
  </si>
  <si>
    <t>愛知県江南市尾崎町桐野8</t>
  </si>
  <si>
    <t>0587-56-2717</t>
  </si>
  <si>
    <t>杉本　幸誠</t>
  </si>
  <si>
    <t>明洋</t>
  </si>
  <si>
    <t>アキヒロ</t>
  </si>
  <si>
    <t>606-8416</t>
  </si>
  <si>
    <t>京都市左京区浄土寺上馬場町121</t>
  </si>
  <si>
    <t>090-1475-4356</t>
  </si>
  <si>
    <t>merclaire@gmail.com</t>
  </si>
  <si>
    <t>愛知県名古屋市守山区守山３－１２－１　35普連重迫中隊</t>
  </si>
  <si>
    <t>石田</t>
  </si>
  <si>
    <t>啓</t>
  </si>
  <si>
    <t>イシダ</t>
  </si>
  <si>
    <t>トオル</t>
  </si>
  <si>
    <t>名古屋市守山区守山３－１２－１　35普連第4中隊</t>
  </si>
  <si>
    <t>ヤカタクラブ</t>
  </si>
  <si>
    <t>館倶楽部</t>
  </si>
  <si>
    <t>444-1151</t>
  </si>
  <si>
    <t>愛知県安城市村高町藤野里２３－１太田方</t>
  </si>
  <si>
    <t>清水　文雄</t>
  </si>
  <si>
    <t>清水</t>
  </si>
  <si>
    <t>文雄</t>
  </si>
  <si>
    <t>シミズ</t>
  </si>
  <si>
    <t>フミオ</t>
  </si>
  <si>
    <t>446-0001</t>
  </si>
  <si>
    <t>安城市里町池畔３８</t>
  </si>
  <si>
    <t>arikazu@katch.ne.jp</t>
  </si>
  <si>
    <t>愛知県名古屋市中川区明徳町２－７パストラルハイム明徳１－２０７</t>
  </si>
  <si>
    <t>090-1755-2204</t>
  </si>
  <si>
    <t>052-661-7207</t>
  </si>
  <si>
    <t>浅野竜也</t>
  </si>
  <si>
    <t>竜也</t>
  </si>
  <si>
    <t>名古屋市中川区明徳町２－７</t>
  </si>
  <si>
    <t>パストラルハイム明徳１－２０７</t>
  </si>
  <si>
    <t>a.toto0909@gmail.com</t>
  </si>
  <si>
    <t>愛知県半田市亀崎町２－１８３</t>
  </si>
  <si>
    <t>0569-29-0740</t>
  </si>
  <si>
    <t>八田</t>
  </si>
  <si>
    <t>定丸</t>
  </si>
  <si>
    <t>ハッタ</t>
  </si>
  <si>
    <t>サダマル</t>
  </si>
  <si>
    <t>hatta88@power.odn.ne.jp</t>
  </si>
  <si>
    <t>愛知県名古屋市港区善南町３４番地</t>
  </si>
  <si>
    <t>052-383-9248</t>
  </si>
  <si>
    <t>小林</t>
  </si>
  <si>
    <t>正徳</t>
  </si>
  <si>
    <t>コバヤシ</t>
  </si>
  <si>
    <t>名古屋市港区善南町３４番地</t>
  </si>
  <si>
    <t>m.kobakichi0127@gmail.com</t>
  </si>
  <si>
    <t>愛知県名古屋市東区泉1-14-1泉久屋サンコービル２階</t>
  </si>
  <si>
    <t>052-265-5568</t>
  </si>
  <si>
    <t>052-265-5668</t>
  </si>
  <si>
    <t>顕司</t>
  </si>
  <si>
    <t>ケンジ</t>
  </si>
  <si>
    <t>名古屋市東区泉1-14-1</t>
  </si>
  <si>
    <t>泉久屋サンコービル２階</t>
  </si>
  <si>
    <t>info@run-up.net</t>
  </si>
  <si>
    <t>愛知県瀬戸市大坪町213-1</t>
  </si>
  <si>
    <t>伊藤 栄志</t>
  </si>
  <si>
    <t>村上</t>
  </si>
  <si>
    <t>勇三</t>
  </si>
  <si>
    <t>ムラカミ</t>
  </si>
  <si>
    <t>ユウゾウ</t>
  </si>
  <si>
    <t>愛知県名古屋市守山区弁天が丘1004</t>
  </si>
  <si>
    <t>栃木公夫</t>
  </si>
  <si>
    <t>有沙</t>
  </si>
  <si>
    <t>アリサ</t>
  </si>
  <si>
    <t>0567-23-2981</t>
  </si>
  <si>
    <t>arinko96@gmail.com</t>
  </si>
  <si>
    <t>愛知県名古屋市昭和区萩原町4-8-1</t>
  </si>
  <si>
    <t>090-1745-6362</t>
  </si>
  <si>
    <t>太田  良平</t>
  </si>
  <si>
    <t>金子</t>
  </si>
  <si>
    <t>悟</t>
  </si>
  <si>
    <t>カネコ</t>
  </si>
  <si>
    <t>サトル</t>
  </si>
  <si>
    <t>090-2266-3559</t>
  </si>
  <si>
    <t>ysk_sci_8864@ybb.ne.jp</t>
  </si>
  <si>
    <t>大阪府豊中市原田元町2-14-6第１３プロビナンス村橋１０１</t>
  </si>
  <si>
    <t>080-1101-6671</t>
  </si>
  <si>
    <t>伊山</t>
  </si>
  <si>
    <t>紀道</t>
  </si>
  <si>
    <t>イヤマ</t>
  </si>
  <si>
    <t>ノリミチ</t>
  </si>
  <si>
    <t>名古屋市中区正木３－２－６８</t>
  </si>
  <si>
    <t>パティオ木下２－５Ｃ</t>
  </si>
  <si>
    <t>090-4987-0401</t>
  </si>
  <si>
    <t>ui-hidenobu@sej.7andi.co.jp</t>
  </si>
  <si>
    <t>　　④種目別人数の確認</t>
    <rPh sb="3" eb="6">
      <t>シュモクベツ</t>
    </rPh>
    <rPh sb="6" eb="8">
      <t>ニンズウ</t>
    </rPh>
    <rPh sb="9" eb="11">
      <t>カクニン</t>
    </rPh>
    <phoneticPr fontId="2"/>
  </si>
  <si>
    <t>　　⑤申込一覧表の確認</t>
    <rPh sb="3" eb="5">
      <t>モウシコミ</t>
    </rPh>
    <rPh sb="5" eb="7">
      <t>イチラン</t>
    </rPh>
    <rPh sb="7" eb="8">
      <t>ヒョウ</t>
    </rPh>
    <rPh sb="9" eb="11">
      <t>カクニン</t>
    </rPh>
    <phoneticPr fontId="2"/>
  </si>
  <si>
    <t>←入力してください。</t>
    <rPh sb="1" eb="3">
      <t>ニュウリョク</t>
    </rPh>
    <phoneticPr fontId="2"/>
  </si>
  <si>
    <r>
      <t>←入力してください(ハイフンを入れる)。　</t>
    </r>
    <r>
      <rPr>
        <b/>
        <sz val="11"/>
        <rFont val="ＭＳ ゴシック"/>
        <family val="3"/>
        <charset val="128"/>
      </rPr>
      <t>※緊急時に連絡がとれる番号</t>
    </r>
    <rPh sb="1" eb="3">
      <t>ニュウリョク</t>
    </rPh>
    <rPh sb="15" eb="16">
      <t>イ</t>
    </rPh>
    <rPh sb="22" eb="25">
      <t>キンキュウジ</t>
    </rPh>
    <rPh sb="26" eb="28">
      <t>レンラク</t>
    </rPh>
    <rPh sb="32" eb="34">
      <t>バンゴウ</t>
    </rPh>
    <phoneticPr fontId="2"/>
  </si>
  <si>
    <t>　　⑥種目別人数表と申込一覧表の印刷</t>
    <rPh sb="3" eb="6">
      <t>シュモクベツ</t>
    </rPh>
    <rPh sb="6" eb="8">
      <t>ニンズウ</t>
    </rPh>
    <rPh sb="8" eb="9">
      <t>オモテ</t>
    </rPh>
    <rPh sb="10" eb="12">
      <t>モウシコミ</t>
    </rPh>
    <rPh sb="12" eb="14">
      <t>イチラン</t>
    </rPh>
    <rPh sb="14" eb="15">
      <t>ヒョウ</t>
    </rPh>
    <rPh sb="16" eb="18">
      <t>インサツ</t>
    </rPh>
    <phoneticPr fontId="2"/>
  </si>
  <si>
    <t>　　⑦ファイルの保存</t>
    <rPh sb="8" eb="10">
      <t>ホゾン</t>
    </rPh>
    <phoneticPr fontId="2"/>
  </si>
  <si>
    <t>　　⑧メール送信</t>
    <rPh sb="6" eb="8">
      <t>ソウシン</t>
    </rPh>
    <phoneticPr fontId="2"/>
  </si>
  <si>
    <t>　　⑪申込完了</t>
    <rPh sb="3" eb="5">
      <t>モウシコミ</t>
    </rPh>
    <rPh sb="5" eb="7">
      <t>カンリョウ</t>
    </rPh>
    <phoneticPr fontId="2"/>
  </si>
  <si>
    <t>↓</t>
    <phoneticPr fontId="2"/>
  </si>
  <si>
    <r>
      <t>◎トラック種目・・・・</t>
    </r>
    <r>
      <rPr>
        <sz val="14"/>
        <color theme="1"/>
        <rFont val="ＭＳ ゴシック"/>
        <family val="3"/>
        <charset val="128"/>
      </rPr>
      <t>分秒をドット「．」で区切り</t>
    </r>
    <r>
      <rPr>
        <sz val="11"/>
        <color theme="1"/>
        <rFont val="ＭＳ 明朝"/>
        <family val="1"/>
        <charset val="128"/>
      </rPr>
      <t>、</t>
    </r>
    <r>
      <rPr>
        <b/>
        <u/>
        <sz val="18"/>
        <color rgb="FFFF0000"/>
        <rFont val="ＭＳ ゴシック"/>
        <family val="3"/>
        <charset val="128"/>
      </rPr>
      <t>100分の1秒まで入力</t>
    </r>
    <rPh sb="5" eb="7">
      <t>シュモク</t>
    </rPh>
    <phoneticPr fontId="2"/>
  </si>
  <si>
    <t>⇒</t>
    <phoneticPr fontId="2"/>
  </si>
  <si>
    <r>
      <t>◎フィールド種目・・・</t>
    </r>
    <r>
      <rPr>
        <sz val="14"/>
        <color theme="1"/>
        <rFont val="ＭＳ ゴシック"/>
        <family val="3"/>
        <charset val="128"/>
      </rPr>
      <t>メートルを「m」で区切り</t>
    </r>
    <r>
      <rPr>
        <sz val="11"/>
        <color theme="1"/>
        <rFont val="ＭＳ 明朝"/>
        <family val="1"/>
        <charset val="128"/>
      </rPr>
      <t>、</t>
    </r>
    <r>
      <rPr>
        <b/>
        <u/>
        <sz val="18"/>
        <color rgb="FFFF0000"/>
        <rFont val="ＭＳ ゴシック"/>
        <family val="3"/>
        <charset val="128"/>
      </rPr>
      <t>cm単位まで入力（「cm」の文字は入れない</t>
    </r>
    <r>
      <rPr>
        <b/>
        <u/>
        <sz val="11"/>
        <color rgb="FFFF0000"/>
        <rFont val="ＭＳ ゴシック"/>
        <family val="3"/>
        <charset val="128"/>
      </rPr>
      <t>）</t>
    </r>
    <rPh sb="6" eb="8">
      <t>シュモク</t>
    </rPh>
    <phoneticPr fontId="2"/>
  </si>
  <si>
    <t>20m</t>
    <phoneticPr fontId="2"/>
  </si>
  <si>
    <t>20m00</t>
    <phoneticPr fontId="2"/>
  </si>
  <si>
    <t>↓</t>
    <phoneticPr fontId="2"/>
  </si>
  <si>
    <t>↓</t>
  </si>
  <si>
    <t>⇒</t>
  </si>
  <si>
    <t>4.07.00 ○</t>
  </si>
  <si>
    <t>4.7 X</t>
  </si>
  <si>
    <t>一非公男100m</t>
  </si>
  <si>
    <t>一非公男走幅跳</t>
  </si>
  <si>
    <t>一非公男砲丸投(7.260kg)</t>
  </si>
  <si>
    <t>一共通男39歳以下2000m</t>
  </si>
  <si>
    <t>一共通男40歳代2000m</t>
  </si>
  <si>
    <t>一共通男50歳代2000m</t>
  </si>
  <si>
    <t>一非公女100m</t>
  </si>
  <si>
    <t>一非公女走幅跳</t>
  </si>
  <si>
    <t>一非公女砲丸投(4.000kg)</t>
  </si>
  <si>
    <t>一共通女39歳以下2000m</t>
  </si>
  <si>
    <t>一共通女40歳代2000m</t>
  </si>
  <si>
    <t>一共通女50歳代2000m</t>
  </si>
  <si>
    <t>○</t>
  </si>
  <si>
    <t>未登録の方は、お手数ですがナンバー以外を入力してください。</t>
    <rPh sb="0" eb="3">
      <t>ミトウロク</t>
    </rPh>
    <rPh sb="4" eb="5">
      <t>カタ</t>
    </rPh>
    <rPh sb="8" eb="10">
      <t>テスウ</t>
    </rPh>
    <rPh sb="17" eb="19">
      <t>イガイ</t>
    </rPh>
    <rPh sb="20" eb="22">
      <t>ニュウリョク</t>
    </rPh>
    <phoneticPr fontId="2"/>
  </si>
  <si>
    <t>shisupo.moushikomi@gmail.com</t>
    <phoneticPr fontId="2"/>
  </si>
  <si>
    <t>C161</t>
  </si>
  <si>
    <t>池本　正幸</t>
  </si>
  <si>
    <t>イケモト　マサユキ</t>
  </si>
  <si>
    <t>安城市安城町秋葉西1-40</t>
  </si>
  <si>
    <t>C164</t>
  </si>
  <si>
    <t>粕谷　悠介</t>
  </si>
  <si>
    <t>カスヤ　ユウスケ</t>
  </si>
  <si>
    <t>444-0837</t>
  </si>
  <si>
    <t>岡崎市柱5-5-6</t>
  </si>
  <si>
    <t>コーヨーハイツ201</t>
  </si>
  <si>
    <t>C627</t>
  </si>
  <si>
    <t>座波　佑行</t>
  </si>
  <si>
    <t>ザハ　ユウコウ</t>
  </si>
  <si>
    <t>441-0152</t>
  </si>
  <si>
    <t>豊橋市前芝町字西堤53-1</t>
  </si>
  <si>
    <t>C163</t>
  </si>
  <si>
    <t>津村　優也</t>
  </si>
  <si>
    <t>ツムラ　ユウヤ</t>
  </si>
  <si>
    <t>445-0871</t>
  </si>
  <si>
    <t>西尾市永吉町3-29</t>
  </si>
  <si>
    <t>コットンウッド107</t>
  </si>
  <si>
    <t>C165</t>
  </si>
  <si>
    <t>野村　能史</t>
  </si>
  <si>
    <t>ノムラ　ヨシフミ</t>
  </si>
  <si>
    <t>472-0007</t>
  </si>
  <si>
    <t>知立市牛田町東向山31-3</t>
  </si>
  <si>
    <t>C162</t>
  </si>
  <si>
    <t>渡邊　広希</t>
  </si>
  <si>
    <t>ワタナベ　ヒロキ</t>
  </si>
  <si>
    <t>444-2149</t>
  </si>
  <si>
    <t>岡崎市細川町岩御堂5</t>
  </si>
  <si>
    <t>パルテール101-B</t>
  </si>
  <si>
    <t>3-137</t>
  </si>
  <si>
    <t>安藤　雄次</t>
  </si>
  <si>
    <t>アンドウ　ユウジ</t>
  </si>
  <si>
    <t>448-0834</t>
  </si>
  <si>
    <t>刈谷市司町５－１８</t>
  </si>
  <si>
    <t>ダイヤパレス刈谷司町１０４</t>
  </si>
  <si>
    <t>C404</t>
  </si>
  <si>
    <t>伊藤　禎浩</t>
  </si>
  <si>
    <t>イトウ　サダヒロ</t>
  </si>
  <si>
    <t>444-2131</t>
  </si>
  <si>
    <t>岡崎市青木町１９－２０</t>
  </si>
  <si>
    <t>C405</t>
  </si>
  <si>
    <t>杉田　研一</t>
  </si>
  <si>
    <t>スギタ　ケンイチ</t>
  </si>
  <si>
    <t>448-0815</t>
  </si>
  <si>
    <t>刈谷市中島町1-36-1</t>
  </si>
  <si>
    <t>エルグランデ刈谷E407</t>
  </si>
  <si>
    <t>3-136</t>
  </si>
  <si>
    <t>角谷　亜哉</t>
  </si>
  <si>
    <t>スミヤ　アヤ</t>
  </si>
  <si>
    <t>447-0851</t>
  </si>
  <si>
    <t>碧南市羽根町4－18</t>
  </si>
  <si>
    <t>ルシェル7FB</t>
  </si>
  <si>
    <t>C403</t>
  </si>
  <si>
    <t>谷嵜　好美</t>
  </si>
  <si>
    <t>タニザキ　ヨシミ</t>
  </si>
  <si>
    <t>知立市牛田町地内38-1</t>
  </si>
  <si>
    <t>C401</t>
  </si>
  <si>
    <t>フジシロ　ユタカ</t>
  </si>
  <si>
    <t>刈谷市一ツ町7-22-3</t>
  </si>
  <si>
    <t>アイルーム築地106</t>
  </si>
  <si>
    <t>area-l_yf@katch.ne.jp</t>
  </si>
  <si>
    <t>C402</t>
  </si>
  <si>
    <t>宮崎　隆介</t>
  </si>
  <si>
    <t>ミヤザキ　リュウスケ</t>
  </si>
  <si>
    <t>名古屋市東区白壁２－１０－７</t>
  </si>
  <si>
    <t>加藤　健尚</t>
  </si>
  <si>
    <t>カトウ　タケヒサ</t>
  </si>
  <si>
    <t>北名古屋市沖村六反174-1</t>
  </si>
  <si>
    <t>倉地　隆幸</t>
  </si>
  <si>
    <t>クラチ　タカユキ</t>
  </si>
  <si>
    <t>444-0324</t>
  </si>
  <si>
    <t>西尾市寺津町寺後18-1</t>
  </si>
  <si>
    <t>西尾</t>
  </si>
  <si>
    <t>B1046</t>
  </si>
  <si>
    <t>谷口　政博</t>
  </si>
  <si>
    <t>タニグチ　マサヒロ</t>
  </si>
  <si>
    <t>453-0813</t>
  </si>
  <si>
    <t>名古屋市中村区二ツ橋町４－１６</t>
  </si>
  <si>
    <t>052-461-7310</t>
  </si>
  <si>
    <t>都築　里央</t>
  </si>
  <si>
    <t>ツヅキ　リオ</t>
  </si>
  <si>
    <t>東海市大田町上浜田61-4</t>
  </si>
  <si>
    <t>宝マンション太田川416</t>
  </si>
  <si>
    <t>B1047</t>
  </si>
  <si>
    <t>外山　拓己</t>
  </si>
  <si>
    <t>トヤマ　タクミ</t>
  </si>
  <si>
    <t>岡崎市上地6-2-10</t>
  </si>
  <si>
    <t>090-4254-1776</t>
  </si>
  <si>
    <t>P1222</t>
  </si>
  <si>
    <t>1-215</t>
  </si>
  <si>
    <t>緒方　尚太</t>
  </si>
  <si>
    <t>オガタ　ショウタ</t>
  </si>
  <si>
    <t>497-0050</t>
  </si>
  <si>
    <t>海部郡蟹江町学戸４丁目１９８番地</t>
  </si>
  <si>
    <t>リバーサイド政和１０１</t>
  </si>
  <si>
    <t>1-214</t>
  </si>
  <si>
    <t>岡本　恒彦</t>
  </si>
  <si>
    <t>オカモト　ツネヒコ</t>
  </si>
  <si>
    <t>名古屋市緑区鳴海町字山ノ神</t>
  </si>
  <si>
    <t>V742</t>
  </si>
  <si>
    <t>磯谷　陽太</t>
  </si>
  <si>
    <t>イソガイ　ヨウタ</t>
  </si>
  <si>
    <t>444-3242</t>
  </si>
  <si>
    <t>豊田市大沼町坂口49</t>
  </si>
  <si>
    <t>V6</t>
  </si>
  <si>
    <t>浦野　光海</t>
  </si>
  <si>
    <t>ウラノ　ヒロミ</t>
  </si>
  <si>
    <t>豊田市四郷町東畑24-2</t>
  </si>
  <si>
    <t>V5002</t>
  </si>
  <si>
    <t>加藤　沙也花</t>
  </si>
  <si>
    <t>カトウ　サヤカ</t>
  </si>
  <si>
    <t>470-0441</t>
  </si>
  <si>
    <t>豊田市深見町常楽997-174</t>
  </si>
  <si>
    <t>V5</t>
  </si>
  <si>
    <t>加藤　大源</t>
  </si>
  <si>
    <t>カトウ　ダイゲン</t>
  </si>
  <si>
    <t>470-0555</t>
  </si>
  <si>
    <t>豊田市大平町石仏23-4</t>
  </si>
  <si>
    <t>V5001</t>
  </si>
  <si>
    <t>木下　誠菜</t>
  </si>
  <si>
    <t>キノシタ　セイナ</t>
  </si>
  <si>
    <t>豊田市深見町常楽997-173</t>
  </si>
  <si>
    <t>V1</t>
  </si>
  <si>
    <t>澤　孝輔</t>
  </si>
  <si>
    <t>サワ　コウスケ</t>
  </si>
  <si>
    <t>444-2204</t>
  </si>
  <si>
    <t>豊田市鵜ケ瀬町高瀬南峯9-5</t>
  </si>
  <si>
    <t>V2</t>
  </si>
  <si>
    <t>谷口　柊斗</t>
  </si>
  <si>
    <t>タニグチ　シュウト</t>
  </si>
  <si>
    <t>豊田市乙部ケ丘4‐6‐5</t>
  </si>
  <si>
    <t>V4</t>
  </si>
  <si>
    <t>戸松　杏介</t>
  </si>
  <si>
    <t>トマツ　キョウスケ</t>
  </si>
  <si>
    <t>豊田市西中山町中清田54-45</t>
  </si>
  <si>
    <t>V7</t>
  </si>
  <si>
    <t>野村　龍成</t>
  </si>
  <si>
    <t>ノムラ　リュウセイ</t>
  </si>
  <si>
    <t>豊田市亀首町八ッ口洞233</t>
  </si>
  <si>
    <t>V3</t>
  </si>
  <si>
    <t>森　大輔</t>
  </si>
  <si>
    <t>モリ　ダイスケ</t>
  </si>
  <si>
    <t>豊田市井上町9-87-5</t>
  </si>
  <si>
    <t>V5003</t>
  </si>
  <si>
    <t>山口　寧</t>
  </si>
  <si>
    <t>ヤマグチ　シズク</t>
  </si>
  <si>
    <t>豊田市亀首町八ッ口洞555番地</t>
  </si>
  <si>
    <t>2-020</t>
  </si>
  <si>
    <t>浅井　昌治</t>
  </si>
  <si>
    <t>アサイ　マサハル</t>
  </si>
  <si>
    <t>北名古屋市鹿田天王山92の3</t>
  </si>
  <si>
    <t>shyramasai@bh.wakwak.com</t>
  </si>
  <si>
    <t>A223</t>
  </si>
  <si>
    <t>東　富士男</t>
  </si>
  <si>
    <t>アズマ　フジオ</t>
  </si>
  <si>
    <t>452-0914</t>
  </si>
  <si>
    <t>清須市土器野665-17</t>
  </si>
  <si>
    <t>A63</t>
  </si>
  <si>
    <t>今井　優子</t>
  </si>
  <si>
    <t>イマイ　ユウコ</t>
  </si>
  <si>
    <t>490-1106</t>
  </si>
  <si>
    <t>あま市小路１－19－1</t>
  </si>
  <si>
    <t>imai-eycms-121212-0902@docomo.ne.jp</t>
  </si>
  <si>
    <t>A64</t>
  </si>
  <si>
    <t>伊室　英生</t>
  </si>
  <si>
    <t>イムロ　ヒデキ</t>
  </si>
  <si>
    <t>482-0005</t>
  </si>
  <si>
    <t>岩倉市下本町下寺廻４６番地</t>
  </si>
  <si>
    <t>下寺マンション３０１号</t>
  </si>
  <si>
    <t>hideki_imuro@yahoo.co.jo</t>
  </si>
  <si>
    <t>2-025</t>
  </si>
  <si>
    <t>上野　賢二</t>
  </si>
  <si>
    <t>ウエノ　ケンジ</t>
  </si>
  <si>
    <t>483-8076</t>
  </si>
  <si>
    <t>江南市村久野町上原２４３番地</t>
  </si>
  <si>
    <t>ken-runnar1013@docomo.ne.jp</t>
  </si>
  <si>
    <t>2-023</t>
  </si>
  <si>
    <t>大倉　幸宏</t>
  </si>
  <si>
    <t>オオクラ　ユキヒロ</t>
  </si>
  <si>
    <t>491-0903</t>
  </si>
  <si>
    <t>一宮市八幡1-9-7</t>
  </si>
  <si>
    <t>メゾン八幡103</t>
  </si>
  <si>
    <t>2-080</t>
  </si>
  <si>
    <t>筬島　秋野</t>
  </si>
  <si>
    <t>オサジマ　アキノ</t>
  </si>
  <si>
    <t>491-0353</t>
  </si>
  <si>
    <t>一宮市萩原町萩原字南友重1605-20</t>
  </si>
  <si>
    <t>osajimaakino@gmail.com</t>
  </si>
  <si>
    <t>2-019</t>
  </si>
  <si>
    <t>折戸　敦子</t>
  </si>
  <si>
    <t>オリト　アツコ</t>
  </si>
  <si>
    <t>452-0905</t>
  </si>
  <si>
    <t>清須市須ケ口47-4</t>
  </si>
  <si>
    <t>052-409-5452</t>
  </si>
  <si>
    <t>2-018</t>
  </si>
  <si>
    <t>折戸　雅尚</t>
  </si>
  <si>
    <t>オリト　マサナオ</t>
  </si>
  <si>
    <t>2-024</t>
  </si>
  <si>
    <t>神田　満</t>
  </si>
  <si>
    <t>カンダ　ミツル</t>
  </si>
  <si>
    <t>491-0033</t>
  </si>
  <si>
    <t>一宮市別明町1-1-2</t>
  </si>
  <si>
    <t>godman72@orihime.ne.jp</t>
  </si>
  <si>
    <t>A57</t>
  </si>
  <si>
    <t>木村　正樹</t>
  </si>
  <si>
    <t>キムラ　マサキ</t>
  </si>
  <si>
    <t>496-0023</t>
  </si>
  <si>
    <t>津島市鹿伏兎町西218-3</t>
  </si>
  <si>
    <t>kimumasa.runner@docomo.ne.jp</t>
  </si>
  <si>
    <t>2-010</t>
  </si>
  <si>
    <t>後藤　正樹</t>
  </si>
  <si>
    <t>ゴトウ　マサキ</t>
  </si>
  <si>
    <t>491-0862</t>
  </si>
  <si>
    <t>一宮市緑３－４－１５</t>
  </si>
  <si>
    <t>2-017</t>
  </si>
  <si>
    <t>小林　隆光</t>
  </si>
  <si>
    <t>コバヤシ　タカミツ</t>
  </si>
  <si>
    <t>丹羽郡扶桑町高雄堂子２９</t>
  </si>
  <si>
    <t>takkoba_00@ybb.ne.jp</t>
  </si>
  <si>
    <t>A61</t>
  </si>
  <si>
    <t>斉藤　謙二</t>
  </si>
  <si>
    <t>サイトウ　ケンジ</t>
  </si>
  <si>
    <t>492-8137</t>
  </si>
  <si>
    <t>稲沢市国府宮1-7-34</t>
  </si>
  <si>
    <t>n27dea82cfqx65@c.vodafone.ne.jp</t>
  </si>
  <si>
    <t>A62</t>
  </si>
  <si>
    <t>酒井　釉吏</t>
  </si>
  <si>
    <t>サカイ　ユリ</t>
  </si>
  <si>
    <t>稲沢市小沢1-10-18</t>
  </si>
  <si>
    <t>y_sakai@zee.co.jp</t>
  </si>
  <si>
    <t>A55</t>
  </si>
  <si>
    <t>櫻澤　剛</t>
  </si>
  <si>
    <t>サクラザワ　タカシ</t>
  </si>
  <si>
    <t>483-8217</t>
  </si>
  <si>
    <t>江南市古知野町古渡４８</t>
  </si>
  <si>
    <t>ロイヤルマンション本町４０６</t>
  </si>
  <si>
    <t>t-sakurazawa@mediacat.ne.jp</t>
  </si>
  <si>
    <t>2-079</t>
  </si>
  <si>
    <t>佐藤　武夫</t>
  </si>
  <si>
    <t>サトウ　タケオ</t>
  </si>
  <si>
    <t>492-8181</t>
  </si>
  <si>
    <t>稲沢市日下部北町１－５－３</t>
  </si>
  <si>
    <t>2-009</t>
  </si>
  <si>
    <t>佐藤　文治</t>
  </si>
  <si>
    <t>サトウ　ブンジ</t>
  </si>
  <si>
    <t>492-8205</t>
  </si>
  <si>
    <t>稲沢市島町本郷４２７－３</t>
  </si>
  <si>
    <t>A60</t>
  </si>
  <si>
    <t>住田　知昭</t>
  </si>
  <si>
    <t>スミダ　トモアキ</t>
  </si>
  <si>
    <t>490-1224</t>
  </si>
  <si>
    <t>あま市丹波西裏52</t>
  </si>
  <si>
    <t>sora.s.427.tana.s@docomo.ne.jp</t>
  </si>
  <si>
    <t>A58</t>
  </si>
  <si>
    <t>舘　栄二</t>
  </si>
  <si>
    <t>タチ　エイジ</t>
  </si>
  <si>
    <t>492-8355</t>
  </si>
  <si>
    <t>稲沢市片原一色町高山２３－３</t>
  </si>
  <si>
    <t>etachi@zar.att.ne.jp</t>
  </si>
  <si>
    <t>2-022</t>
  </si>
  <si>
    <t>田中　政博</t>
  </si>
  <si>
    <t>タナカ　マサヒロ</t>
  </si>
  <si>
    <t>481-0038</t>
  </si>
  <si>
    <t>北名古屋市徳重西出８５－１</t>
  </si>
  <si>
    <t>2-016</t>
  </si>
  <si>
    <t>柘植　孝之</t>
  </si>
  <si>
    <t>ツゲ　タカユキ</t>
  </si>
  <si>
    <t>小牧市中央５－４８－１</t>
  </si>
  <si>
    <t>2-012</t>
  </si>
  <si>
    <t>土屋　嘉之</t>
  </si>
  <si>
    <t>ツチヤ　ヨシユキ</t>
  </si>
  <si>
    <t>480-0132</t>
  </si>
  <si>
    <t>丹羽郡大口町秋田３－１７８－１</t>
  </si>
  <si>
    <t>anita1@s6.dion.ne.jp</t>
  </si>
  <si>
    <t>2-015</t>
  </si>
  <si>
    <t>中井　進</t>
  </si>
  <si>
    <t>ナカイ　ススム</t>
  </si>
  <si>
    <t>497-0005</t>
  </si>
  <si>
    <t>あま市七宝町伊福壱町畑８２－８</t>
  </si>
  <si>
    <t>2-011</t>
  </si>
  <si>
    <t>中村　勉</t>
  </si>
  <si>
    <t>ナカムラ　ツトム</t>
  </si>
  <si>
    <t>490-1112</t>
  </si>
  <si>
    <t>あま市上萱津字銭神８２－２</t>
  </si>
  <si>
    <t>vennaka@hb.tp1.jp</t>
  </si>
  <si>
    <t>2-021</t>
  </si>
  <si>
    <t>野嵜　ひふみ</t>
  </si>
  <si>
    <t>ノザキ　ヒフミ</t>
  </si>
  <si>
    <t>一宮市北方町中島字宮浦２６－１</t>
  </si>
  <si>
    <t>nozaki10@sf.commufa.jp</t>
  </si>
  <si>
    <t>2-013</t>
  </si>
  <si>
    <t>浜子　記行</t>
  </si>
  <si>
    <t>ハマコ　ノリユキ</t>
  </si>
  <si>
    <t>498-0001</t>
  </si>
  <si>
    <t>弥富市西中地町中島１１１－９</t>
  </si>
  <si>
    <t>A65</t>
  </si>
  <si>
    <t>増田　貴志</t>
  </si>
  <si>
    <t>マスダ　タカシ</t>
  </si>
  <si>
    <t>清須市春日振形1-12</t>
  </si>
  <si>
    <t>t.m_black_car@docomo.ne.jp</t>
  </si>
  <si>
    <t>2-014</t>
  </si>
  <si>
    <t>松苗　陸郎</t>
  </si>
  <si>
    <t>マツナエ　ムツオ</t>
  </si>
  <si>
    <t>485-0828</t>
  </si>
  <si>
    <t>小牧市小松寺９５８－９</t>
  </si>
  <si>
    <t>mutsuo_komaki@yahoo.co.jp</t>
  </si>
  <si>
    <t>A222</t>
  </si>
  <si>
    <t>溝田　兼司</t>
  </si>
  <si>
    <t>ミゾタ　ケンジ</t>
  </si>
  <si>
    <t>海部郡大治町西條字松下30-2</t>
  </si>
  <si>
    <t>ＲＫビル４Ｄ</t>
  </si>
  <si>
    <t>mizota720619@mizota83.com</t>
  </si>
  <si>
    <t>A54</t>
  </si>
  <si>
    <t>宮田　寛</t>
  </si>
  <si>
    <t>ミヤタ　ヒロシ</t>
  </si>
  <si>
    <t>482-0034</t>
  </si>
  <si>
    <t>岩倉市石仏町643</t>
  </si>
  <si>
    <t>2-026</t>
  </si>
  <si>
    <t>安武　直樹</t>
  </si>
  <si>
    <t>ヤスタケ　ナオキ</t>
  </si>
  <si>
    <t>484-0077</t>
  </si>
  <si>
    <t>犬山市上野字米野1070-1</t>
  </si>
  <si>
    <t>グランドハイム上野201</t>
  </si>
  <si>
    <t>yasuboo_n@yahoo.co.jp</t>
  </si>
  <si>
    <t>A53</t>
  </si>
  <si>
    <t>山口　幸三</t>
  </si>
  <si>
    <t>ヤマグチ　コウゾウ</t>
  </si>
  <si>
    <t>犬山市長者町7-150</t>
  </si>
  <si>
    <t>0568-67-8797</t>
  </si>
  <si>
    <t>A56</t>
  </si>
  <si>
    <t>横井　貴臣</t>
  </si>
  <si>
    <t>ヨコイ　タカオミ</t>
  </si>
  <si>
    <t>498-0014</t>
  </si>
  <si>
    <t>弥富市五明町築留1904-1</t>
  </si>
  <si>
    <t>リサイヤA棟201</t>
  </si>
  <si>
    <t>takaomi_yokoi@yahoo.co.jp</t>
  </si>
  <si>
    <t>A59</t>
  </si>
  <si>
    <t>Leonel　Sambo</t>
  </si>
  <si>
    <t>レオネル　サンボ</t>
  </si>
  <si>
    <t>482-0001</t>
  </si>
  <si>
    <t>岩倉市東新町岩倉団地４３棟５０４</t>
  </si>
  <si>
    <t>leonel63@i.softbank.jp</t>
  </si>
  <si>
    <t>C380</t>
  </si>
  <si>
    <t>青山　正之</t>
  </si>
  <si>
    <t>アオヤマ　マサユキ</t>
  </si>
  <si>
    <t>安城市篠目町本郷９９－１０</t>
  </si>
  <si>
    <t>C639</t>
  </si>
  <si>
    <t>浅井　克洋</t>
  </si>
  <si>
    <t>アサイ　カツヒロ</t>
  </si>
  <si>
    <t>岡崎市柱5丁目8番地１</t>
  </si>
  <si>
    <t>C379</t>
  </si>
  <si>
    <t>浅川　昌信</t>
  </si>
  <si>
    <t>アサカワ　マサノブ</t>
  </si>
  <si>
    <t>472-0021</t>
  </si>
  <si>
    <t>知立市逢妻町道瀬山３７－５</t>
  </si>
  <si>
    <t>グローリアス知立第２　７０１</t>
  </si>
  <si>
    <t>C357</t>
  </si>
  <si>
    <t>東　二三子</t>
  </si>
  <si>
    <t>アズマ　フミコ</t>
  </si>
  <si>
    <t>470-0231</t>
  </si>
  <si>
    <t>みよし市黒笹1-17-9</t>
  </si>
  <si>
    <t>3-030</t>
  </si>
  <si>
    <t>足立　和男</t>
  </si>
  <si>
    <t>アダチ　カズオ</t>
  </si>
  <si>
    <t>444-0907</t>
  </si>
  <si>
    <t>岡崎市小針町字一シキ４７－２</t>
  </si>
  <si>
    <t>3-066</t>
  </si>
  <si>
    <t>五十嵐　裕樹</t>
  </si>
  <si>
    <t>イガラシ　ヒロキ</t>
  </si>
  <si>
    <t>447-0074</t>
  </si>
  <si>
    <t>碧南市上町１－１２－３</t>
  </si>
  <si>
    <t>C386</t>
  </si>
  <si>
    <t>石神　正巳</t>
  </si>
  <si>
    <t>イシガミ　マサミ</t>
  </si>
  <si>
    <t>444-0056</t>
  </si>
  <si>
    <t>岡崎市福寿町１３</t>
  </si>
  <si>
    <t>3-040</t>
  </si>
  <si>
    <t>石野　すゑ</t>
  </si>
  <si>
    <t>イシノ　スエ</t>
  </si>
  <si>
    <t>444-0814</t>
  </si>
  <si>
    <t>岡崎市羽根町小豆坂１４－３</t>
  </si>
  <si>
    <t>C378</t>
  </si>
  <si>
    <t>犬飼　真介</t>
  </si>
  <si>
    <t>イヌカイ　シンスケ</t>
  </si>
  <si>
    <t>470-0341</t>
  </si>
  <si>
    <t>豊田市上原町戸殿上２１－１</t>
  </si>
  <si>
    <t>C377</t>
  </si>
  <si>
    <t>犬塚　逸司</t>
  </si>
  <si>
    <t>イヌヅカ　イツシ</t>
  </si>
  <si>
    <t>444-1305</t>
  </si>
  <si>
    <t>高浜市神明町２－１０－１２</t>
  </si>
  <si>
    <t>3-061</t>
  </si>
  <si>
    <t>内間　秀明</t>
  </si>
  <si>
    <t>ウチマ　ヒデアキ</t>
  </si>
  <si>
    <t>444-0534</t>
  </si>
  <si>
    <t>西尾市吉良町木田祐言１０－６</t>
  </si>
  <si>
    <t>3-046</t>
  </si>
  <si>
    <t>江川　求</t>
  </si>
  <si>
    <t>エガワ　モトム</t>
  </si>
  <si>
    <t>448-0813</t>
  </si>
  <si>
    <t>刈谷市小垣江町堀川３１</t>
  </si>
  <si>
    <t>C362</t>
  </si>
  <si>
    <t>大崎　正豊</t>
  </si>
  <si>
    <t>オオサキ　マサトヨ</t>
  </si>
  <si>
    <t>446-0037</t>
  </si>
  <si>
    <t>安城市相生町２－５</t>
  </si>
  <si>
    <t>3-059</t>
  </si>
  <si>
    <t>大田　佳史</t>
  </si>
  <si>
    <t>オオタ　ヨシフミ</t>
  </si>
  <si>
    <t>444-0951</t>
  </si>
  <si>
    <t>岡崎市北野町字畔北39</t>
  </si>
  <si>
    <t>シャルマンソレイユＢ１０３</t>
  </si>
  <si>
    <t>090-4239-9485</t>
  </si>
  <si>
    <t>C576</t>
  </si>
  <si>
    <t>大平　健一</t>
  </si>
  <si>
    <t>オオヒラ　ケンイチ</t>
  </si>
  <si>
    <t>473-0914</t>
  </si>
  <si>
    <t>豊田市若林東町高根下５７－５</t>
  </si>
  <si>
    <t>C628</t>
  </si>
  <si>
    <t>小野　純一</t>
  </si>
  <si>
    <t>オノ　ジュンイチ</t>
  </si>
  <si>
    <t>444-0855</t>
  </si>
  <si>
    <t>岡崎市真宮町１－１１</t>
  </si>
  <si>
    <t>3-048</t>
  </si>
  <si>
    <t>片岡　達宏</t>
  </si>
  <si>
    <t>カタオカ　タツヒロ</t>
  </si>
  <si>
    <t>岡崎市真伝町字続木屋敷14-13</t>
  </si>
  <si>
    <t>C368</t>
  </si>
  <si>
    <t>加藤　公司</t>
  </si>
  <si>
    <t>カトウ　コウジ</t>
  </si>
  <si>
    <t>444-0854</t>
  </si>
  <si>
    <t>岡崎市六名本町9-17</t>
  </si>
  <si>
    <t>3-037</t>
  </si>
  <si>
    <t>加藤　卓雄</t>
  </si>
  <si>
    <t>カトウ　タクオ</t>
  </si>
  <si>
    <t>448-0043</t>
  </si>
  <si>
    <t>刈谷市小山町3-2-5</t>
  </si>
  <si>
    <t>C374</t>
  </si>
  <si>
    <t>加藤　利也</t>
  </si>
  <si>
    <t>カトウ　トシヤ</t>
  </si>
  <si>
    <t>刈谷市半城土中町2-13-2</t>
  </si>
  <si>
    <t>ルイ・フィオーレ・１Ｇ１０１号</t>
  </si>
  <si>
    <t>C361</t>
  </si>
  <si>
    <t>加藤　智久</t>
  </si>
  <si>
    <t>カトウ　トモヒサ</t>
  </si>
  <si>
    <t>444-2135</t>
  </si>
  <si>
    <t>岡崎市大門5－17－16</t>
  </si>
  <si>
    <t>3-057</t>
  </si>
  <si>
    <t>壁谷　豪文</t>
  </si>
  <si>
    <t>カベヤ　タケフミ</t>
  </si>
  <si>
    <t>472-0012</t>
  </si>
  <si>
    <t>知立市八ツ田町曲り１６-２</t>
  </si>
  <si>
    <t>C365</t>
  </si>
  <si>
    <t>川辺　臣一</t>
  </si>
  <si>
    <t>カワナベ　シンイチ</t>
  </si>
  <si>
    <t>安城市住吉町５－２７－３ソレアードパラシオン２０３</t>
  </si>
  <si>
    <t>C364</t>
  </si>
  <si>
    <t>川辺　美和子</t>
  </si>
  <si>
    <t>カワナベ　ミワコ</t>
  </si>
  <si>
    <t>C384</t>
  </si>
  <si>
    <t>城所　宏之</t>
  </si>
  <si>
    <t>キドコロ　ヒロユキ</t>
  </si>
  <si>
    <t>444-1334</t>
  </si>
  <si>
    <t>高浜市春日町5-3-3  高浜７０１</t>
  </si>
  <si>
    <t>3-043</t>
  </si>
  <si>
    <t>古賀　一雄</t>
  </si>
  <si>
    <t>コガ　カズオ</t>
  </si>
  <si>
    <t>444-0071</t>
  </si>
  <si>
    <t>岡崎市稲熊町７－４１－５</t>
  </si>
  <si>
    <t>3-056</t>
  </si>
  <si>
    <t>小林　忠雄</t>
  </si>
  <si>
    <t>コバヤシ　タダオ</t>
  </si>
  <si>
    <t>471-0805</t>
  </si>
  <si>
    <t>豊田市美里1-8-30</t>
  </si>
  <si>
    <t>C369</t>
  </si>
  <si>
    <t>近藤　旭</t>
  </si>
  <si>
    <t>コンドウ　アキラ</t>
  </si>
  <si>
    <t>444-0023</t>
  </si>
  <si>
    <t>岡崎市両町1-5</t>
  </si>
  <si>
    <t>C373</t>
  </si>
  <si>
    <t>近藤　理恵</t>
  </si>
  <si>
    <t>コンドウ　リエ</t>
  </si>
  <si>
    <t>ユーハウス第３岡崎７Ｃ</t>
  </si>
  <si>
    <t>3-053</t>
  </si>
  <si>
    <t>坂本　清光</t>
  </si>
  <si>
    <t>サカモト　キヨミツ</t>
  </si>
  <si>
    <t>岡崎市細川町扇田５９－２３</t>
  </si>
  <si>
    <t>C382</t>
  </si>
  <si>
    <t>坂元　隆仁</t>
  </si>
  <si>
    <t>サカモト　タカヒト</t>
  </si>
  <si>
    <t>446-0056</t>
  </si>
  <si>
    <t>安城市三河安城町１－１２－１１－８０７</t>
  </si>
  <si>
    <t>C375</t>
  </si>
  <si>
    <t>佐藤　剛</t>
  </si>
  <si>
    <t>471-0068</t>
  </si>
  <si>
    <t>豊田市横山町4-32-2</t>
  </si>
  <si>
    <t>C355</t>
  </si>
  <si>
    <t>佐野　昭二</t>
  </si>
  <si>
    <t>サノ　ショウジ</t>
  </si>
  <si>
    <t>444-1324</t>
  </si>
  <si>
    <t>高浜市碧海町3-5-1</t>
  </si>
  <si>
    <t>3-049</t>
  </si>
  <si>
    <t>鮫島　教子</t>
  </si>
  <si>
    <t>サメジマ　キョウコ</t>
  </si>
  <si>
    <t>岡崎市宮地町郷西１９－７</t>
  </si>
  <si>
    <t>3-035</t>
  </si>
  <si>
    <t>四戸　光男</t>
  </si>
  <si>
    <t>シノヘ　ミツオ</t>
  </si>
  <si>
    <t>470-0326</t>
  </si>
  <si>
    <t>豊田市手呂町樋田３２３－１１</t>
  </si>
  <si>
    <t>3-033</t>
  </si>
  <si>
    <t>柴田　成夫</t>
  </si>
  <si>
    <t>シバタ　ナルオ</t>
  </si>
  <si>
    <t>444-3621</t>
  </si>
  <si>
    <t>岡崎市夏山町字東王柿平１１－２</t>
  </si>
  <si>
    <t>C381</t>
  </si>
  <si>
    <t>清水　大輔</t>
  </si>
  <si>
    <t>シミズ　ダイスケ</t>
  </si>
  <si>
    <t>448-0008</t>
  </si>
  <si>
    <t>刈谷市今岡町宮丘２－２</t>
  </si>
  <si>
    <t>3-034</t>
  </si>
  <si>
    <t>庄司　タミ代</t>
  </si>
  <si>
    <t>ショウジ　タミヨ</t>
  </si>
  <si>
    <t>470-0342</t>
  </si>
  <si>
    <t>豊田市大清水町南岬１－４０５</t>
  </si>
  <si>
    <t>C360</t>
  </si>
  <si>
    <t>杉浦　拓</t>
  </si>
  <si>
    <t>スギウラ　タク</t>
  </si>
  <si>
    <t>豊田市竹元町福田２３－６</t>
  </si>
  <si>
    <t>3-063</t>
  </si>
  <si>
    <t>杉原　有</t>
  </si>
  <si>
    <t>スギハラ　ユウ</t>
  </si>
  <si>
    <t>444-0863</t>
  </si>
  <si>
    <t>岡崎市東明大寺町1-3</t>
  </si>
  <si>
    <t>3-038</t>
  </si>
  <si>
    <t>鈴木　一郎</t>
  </si>
  <si>
    <t>スズキ　イチロウ</t>
  </si>
  <si>
    <t>473-0924</t>
  </si>
  <si>
    <t>豊田市花園一本木３２－１</t>
  </si>
  <si>
    <t>C370</t>
  </si>
  <si>
    <t>鈴木　健吾</t>
  </si>
  <si>
    <t>スズキ　ケンゴ</t>
  </si>
  <si>
    <t>豊田市西中山町才ｹ洞6-13</t>
  </si>
  <si>
    <t>3-065</t>
  </si>
  <si>
    <t>鈴木　健二</t>
  </si>
  <si>
    <t>豊田市保見ケ丘６－１－２</t>
  </si>
  <si>
    <t>１１６－５０２</t>
  </si>
  <si>
    <t>C371</t>
  </si>
  <si>
    <t>高木　大</t>
  </si>
  <si>
    <t>タカギ　マサル</t>
  </si>
  <si>
    <t>444-2846</t>
  </si>
  <si>
    <t>豊田市小渡町寺ノ下10-3</t>
  </si>
  <si>
    <t>dtks13@yahoo.co.jp</t>
  </si>
  <si>
    <t>Ｊ＆Ｈジャパン</t>
  </si>
  <si>
    <t>3-170</t>
  </si>
  <si>
    <t>鷹巣　優</t>
  </si>
  <si>
    <t>タカス　ユウ</t>
  </si>
  <si>
    <t>安城市桜井町見戸尻３８－６</t>
  </si>
  <si>
    <t>3-036</t>
  </si>
  <si>
    <t>谷澤　秀代</t>
  </si>
  <si>
    <t>タニザワ　ヒデヨ</t>
  </si>
  <si>
    <t>刈谷市小山町６－５８</t>
  </si>
  <si>
    <t>C359</t>
  </si>
  <si>
    <t>筒井　誠</t>
  </si>
  <si>
    <t>ツツイ　マコト</t>
  </si>
  <si>
    <t>470-0411</t>
  </si>
  <si>
    <t>豊田市木瀬町入洞９８２－４１</t>
  </si>
  <si>
    <t>C367</t>
  </si>
  <si>
    <t>等々力　守</t>
  </si>
  <si>
    <t>トドリキ　マモル</t>
  </si>
  <si>
    <t>知立市谷田町本林３－１０－１２</t>
  </si>
  <si>
    <t>グルンハイムＡ１０２号</t>
  </si>
  <si>
    <t>3-168</t>
  </si>
  <si>
    <t>豊廣　里子</t>
  </si>
  <si>
    <t>トヨヒロ　サトコ</t>
  </si>
  <si>
    <t>豊田市四郷町与茂田３２</t>
  </si>
  <si>
    <t>3-047</t>
  </si>
  <si>
    <t>ナガオ　ノリコ</t>
  </si>
  <si>
    <t>3-055</t>
  </si>
  <si>
    <t>永田　敏也</t>
  </si>
  <si>
    <t>ナガタ　トシヤ</t>
  </si>
  <si>
    <t>豊田市明和町7-67-15</t>
  </si>
  <si>
    <t>3-050</t>
  </si>
  <si>
    <t>中山　佳行</t>
  </si>
  <si>
    <t>ナカヤマ　ヨシユキ</t>
  </si>
  <si>
    <t>みよし市三好丘旭２－１０－７</t>
  </si>
  <si>
    <t>3-052</t>
  </si>
  <si>
    <t>野村　照吾</t>
  </si>
  <si>
    <t>ノムラ　ショウゴ</t>
  </si>
  <si>
    <t>岡崎市夏山町東王柿平２８－１</t>
  </si>
  <si>
    <t>C356</t>
  </si>
  <si>
    <t>羽根田　直基</t>
  </si>
  <si>
    <t>ハネダ　ナオキ</t>
  </si>
  <si>
    <t>豊田市栄町６－４－６</t>
  </si>
  <si>
    <t>artesia@hm9.aitai.ne.jp</t>
  </si>
  <si>
    <t>3-031</t>
  </si>
  <si>
    <t>羽根田　冨美子</t>
  </si>
  <si>
    <t>ハネダ　フミコ</t>
  </si>
  <si>
    <t>C358</t>
  </si>
  <si>
    <t>馬場　常年</t>
  </si>
  <si>
    <t>ババ　ツネトシ</t>
  </si>
  <si>
    <t>岡崎市上地２－１４－１９</t>
  </si>
  <si>
    <t>C363</t>
  </si>
  <si>
    <t>林　恭子</t>
  </si>
  <si>
    <t>ハヤシ　キョウコ</t>
  </si>
  <si>
    <t>470-0211</t>
  </si>
  <si>
    <t>みよし市天王台8-12</t>
  </si>
  <si>
    <t>3-051</t>
  </si>
  <si>
    <t>林　博樹</t>
  </si>
  <si>
    <t>ハヤシ　ヒロキ</t>
  </si>
  <si>
    <t>みよし市天王台８-１２</t>
  </si>
  <si>
    <t>3-062</t>
  </si>
  <si>
    <t>兵頭　隆昭</t>
  </si>
  <si>
    <t>ヒョウドウ　タカアキ</t>
  </si>
  <si>
    <t>444-0226</t>
  </si>
  <si>
    <t>岡崎市中島町１－３－１</t>
  </si>
  <si>
    <t>キングスコート２０３</t>
  </si>
  <si>
    <t>3-068</t>
  </si>
  <si>
    <t>廣　恒朗</t>
  </si>
  <si>
    <t>ヒロ　ツネオ</t>
  </si>
  <si>
    <t>444-0909</t>
  </si>
  <si>
    <t>岡崎市橋目町御小屋西194-2</t>
  </si>
  <si>
    <t>3-032</t>
  </si>
  <si>
    <t>深津　政己</t>
  </si>
  <si>
    <t>フカツ　マサミ</t>
  </si>
  <si>
    <t>470-1206</t>
  </si>
  <si>
    <t>豊田市永覚新町１－６０－３</t>
  </si>
  <si>
    <t>3-060</t>
  </si>
  <si>
    <t>藤島　敏子</t>
  </si>
  <si>
    <t>フジシマ　トシコ</t>
  </si>
  <si>
    <t>448-0806</t>
  </si>
  <si>
    <t>刈谷市松栄町3-7-29</t>
  </si>
  <si>
    <t>3-028</t>
  </si>
  <si>
    <t>細井　太視</t>
  </si>
  <si>
    <t>ホソイ　タカシ</t>
  </si>
  <si>
    <t>446-0025</t>
  </si>
  <si>
    <t>安城市古井町南畔１７－１</t>
  </si>
  <si>
    <t>3-042</t>
  </si>
  <si>
    <t>前川　健二</t>
  </si>
  <si>
    <t>マエカワ　ケンジ</t>
  </si>
  <si>
    <t>豊田市小坂本町１－１４－２ユニーブル小坂本町８０１</t>
  </si>
  <si>
    <t>C385</t>
  </si>
  <si>
    <t>前野　克弘</t>
  </si>
  <si>
    <t>マエノ　カツヒロ</t>
  </si>
  <si>
    <t>安城市今本町７－４－１９</t>
  </si>
  <si>
    <t>3-045</t>
  </si>
  <si>
    <t>馬嶋　明</t>
  </si>
  <si>
    <t>マジマ　アキラ</t>
  </si>
  <si>
    <t>448-0802</t>
  </si>
  <si>
    <t>刈谷市末広町３－４－１</t>
  </si>
  <si>
    <t>C376</t>
  </si>
  <si>
    <t>松井　祥一</t>
  </si>
  <si>
    <t>マツイ　ショウイチ</t>
  </si>
  <si>
    <t>豊田市浄水町原山１</t>
  </si>
  <si>
    <t>C387</t>
  </si>
  <si>
    <t>松橋　祐太</t>
  </si>
  <si>
    <t>マツハシ　ユウタ</t>
  </si>
  <si>
    <t>安城市里町足取中ノ切８-４　１２１</t>
  </si>
  <si>
    <t>C366</t>
  </si>
  <si>
    <t>松本　泰輔</t>
  </si>
  <si>
    <t>マツモト　タイスケ</t>
  </si>
  <si>
    <t>445-0854</t>
  </si>
  <si>
    <t>西尾市永楽町６－４８－３</t>
  </si>
  <si>
    <t>3-044</t>
  </si>
  <si>
    <t>松本　幸人</t>
  </si>
  <si>
    <t>マツモト　ユキト</t>
  </si>
  <si>
    <t>471-0043</t>
  </si>
  <si>
    <t>豊田市宮町５－３８</t>
  </si>
  <si>
    <t>C372</t>
  </si>
  <si>
    <t>三宅　光章</t>
  </si>
  <si>
    <t>ミヤケ　ミツアキ</t>
  </si>
  <si>
    <t>471-0006</t>
  </si>
  <si>
    <t>豊田市市木町2-14-12</t>
  </si>
  <si>
    <t>3-169</t>
  </si>
  <si>
    <t>宮崎　幸子</t>
  </si>
  <si>
    <t>ミヤザキ　サチコ</t>
  </si>
  <si>
    <t>472-0017</t>
  </si>
  <si>
    <t>知立市新林町欠薮8-51</t>
  </si>
  <si>
    <t>3-054</t>
  </si>
  <si>
    <t>盛　昭夫</t>
  </si>
  <si>
    <t>モリ　アキオ</t>
  </si>
  <si>
    <t>知立市逢妻町1金山15-13</t>
  </si>
  <si>
    <t>3-039</t>
  </si>
  <si>
    <t>森田　千博</t>
  </si>
  <si>
    <t>モリタ　チヒロ</t>
  </si>
  <si>
    <t>444-0802</t>
  </si>
  <si>
    <t>岡崎市美合町呑地２－２１</t>
  </si>
  <si>
    <t>ユーハウス美合６Ａ</t>
  </si>
  <si>
    <t>C383</t>
  </si>
  <si>
    <t>森本　貴紀</t>
  </si>
  <si>
    <t>モリモト　タカノリ</t>
  </si>
  <si>
    <t>444-0059</t>
  </si>
  <si>
    <t>岡崎市康生通西3-15-7</t>
  </si>
  <si>
    <t>岡崎タワーレジデンス４０６号</t>
  </si>
  <si>
    <t>3-029</t>
  </si>
  <si>
    <t>簗瀬　文彦</t>
  </si>
  <si>
    <t>ヤナセ　フミヒコ</t>
  </si>
  <si>
    <t>471-0822</t>
  </si>
  <si>
    <t>豊田市水源町２－２２－５５</t>
  </si>
  <si>
    <t>3-064</t>
  </si>
  <si>
    <t>山下　明子</t>
  </si>
  <si>
    <t>ヤマシタ　アキコ</t>
  </si>
  <si>
    <t>知立市八橋町薬師３３</t>
  </si>
  <si>
    <t>3-041</t>
  </si>
  <si>
    <t>山田　博嗣</t>
  </si>
  <si>
    <t>ヤマダ　ヒロシ</t>
  </si>
  <si>
    <t>471-0004</t>
  </si>
  <si>
    <t>豊田市双美町２－５３</t>
  </si>
  <si>
    <t>3-067</t>
  </si>
  <si>
    <t>山元　辰一</t>
  </si>
  <si>
    <t>ヤマモト　シンイチ</t>
  </si>
  <si>
    <t>448-0047</t>
  </si>
  <si>
    <t>刈谷市高津波町３－４０５</t>
  </si>
  <si>
    <t>3-058</t>
  </si>
  <si>
    <t>山元　裕行</t>
  </si>
  <si>
    <t>ヤマモト　ヒロユキ</t>
  </si>
  <si>
    <t>刈谷市高津波町3-405</t>
  </si>
  <si>
    <t>C575</t>
  </si>
  <si>
    <t>吉原　裕司</t>
  </si>
  <si>
    <t>ヨシハラ　ユウジ</t>
  </si>
  <si>
    <t>豊田市朝日ケ丘１－２６－１</t>
  </si>
  <si>
    <t>ﾌﾟﾗﾒｰﾗMT105</t>
  </si>
  <si>
    <t>4-067</t>
  </si>
  <si>
    <t>伊藤　信明</t>
  </si>
  <si>
    <t>イトウ　ノブアキ</t>
  </si>
  <si>
    <t>441-1615</t>
  </si>
  <si>
    <t>新城市大野字下野11</t>
  </si>
  <si>
    <t>Ｄ６２</t>
  </si>
  <si>
    <t>碓井　由紀子</t>
  </si>
  <si>
    <t>ウスイ　ユキコ</t>
  </si>
  <si>
    <t>豊川市御津町大字広石字御津山１１－５１</t>
  </si>
  <si>
    <t>4-068</t>
  </si>
  <si>
    <t>大竹　太</t>
  </si>
  <si>
    <t>オオタケ　フトシ</t>
  </si>
  <si>
    <t>441-8107</t>
  </si>
  <si>
    <t>豊橋市南栄町東山226-4</t>
  </si>
  <si>
    <t>4-074</t>
  </si>
  <si>
    <t>小田　敬</t>
  </si>
  <si>
    <t>オダ　タカシ</t>
  </si>
  <si>
    <t>442-0845</t>
  </si>
  <si>
    <t>豊川市為当町椎木384-2</t>
  </si>
  <si>
    <t>4-065</t>
  </si>
  <si>
    <t>加藤　敦子</t>
  </si>
  <si>
    <t>カトウ　アツコ</t>
  </si>
  <si>
    <t>441-1211</t>
  </si>
  <si>
    <t>豊川市江島町西脇３５－１</t>
  </si>
  <si>
    <t>4-069</t>
  </si>
  <si>
    <t>鬼頭　幸秀</t>
  </si>
  <si>
    <t>キトウ　ユキヒデ</t>
  </si>
  <si>
    <t>441-1295</t>
  </si>
  <si>
    <t>豊川市大木町新道100</t>
  </si>
  <si>
    <t>住友軽金属内</t>
  </si>
  <si>
    <t>0533-93-2419</t>
  </si>
  <si>
    <t>4-070</t>
  </si>
  <si>
    <t>小久保　伊都子</t>
  </si>
  <si>
    <t>コクボ　イツコ</t>
  </si>
  <si>
    <t>442-0879</t>
  </si>
  <si>
    <t>豊川市萩山町２丁目８６番地の1</t>
  </si>
  <si>
    <t>Ｄ６７</t>
  </si>
  <si>
    <t>杉田　とき美</t>
  </si>
  <si>
    <t>スギタ　トキミ</t>
  </si>
  <si>
    <t>441-3213</t>
  </si>
  <si>
    <t>豊橋市西赤沢町字万場214番地</t>
  </si>
  <si>
    <t>Ｄ６８</t>
  </si>
  <si>
    <t>西本　嘉弘</t>
  </si>
  <si>
    <t>ニシモト　ヨシヒロ</t>
  </si>
  <si>
    <t>441-1205</t>
  </si>
  <si>
    <t>豊川市大木町新道通379-20</t>
  </si>
  <si>
    <t>0533-93-4045</t>
  </si>
  <si>
    <t>Ｄ６３</t>
  </si>
  <si>
    <t>畠中　一起</t>
  </si>
  <si>
    <t>ハタナカ　カズユキ</t>
  </si>
  <si>
    <t>441-0211</t>
  </si>
  <si>
    <t>豊川市御油町西欠間１－１６</t>
  </si>
  <si>
    <t>Ｄ６６</t>
  </si>
  <si>
    <t>早川　典秀</t>
  </si>
  <si>
    <t>ハヤカワ　ミチヒデ</t>
  </si>
  <si>
    <t>441-8031</t>
  </si>
  <si>
    <t>豊橋市中郷町18-1</t>
  </si>
  <si>
    <t>0532-33-9761</t>
  </si>
  <si>
    <t>Ｄ６４</t>
  </si>
  <si>
    <t>尾藤　敬</t>
  </si>
  <si>
    <t>ビトウ　タカシ</t>
  </si>
  <si>
    <t>431-1414</t>
  </si>
  <si>
    <t>浜松市北区三ヶ日町三ヶ日334-1</t>
  </si>
  <si>
    <t>tubame@mx1.tees.ne.jp</t>
  </si>
  <si>
    <t>090-8733-5541</t>
  </si>
  <si>
    <t>ツバメガス(株)</t>
  </si>
  <si>
    <t>441-8069</t>
  </si>
  <si>
    <t>愛知県豊橋市潮崎町8-2</t>
  </si>
  <si>
    <t>0532-45-6175</t>
  </si>
  <si>
    <t>4-073</t>
  </si>
  <si>
    <t>藤田　憲司</t>
  </si>
  <si>
    <t>フジタ　ケンジ</t>
  </si>
  <si>
    <t>蒲郡市三谷町六舗107</t>
  </si>
  <si>
    <t>Ｄ６５</t>
  </si>
  <si>
    <t>牧野　吉哲</t>
  </si>
  <si>
    <t>マキノ　ヨシノリ</t>
  </si>
  <si>
    <t>441-1221</t>
  </si>
  <si>
    <t>豊川市松原町宝川2-1</t>
  </si>
  <si>
    <t>0533-93-7074</t>
  </si>
  <si>
    <t>Ｄ６９</t>
  </si>
  <si>
    <t>松下　知弘</t>
  </si>
  <si>
    <t>マツシタ　トモヒロ</t>
  </si>
  <si>
    <t>441-1354</t>
  </si>
  <si>
    <t>新城市片山275-10</t>
  </si>
  <si>
    <t>4-066</t>
  </si>
  <si>
    <t>村田　孝司</t>
  </si>
  <si>
    <t>ムラタ　タカシ</t>
  </si>
  <si>
    <t>441-1377</t>
  </si>
  <si>
    <t>新城市字宮ノ西１５－２</t>
  </si>
  <si>
    <t>4-072</t>
  </si>
  <si>
    <t>山口　守</t>
  </si>
  <si>
    <t>ヤマグチ　マモル</t>
  </si>
  <si>
    <t>442-0007</t>
  </si>
  <si>
    <t>豊川市大崎町小林92</t>
  </si>
  <si>
    <t>4-071</t>
  </si>
  <si>
    <t>渡辺　健二</t>
  </si>
  <si>
    <t>ワタナベ　ケンジ</t>
  </si>
  <si>
    <t>441-3302</t>
  </si>
  <si>
    <t>豊橋市杉山町いずみが丘34-17</t>
  </si>
  <si>
    <t>4-064</t>
  </si>
  <si>
    <t>渡辺　雅史</t>
  </si>
  <si>
    <t>ワタナベ　マサシ</t>
  </si>
  <si>
    <t>442-0876</t>
  </si>
  <si>
    <t>豊川市中部町2-3-7</t>
  </si>
  <si>
    <t>C494</t>
  </si>
  <si>
    <t>伊藤　恵</t>
  </si>
  <si>
    <t>イトウ　メグミ</t>
  </si>
  <si>
    <t>みよし市三好丘桜3-14-3</t>
  </si>
  <si>
    <t>C483</t>
  </si>
  <si>
    <t>牛丸　波恵</t>
  </si>
  <si>
    <t>ウシマル　ナミエ</t>
  </si>
  <si>
    <t>みよし市三好丘緑４－１２－３</t>
  </si>
  <si>
    <t>C491</t>
  </si>
  <si>
    <t>大川　哲子</t>
  </si>
  <si>
    <t>オオカワ　テツコ</t>
  </si>
  <si>
    <t>豊田市浄水町伊保原91-2</t>
  </si>
  <si>
    <t>C478</t>
  </si>
  <si>
    <t>小沢　仁</t>
  </si>
  <si>
    <t>オザワ　ヒトシ</t>
  </si>
  <si>
    <t>470-0212</t>
  </si>
  <si>
    <t>みよし市東山台７－２</t>
  </si>
  <si>
    <t>Ｔステージ東山台６０４</t>
  </si>
  <si>
    <t>090-8338-7869</t>
  </si>
  <si>
    <t>C495</t>
  </si>
  <si>
    <t>加賀澤　健</t>
  </si>
  <si>
    <t>カガサワ　タケシ</t>
  </si>
  <si>
    <t>471-0847</t>
  </si>
  <si>
    <t>豊田市千足町神明堂984-63</t>
  </si>
  <si>
    <t>C482</t>
  </si>
  <si>
    <t>酒井　孝芳</t>
  </si>
  <si>
    <t>サカイ　タカヨシ</t>
  </si>
  <si>
    <t>みよし市福田町一本松４４</t>
  </si>
  <si>
    <t>dogsakai@crux.ocn.ne.jp</t>
  </si>
  <si>
    <t>C488</t>
  </si>
  <si>
    <t>坂野　実穂</t>
  </si>
  <si>
    <t>サカノ　ミホ</t>
  </si>
  <si>
    <t>471-0842</t>
  </si>
  <si>
    <t>豊田市土橋町8-58</t>
  </si>
  <si>
    <t>C486</t>
  </si>
  <si>
    <t>佐宗　千佳代</t>
  </si>
  <si>
    <t>サソウ　チカヨ</t>
  </si>
  <si>
    <t>C475</t>
  </si>
  <si>
    <t>下川　勝彦</t>
  </si>
  <si>
    <t>シモカワ　カツヒコ</t>
  </si>
  <si>
    <t>豊田市明和町４９－７</t>
  </si>
  <si>
    <t>katsu-s@hm8.aitai.ne.jp</t>
  </si>
  <si>
    <t>090-6805-3918</t>
  </si>
  <si>
    <t>C476</t>
  </si>
  <si>
    <t>下川　友美</t>
  </si>
  <si>
    <t>シモカワ　トモミ</t>
  </si>
  <si>
    <t>C480</t>
  </si>
  <si>
    <t>菅沼　康郎</t>
  </si>
  <si>
    <t>スガヌマ　ヤスオ</t>
  </si>
  <si>
    <t>471-0823</t>
  </si>
  <si>
    <t>豊田市今町１－４５－８</t>
  </si>
  <si>
    <t>suganuma@yg7.so-net.ne.jp</t>
  </si>
  <si>
    <t>090-8337-7085</t>
  </si>
  <si>
    <t>C487</t>
  </si>
  <si>
    <t>杉浦　洋</t>
  </si>
  <si>
    <t>スギウラ　ヒロシ</t>
  </si>
  <si>
    <t>471-0027</t>
  </si>
  <si>
    <t>豊田市喜多町3-104</t>
  </si>
  <si>
    <t>ライオンズシティ豊田801号</t>
  </si>
  <si>
    <t>C489</t>
  </si>
  <si>
    <t>須藤　亘</t>
  </si>
  <si>
    <t>スドウ　タケシ</t>
  </si>
  <si>
    <t>豊田市土橋町3-32</t>
  </si>
  <si>
    <t>C484</t>
  </si>
  <si>
    <t>武井　潤二</t>
  </si>
  <si>
    <t>タケイ　ジュンジ</t>
  </si>
  <si>
    <t>みよし市三好丘あおば２－１８－４</t>
  </si>
  <si>
    <t>ユニーブル三好丘５０３</t>
  </si>
  <si>
    <t>0561-58-3244</t>
  </si>
  <si>
    <t>C485</t>
  </si>
  <si>
    <t>武井　美帆</t>
  </si>
  <si>
    <t>タケイ　ミホ</t>
  </si>
  <si>
    <t>C479</t>
  </si>
  <si>
    <t>中野　達雄</t>
  </si>
  <si>
    <t>ナカノ　タツオ</t>
  </si>
  <si>
    <t>みよし市三好丘桜３－６－１０</t>
  </si>
  <si>
    <t>090-1786-8992</t>
  </si>
  <si>
    <t>石川県</t>
  </si>
  <si>
    <t>C493</t>
  </si>
  <si>
    <t>野川　直美</t>
  </si>
  <si>
    <t>ノガワ　ナオミ</t>
  </si>
  <si>
    <t>みよし市三好丘桜4-1-19</t>
  </si>
  <si>
    <t>C477</t>
  </si>
  <si>
    <t>馬場　哲</t>
  </si>
  <si>
    <t>ババ　テツ</t>
  </si>
  <si>
    <t>471-0801</t>
  </si>
  <si>
    <t>豊田市古瀬間町坂能瀬114-157</t>
  </si>
  <si>
    <t>C492</t>
  </si>
  <si>
    <t>濱村　由佳</t>
  </si>
  <si>
    <t>ハマムラ　ユカ</t>
  </si>
  <si>
    <t>みよし市黒笹町1-11-13</t>
  </si>
  <si>
    <t>C497</t>
  </si>
  <si>
    <t>藤村　将幸</t>
  </si>
  <si>
    <t>フジムラ　マサユキ</t>
  </si>
  <si>
    <t>みよし市三好町赤羽根55-3</t>
  </si>
  <si>
    <t>C496</t>
  </si>
  <si>
    <t>冬野　智之</t>
  </si>
  <si>
    <t>フユノ　トモユキ</t>
  </si>
  <si>
    <t>愛知郡東郷町北山台4-10-14</t>
  </si>
  <si>
    <t>スペクトル東郷北山台407号</t>
  </si>
  <si>
    <t>C481</t>
  </si>
  <si>
    <t>不破　貴史</t>
  </si>
  <si>
    <t>フワ　タカシ</t>
  </si>
  <si>
    <t>みよし市天王台２－１７</t>
  </si>
  <si>
    <t>090-4440-1957</t>
  </si>
  <si>
    <t>C490</t>
  </si>
  <si>
    <t>松井　洋子</t>
  </si>
  <si>
    <t>マツイ　ヨウコ</t>
  </si>
  <si>
    <t>豊田市美里3-2-15</t>
  </si>
  <si>
    <t>C498</t>
  </si>
  <si>
    <t>三田井　智之</t>
  </si>
  <si>
    <t>ミタイ　トモユキ</t>
  </si>
  <si>
    <t>みよし市三好丘緑1-10-19</t>
  </si>
  <si>
    <t>1-276</t>
  </si>
  <si>
    <t>浅井　ちなみ</t>
  </si>
  <si>
    <t>アサイ　チナミ</t>
  </si>
  <si>
    <t>440-0016</t>
  </si>
  <si>
    <t>豊橋市牛川町字中郷71-1</t>
  </si>
  <si>
    <t>エスポ牛川209</t>
  </si>
  <si>
    <t>1-259</t>
  </si>
  <si>
    <t>1-271</t>
  </si>
  <si>
    <t>1-272</t>
  </si>
  <si>
    <t>大野　裕紀</t>
  </si>
  <si>
    <t>オオノ　ヒロキ</t>
  </si>
  <si>
    <t>清須市清洲2017-1</t>
  </si>
  <si>
    <t>ポルテブーケ105号</t>
  </si>
  <si>
    <t>伊那弥生ヶ丘</t>
  </si>
  <si>
    <t>1-266</t>
  </si>
  <si>
    <t>1-274</t>
  </si>
  <si>
    <t>1-280</t>
  </si>
  <si>
    <t>小杉　峻</t>
  </si>
  <si>
    <t>コスギ　シュン</t>
  </si>
  <si>
    <t>500-8879</t>
  </si>
  <si>
    <t>岐阜市徹明通5-24-3</t>
  </si>
  <si>
    <t>アークランドシティ501</t>
  </si>
  <si>
    <t>1-253</t>
  </si>
  <si>
    <t>1-262</t>
  </si>
  <si>
    <t>斎藤　久夫</t>
  </si>
  <si>
    <t>サイトウ　ヒサオ</t>
  </si>
  <si>
    <t>岡崎市美合町穴田８－７</t>
  </si>
  <si>
    <t>1-257</t>
  </si>
  <si>
    <t>1-264</t>
  </si>
  <si>
    <t>柴田　丈久</t>
  </si>
  <si>
    <t>シバタ　タケヒサ</t>
  </si>
  <si>
    <t>名古屋市緑区鳴海町文木20-2</t>
  </si>
  <si>
    <t>1-267</t>
  </si>
  <si>
    <t>嶋崎　豪紀</t>
  </si>
  <si>
    <t>シマザキ　ヒデトシ</t>
  </si>
  <si>
    <t>882-0055</t>
  </si>
  <si>
    <t>延岡市山下町3-4-5</t>
  </si>
  <si>
    <t>みつわコーポA206号室</t>
  </si>
  <si>
    <t>1-265</t>
  </si>
  <si>
    <t>1-263</t>
  </si>
  <si>
    <t>片岡　建</t>
  </si>
  <si>
    <t>タカオカ　ケン</t>
  </si>
  <si>
    <t>444-0077</t>
  </si>
  <si>
    <t>岡崎市井田町茨坪11-3</t>
  </si>
  <si>
    <t>クレジオンｃ-06</t>
  </si>
  <si>
    <t>1-270</t>
  </si>
  <si>
    <t>1-261</t>
  </si>
  <si>
    <t>1-254</t>
  </si>
  <si>
    <t>1-273</t>
  </si>
  <si>
    <t>1-279</t>
  </si>
  <si>
    <t>西澤　香澄</t>
  </si>
  <si>
    <t>ニシザワ　カスミ</t>
  </si>
  <si>
    <t>454-0972</t>
  </si>
  <si>
    <t>名古屋市中川区新家1-102</t>
  </si>
  <si>
    <t>1-260</t>
  </si>
  <si>
    <t>445-0811</t>
  </si>
  <si>
    <t>西尾市道光寺町北野４３</t>
  </si>
  <si>
    <t>ドリームハイツ道光寺４F</t>
  </si>
  <si>
    <t>1-255</t>
  </si>
  <si>
    <t>1-275</t>
  </si>
  <si>
    <t>平野　陽一</t>
  </si>
  <si>
    <t>ヒラノ　ヨウイチ</t>
  </si>
  <si>
    <t>豊田市日之出町１丁目8-10</t>
  </si>
  <si>
    <t>日の出丸太コーポ3　201</t>
  </si>
  <si>
    <t>1-268</t>
  </si>
  <si>
    <t>1-258</t>
  </si>
  <si>
    <t>1-278</t>
  </si>
  <si>
    <t>矢野　奉紀</t>
  </si>
  <si>
    <t>ヤノ　トモノリ</t>
  </si>
  <si>
    <t>440-0822</t>
  </si>
  <si>
    <t>豊橋市伝馬町14番地</t>
  </si>
  <si>
    <t>1-256</t>
  </si>
  <si>
    <t>1-269</t>
  </si>
  <si>
    <t>脇本　茉耶</t>
  </si>
  <si>
    <t>ワキモト　マヤ</t>
  </si>
  <si>
    <t>一宮市開明字樋西64‐4</t>
  </si>
  <si>
    <t>1-277</t>
  </si>
  <si>
    <t>渡邊　友司</t>
  </si>
  <si>
    <t>ワタナベ　ユウジ</t>
  </si>
  <si>
    <t>春日井市知多町2-133-4</t>
  </si>
  <si>
    <t>N100</t>
  </si>
  <si>
    <t>鵜飼　一颯</t>
  </si>
  <si>
    <t>ウカイ　イッサ</t>
  </si>
  <si>
    <t>犬山市立犬山中学校</t>
  </si>
  <si>
    <t>484-0076</t>
  </si>
  <si>
    <t>犬山市橋爪下前田4-6</t>
  </si>
  <si>
    <t>0568-62-8308</t>
  </si>
  <si>
    <t>N5112</t>
  </si>
  <si>
    <t>小田木　陽和</t>
  </si>
  <si>
    <t>オダギ　ヒヨリ</t>
  </si>
  <si>
    <t>一宮市立浅井中学校</t>
  </si>
  <si>
    <t>491-0115</t>
  </si>
  <si>
    <t>一宮市浅井町西海戸字西屋敷16-1</t>
  </si>
  <si>
    <t>ロワイヤルＳ 301号</t>
  </si>
  <si>
    <t>0586-51-9301</t>
  </si>
  <si>
    <t>2-502</t>
  </si>
  <si>
    <t>小野田　敦</t>
  </si>
  <si>
    <t>オノダ　アツシ</t>
  </si>
  <si>
    <t>一宮市木曽川町黒田字古城１２-１０２</t>
  </si>
  <si>
    <t>ヴェール</t>
  </si>
  <si>
    <t>090-5873-2429</t>
  </si>
  <si>
    <t>県立一宮北高等学校</t>
  </si>
  <si>
    <t>491-0131</t>
  </si>
  <si>
    <t>愛知県一宮市笹野字氏神東１</t>
  </si>
  <si>
    <t>0586-51-1171</t>
  </si>
  <si>
    <t>A9002</t>
  </si>
  <si>
    <t>笠木　良平</t>
  </si>
  <si>
    <t>カサギ　リョウヘイ</t>
  </si>
  <si>
    <t>海部郡大治町西條柳原９０－１５</t>
  </si>
  <si>
    <t>津島東</t>
  </si>
  <si>
    <t>名古屋法務局一宮支局</t>
  </si>
  <si>
    <t>491-0842</t>
  </si>
  <si>
    <t>愛知県一宮市公園通４－１７－３</t>
  </si>
  <si>
    <t>A9013</t>
  </si>
  <si>
    <t>鬼頭　静香</t>
  </si>
  <si>
    <t>キトウ　シズカ</t>
  </si>
  <si>
    <t>稲沢市国府宮1丁目11番16号201号室</t>
  </si>
  <si>
    <t>ラヴィータⅢ</t>
  </si>
  <si>
    <t>080-6927-5675</t>
  </si>
  <si>
    <t>県立一宮商業高等学校</t>
  </si>
  <si>
    <t>491-0041</t>
  </si>
  <si>
    <t>愛知県一宮市文京2-1-7</t>
  </si>
  <si>
    <t>0586-73-7191</t>
  </si>
  <si>
    <t>A9011</t>
  </si>
  <si>
    <t>近藤　照隆</t>
  </si>
  <si>
    <t>コンドウ　テルタカ</t>
  </si>
  <si>
    <t>北名古屋市徳重大日７０番地</t>
  </si>
  <si>
    <t>ビューパレス徳重４０２号</t>
  </si>
  <si>
    <t>凸版印刷株式会社</t>
  </si>
  <si>
    <t>452-0847</t>
  </si>
  <si>
    <t>愛知県名古屋市西区野南町19</t>
  </si>
  <si>
    <t>052-503-5391</t>
  </si>
  <si>
    <t>2-503</t>
  </si>
  <si>
    <t>斉藤　喜夫</t>
  </si>
  <si>
    <t>サイトウ　ヨシオ</t>
  </si>
  <si>
    <t>484-0094</t>
  </si>
  <si>
    <t>犬山市塔野地字前ノ切91-8</t>
  </si>
  <si>
    <t>0568-65-0478</t>
  </si>
  <si>
    <t>496-0802</t>
  </si>
  <si>
    <t>愛知県津島市錦町1-1</t>
  </si>
  <si>
    <t>0567-26-3340</t>
  </si>
  <si>
    <t>N5032</t>
  </si>
  <si>
    <t>坂川　恋露</t>
  </si>
  <si>
    <t>サカガワ　ココロ</t>
  </si>
  <si>
    <t>一宮市立中部中学校</t>
  </si>
  <si>
    <t>491-0914</t>
  </si>
  <si>
    <t>一宮市花池1-13-14</t>
  </si>
  <si>
    <t>シャトー花池202</t>
  </si>
  <si>
    <t>0586-27-7066</t>
  </si>
  <si>
    <t>N44</t>
  </si>
  <si>
    <t>坂川　瑚南</t>
  </si>
  <si>
    <t>サカガワ　コナン</t>
  </si>
  <si>
    <t>A9007</t>
  </si>
  <si>
    <t>鈴木　和穂</t>
  </si>
  <si>
    <t>スズキ　カズホ</t>
  </si>
  <si>
    <t>483-8227</t>
  </si>
  <si>
    <t>江南市赤童子町良原83-1-301</t>
  </si>
  <si>
    <t>森永乳業株式会社中京工場</t>
  </si>
  <si>
    <t>483-8256</t>
  </si>
  <si>
    <t>愛知県江南市中奈良町１ツ目１</t>
  </si>
  <si>
    <t>A9008</t>
  </si>
  <si>
    <t>関山　直人</t>
  </si>
  <si>
    <t>セキヤマ　ナオト</t>
  </si>
  <si>
    <t>497-0037</t>
  </si>
  <si>
    <t>海部郡蟹江町今西1-127</t>
  </si>
  <si>
    <t>080-5135-1469</t>
  </si>
  <si>
    <t>511-8711</t>
  </si>
  <si>
    <t>三重県桑名市陽だまりの丘6-103</t>
  </si>
  <si>
    <t>0594-33-4070</t>
  </si>
  <si>
    <t>A9010</t>
  </si>
  <si>
    <t>園部　竜也</t>
  </si>
  <si>
    <t>ソノベ　タツヤ</t>
  </si>
  <si>
    <t>小牧市光ケ丘1-2-401</t>
  </si>
  <si>
    <t>080-5118-5498</t>
  </si>
  <si>
    <t>岡崎</t>
  </si>
  <si>
    <t>愛知県小牧市東三丁目1番地</t>
  </si>
  <si>
    <t>A9009</t>
  </si>
  <si>
    <t>竹中　梓</t>
  </si>
  <si>
    <t>タケナカ　アズサ</t>
  </si>
  <si>
    <t>492-8219</t>
  </si>
  <si>
    <t>稲沢市稲葉3丁目6番4-2号</t>
  </si>
  <si>
    <t>090-3879-4340</t>
  </si>
  <si>
    <t>古知野南小学校</t>
  </si>
  <si>
    <t>483-8215</t>
  </si>
  <si>
    <t>愛知県江南市古知野町大塔72</t>
  </si>
  <si>
    <t>0587-56-2861</t>
  </si>
  <si>
    <t>N5113</t>
  </si>
  <si>
    <t>寺澤　智顯</t>
  </si>
  <si>
    <t>テラザワ　チアキ</t>
  </si>
  <si>
    <t>稲沢市立次郎丸中学校</t>
  </si>
  <si>
    <t>492-8016</t>
  </si>
  <si>
    <t>稲沢市赤池宮西町93</t>
  </si>
  <si>
    <t>0587-24-6701</t>
  </si>
  <si>
    <t>2-501</t>
  </si>
  <si>
    <t>仲神　秀行</t>
  </si>
  <si>
    <t>ナカガミ　ヒデユキ</t>
  </si>
  <si>
    <t>一宮市奥町字川崎16-41-102</t>
  </si>
  <si>
    <t>エントピア希</t>
  </si>
  <si>
    <t>090-3857-6377</t>
  </si>
  <si>
    <t>A9004</t>
  </si>
  <si>
    <t>野々垣　正男</t>
  </si>
  <si>
    <t>ノノガキ　マサオ</t>
  </si>
  <si>
    <t>一宮市今伊勢町本神戸字目久井26-7</t>
  </si>
  <si>
    <t>090-3251-3199</t>
  </si>
  <si>
    <t>名古屋市役所環境局瑞穂環境事務所</t>
  </si>
  <si>
    <t>467-0861</t>
  </si>
  <si>
    <t>愛知県名古屋市瑞穂区二野町</t>
  </si>
  <si>
    <t>052-882-5300</t>
  </si>
  <si>
    <t>2-504</t>
  </si>
  <si>
    <t>濱井　高太郎</t>
  </si>
  <si>
    <t>ハマイ　コウタロウ</t>
  </si>
  <si>
    <t>484-0081</t>
  </si>
  <si>
    <t>犬山市犬山大字犬山字西三条49番地3</t>
  </si>
  <si>
    <t>サンセール207号室</t>
  </si>
  <si>
    <t>090-4286-4318</t>
  </si>
  <si>
    <t>県立犬山南高等学校</t>
  </si>
  <si>
    <t>484-0835</t>
  </si>
  <si>
    <t>愛知県犬山市蓮池2-21</t>
  </si>
  <si>
    <t>0568-67-5211</t>
  </si>
  <si>
    <t>A9005</t>
  </si>
  <si>
    <t>福浦　聡之</t>
  </si>
  <si>
    <t>フクウラ　サトユキ</t>
  </si>
  <si>
    <t>491-0927</t>
  </si>
  <si>
    <t>一宮市大和町戸塚寺田２７－６８</t>
  </si>
  <si>
    <t>090-5855-6961</t>
  </si>
  <si>
    <t>江南市赤童子町大堀９０番地</t>
  </si>
  <si>
    <t>A9012</t>
  </si>
  <si>
    <t>福島　一樹</t>
  </si>
  <si>
    <t>フクシマ　カズキ</t>
  </si>
  <si>
    <t>愛西市大井町宮新田34番地11</t>
  </si>
  <si>
    <t>090-9916-4690</t>
  </si>
  <si>
    <t>愛知県海部郡飛島村大宝字八島113-1</t>
  </si>
  <si>
    <t>0567-52-1800</t>
  </si>
  <si>
    <t>A9003</t>
  </si>
  <si>
    <t>間宮　秀幸</t>
  </si>
  <si>
    <t>マミヤ　ヒデユキ</t>
  </si>
  <si>
    <t>丹羽郡扶桑町高雄北東川３６１</t>
  </si>
  <si>
    <t>0587-93-7250</t>
  </si>
  <si>
    <t>N5114</t>
  </si>
  <si>
    <t>溝口　岬希</t>
  </si>
  <si>
    <t>ミゾグチ　ミサキ</t>
  </si>
  <si>
    <t>稲沢市立千代田中学校</t>
  </si>
  <si>
    <t>492-8452</t>
  </si>
  <si>
    <t>稲沢市西溝口町北郷31</t>
  </si>
  <si>
    <t>0587-36-2176</t>
  </si>
  <si>
    <t>A9006</t>
  </si>
  <si>
    <t>森田　貴範</t>
  </si>
  <si>
    <t>モリタ　タカノリ</t>
  </si>
  <si>
    <t>490-1222</t>
  </si>
  <si>
    <t>あま市木田東阿弥陀11-2</t>
  </si>
  <si>
    <t>052-445-6050</t>
  </si>
  <si>
    <t>日本マイクロソフト㈱</t>
  </si>
  <si>
    <t>553-0003</t>
  </si>
  <si>
    <t>大阪府大阪市福島区福島5-6-16テグザタワーノースオフィス</t>
  </si>
  <si>
    <t>06-7670-6426</t>
  </si>
  <si>
    <t>A9001</t>
  </si>
  <si>
    <t>横井　佑哉</t>
  </si>
  <si>
    <t>ヨコイ　ユウヤ</t>
  </si>
  <si>
    <t>490-1225</t>
  </si>
  <si>
    <t>あま市蜂須賀花木８３</t>
  </si>
  <si>
    <t>052-444-9739</t>
  </si>
  <si>
    <t>P1241</t>
  </si>
  <si>
    <t>秋本　武児</t>
  </si>
  <si>
    <t>アキモト　タケル</t>
  </si>
  <si>
    <t>神丘中学校</t>
  </si>
  <si>
    <t>465-0069</t>
  </si>
  <si>
    <t>名古屋市名東区高針荒田502</t>
  </si>
  <si>
    <t>グローヴ大久手B棟302</t>
  </si>
  <si>
    <t>080-7884-5847</t>
  </si>
  <si>
    <t>B9068</t>
  </si>
  <si>
    <t>嵐　敬晶</t>
  </si>
  <si>
    <t>アラシ　ノリアキ</t>
  </si>
  <si>
    <t>名古屋市守山区川東山703</t>
  </si>
  <si>
    <t>052-768-5542</t>
  </si>
  <si>
    <t>滋賀県</t>
  </si>
  <si>
    <t>三菱重工オートモーティブマルシステムズ株式会社</t>
  </si>
  <si>
    <t>452-8561</t>
  </si>
  <si>
    <t>愛知県清須市西枇杷島旭三丁目１</t>
  </si>
  <si>
    <t>052-503-9735</t>
  </si>
  <si>
    <t>B9074</t>
  </si>
  <si>
    <t>有路　義敦</t>
  </si>
  <si>
    <t>アリジ　ヨシノブ</t>
  </si>
  <si>
    <t>488-0001</t>
  </si>
  <si>
    <t>尾張旭市旭台１－７－１３６</t>
  </si>
  <si>
    <t>080-3629-5281</t>
  </si>
  <si>
    <t>明和高校</t>
  </si>
  <si>
    <t>愛知県名古屋市東区白壁2-32-6</t>
  </si>
  <si>
    <t>052-961-2551</t>
  </si>
  <si>
    <t>T5125</t>
  </si>
  <si>
    <t>有村　真明優</t>
  </si>
  <si>
    <t>アリムラ　マアヤ</t>
  </si>
  <si>
    <t>476-0013</t>
  </si>
  <si>
    <t>東海市中央町1-273 (601)</t>
  </si>
  <si>
    <t>0562-32-5303</t>
  </si>
  <si>
    <t>B9075</t>
  </si>
  <si>
    <t>安藤　優汰</t>
  </si>
  <si>
    <t>アンドウ　ユウタ</t>
  </si>
  <si>
    <t>名古屋市名東区藤森西町１９０７</t>
  </si>
  <si>
    <t>グローリアス明徳公園３０３</t>
  </si>
  <si>
    <t>052-774-3740</t>
  </si>
  <si>
    <t>B9084</t>
  </si>
  <si>
    <t>磯村　泰己</t>
  </si>
  <si>
    <t>イソムラ　タイキ</t>
  </si>
  <si>
    <t>名古屋市東区矢田南２－１－４</t>
  </si>
  <si>
    <t>エスペランサ矢田南４０４</t>
  </si>
  <si>
    <t>080-3281-1838</t>
  </si>
  <si>
    <t>安城</t>
  </si>
  <si>
    <t>464-8681</t>
  </si>
  <si>
    <t>愛知県名古屋市千種区鹿子殿１－１</t>
  </si>
  <si>
    <t>052-762-6111</t>
  </si>
  <si>
    <t>1-516</t>
  </si>
  <si>
    <t>大下　修司</t>
  </si>
  <si>
    <t>オオシタ　シュウジ</t>
  </si>
  <si>
    <t>462-0837</t>
  </si>
  <si>
    <t>名古屋市北区大杉３－１７－１３－３０５</t>
  </si>
  <si>
    <t>052-912-1348</t>
  </si>
  <si>
    <t>三和シャッター工業（株）中部ビル建材支店</t>
  </si>
  <si>
    <t>愛知県名古屋市東区白壁２－４－８</t>
  </si>
  <si>
    <t>052-955-3940</t>
  </si>
  <si>
    <t>T160</t>
  </si>
  <si>
    <t>越智　奎介</t>
  </si>
  <si>
    <t>オチ　ケイスケ</t>
  </si>
  <si>
    <t>東海市中ノ池4-1-2</t>
  </si>
  <si>
    <t>0562-32-5694</t>
  </si>
  <si>
    <t>B9070</t>
  </si>
  <si>
    <t>小野　顕佳</t>
  </si>
  <si>
    <t>オノ　アキヨシ</t>
  </si>
  <si>
    <t>尾張旭市狩宿町１－７２－４</t>
  </si>
  <si>
    <t>0561-52-2055</t>
  </si>
  <si>
    <t>株式会社　カネカ</t>
  </si>
  <si>
    <t>566-0072</t>
  </si>
  <si>
    <t>大阪府摂津市鳥飼西５－１－１</t>
  </si>
  <si>
    <t>072-650-2600</t>
  </si>
  <si>
    <t>1-515</t>
  </si>
  <si>
    <t>梶田　真吾</t>
  </si>
  <si>
    <t>カジタ　シンゴ</t>
  </si>
  <si>
    <t>507-0037</t>
  </si>
  <si>
    <t>多治見市音羽町４－１０５</t>
  </si>
  <si>
    <t>0572-24-3569</t>
  </si>
  <si>
    <t>春日井商業高等学校</t>
  </si>
  <si>
    <t>486-0812</t>
  </si>
  <si>
    <t>愛知県春日井市大泉寺町１０５９－１</t>
  </si>
  <si>
    <t>0568-81-1885</t>
  </si>
  <si>
    <t>1-514</t>
  </si>
  <si>
    <t>加藤　良寛</t>
  </si>
  <si>
    <t>カトウ　ヨシヒロ</t>
  </si>
  <si>
    <t>464-0845</t>
  </si>
  <si>
    <t>名古屋市千種区南明町１－６０</t>
  </si>
  <si>
    <t>090-4216-6239</t>
  </si>
  <si>
    <t>名経済高蔵高校</t>
  </si>
  <si>
    <t>467-8558</t>
  </si>
  <si>
    <t>愛知県名古屋市瑞穂区高田町３－２８－１</t>
  </si>
  <si>
    <t>052-853-0050</t>
  </si>
  <si>
    <t>B9072</t>
  </si>
  <si>
    <t>木原　喜宏</t>
  </si>
  <si>
    <t>キハラ　ヨシヒロ</t>
  </si>
  <si>
    <t>466-0826</t>
  </si>
  <si>
    <t>名古屋市昭和区滝川町４７－１４７</t>
  </si>
  <si>
    <t>サザンヒル八事３－８０２</t>
  </si>
  <si>
    <t>080-5093-7017</t>
  </si>
  <si>
    <t>052-3166-1412</t>
  </si>
  <si>
    <t>B9080</t>
  </si>
  <si>
    <t>佐々木　優</t>
  </si>
  <si>
    <t>ササキ　スグル</t>
  </si>
  <si>
    <t>486-0803</t>
  </si>
  <si>
    <t>春日井市西山町１－７－１</t>
  </si>
  <si>
    <t>春日井市民病院看護職員宿舎２１０</t>
  </si>
  <si>
    <t>080-6918-3029</t>
  </si>
  <si>
    <t>高山西</t>
  </si>
  <si>
    <t>486-0804</t>
  </si>
  <si>
    <t>愛知県春日井市鷹来町１－１－１</t>
  </si>
  <si>
    <t>0568-57-0057</t>
  </si>
  <si>
    <t>B9077</t>
  </si>
  <si>
    <t>佐々木　実花</t>
  </si>
  <si>
    <t>ササキ　ミカ</t>
  </si>
  <si>
    <t>名古屋市天白区植田東３－１４０２－９０２</t>
  </si>
  <si>
    <t>052-806-6169</t>
  </si>
  <si>
    <t>T5140</t>
  </si>
  <si>
    <t>鈴木　麻友</t>
  </si>
  <si>
    <t>スズキ　マユ</t>
  </si>
  <si>
    <t>豊浜中学校</t>
  </si>
  <si>
    <t>知多郡美浜町豊丘法花寺脇204-3</t>
  </si>
  <si>
    <t>090-3561-8976</t>
  </si>
  <si>
    <t>S366</t>
  </si>
  <si>
    <t>高柳　太壱</t>
  </si>
  <si>
    <t>タカヤナギ　タイチ</t>
  </si>
  <si>
    <t>白木中学校</t>
  </si>
  <si>
    <t>北名古屋市九之坪菰口10-2</t>
  </si>
  <si>
    <t>0568-23-7122</t>
  </si>
  <si>
    <t>T164</t>
  </si>
  <si>
    <t>田中　登馬</t>
  </si>
  <si>
    <t>タナカ　トウマ</t>
  </si>
  <si>
    <t>477-0034</t>
  </si>
  <si>
    <t>東海市養父町浜脇55-1</t>
  </si>
  <si>
    <t>090-4261-7089</t>
  </si>
  <si>
    <t>B9082</t>
  </si>
  <si>
    <t>西村　彩佳</t>
  </si>
  <si>
    <t>ニシムラ　アヤカ</t>
  </si>
  <si>
    <t>半田市白山町５－２０４－３</t>
  </si>
  <si>
    <t>シャトレ愛松白山２０１</t>
  </si>
  <si>
    <t>090-9195-6359</t>
  </si>
  <si>
    <t>1-513</t>
  </si>
  <si>
    <t>古井　将昭</t>
  </si>
  <si>
    <t>フルイ　マサアキ</t>
  </si>
  <si>
    <t>名古屋市名東区勢子坊４－１１０７</t>
  </si>
  <si>
    <t>コーポ大原２０１</t>
  </si>
  <si>
    <t>090-2779-5899</t>
  </si>
  <si>
    <t>豊が丘学同保育所</t>
  </si>
  <si>
    <t>465-0035</t>
  </si>
  <si>
    <t>愛知県名古屋市名東区豊が丘１４０１</t>
  </si>
  <si>
    <t>052-774-6427</t>
  </si>
  <si>
    <t>B9078</t>
  </si>
  <si>
    <t>古橋　一哉</t>
  </si>
  <si>
    <t>フルハシ　カズヤ</t>
  </si>
  <si>
    <t>名古屋市昭和区広路町字隼人５－１</t>
  </si>
  <si>
    <t>アーバンドエル杁中６０２</t>
  </si>
  <si>
    <t>090-9393-1119</t>
  </si>
  <si>
    <t>株式会社　日清製粉グループ本社</t>
  </si>
  <si>
    <t>愛知県名古屋市東区武平町５－１名古屋栄ビル９Ｆ</t>
  </si>
  <si>
    <t>052-972-8981</t>
  </si>
  <si>
    <t>B9083</t>
  </si>
  <si>
    <t>三宅　祐介</t>
  </si>
  <si>
    <t>ミヤケ　ユウスケ</t>
  </si>
  <si>
    <t>480-1155</t>
  </si>
  <si>
    <t>長久手市平池５０４－１</t>
  </si>
  <si>
    <t>ルカーノ藤が丘２０１</t>
  </si>
  <si>
    <t>0561-63-9311</t>
  </si>
  <si>
    <t>名古屋市立瀬古小学校</t>
  </si>
  <si>
    <t>愛知県名古屋市守山区瀬古東３－１３０３</t>
  </si>
  <si>
    <t>052-793-7225</t>
  </si>
  <si>
    <t>T161</t>
  </si>
  <si>
    <t>宮本　翔太</t>
  </si>
  <si>
    <t>ミヤモト　ショウタ</t>
  </si>
  <si>
    <t>青山中学校</t>
  </si>
  <si>
    <t>475-0836</t>
  </si>
  <si>
    <t>半田市青山2丁目12-2</t>
  </si>
  <si>
    <t>090-6082-5804</t>
  </si>
  <si>
    <t>B9076</t>
  </si>
  <si>
    <t>村上　卓也</t>
  </si>
  <si>
    <t>ムラカミ　タクヤ</t>
  </si>
  <si>
    <t>名古屋市中川区尾頭橋４－８－１１</t>
  </si>
  <si>
    <t>052-323-6622</t>
  </si>
  <si>
    <t>B9071</t>
  </si>
  <si>
    <t>茂木　仁志</t>
  </si>
  <si>
    <t>モギ　ヒトシ</t>
  </si>
  <si>
    <t>豊明市栄町姥子３－５０</t>
  </si>
  <si>
    <t>シャトレ愛松前後６０２</t>
  </si>
  <si>
    <t>0562-98-9009</t>
  </si>
  <si>
    <t>もぎ内科クリニック</t>
  </si>
  <si>
    <t>447-0035</t>
  </si>
  <si>
    <t>愛知県碧南市中山町１－２５</t>
  </si>
  <si>
    <t>0566-46-6660</t>
  </si>
  <si>
    <t>B9079</t>
  </si>
  <si>
    <t>森田　裕之</t>
  </si>
  <si>
    <t>モリタ　ヒロユキ</t>
  </si>
  <si>
    <t>シンフォニアみなみが丘</t>
  </si>
  <si>
    <t>090-6579-7237</t>
  </si>
  <si>
    <t>東邦ガス（株）</t>
  </si>
  <si>
    <t>456-8511</t>
  </si>
  <si>
    <t>愛知県名古屋市熱田区桜田町１９－１８</t>
  </si>
  <si>
    <t>052-872-9240</t>
  </si>
  <si>
    <t>B9069</t>
  </si>
  <si>
    <t>安田　真基</t>
  </si>
  <si>
    <t>ヤスダ　マサキ</t>
  </si>
  <si>
    <t>478-0063</t>
  </si>
  <si>
    <t>知多市寺本新町２－５５</t>
  </si>
  <si>
    <t>0562-33-9570</t>
  </si>
  <si>
    <t>愛知県名古屋市中村区名駅３－３－２２</t>
  </si>
  <si>
    <t>052-582-7733</t>
  </si>
  <si>
    <t>B9073</t>
  </si>
  <si>
    <t>吉川　英樹</t>
  </si>
  <si>
    <t>ヨシカワ　ヒデキ</t>
  </si>
  <si>
    <t>222-0034</t>
  </si>
  <si>
    <t>横浜市港北区岸根町518-1-105</t>
  </si>
  <si>
    <t>090-3588-1945</t>
  </si>
  <si>
    <t>104-8258</t>
  </si>
  <si>
    <t>東京都東京都中央区新川２－２７－２</t>
  </si>
  <si>
    <t>03-5539-8327</t>
  </si>
  <si>
    <t>T189</t>
  </si>
  <si>
    <t>吉村　侑真</t>
  </si>
  <si>
    <t>ヨシムラ　ユウマ</t>
  </si>
  <si>
    <t>B9081</t>
  </si>
  <si>
    <t>渡邉　涼介</t>
  </si>
  <si>
    <t>ワタナベ　リョウスケ</t>
  </si>
  <si>
    <t>489-0069</t>
  </si>
  <si>
    <t>瀬戸市東松山町１５５－１０３</t>
  </si>
  <si>
    <t>0561-87-1590</t>
  </si>
  <si>
    <t>468-8503</t>
  </si>
  <si>
    <t>名古屋市天白区八事山１５０</t>
  </si>
  <si>
    <t>052-832-1151</t>
  </si>
  <si>
    <t>C9039</t>
  </si>
  <si>
    <t>安部　秋司</t>
  </si>
  <si>
    <t>アベ　シュウジ</t>
  </si>
  <si>
    <t>444-0812</t>
  </si>
  <si>
    <t>岡崎市大西町南ケ原22-26</t>
  </si>
  <si>
    <t>C9035</t>
  </si>
  <si>
    <t>石川　浩代</t>
  </si>
  <si>
    <t>イシカワ　ヒロヨ</t>
  </si>
  <si>
    <t>西尾市中畑町大山24-6</t>
  </si>
  <si>
    <t>C9006</t>
  </si>
  <si>
    <t>石田　正大</t>
  </si>
  <si>
    <t>イシダ　ショウタ</t>
  </si>
  <si>
    <t>刈谷市高津波町5-33-1</t>
  </si>
  <si>
    <t>ｸｲﾝﾋﾞｰ305</t>
  </si>
  <si>
    <t>V427</t>
  </si>
  <si>
    <t>市橋　柊哉</t>
  </si>
  <si>
    <t>イチハシ　シュウヤ</t>
  </si>
  <si>
    <t>幸田中学校</t>
  </si>
  <si>
    <t>444-0113</t>
  </si>
  <si>
    <t>額田郡幸田町菱池内池83-4A</t>
  </si>
  <si>
    <t>0564-63-5382</t>
  </si>
  <si>
    <t>C9014</t>
  </si>
  <si>
    <t>伊藤　拓郎</t>
  </si>
  <si>
    <t>イトウ　タクロウ</t>
  </si>
  <si>
    <t>みよし市打越町三本松３０－５５６</t>
  </si>
  <si>
    <t>C9026</t>
  </si>
  <si>
    <t>伊東　英機</t>
  </si>
  <si>
    <t>イトウ　ヒデキ</t>
  </si>
  <si>
    <t>444-3524</t>
  </si>
  <si>
    <t>岡崎市竜泉寺町後山10-55</t>
  </si>
  <si>
    <t>V426</t>
  </si>
  <si>
    <t>稲葉　晃弘</t>
  </si>
  <si>
    <t>イナバ　アキヒロ</t>
  </si>
  <si>
    <t>幸田町立幸田中学校</t>
  </si>
  <si>
    <t>444-0114</t>
  </si>
  <si>
    <t>額田郡幸田町横落字郷中45番地33</t>
  </si>
  <si>
    <t>0564-62-0991</t>
  </si>
  <si>
    <t>C9036</t>
  </si>
  <si>
    <t>井山　英雄</t>
  </si>
  <si>
    <t>イヤマ　ヒデオ</t>
  </si>
  <si>
    <t>448-0831</t>
  </si>
  <si>
    <t>刈谷市熊野町4-7-5</t>
  </si>
  <si>
    <t>ルミエールあいずま　２０２号室</t>
  </si>
  <si>
    <t>C9017</t>
  </si>
  <si>
    <t>岩田　行弘</t>
  </si>
  <si>
    <t>イワタ　ユキヒロ</t>
  </si>
  <si>
    <t>知立市南新地2-5-2</t>
  </si>
  <si>
    <t>グランシャトル　B-5</t>
  </si>
  <si>
    <t>C9016</t>
  </si>
  <si>
    <t>大曲　佳紀</t>
  </si>
  <si>
    <t>オオマガリ　ヨシキ</t>
  </si>
  <si>
    <t>444-0203</t>
  </si>
  <si>
    <t>岡崎市井内町字久世27</t>
  </si>
  <si>
    <t>サープラスⅡ　ハピネス102号</t>
  </si>
  <si>
    <t>V5549</t>
  </si>
  <si>
    <t>尾崎　みわ</t>
  </si>
  <si>
    <t>オザキ　ミワ</t>
  </si>
  <si>
    <t>西尾市立幡豆中学校</t>
  </si>
  <si>
    <t>444-0701</t>
  </si>
  <si>
    <t>西尾市東幡豆町緑ヶ崎68</t>
  </si>
  <si>
    <t>0563-62-6776</t>
  </si>
  <si>
    <t>C9013</t>
  </si>
  <si>
    <t>河田　則彦</t>
  </si>
  <si>
    <t>カワダ　ノリヒコ</t>
  </si>
  <si>
    <t>471-0036</t>
  </si>
  <si>
    <t>豊田市広久手町3-14-1</t>
  </si>
  <si>
    <t>ｺﾚｸｼｮﾝ元町通り203号</t>
  </si>
  <si>
    <t>C9011</t>
  </si>
  <si>
    <t>日下部　智久</t>
  </si>
  <si>
    <t>クサカベ　トモヒサ</t>
  </si>
  <si>
    <t>岡崎市小針町2-1-9</t>
  </si>
  <si>
    <t>V593</t>
  </si>
  <si>
    <t>楠美　春大</t>
  </si>
  <si>
    <t>クスミ　ハルト</t>
  </si>
  <si>
    <t>みよし市立南中学校</t>
  </si>
  <si>
    <t>470-0214</t>
  </si>
  <si>
    <t>みよし市明知町山中78-11</t>
  </si>
  <si>
    <t>090-3951-0878</t>
  </si>
  <si>
    <t>C9029</t>
  </si>
  <si>
    <t>久保木　結</t>
  </si>
  <si>
    <t>クボキ　ユイ</t>
  </si>
  <si>
    <t>444-0816</t>
  </si>
  <si>
    <t>岡崎市羽根町大池50-4</t>
  </si>
  <si>
    <t>C9034</t>
  </si>
  <si>
    <t>小林　政之</t>
  </si>
  <si>
    <t>コバヤシ　マサユキ</t>
  </si>
  <si>
    <t>445-0071</t>
  </si>
  <si>
    <t>西尾市熊味町新畑128-2</t>
  </si>
  <si>
    <t>C9015</t>
  </si>
  <si>
    <t>小南　翼</t>
  </si>
  <si>
    <t>コミナミ　ツバサ</t>
  </si>
  <si>
    <t>豊田市大林町9-99</t>
  </si>
  <si>
    <t>アリビオ大林寮　Ａ1016</t>
  </si>
  <si>
    <t>C9031</t>
  </si>
  <si>
    <t>嶋田　富美子</t>
  </si>
  <si>
    <t>シマダ　フミコ</t>
  </si>
  <si>
    <t>444-0866</t>
  </si>
  <si>
    <t>岡崎市明大寺町仲ヶ入23-215-701</t>
  </si>
  <si>
    <t>C9033</t>
  </si>
  <si>
    <t>末廣　秀行</t>
  </si>
  <si>
    <t>スエヒロ　ヒデユキ</t>
  </si>
  <si>
    <t>安城市新田町大山田上３５－４</t>
  </si>
  <si>
    <t>グローリーⅠ　２０２号</t>
  </si>
  <si>
    <t>C9023</t>
  </si>
  <si>
    <t>杉原　睦弘</t>
  </si>
  <si>
    <t>スギハラ　ノブヒロ</t>
  </si>
  <si>
    <t>444-0076</t>
  </si>
  <si>
    <t>岡崎市井田町１－２５９－１</t>
  </si>
  <si>
    <t>0564-22-5321</t>
  </si>
  <si>
    <t>C9019</t>
  </si>
  <si>
    <t>鈴木　賢治</t>
  </si>
  <si>
    <t>447-0807</t>
  </si>
  <si>
    <t>碧南市伏見町４－４０</t>
  </si>
  <si>
    <t>C9028</t>
  </si>
  <si>
    <t>鈴木　さより</t>
  </si>
  <si>
    <t>スズキ　サヨリ</t>
  </si>
  <si>
    <t>444-0834</t>
  </si>
  <si>
    <t>岡崎市柱町下川田16-7</t>
  </si>
  <si>
    <t>C9037</t>
  </si>
  <si>
    <t>陶山　卓也</t>
  </si>
  <si>
    <t>スヤマ　タクヤ</t>
  </si>
  <si>
    <t>447-0034</t>
  </si>
  <si>
    <t>碧南市鴻島町5-33</t>
  </si>
  <si>
    <t>日新製鋼碧南寮323号</t>
  </si>
  <si>
    <t>山口県</t>
  </si>
  <si>
    <t>C9003</t>
  </si>
  <si>
    <t>髙田　佳子</t>
  </si>
  <si>
    <t>タカタ　ケイコ</t>
  </si>
  <si>
    <t>岡崎市稲熊町5-5-2</t>
  </si>
  <si>
    <t>ソシアルセイワ梅園坂504号</t>
  </si>
  <si>
    <t>C9038</t>
  </si>
  <si>
    <t>高橋　孝治</t>
  </si>
  <si>
    <t>タカハシ　コウジ</t>
  </si>
  <si>
    <t>471-0845</t>
  </si>
  <si>
    <t>豊田市田中町3-50-11</t>
  </si>
  <si>
    <t>Ｔｽﾃｰｼﾞ田中町ﾊｰﾐﾆｰﾊﾟｰｸ704号室</t>
  </si>
  <si>
    <t>V5898</t>
  </si>
  <si>
    <t>田中　梨咲子</t>
  </si>
  <si>
    <t>タナカ　リサコ</t>
  </si>
  <si>
    <t>愛知教育大学附属岡崎中学校</t>
  </si>
  <si>
    <t>岡崎市真伝町字吉祥8</t>
  </si>
  <si>
    <t>0564-77-0949</t>
  </si>
  <si>
    <t>C9021</t>
  </si>
  <si>
    <t>都築　誠矢</t>
  </si>
  <si>
    <t>ツヅキ　マサヤ</t>
  </si>
  <si>
    <t>445-0073</t>
  </si>
  <si>
    <t>西尾市寄住町柴草56</t>
  </si>
  <si>
    <t>C9020</t>
  </si>
  <si>
    <t>鳥居　和久</t>
  </si>
  <si>
    <t>トリイ　カズヒサ</t>
  </si>
  <si>
    <t>448-0803</t>
  </si>
  <si>
    <t>刈谷市野田町新上納103-22</t>
  </si>
  <si>
    <t>V595</t>
  </si>
  <si>
    <t>中川　崇太</t>
  </si>
  <si>
    <t>ナカガワ　ソウタ</t>
  </si>
  <si>
    <t>豊田市立井鄕中学校</t>
  </si>
  <si>
    <t>豊田市四郷町山畑119-1</t>
  </si>
  <si>
    <t>090-9177-1312</t>
  </si>
  <si>
    <t>C9022</t>
  </si>
  <si>
    <t>中川　大輔</t>
  </si>
  <si>
    <t>ナカガワ　ダイスケ</t>
  </si>
  <si>
    <t>岡崎市小針町字北畑８－１</t>
  </si>
  <si>
    <t>菱風寮B-211</t>
  </si>
  <si>
    <t>C9025</t>
  </si>
  <si>
    <t>西岡　正嘉</t>
  </si>
  <si>
    <t>ニシオカ　マサヨシ</t>
  </si>
  <si>
    <t>豊田市小坂本町5-1-2</t>
  </si>
  <si>
    <t>グランスイート豊田　1401</t>
  </si>
  <si>
    <t>C9027</t>
  </si>
  <si>
    <t>二ノ宮　亜樹子</t>
  </si>
  <si>
    <t>ニノミヤ　アキコ</t>
  </si>
  <si>
    <t>448-0861</t>
  </si>
  <si>
    <t>刈谷市半城土北町２－７０２－１</t>
  </si>
  <si>
    <t>0566-23-6669</t>
  </si>
  <si>
    <t>V433</t>
  </si>
  <si>
    <t>長谷川　昂輝</t>
  </si>
  <si>
    <t>ハセガワ　コウキ</t>
  </si>
  <si>
    <t>みよし市三好丘中学校</t>
  </si>
  <si>
    <t>みよし市三好丘旭1-8-4</t>
  </si>
  <si>
    <t>0561-36-8025</t>
  </si>
  <si>
    <t>C9018</t>
  </si>
  <si>
    <t>平田　誠</t>
  </si>
  <si>
    <t>ヒラタ　マコト</t>
  </si>
  <si>
    <t>444-0124</t>
  </si>
  <si>
    <t>額田郡幸田町大字深溝字市場２７</t>
  </si>
  <si>
    <t>0564-62-0351</t>
  </si>
  <si>
    <t>C9024</t>
  </si>
  <si>
    <t>深谷　聡明</t>
  </si>
  <si>
    <t>フカヤ　トシアキ</t>
  </si>
  <si>
    <t>444-0039</t>
  </si>
  <si>
    <t>岡崎市花崗町1-23</t>
  </si>
  <si>
    <t>トウカイハイツ　405</t>
  </si>
  <si>
    <t>C9030</t>
  </si>
  <si>
    <t>藤永　輝光</t>
  </si>
  <si>
    <t>フジナガ　テルミツ</t>
  </si>
  <si>
    <t>448-0034</t>
  </si>
  <si>
    <t>刈谷市神明町2-35</t>
  </si>
  <si>
    <t>ゼラミ秀神明709号</t>
  </si>
  <si>
    <t>C9010</t>
  </si>
  <si>
    <t>松橋　俊太</t>
  </si>
  <si>
    <t>マツハシ　シュンタ</t>
  </si>
  <si>
    <t>安城市今池町2-1-1</t>
  </si>
  <si>
    <t>ｺｰﾌﾟ野村B-1116</t>
  </si>
  <si>
    <t>C9032</t>
  </si>
  <si>
    <t>三宅　知愛</t>
  </si>
  <si>
    <t>ミヤケ　トモヨシ</t>
  </si>
  <si>
    <t>470-0335</t>
  </si>
  <si>
    <t>豊田市青木町3-168</t>
  </si>
  <si>
    <t>V428</t>
  </si>
  <si>
    <t>村上　舜</t>
  </si>
  <si>
    <t>ムラカミ　シュン</t>
  </si>
  <si>
    <t>豊南中学校</t>
  </si>
  <si>
    <t>豊田市明和町3-13-25</t>
  </si>
  <si>
    <t>080-5139-1630</t>
  </si>
  <si>
    <t>C9005</t>
  </si>
  <si>
    <t>元谷　達郎</t>
  </si>
  <si>
    <t>モトタニ　タツロウ</t>
  </si>
  <si>
    <t>471-0079</t>
  </si>
  <si>
    <t>豊田市陣中町1-7-1</t>
  </si>
  <si>
    <t>プレザン陣中325号室</t>
  </si>
  <si>
    <t>C9002</t>
  </si>
  <si>
    <t>安本　太一</t>
  </si>
  <si>
    <t>ヤスモト　タイチ</t>
  </si>
  <si>
    <t>448-0007</t>
  </si>
  <si>
    <t>刈谷市東境町緑が丘４４－２</t>
  </si>
  <si>
    <t>マンショングリーンヒル101</t>
  </si>
  <si>
    <t>0566-36-7485</t>
  </si>
  <si>
    <t>C9007</t>
  </si>
  <si>
    <t>山内　康平</t>
  </si>
  <si>
    <t>ヤマウチ　コウヘイ</t>
  </si>
  <si>
    <t>444-2114</t>
  </si>
  <si>
    <t>岡崎市堂前町2-3-1</t>
  </si>
  <si>
    <t>V8</t>
  </si>
  <si>
    <t>山田　大翔</t>
  </si>
  <si>
    <t>ヤマダ　ヤマト</t>
  </si>
  <si>
    <t>祟化館中学校</t>
  </si>
  <si>
    <t>豊田市横山町4-38-43</t>
  </si>
  <si>
    <t>0565-77-3383</t>
  </si>
  <si>
    <t>C9004</t>
  </si>
  <si>
    <t>山田　わか奈</t>
  </si>
  <si>
    <t>ヤマダ　ワカナ</t>
  </si>
  <si>
    <t>豊田市横山町４－３８－４３</t>
  </si>
  <si>
    <t>V5326</t>
  </si>
  <si>
    <t>山本　詩織</t>
  </si>
  <si>
    <t>ヤマモト　シオリ</t>
  </si>
  <si>
    <t>みよし市三好ヶ丘中学校</t>
  </si>
  <si>
    <t>みよし市三好丘あおば2-18-4</t>
  </si>
  <si>
    <t>ﾕﾆｰﾌﾞﾙ三好ヶ丘202</t>
  </si>
  <si>
    <t>0561-36-1256</t>
  </si>
  <si>
    <t>C9009</t>
  </si>
  <si>
    <t>山本　萌恵子</t>
  </si>
  <si>
    <t>ヤマモト　モエコ</t>
  </si>
  <si>
    <t>444-0805</t>
  </si>
  <si>
    <t>岡崎市美合町地蔵野1-97</t>
  </si>
  <si>
    <t>C9001</t>
  </si>
  <si>
    <t>吉清　一博</t>
  </si>
  <si>
    <t>ヨシキヨ　カズヒロ</t>
  </si>
  <si>
    <t>471-0813</t>
  </si>
  <si>
    <t>豊田市野見山町2-18-45</t>
  </si>
  <si>
    <t>C9008</t>
  </si>
  <si>
    <t>吉村　健吾</t>
  </si>
  <si>
    <t>ヨシムラ　ケンゴ</t>
  </si>
  <si>
    <t>444-2224</t>
  </si>
  <si>
    <t>豊田市巴町カキタ3-4</t>
  </si>
  <si>
    <t>豊田北</t>
  </si>
  <si>
    <t>V5508</t>
  </si>
  <si>
    <t>渡辺　舞</t>
  </si>
  <si>
    <t>豊田市西中山町茨廻１－６４</t>
  </si>
  <si>
    <t>0565-75-3170</t>
  </si>
  <si>
    <t>C9012</t>
  </si>
  <si>
    <t>渡辺　裕二</t>
  </si>
  <si>
    <t>安城市三河安城東町1-30-11</t>
  </si>
  <si>
    <t>W619</t>
  </si>
  <si>
    <t>浅井　皓貴</t>
  </si>
  <si>
    <t>アサイ　コウキ</t>
  </si>
  <si>
    <t>新城市立八名中学校</t>
  </si>
  <si>
    <t>441-1332</t>
  </si>
  <si>
    <t>新城市黒田字深田53</t>
  </si>
  <si>
    <t>0563-26-1770</t>
  </si>
  <si>
    <t>Ｄ９０１２</t>
  </si>
  <si>
    <t>石黒　大介</t>
  </si>
  <si>
    <t>イシグロ　ダイスケ</t>
  </si>
  <si>
    <t>442-0848</t>
  </si>
  <si>
    <t>豊川市白鳥町兎足１番地１０</t>
  </si>
  <si>
    <t>W5477</t>
  </si>
  <si>
    <t>井下　真友</t>
  </si>
  <si>
    <t>イシタ　マユ</t>
  </si>
  <si>
    <t>新城市黒田字荻平野104</t>
  </si>
  <si>
    <t>0536-26-1335</t>
  </si>
  <si>
    <t>Ｄ９００１</t>
  </si>
  <si>
    <t>伊藤　航二</t>
  </si>
  <si>
    <t>イトウ　コウジ</t>
  </si>
  <si>
    <t>449-0206</t>
  </si>
  <si>
    <t>北設楽郡東栄町下田字門前４－５</t>
  </si>
  <si>
    <t>Ｄ９０１５</t>
  </si>
  <si>
    <t>岩田　紘史</t>
  </si>
  <si>
    <t>イワタ　ヒロシ</t>
  </si>
  <si>
    <t>440-0011</t>
  </si>
  <si>
    <t>豊橋市牛川通４－１－７</t>
  </si>
  <si>
    <t>豊和寮４－３０６</t>
  </si>
  <si>
    <t>W222</t>
  </si>
  <si>
    <t>上田　大翔</t>
  </si>
  <si>
    <t>ウエダ　ダイト</t>
  </si>
  <si>
    <t>福江中学校</t>
  </si>
  <si>
    <t>441-3614</t>
  </si>
  <si>
    <t>田原市保美町下地123-1</t>
  </si>
  <si>
    <t>0531-32-3495</t>
  </si>
  <si>
    <t>Ｄ９００６</t>
  </si>
  <si>
    <t>大蔵　由紀子</t>
  </si>
  <si>
    <t>オオクラ　ユキコ</t>
  </si>
  <si>
    <t>440-0013</t>
  </si>
  <si>
    <t>豊橋市西小鷹野２－１２－１３</t>
  </si>
  <si>
    <t>Ｄ９０２１</t>
  </si>
  <si>
    <t>小川　直哉</t>
  </si>
  <si>
    <t>オガワ　ナオヤ</t>
  </si>
  <si>
    <t>豊橋市向山東町９０</t>
  </si>
  <si>
    <t>Ｄ９００２</t>
  </si>
  <si>
    <t>片桐　淳平</t>
  </si>
  <si>
    <t>カタギリ　ジュンペイ</t>
  </si>
  <si>
    <t>441-2301</t>
  </si>
  <si>
    <t>北設楽郡設楽町田口字谷下２３</t>
  </si>
  <si>
    <t>Ｄ９００８</t>
  </si>
  <si>
    <t>木内　和恵</t>
  </si>
  <si>
    <t>キウチ　カヅエ</t>
  </si>
  <si>
    <t>442-0839</t>
  </si>
  <si>
    <t>豊川市四ツ谷町３丁目４０－４</t>
  </si>
  <si>
    <t>Ｄ９００５</t>
  </si>
  <si>
    <t>北島　陽佑</t>
  </si>
  <si>
    <t>キタジマ　ヨウスケ</t>
  </si>
  <si>
    <t>豊橋市西高師町白山１－５</t>
  </si>
  <si>
    <t>Ｄ９００９</t>
  </si>
  <si>
    <t>近藤　尭之</t>
  </si>
  <si>
    <t>441-8019</t>
  </si>
  <si>
    <t>豊橋市花田町中ノ坪７４－２－１００３</t>
  </si>
  <si>
    <t>Ｄ９０１９</t>
  </si>
  <si>
    <t>佐野　寛太</t>
  </si>
  <si>
    <t>サノ　カンタ</t>
  </si>
  <si>
    <t>442-0842</t>
  </si>
  <si>
    <t>豊川市蔵子２－１５－３０</t>
  </si>
  <si>
    <t>Ｄ９０１８</t>
  </si>
  <si>
    <t>佐野　僚哉</t>
  </si>
  <si>
    <t>サノ　リョウヤ</t>
  </si>
  <si>
    <t>Ｄ９０１３</t>
  </si>
  <si>
    <t>杉浦　隆史</t>
  </si>
  <si>
    <t>スギウラ　タカシ</t>
  </si>
  <si>
    <t>440-0897</t>
  </si>
  <si>
    <t>豊橋市松葉町2-51</t>
  </si>
  <si>
    <t>W223</t>
  </si>
  <si>
    <t>中川　世名</t>
  </si>
  <si>
    <t>ナカガワ　セナ</t>
  </si>
  <si>
    <t>田原市保美町平城105-1</t>
  </si>
  <si>
    <t>サニーハイツ童夢101</t>
  </si>
  <si>
    <t>090-3159-8792</t>
  </si>
  <si>
    <t>Ｄ９００４</t>
  </si>
  <si>
    <t>中野　毅</t>
  </si>
  <si>
    <t>ナカノ　ツヨシ</t>
  </si>
  <si>
    <t>440-0853</t>
  </si>
  <si>
    <t>豊橋市佐藤２丁目３－１４</t>
  </si>
  <si>
    <t>セザンヌ佐藤１０１号室</t>
  </si>
  <si>
    <t>Ｄ９０１１</t>
  </si>
  <si>
    <t>中村　平太</t>
  </si>
  <si>
    <t>ナカムラ　ヘイタ</t>
  </si>
  <si>
    <t>競技者</t>
  </si>
  <si>
    <t>443-0033</t>
  </si>
  <si>
    <t>蒲郡市松原町１１－２６</t>
  </si>
  <si>
    <t>ハミング小林Ｂ１０２</t>
  </si>
  <si>
    <t>4-144</t>
  </si>
  <si>
    <t>中森　洋治</t>
  </si>
  <si>
    <t>ナカモリ　ヨウジ</t>
  </si>
  <si>
    <t>443-0008</t>
  </si>
  <si>
    <t>蒲郡市柏原町加治替戸１０－３</t>
  </si>
  <si>
    <t>W224</t>
  </si>
  <si>
    <t>二村　旭</t>
  </si>
  <si>
    <t>ニムラ　アサヒ</t>
  </si>
  <si>
    <t>441-3617</t>
  </si>
  <si>
    <t>田原市福江町天神97-3</t>
  </si>
  <si>
    <t>0531-37-1311</t>
  </si>
  <si>
    <t>W5476</t>
  </si>
  <si>
    <t>萩原　さら</t>
  </si>
  <si>
    <t>ハギハラ　サラ</t>
  </si>
  <si>
    <t>441-3415</t>
  </si>
  <si>
    <t>田原市神戸町新大坪28</t>
  </si>
  <si>
    <t>0531-22-4180</t>
  </si>
  <si>
    <t>Ｄ９０１７</t>
  </si>
  <si>
    <t>原田　大輝</t>
  </si>
  <si>
    <t>ハラダ　ダイキ</t>
  </si>
  <si>
    <t>豊橋市富士見台4-8-3</t>
  </si>
  <si>
    <t>Ｄ９０２０</t>
  </si>
  <si>
    <t>古澤　裕人</t>
  </si>
  <si>
    <t>フルサワ　ヒロト</t>
  </si>
  <si>
    <t>441-0105</t>
  </si>
  <si>
    <t>豊川市伊奈町縫殿２６－５１</t>
  </si>
  <si>
    <t>ガーデンコート暖２０１</t>
  </si>
  <si>
    <t>Ｄ９０１４</t>
  </si>
  <si>
    <t>本多　滋明</t>
  </si>
  <si>
    <t>ホンダ　シゲアキ</t>
  </si>
  <si>
    <t>443-0041</t>
  </si>
  <si>
    <t>蒲郡市宮成町1-19</t>
  </si>
  <si>
    <t>0533-67-8063</t>
  </si>
  <si>
    <t>愛知県立西尾東高等学校</t>
  </si>
  <si>
    <t>445-0006</t>
  </si>
  <si>
    <t>愛知県西尾市小島町大郷1-4愛知県立西尾東高等学校</t>
  </si>
  <si>
    <t>0563-56-1911</t>
  </si>
  <si>
    <t>Ｄ９００７</t>
  </si>
  <si>
    <t>蒔田　紗弥香</t>
  </si>
  <si>
    <t>マキタ　サヤカ</t>
  </si>
  <si>
    <t>442-0006</t>
  </si>
  <si>
    <t>豊川市三蔵子町出口１－２２</t>
  </si>
  <si>
    <t>Ｄ９０１０</t>
  </si>
  <si>
    <t>松本　善夫</t>
  </si>
  <si>
    <t>443-0042</t>
  </si>
  <si>
    <t>蒲郡市御幸町26-4</t>
  </si>
  <si>
    <t>Ｄ９０１６</t>
  </si>
  <si>
    <t>山口　拓志</t>
  </si>
  <si>
    <t>ヤマグチ　ヒロシ</t>
  </si>
  <si>
    <t>441-8023</t>
  </si>
  <si>
    <t>豊橋市八通町74</t>
  </si>
  <si>
    <t>ダイヤパレス羽根井２１０</t>
  </si>
  <si>
    <t>W225</t>
  </si>
  <si>
    <t>吉居　駿恭</t>
  </si>
  <si>
    <t>ヨシイ　シュンスケ</t>
  </si>
  <si>
    <t>441-3425</t>
  </si>
  <si>
    <t>田原市大草町北神65-6</t>
  </si>
  <si>
    <t>0531-22-9781</t>
  </si>
  <si>
    <t>C81</t>
  </si>
  <si>
    <t>石田　考正</t>
  </si>
  <si>
    <t>イシダ　タカマサ</t>
  </si>
  <si>
    <t>蒲郡市形原町田中町2-1</t>
  </si>
  <si>
    <t>C82</t>
  </si>
  <si>
    <t>鹿島　信男</t>
  </si>
  <si>
    <t>カシマ　ノブオ</t>
  </si>
  <si>
    <t>豊田市竹元町福田27-2 センヒトル竹本館B-101</t>
  </si>
  <si>
    <t>C80</t>
  </si>
  <si>
    <t>高階　正人</t>
  </si>
  <si>
    <t>タカカイ　マサト</t>
  </si>
  <si>
    <t>豊橋市杉山町いずみが丘４３－８</t>
  </si>
  <si>
    <t>C454</t>
  </si>
  <si>
    <t>田崎　竜土</t>
  </si>
  <si>
    <t>タサキ　リュウト</t>
  </si>
  <si>
    <t>511-0224</t>
  </si>
  <si>
    <t>いなべ市員弁町大泉2181-1</t>
  </si>
  <si>
    <t>C83</t>
  </si>
  <si>
    <t>水谷　亮太</t>
  </si>
  <si>
    <t>ミズタニ　リョウタ</t>
  </si>
  <si>
    <t>安城市泉町下之切47番地1</t>
  </si>
  <si>
    <t>C84</t>
  </si>
  <si>
    <t>渡邊　勇真</t>
  </si>
  <si>
    <t>ワタナベ　ユウマ</t>
  </si>
  <si>
    <t>444-3175</t>
  </si>
  <si>
    <t>岡崎市真伝2-14</t>
  </si>
  <si>
    <t>Ｄ１０９</t>
  </si>
  <si>
    <t>足立　依実子</t>
  </si>
  <si>
    <t>アダチ　エミコ</t>
  </si>
  <si>
    <t>444-3502</t>
  </si>
  <si>
    <t>岡崎市大幡町中根１５－６</t>
  </si>
  <si>
    <t>adachi_emiko@aiho.co.jp</t>
  </si>
  <si>
    <t>Ｄ１０６</t>
  </si>
  <si>
    <t>清政　愛理</t>
  </si>
  <si>
    <t>キヨマサ　アリ</t>
  </si>
  <si>
    <t>675-1115</t>
  </si>
  <si>
    <t>加古郡稲美町国岡５丁目５５番地</t>
  </si>
  <si>
    <t>株式会社ＡＩＨＯ</t>
  </si>
  <si>
    <t>愛知県豊川市白鳥町防入６０番地</t>
  </si>
  <si>
    <t>Ｄ１０８</t>
  </si>
  <si>
    <t>瀬古　和宏</t>
  </si>
  <si>
    <t>セコ　カズヒロ</t>
  </si>
  <si>
    <t>570-0021</t>
  </si>
  <si>
    <t>守口市八雲東町２丁目５９番地１２号</t>
  </si>
  <si>
    <t>seko@aiho.co.jp</t>
  </si>
  <si>
    <t>06-908-3759</t>
  </si>
  <si>
    <t>株式会社AIHO</t>
  </si>
  <si>
    <t>533-0013</t>
  </si>
  <si>
    <t>大阪府大阪市東淀川区豊里７－１１－１７㈱　AIHO　大阪支店</t>
  </si>
  <si>
    <t>06-6328-1613</t>
  </si>
  <si>
    <t>Ｄ１０５</t>
  </si>
  <si>
    <t>戸澤　哲二</t>
  </si>
  <si>
    <t>トザワ　テツジ</t>
  </si>
  <si>
    <t>441-3141</t>
  </si>
  <si>
    <t>豊橋市大岩町北山63-7</t>
  </si>
  <si>
    <t>Ｄ１０７</t>
  </si>
  <si>
    <t>満澤　茜</t>
  </si>
  <si>
    <t>ミツザワ　アカネ</t>
  </si>
  <si>
    <t>399-3705</t>
  </si>
  <si>
    <t>上伊那郡飯島町七久保4003-1</t>
  </si>
  <si>
    <t>長野東</t>
  </si>
  <si>
    <t>3-140</t>
  </si>
  <si>
    <t>磯貝　喜与二</t>
  </si>
  <si>
    <t>イソガイ　キヨジ</t>
  </si>
  <si>
    <t>447-0875</t>
  </si>
  <si>
    <t>碧南市善明町３－９０</t>
  </si>
  <si>
    <t>3-139</t>
  </si>
  <si>
    <t>岩間　芳次</t>
  </si>
  <si>
    <t>イワマ　ヨシツグ</t>
  </si>
  <si>
    <t>447-0883</t>
  </si>
  <si>
    <t>碧南市下洲町92</t>
  </si>
  <si>
    <t>0566-42-1068</t>
  </si>
  <si>
    <t>日本郵便(株)碧南郵便局</t>
  </si>
  <si>
    <t>447-0877</t>
  </si>
  <si>
    <t>愛知県碧南市栄町1丁目22</t>
  </si>
  <si>
    <t>C408</t>
  </si>
  <si>
    <t>神谷　恵理子</t>
  </si>
  <si>
    <t>カミヤ　エリコ</t>
  </si>
  <si>
    <t>刈谷市東刈谷町３－１８－１グローリアス東刈谷第３２０４</t>
  </si>
  <si>
    <t>3-144</t>
  </si>
  <si>
    <t>川原　広紀</t>
  </si>
  <si>
    <t>カワハラ　ヒロキ</t>
  </si>
  <si>
    <t>447-0046</t>
  </si>
  <si>
    <t>碧南市堀方町1-40-10</t>
  </si>
  <si>
    <t>0566-48-5145</t>
  </si>
  <si>
    <t>アイシンAW</t>
  </si>
  <si>
    <t>3-141</t>
  </si>
  <si>
    <t>北村　晴雄</t>
  </si>
  <si>
    <t>キタムラ　ハルオ</t>
  </si>
  <si>
    <t>447-0865</t>
  </si>
  <si>
    <t>碧南市浅間町２－２４－１</t>
  </si>
  <si>
    <t>C407</t>
  </si>
  <si>
    <t>小久江　昭仁</t>
  </si>
  <si>
    <t>コグエ　アキヒト</t>
  </si>
  <si>
    <t>審判・選手</t>
  </si>
  <si>
    <t>447-0867</t>
  </si>
  <si>
    <t>碧南市田尻町2-31</t>
  </si>
  <si>
    <t>anahanak@katch.ne.jp</t>
  </si>
  <si>
    <t>090-1285-1956</t>
  </si>
  <si>
    <t>C409</t>
  </si>
  <si>
    <t>古久根　千恵里</t>
  </si>
  <si>
    <t>コクネ　チエリ</t>
  </si>
  <si>
    <t>447-0886</t>
  </si>
  <si>
    <t>碧南市源氏町3-11</t>
  </si>
  <si>
    <t>0566-42-3311</t>
  </si>
  <si>
    <t>㈱太陽塗装</t>
  </si>
  <si>
    <t>愛知県西尾市中畑小井戸44-1</t>
  </si>
  <si>
    <t>0563-59-3358</t>
  </si>
  <si>
    <t>C413</t>
  </si>
  <si>
    <t>古久根　賢博</t>
  </si>
  <si>
    <t>コグネ　マサヒロ</t>
  </si>
  <si>
    <t>090-9028-0267</t>
  </si>
  <si>
    <t>（株）太陽塗装</t>
  </si>
  <si>
    <t>C406</t>
  </si>
  <si>
    <t>齋藤　恭子</t>
  </si>
  <si>
    <t>サイトウ　キョウコ</t>
  </si>
  <si>
    <t>447-0081</t>
  </si>
  <si>
    <t>碧南市舟江町２－１３６</t>
  </si>
  <si>
    <t>C412</t>
  </si>
  <si>
    <t>城頭　毅</t>
  </si>
  <si>
    <t>ジョウトウ　タケシ</t>
  </si>
  <si>
    <t>447-0043</t>
  </si>
  <si>
    <t>碧南市幸町4-12</t>
  </si>
  <si>
    <t>090-6083-9628</t>
  </si>
  <si>
    <t>TTS(株)</t>
  </si>
  <si>
    <t>3-138</t>
  </si>
  <si>
    <t>スギウラ　ヘイサク</t>
  </si>
  <si>
    <t>3-142</t>
  </si>
  <si>
    <t>都築　慶和</t>
  </si>
  <si>
    <t>ツヅキ　ヨシカズ</t>
  </si>
  <si>
    <t>441-1362</t>
  </si>
  <si>
    <t>碧南市住吉町４－９８－５</t>
  </si>
  <si>
    <t>yoshikazu731@h9dion.ne.jp</t>
  </si>
  <si>
    <t>愛知県立知立東高校</t>
  </si>
  <si>
    <t>3-143</t>
  </si>
  <si>
    <t>牧野　友美</t>
  </si>
  <si>
    <t>マキノ　トモヨシ</t>
  </si>
  <si>
    <t>446-0075</t>
  </si>
  <si>
    <t>安城市二本木新町1-1-27</t>
  </si>
  <si>
    <t>0566-75-3859</t>
  </si>
  <si>
    <t>トヨタすまいるライフ㈱</t>
  </si>
  <si>
    <t>447-0808</t>
  </si>
  <si>
    <t>愛知県碧南市鷲塚町1トヨタ自動車㈱鷲塚社宅</t>
  </si>
  <si>
    <t>0566-43-3281</t>
  </si>
  <si>
    <t>C411</t>
  </si>
  <si>
    <t>宮浦　陸</t>
  </si>
  <si>
    <t>ミヤウラ　リク</t>
  </si>
  <si>
    <t>447-0888</t>
  </si>
  <si>
    <t>碧南市春日町2-13-4</t>
  </si>
  <si>
    <t>C410</t>
  </si>
  <si>
    <t>山元　博幸</t>
  </si>
  <si>
    <t>東海市名和町平松5-18</t>
  </si>
  <si>
    <t>090-4253-6157</t>
  </si>
  <si>
    <t>㈱豊田自動織機</t>
  </si>
  <si>
    <t>447-8507</t>
  </si>
  <si>
    <t>愛知県碧南市浜町3番地</t>
  </si>
  <si>
    <t>V5122</t>
  </si>
  <si>
    <t>岡田　結衣</t>
  </si>
  <si>
    <t>オカダ　ユイ</t>
  </si>
  <si>
    <t>446-0046</t>
  </si>
  <si>
    <t>安城市赤松町大北71</t>
  </si>
  <si>
    <t>キングスコート安城赤松1102</t>
  </si>
  <si>
    <t>V124</t>
  </si>
  <si>
    <t>長田　崚汰</t>
  </si>
  <si>
    <t>オサダ　リョウタ</t>
  </si>
  <si>
    <t>446-0066</t>
  </si>
  <si>
    <t>安城市池浦町大山田上2-28</t>
  </si>
  <si>
    <t>V5120</t>
  </si>
  <si>
    <t>神谷　京奈</t>
  </si>
  <si>
    <t>カミヤ　キョウナ</t>
  </si>
  <si>
    <t>刈谷市小垣江町須賀187-1</t>
  </si>
  <si>
    <t>V120</t>
  </si>
  <si>
    <t>佐藤　祥貴</t>
  </si>
  <si>
    <t>サトウ　ヨシキ</t>
  </si>
  <si>
    <t>安城市東栄町5-7-2</t>
  </si>
  <si>
    <t>エスポワール東栄Ⅱ502</t>
  </si>
  <si>
    <t>V126</t>
  </si>
  <si>
    <t>高須　一輝</t>
  </si>
  <si>
    <t>タカス　イツキ</t>
  </si>
  <si>
    <t>安城市二本木新町1-15-3</t>
  </si>
  <si>
    <t>パレスリバー D201</t>
  </si>
  <si>
    <t>V121</t>
  </si>
  <si>
    <t>富田　大智</t>
  </si>
  <si>
    <t>トミタ　ダイチ</t>
  </si>
  <si>
    <t>446-0041</t>
  </si>
  <si>
    <t>安城市桜町8-9</t>
  </si>
  <si>
    <t>エスポアクレメント安城桜町701</t>
  </si>
  <si>
    <t>V5124</t>
  </si>
  <si>
    <t>富田　萌里</t>
  </si>
  <si>
    <t>トミタ　モエリ</t>
  </si>
  <si>
    <t>V127</t>
  </si>
  <si>
    <t>野々山　雄</t>
  </si>
  <si>
    <t>ノノヤマ　ユウ</t>
  </si>
  <si>
    <t>446-0045</t>
  </si>
  <si>
    <t>安城市横山町寺下53-1</t>
  </si>
  <si>
    <t>V5123</t>
  </si>
  <si>
    <t>増岡　美緒</t>
  </si>
  <si>
    <t>マスオカ　ミオ</t>
  </si>
  <si>
    <t>安城市百石町1丁目19-2</t>
  </si>
  <si>
    <t>V122</t>
  </si>
  <si>
    <t>増田　和紀</t>
  </si>
  <si>
    <t>マスダ　カズキ</t>
  </si>
  <si>
    <t>安城市篠目町ハゼ原22-3</t>
  </si>
  <si>
    <t>V125</t>
  </si>
  <si>
    <t>薮　快星</t>
  </si>
  <si>
    <t>ヤブ　カイセイ</t>
  </si>
  <si>
    <t>安城市古井町亀山2-18</t>
  </si>
  <si>
    <t>V123</t>
  </si>
  <si>
    <t>山崎　太一</t>
  </si>
  <si>
    <t>ヤマザキ　タイチ</t>
  </si>
  <si>
    <t>安城市池浦町大山田上2-532</t>
  </si>
  <si>
    <t>C532</t>
  </si>
  <si>
    <t>渥美　敬介</t>
  </si>
  <si>
    <t>アツミ　ケイスケ</t>
  </si>
  <si>
    <t>446-0042</t>
  </si>
  <si>
    <t>安城市大山町2-11-24</t>
  </si>
  <si>
    <t>090-6570-5383</t>
  </si>
  <si>
    <t>C499</t>
  </si>
  <si>
    <t>新井　義治</t>
  </si>
  <si>
    <t>アライ　ヨシハル</t>
  </si>
  <si>
    <t>知多市八幡新町1-14-19</t>
  </si>
  <si>
    <t>ｱﾑｰﾙＩ102</t>
  </si>
  <si>
    <t>中部電力㈱岡崎支店</t>
  </si>
  <si>
    <t>444-0840</t>
  </si>
  <si>
    <t>愛知県岡崎市戸崎町字大道東７中部電力㈱岡崎支店</t>
  </si>
  <si>
    <t>0564-55-5005</t>
  </si>
  <si>
    <t>C530</t>
  </si>
  <si>
    <t>石黒　大</t>
  </si>
  <si>
    <t>イシグロ　ダイ</t>
  </si>
  <si>
    <t>安城市福釜町条山18-7</t>
  </si>
  <si>
    <t>090-8952-3909</t>
  </si>
  <si>
    <t>C517</t>
  </si>
  <si>
    <t>市川　彩子</t>
  </si>
  <si>
    <t>イチカワ　ツヤコ</t>
  </si>
  <si>
    <t>安城市今池町1丁目17-4</t>
  </si>
  <si>
    <t>ｸﾞﾛｰﾘｱｽ新安城1402</t>
  </si>
  <si>
    <t>090-9180-6978</t>
  </si>
  <si>
    <t>C502</t>
  </si>
  <si>
    <t>稲垣　竹彦</t>
  </si>
  <si>
    <t>イナガキ　タケヒコ</t>
  </si>
  <si>
    <t>安城市篠目町1-11-14</t>
  </si>
  <si>
    <t>ポレスタ安城篠目204</t>
  </si>
  <si>
    <t>090-9262-1526</t>
  </si>
  <si>
    <t>C504</t>
  </si>
  <si>
    <t>猪原　茂基</t>
  </si>
  <si>
    <t>イノハラ　シゲキ</t>
  </si>
  <si>
    <t>安城市二本木新町１－１－２１</t>
  </si>
  <si>
    <t>090-9126-3803</t>
  </si>
  <si>
    <t>C510</t>
  </si>
  <si>
    <t>入谷　高広</t>
  </si>
  <si>
    <t>イリタニ　タカヒロ</t>
  </si>
  <si>
    <t>安城市大山町１－８－４</t>
  </si>
  <si>
    <t>090-5033-1678</t>
  </si>
  <si>
    <t>㈱アイセプト</t>
  </si>
  <si>
    <t>愛知県名古屋市中区新栄町２丁目１番地</t>
  </si>
  <si>
    <t>C527</t>
  </si>
  <si>
    <t>岩附　幸介</t>
  </si>
  <si>
    <t>イワツキ　コウスケ</t>
  </si>
  <si>
    <t>岡崎市中園町池田31-1</t>
  </si>
  <si>
    <t>090-9895-4977</t>
  </si>
  <si>
    <t>C508</t>
  </si>
  <si>
    <t>岩本　勝</t>
  </si>
  <si>
    <t>イワモト　マサル</t>
  </si>
  <si>
    <t>448-0821</t>
  </si>
  <si>
    <t>刈谷市御幸町７丁目908-2</t>
  </si>
  <si>
    <t>0566-23-1832</t>
  </si>
  <si>
    <t>C515</t>
  </si>
  <si>
    <t>長田　彩果</t>
  </si>
  <si>
    <t>オサダ　アヤカ</t>
  </si>
  <si>
    <t>444-0943</t>
  </si>
  <si>
    <t>岡崎市矢作町加護畑６１-２</t>
  </si>
  <si>
    <t>ww.pi89@ezweb.ne.jp</t>
  </si>
  <si>
    <t>080-5161-5255</t>
  </si>
  <si>
    <t>C524</t>
  </si>
  <si>
    <t>垣下　晃毅</t>
  </si>
  <si>
    <t>カキシタ　コウキ</t>
  </si>
  <si>
    <t>446-0006</t>
  </si>
  <si>
    <t>安城市浜屋町屋敷山35-27</t>
  </si>
  <si>
    <t>090-2943-0085</t>
  </si>
  <si>
    <t>C529</t>
  </si>
  <si>
    <t>神谷　恒徳</t>
  </si>
  <si>
    <t>カミヤ　ツネノリ</t>
  </si>
  <si>
    <t>444-1221</t>
  </si>
  <si>
    <t>安城市和泉町中北90-1</t>
  </si>
  <si>
    <t>090-9170-5489</t>
  </si>
  <si>
    <t>C525</t>
  </si>
  <si>
    <t>神谷　昌宏</t>
  </si>
  <si>
    <t>カミヤ　マサヒロ</t>
  </si>
  <si>
    <t>446-0053</t>
  </si>
  <si>
    <t>安城市高棚町蛭田15-2</t>
  </si>
  <si>
    <t>090-4850-5045</t>
  </si>
  <si>
    <t>C509</t>
  </si>
  <si>
    <t>河内　真弓</t>
  </si>
  <si>
    <t>カワウチ　マユミ</t>
  </si>
  <si>
    <t>444-0903</t>
  </si>
  <si>
    <t>岡崎市東大友町塚本50</t>
  </si>
  <si>
    <t>エスペランサ大友106号</t>
  </si>
  <si>
    <t>080-5135-7404</t>
  </si>
  <si>
    <t>C512</t>
  </si>
  <si>
    <t>北郷　菜実</t>
  </si>
  <si>
    <t>キタゴウ　ナミ</t>
  </si>
  <si>
    <t>安城市篠目町二丁目7-6</t>
  </si>
  <si>
    <t>ブルーパレス２　３０３</t>
  </si>
  <si>
    <t>090-1727-0513</t>
  </si>
  <si>
    <t>C519</t>
  </si>
  <si>
    <t>黒野　博</t>
  </si>
  <si>
    <t>クロノ　ヒロシ</t>
  </si>
  <si>
    <t>安城市住吉町長根221-2</t>
  </si>
  <si>
    <t>0566-98-1052</t>
  </si>
  <si>
    <t>C635</t>
  </si>
  <si>
    <t>榊原　海斗</t>
  </si>
  <si>
    <t>サカキバラ　カイト</t>
  </si>
  <si>
    <t>安城市新田町小山88-24</t>
  </si>
  <si>
    <t>0566-91-2816</t>
  </si>
  <si>
    <t>C533</t>
  </si>
  <si>
    <t>佐々木　正法</t>
  </si>
  <si>
    <t>ササキ　マサノリ</t>
  </si>
  <si>
    <t>444-2106</t>
  </si>
  <si>
    <t>岡崎市真福寺町落合52-6</t>
  </si>
  <si>
    <t>080-3621-1971</t>
  </si>
  <si>
    <t>C528</t>
  </si>
  <si>
    <t>杉浦　将</t>
  </si>
  <si>
    <t>スギウラ　ショウ</t>
  </si>
  <si>
    <t>444-1332</t>
  </si>
  <si>
    <t>高浜市湯山町４-７-２</t>
  </si>
  <si>
    <t>090-9178-2236</t>
  </si>
  <si>
    <t>C513</t>
  </si>
  <si>
    <t>杉浦　信義</t>
  </si>
  <si>
    <t>スギウラ　ノブヨシ</t>
  </si>
  <si>
    <t>安城市篠目町三丁目14-8</t>
  </si>
  <si>
    <t>090-7021-5621</t>
  </si>
  <si>
    <t>C579</t>
  </si>
  <si>
    <t>鈴木　崇容</t>
  </si>
  <si>
    <t>スズキ　タカヒロ</t>
  </si>
  <si>
    <t>知立市新林町新林34-7</t>
  </si>
  <si>
    <t>090-1822-5101</t>
  </si>
  <si>
    <t>C503</t>
  </si>
  <si>
    <t>高谷　麻里</t>
  </si>
  <si>
    <t>タカヤ　マリ</t>
  </si>
  <si>
    <t>安城市安城町照路１２－１サンハイムテロＣ２０１</t>
  </si>
  <si>
    <t>C518</t>
  </si>
  <si>
    <t>田中　滋</t>
  </si>
  <si>
    <t>タナカ　シゲル</t>
  </si>
  <si>
    <t>豊田市上郷町2-7-1</t>
  </si>
  <si>
    <t>090-1863-3109</t>
  </si>
  <si>
    <t>C634</t>
  </si>
  <si>
    <t>都築　啓太</t>
  </si>
  <si>
    <t>ツヅキ　ケイタ</t>
  </si>
  <si>
    <t>安城市安城町照路42</t>
  </si>
  <si>
    <t>080-5120-6647</t>
  </si>
  <si>
    <t>C523</t>
  </si>
  <si>
    <t>中村　恵介</t>
  </si>
  <si>
    <t>ナカムラ　ケイスケ</t>
  </si>
  <si>
    <t>472-0013</t>
  </si>
  <si>
    <t>知立市谷田町西2-6-12</t>
  </si>
  <si>
    <t>090-9663-8030</t>
  </si>
  <si>
    <t>C577</t>
  </si>
  <si>
    <t>中村　稔</t>
  </si>
  <si>
    <t>ナカムラ　ミノル</t>
  </si>
  <si>
    <t>安城市今池町三丁目11-57</t>
  </si>
  <si>
    <t>090-7618-6029</t>
  </si>
  <si>
    <t>C516</t>
  </si>
  <si>
    <t>中村　有貴</t>
  </si>
  <si>
    <t>ナカムラ　ユキ</t>
  </si>
  <si>
    <t>473-0921</t>
  </si>
  <si>
    <t>豊田市高丘新町上平地122番地10</t>
  </si>
  <si>
    <t>090-4267-3381</t>
  </si>
  <si>
    <t>C520</t>
  </si>
  <si>
    <t>服部　敦</t>
  </si>
  <si>
    <t>ハットリ　アツシ</t>
  </si>
  <si>
    <t>446-0043</t>
  </si>
  <si>
    <t>安城市城南町1丁目13番地</t>
  </si>
  <si>
    <t>コーポラス城南２０１</t>
  </si>
  <si>
    <t>090-7305-5527</t>
  </si>
  <si>
    <t>C578</t>
  </si>
  <si>
    <t>早川　誠司</t>
  </si>
  <si>
    <t>ハヤカワ　セイジ</t>
  </si>
  <si>
    <t>豊田市若林東町宮間22-5</t>
  </si>
  <si>
    <t>ｶｰｻｼｰｶﾞﾙ弐番館401</t>
  </si>
  <si>
    <t>090-1820-0330</t>
  </si>
  <si>
    <t>C521</t>
  </si>
  <si>
    <t>速水　貴子</t>
  </si>
  <si>
    <t>ハヤミ　タカコ</t>
  </si>
  <si>
    <t>444-2116</t>
  </si>
  <si>
    <t>岡崎市寿町3-17</t>
  </si>
  <si>
    <t>090-6579-9536</t>
  </si>
  <si>
    <t>C522</t>
  </si>
  <si>
    <t>福田　勇二</t>
  </si>
  <si>
    <t>フクダ　ユウジ</t>
  </si>
  <si>
    <t>大府市梶田町三丁目80番地</t>
  </si>
  <si>
    <t>090-6353-2938</t>
  </si>
  <si>
    <t>快足AC</t>
  </si>
  <si>
    <t>愛知県安城市新田町小山西68-1快足AC</t>
  </si>
  <si>
    <t>C531</t>
  </si>
  <si>
    <t>増井　英次</t>
  </si>
  <si>
    <t>マスイ　エイジ</t>
  </si>
  <si>
    <t>446-0058</t>
  </si>
  <si>
    <t>安城市三河安城南町1-5-4-902</t>
  </si>
  <si>
    <t>080-5162-4988</t>
  </si>
  <si>
    <t>C514</t>
  </si>
  <si>
    <t>松野　真帆</t>
  </si>
  <si>
    <t>マツノ　マホ</t>
  </si>
  <si>
    <t>安城市東栄町2丁目505-18</t>
  </si>
  <si>
    <t>090-6762-2043</t>
  </si>
  <si>
    <t>安城学園</t>
  </si>
  <si>
    <t>快足ＡＣ</t>
  </si>
  <si>
    <t>愛知県安城市新田町小山西68-1</t>
  </si>
  <si>
    <t>C511</t>
  </si>
  <si>
    <t>宮内　裕之</t>
  </si>
  <si>
    <t>ミヤウチ　ヒロユキ</t>
  </si>
  <si>
    <t>安城市横山町下菅池65-1</t>
  </si>
  <si>
    <t>ｻﾝｺｰﾎﾟﾗｽ下菅池7-402</t>
  </si>
  <si>
    <t>080-5150-8599</t>
  </si>
  <si>
    <t>C526</t>
  </si>
  <si>
    <t>山本　年彦</t>
  </si>
  <si>
    <t>ヤマモト　トシヒコ</t>
  </si>
  <si>
    <t>安城市住吉町５－１９－９</t>
  </si>
  <si>
    <t>090-1414-4792</t>
  </si>
  <si>
    <t>C507</t>
  </si>
  <si>
    <t>横田　正</t>
  </si>
  <si>
    <t>ヨコタ　タダシ</t>
  </si>
  <si>
    <t>岡崎市欠町三田田南通8-2-208</t>
  </si>
  <si>
    <t>090-6580-5068</t>
  </si>
  <si>
    <t>愛知</t>
  </si>
  <si>
    <t>C506</t>
  </si>
  <si>
    <t>横田　裕子</t>
  </si>
  <si>
    <t>ヨコタ　ユウコ</t>
  </si>
  <si>
    <t>444-0864</t>
  </si>
  <si>
    <t>岡崎市明大寺町字長峰24-500</t>
  </si>
  <si>
    <t>youcoco0607@yahoo.co.jp</t>
  </si>
  <si>
    <t>090-1831-0921</t>
  </si>
  <si>
    <t>愛知学泉短期大学</t>
  </si>
  <si>
    <t>C505</t>
  </si>
  <si>
    <t>吉田　早織</t>
  </si>
  <si>
    <t>ヨシダ　サオリ</t>
  </si>
  <si>
    <t>447-0047</t>
  </si>
  <si>
    <t>碧南市植出町1丁目87番地2</t>
  </si>
  <si>
    <t>080-5291-1711</t>
  </si>
  <si>
    <t>豊田織機</t>
  </si>
  <si>
    <t>C501</t>
  </si>
  <si>
    <t>吉田　祥子</t>
  </si>
  <si>
    <t>ヨシダ　ショウコ</t>
  </si>
  <si>
    <t>安城市百石町２－１８－３</t>
  </si>
  <si>
    <t>shoko717@c.vodafone.ne.jp</t>
  </si>
  <si>
    <t>C500</t>
  </si>
  <si>
    <t>ヨシダ　ヒロユキ</t>
  </si>
  <si>
    <t>安城市百石町２丁目18-3</t>
  </si>
  <si>
    <t>090-2572-8500</t>
  </si>
  <si>
    <t>C332</t>
  </si>
  <si>
    <t>石田　桂</t>
  </si>
  <si>
    <t>イシダ　カツラ</t>
  </si>
  <si>
    <t>安城市和泉町八斗蒔56番地</t>
  </si>
  <si>
    <t>0566-92-1052</t>
  </si>
  <si>
    <t>C425</t>
  </si>
  <si>
    <t>今泉　真佐子</t>
  </si>
  <si>
    <t>イマイズミ　マサコ</t>
  </si>
  <si>
    <t>安城市横山町八左202-3</t>
  </si>
  <si>
    <t>0566-76-1487</t>
  </si>
  <si>
    <t>C337</t>
  </si>
  <si>
    <t>奥村　麻友</t>
  </si>
  <si>
    <t>オクムラ　マユ</t>
  </si>
  <si>
    <t>471-0855</t>
  </si>
  <si>
    <t>豊田市柿本町５－４</t>
  </si>
  <si>
    <t>プレシアスコート柿本５０７号</t>
  </si>
  <si>
    <t>C423</t>
  </si>
  <si>
    <t>神谷　誠</t>
  </si>
  <si>
    <t>カミヤ　マコト</t>
  </si>
  <si>
    <t>447-0823</t>
  </si>
  <si>
    <t>碧南市川口町1丁目30番地3</t>
  </si>
  <si>
    <t>C339</t>
  </si>
  <si>
    <t>金城　柚花</t>
  </si>
  <si>
    <t>キンジョウ　ユウカ</t>
  </si>
  <si>
    <t>445-0804</t>
  </si>
  <si>
    <t>西尾市緑町３丁目３２番地</t>
  </si>
  <si>
    <t>県営緑町住宅１棟１０２号</t>
  </si>
  <si>
    <t>C335</t>
  </si>
  <si>
    <t>金原　智子</t>
  </si>
  <si>
    <t>キンバラ　トモコ</t>
  </si>
  <si>
    <t>444-0311</t>
  </si>
  <si>
    <t>西尾市新在家町中屋下33番地</t>
  </si>
  <si>
    <t>3-003</t>
  </si>
  <si>
    <t>柴田　和秀</t>
  </si>
  <si>
    <t>シバタ　カズヒデ</t>
  </si>
  <si>
    <t>446-0023</t>
  </si>
  <si>
    <t>安城市上条町浮橋５－６</t>
  </si>
  <si>
    <t>C336</t>
  </si>
  <si>
    <t>末永　泰正</t>
  </si>
  <si>
    <t>スエナガ　タイセイ</t>
  </si>
  <si>
    <t>大府市大東町１－４－１</t>
  </si>
  <si>
    <t>ユーハウス北館N305号</t>
  </si>
  <si>
    <t>3-005</t>
  </si>
  <si>
    <t>杉浦　未妃</t>
  </si>
  <si>
    <t>スギウラ　ミキ</t>
  </si>
  <si>
    <t>安城市二本木新町１－１３－１０</t>
  </si>
  <si>
    <t>C338</t>
  </si>
  <si>
    <t>杉村　良樹</t>
  </si>
  <si>
    <t>スギムラ　リョウキ</t>
  </si>
  <si>
    <t>安城市高棚町三反田６５番地８</t>
  </si>
  <si>
    <t>C426</t>
  </si>
  <si>
    <t>鈴木　美祐</t>
  </si>
  <si>
    <t>スズキ　ミユ</t>
  </si>
  <si>
    <t>447-0887</t>
  </si>
  <si>
    <t>碧南市汐田町5丁目31番地</t>
  </si>
  <si>
    <t>C333</t>
  </si>
  <si>
    <t>清野　達也</t>
  </si>
  <si>
    <t>セイノ　タツヤ</t>
  </si>
  <si>
    <t>安城市安城町栗の木4-1</t>
  </si>
  <si>
    <t>県営秋葉住宅11-406</t>
  </si>
  <si>
    <t>3-146</t>
  </si>
  <si>
    <t>高橋　久美子</t>
  </si>
  <si>
    <t>タカハシ　クミコ</t>
  </si>
  <si>
    <t>名古屋市緑区有松南１００１グランドメゾン大高の杜１－４０</t>
  </si>
  <si>
    <t>C340</t>
  </si>
  <si>
    <t>中島　恭佑</t>
  </si>
  <si>
    <t>ナカシマ　キョウスケ</t>
  </si>
  <si>
    <t>445-0025</t>
  </si>
  <si>
    <t>西尾市和気町横63-1</t>
  </si>
  <si>
    <t>080-4538-1740</t>
  </si>
  <si>
    <t>AISIN AW</t>
  </si>
  <si>
    <t>3-145</t>
  </si>
  <si>
    <t>中西　三美</t>
  </si>
  <si>
    <t>ナカニシ　ミハル</t>
  </si>
  <si>
    <t>大府市大東町１－４－１ユーハウス大府北館１１０５</t>
  </si>
  <si>
    <t>C331</t>
  </si>
  <si>
    <t>ハヤカワ　シュウゴ</t>
  </si>
  <si>
    <t>478-0036</t>
  </si>
  <si>
    <t>名古屋市緑区桶狭間2608</t>
  </si>
  <si>
    <t>パークハイムフローラ202号</t>
  </si>
  <si>
    <t>C334</t>
  </si>
  <si>
    <t>三浦　亜由美</t>
  </si>
  <si>
    <t>ミウラ　アユミ</t>
  </si>
  <si>
    <t>豊明市三崎町ゆたか台10番地7</t>
  </si>
  <si>
    <t>C424</t>
  </si>
  <si>
    <t>横井　亜里彩</t>
  </si>
  <si>
    <t>ヨコイ　アリサ</t>
  </si>
  <si>
    <t>刈谷市東刈谷町3丁目75パークハイツ東刈谷201</t>
  </si>
  <si>
    <t>3-004</t>
  </si>
  <si>
    <t>脇田　千鶴</t>
  </si>
  <si>
    <t>ワキタ　チヅル</t>
  </si>
  <si>
    <t>470-0424</t>
  </si>
  <si>
    <t>豊田市御作町西川９６６－１４７</t>
  </si>
  <si>
    <t>3-209</t>
  </si>
  <si>
    <t>石田　綾</t>
  </si>
  <si>
    <t>イシダ　アヤ</t>
  </si>
  <si>
    <t>安城市和泉町八斗蒔５６－１８</t>
  </si>
  <si>
    <t>3-204</t>
  </si>
  <si>
    <t>石田　美知枝</t>
  </si>
  <si>
    <t>イシダ　ミチエ</t>
  </si>
  <si>
    <t>3-214</t>
  </si>
  <si>
    <t>伊藤　佳奈</t>
  </si>
  <si>
    <t>イトウ　カナ</t>
  </si>
  <si>
    <t>446-0039</t>
  </si>
  <si>
    <t>安城市花ノ木町７-１８</t>
  </si>
  <si>
    <t>グロリアス安城１－５０４</t>
  </si>
  <si>
    <t>3-195</t>
  </si>
  <si>
    <t>稲垣　憲孝</t>
  </si>
  <si>
    <t>イナガキ　ノリタカ</t>
  </si>
  <si>
    <t>安城市東栄町５－９－５</t>
  </si>
  <si>
    <t>3-203</t>
  </si>
  <si>
    <t>稲垣　早美</t>
  </si>
  <si>
    <t>イナガキ　ハヤミ</t>
  </si>
  <si>
    <t>安城市三河安城本町１－３４－２</t>
  </si>
  <si>
    <t>3-197</t>
  </si>
  <si>
    <t>稲垣　政史</t>
  </si>
  <si>
    <t>イナガキ　マサフミ</t>
  </si>
  <si>
    <t>安城市三河安城本町１－３４－８</t>
  </si>
  <si>
    <t>3-201</t>
  </si>
  <si>
    <t>太田　貢</t>
  </si>
  <si>
    <t>オオタ　ミツグ</t>
  </si>
  <si>
    <t>安城市古井町東川３５</t>
  </si>
  <si>
    <t>3-222</t>
  </si>
  <si>
    <t>神谷　貴俊</t>
  </si>
  <si>
    <t>カミヤ　タカトシ</t>
  </si>
  <si>
    <t>岡崎市矢作町西林寺192-4</t>
  </si>
  <si>
    <t>3-196</t>
  </si>
  <si>
    <t>北村　裕子</t>
  </si>
  <si>
    <t>キタムラ　ユウコ</t>
  </si>
  <si>
    <t>刈谷市野田町西田４０－１</t>
  </si>
  <si>
    <t>3-194</t>
  </si>
  <si>
    <t>木村　忠弘</t>
  </si>
  <si>
    <t>キムラ　タダヒロ</t>
  </si>
  <si>
    <t>安城市池浦町９２</t>
  </si>
  <si>
    <t>3-210</t>
  </si>
  <si>
    <t>項　警宇</t>
  </si>
  <si>
    <t>コウ　ケイウ</t>
  </si>
  <si>
    <t>安城市今池町２－２－６</t>
  </si>
  <si>
    <t>3-206</t>
  </si>
  <si>
    <t>小林　良博</t>
  </si>
  <si>
    <t>岡崎市真伝町字吉祥１８－３</t>
  </si>
  <si>
    <t>3-202</t>
  </si>
  <si>
    <t>小宮路　茂</t>
  </si>
  <si>
    <t>コミヤジ　シゲル</t>
  </si>
  <si>
    <t>安城市高棚町石亀２２</t>
  </si>
  <si>
    <t>3-211</t>
  </si>
  <si>
    <t>斉藤　幸生</t>
  </si>
  <si>
    <t>サイトウ　ユキオ</t>
  </si>
  <si>
    <t>安城市里町児池26番地</t>
  </si>
  <si>
    <t>ラフィーネB-2</t>
  </si>
  <si>
    <t>3-192</t>
  </si>
  <si>
    <t>坂口　正広</t>
  </si>
  <si>
    <t>サカグチ　マサヒロ</t>
  </si>
  <si>
    <t>安城市百石町２－１７－２３</t>
  </si>
  <si>
    <t>3-219</t>
  </si>
  <si>
    <t>下岡　光華</t>
  </si>
  <si>
    <t>シモオカ　ミツカ</t>
  </si>
  <si>
    <t>安城市和泉町中本郷41</t>
  </si>
  <si>
    <t>3-208</t>
  </si>
  <si>
    <t>杉浦　尚之</t>
  </si>
  <si>
    <t>スギウラ　ヒサユキ</t>
  </si>
  <si>
    <t>安城市安城町名広８８</t>
  </si>
  <si>
    <t>3-223</t>
  </si>
  <si>
    <t>杉江　由季子</t>
  </si>
  <si>
    <t>スギエ　ユキコ</t>
  </si>
  <si>
    <t>半田市柊町1-212-9</t>
  </si>
  <si>
    <t>3-200</t>
  </si>
  <si>
    <t>竹前　正直</t>
  </si>
  <si>
    <t>タケマエ　マサナオ</t>
  </si>
  <si>
    <t>安城市百石町１－１２－６</t>
  </si>
  <si>
    <t>3-221</t>
  </si>
  <si>
    <t>田中　花歩</t>
  </si>
  <si>
    <t>タナカ　カホ</t>
  </si>
  <si>
    <t>安城市住吉町7-16-18</t>
  </si>
  <si>
    <t>3-216</t>
  </si>
  <si>
    <t>寺嶋　宏樹</t>
  </si>
  <si>
    <t>テラシマ　ヒロキ</t>
  </si>
  <si>
    <t>安城市福釜町西天４０－１</t>
  </si>
  <si>
    <t>3-218</t>
  </si>
  <si>
    <t>中野　綾</t>
  </si>
  <si>
    <t>ナカノ　アヤ</t>
  </si>
  <si>
    <t>安城市里町証文山286-2</t>
  </si>
  <si>
    <t>3-205</t>
  </si>
  <si>
    <t>藤井　英之</t>
  </si>
  <si>
    <t>フジイ　ヒデユキ</t>
  </si>
  <si>
    <t>446-0022</t>
  </si>
  <si>
    <t>安城市浜富町１－３</t>
  </si>
  <si>
    <t>3-212</t>
  </si>
  <si>
    <t>藤本　はるな</t>
  </si>
  <si>
    <t>フジモト　ハルナ</t>
  </si>
  <si>
    <t>安城市三河安城町１－14－２１</t>
  </si>
  <si>
    <t>ｶﾞｰﾃﾞﾝﾋﾙｽﾞ三河安城205</t>
  </si>
  <si>
    <t>3-198</t>
  </si>
  <si>
    <t>ホリオ　ミツグ</t>
  </si>
  <si>
    <t>安城市東明町１１－３</t>
  </si>
  <si>
    <t>horiokk@hm3.aitai.ne.jp</t>
  </si>
  <si>
    <t>3-199</t>
  </si>
  <si>
    <t>牧　久</t>
  </si>
  <si>
    <t>マキ　ヒサ</t>
  </si>
  <si>
    <t>446-0017</t>
  </si>
  <si>
    <t>安城市大岡町源覚４８－２</t>
  </si>
  <si>
    <t>3-213</t>
  </si>
  <si>
    <t>増田　菜緒</t>
  </si>
  <si>
    <t>マスダ　ナオ</t>
  </si>
  <si>
    <t>安城市篠目町古林141</t>
  </si>
  <si>
    <t>3-215</t>
  </si>
  <si>
    <t>松崎　玲奈</t>
  </si>
  <si>
    <t>マツザキ　レイナ</t>
  </si>
  <si>
    <t>安城市桜井町西町上７８－６</t>
  </si>
  <si>
    <t>3-193</t>
  </si>
  <si>
    <t>松本　美登志</t>
  </si>
  <si>
    <t>マツモト　ミトシ</t>
  </si>
  <si>
    <t>安城市小川町鹿乗１８－９</t>
  </si>
  <si>
    <t>3-224</t>
  </si>
  <si>
    <t>水上　かおり</t>
  </si>
  <si>
    <t>ミズカミ　カオリ</t>
  </si>
  <si>
    <t>446-0016</t>
  </si>
  <si>
    <t>安城市山崎町城跡34</t>
  </si>
  <si>
    <t>3-217</t>
  </si>
  <si>
    <t>森下　賢吾</t>
  </si>
  <si>
    <t>モリシタ　ケンゴ</t>
  </si>
  <si>
    <t>豊田市広久手町5-3-1</t>
  </si>
  <si>
    <t>ほほえみ2-C</t>
  </si>
  <si>
    <t>3-220</t>
  </si>
  <si>
    <t>山村　真未</t>
  </si>
  <si>
    <t>ヤマムラ　マミ</t>
  </si>
  <si>
    <t>安城市高棚町新池111番地</t>
  </si>
  <si>
    <t>3-207</t>
  </si>
  <si>
    <t>山本　健一</t>
  </si>
  <si>
    <t>ヤマモト　ケンイチ</t>
  </si>
  <si>
    <t>446-0065</t>
  </si>
  <si>
    <t>安城市大東町２０－７</t>
  </si>
  <si>
    <t>C630</t>
  </si>
  <si>
    <t>大久保　弘佳</t>
  </si>
  <si>
    <t>オオクボ　ヒロカ</t>
  </si>
  <si>
    <t>刈谷市野田町一本木5番地1</t>
  </si>
  <si>
    <t>C89</t>
  </si>
  <si>
    <t>大崎　康司</t>
  </si>
  <si>
    <t>オオサキ　コウジ</t>
  </si>
  <si>
    <t>安城市今池町１－１２－１４サンシャインハイツ６０５</t>
  </si>
  <si>
    <t>C90</t>
  </si>
  <si>
    <t>カトウ　イサム</t>
  </si>
  <si>
    <t>岡崎市若松町大廻３３番地７</t>
  </si>
  <si>
    <t>C166</t>
  </si>
  <si>
    <t>黒川　竜也</t>
  </si>
  <si>
    <t>クロカワ　タツヤ</t>
  </si>
  <si>
    <t>安城市百石町2ー1ー10</t>
  </si>
  <si>
    <t>C86</t>
  </si>
  <si>
    <t>近藤　啓太</t>
  </si>
  <si>
    <t>コンドウ　ケイタ</t>
  </si>
  <si>
    <t>445-0894</t>
  </si>
  <si>
    <t>西尾市上町上屋敷４４番地</t>
  </si>
  <si>
    <t>C87</t>
  </si>
  <si>
    <t>堤　貴博</t>
  </si>
  <si>
    <t>ツツミ　タカヒロ</t>
  </si>
  <si>
    <t>安城市安城町亀山下１１番地１グローリアス安城南２０３</t>
  </si>
  <si>
    <t>C167</t>
  </si>
  <si>
    <t>能見　祐貴</t>
  </si>
  <si>
    <t>ノウミ　ユウキ</t>
  </si>
  <si>
    <t>刈谷市小山町1-607</t>
  </si>
  <si>
    <t>エルグランデ小山302</t>
  </si>
  <si>
    <t>C85</t>
  </si>
  <si>
    <t>松岡　光徳</t>
  </si>
  <si>
    <t>マツオカ　ミツノリ</t>
  </si>
  <si>
    <t>安城市赤松町的場１６番地２コスモ赤松１０２</t>
  </si>
  <si>
    <t>C88</t>
  </si>
  <si>
    <t>宮本　広宣</t>
  </si>
  <si>
    <t>ミヤモト　ヒロノブ</t>
  </si>
  <si>
    <t>448-0005</t>
  </si>
  <si>
    <t>刈谷市今川町２－１５５スカイ富士104</t>
  </si>
  <si>
    <t>A178</t>
  </si>
  <si>
    <t>安藤　正純</t>
  </si>
  <si>
    <t>アンドウ　マサズミ</t>
  </si>
  <si>
    <t>462-0825</t>
  </si>
  <si>
    <t>名古屋市北区大曽根1-26-11</t>
  </si>
  <si>
    <t>グリーンパレス東大曽根２０３</t>
  </si>
  <si>
    <t>A153</t>
  </si>
  <si>
    <t>飯田　英作</t>
  </si>
  <si>
    <t>イイダ　エイサク</t>
  </si>
  <si>
    <t>稲沢市西町３－１－１３</t>
  </si>
  <si>
    <t>052-000-0000</t>
  </si>
  <si>
    <t>A172</t>
  </si>
  <si>
    <t>飯田　和也</t>
  </si>
  <si>
    <t>イイダ　カズヤ</t>
  </si>
  <si>
    <t>458-0913</t>
  </si>
  <si>
    <t>名古屋市緑区桶狭間北2-1205-1</t>
  </si>
  <si>
    <t>A162</t>
  </si>
  <si>
    <t>猪飼　紀一</t>
  </si>
  <si>
    <t>イカイ　キイチ</t>
  </si>
  <si>
    <t>444-3505</t>
  </si>
  <si>
    <t>岡崎市本宿町字上明法１－１４</t>
  </si>
  <si>
    <t>A148</t>
  </si>
  <si>
    <t>井上　謙二</t>
  </si>
  <si>
    <t>イノウエ　ケンジ</t>
  </si>
  <si>
    <t>470-0201</t>
  </si>
  <si>
    <t>みよし市黒笹1丁目１５－６</t>
  </si>
  <si>
    <t>A184</t>
  </si>
  <si>
    <t>今泉　茂幸</t>
  </si>
  <si>
    <t>イマイズミ　シゲユキ</t>
  </si>
  <si>
    <t>470-1142</t>
  </si>
  <si>
    <t>豊明市阿野町東阿野110</t>
  </si>
  <si>
    <t>A195</t>
  </si>
  <si>
    <t>今泉　美喜</t>
  </si>
  <si>
    <t>イマイズミ　ミキ</t>
  </si>
  <si>
    <t>A179</t>
  </si>
  <si>
    <t>榎本　聡史</t>
  </si>
  <si>
    <t>エノモト　サトシ</t>
  </si>
  <si>
    <t>501-3936</t>
  </si>
  <si>
    <t>関市倉知1633-7</t>
  </si>
  <si>
    <t>A193</t>
  </si>
  <si>
    <t>大木　信二</t>
  </si>
  <si>
    <t>オオキ　シンジ</t>
  </si>
  <si>
    <t>480-1124</t>
  </si>
  <si>
    <t>長久手市戸田谷1512-1</t>
  </si>
  <si>
    <t>A194</t>
  </si>
  <si>
    <t>岡田　竜児</t>
  </si>
  <si>
    <t>オカダ　リュウジ</t>
  </si>
  <si>
    <t>441-1413</t>
  </si>
  <si>
    <t>新城市作手白鳥字西畑9-1</t>
  </si>
  <si>
    <t>A168</t>
  </si>
  <si>
    <t>小椋　斉</t>
  </si>
  <si>
    <t>オグラ　ヒトシ</t>
  </si>
  <si>
    <t>503-2426</t>
  </si>
  <si>
    <t>揖斐郡池田町八幡２６７１－４</t>
  </si>
  <si>
    <t>A152</t>
  </si>
  <si>
    <t>片岡　昌子</t>
  </si>
  <si>
    <t>カタオカ　マサコ</t>
  </si>
  <si>
    <t>491-0022</t>
  </si>
  <si>
    <t>一宮市両郷町1-15-1</t>
  </si>
  <si>
    <t>モアグレース両郷803号</t>
  </si>
  <si>
    <t>A204</t>
  </si>
  <si>
    <t>片野　岳彦</t>
  </si>
  <si>
    <t>カタノ　タケヒコ</t>
  </si>
  <si>
    <t>465-0018</t>
  </si>
  <si>
    <t>名古屋市名東区八前2-1410</t>
  </si>
  <si>
    <t>A169</t>
  </si>
  <si>
    <t>503-2121</t>
  </si>
  <si>
    <t>不破郡垂井町垂井町２０５５－２３</t>
  </si>
  <si>
    <t>A170</t>
  </si>
  <si>
    <t>川谷　陽子</t>
  </si>
  <si>
    <t>カワタニ　ヨウコ</t>
  </si>
  <si>
    <t>名古屋市名東区猪子石原３丁目２４０５－５</t>
  </si>
  <si>
    <t>A147</t>
  </si>
  <si>
    <t>木里　勝秀</t>
  </si>
  <si>
    <t>キサト　カツヒデ</t>
  </si>
  <si>
    <t>458-0902</t>
  </si>
  <si>
    <t>名古屋市緑区有松三丁山563</t>
  </si>
  <si>
    <t>A200</t>
  </si>
  <si>
    <t>木村　圭</t>
  </si>
  <si>
    <t>キムラ　ケイ</t>
  </si>
  <si>
    <t>春日井市朝宮町2-20-3</t>
  </si>
  <si>
    <t>パークハイム御殿101号</t>
  </si>
  <si>
    <t>A202</t>
  </si>
  <si>
    <t>窪田　英紀</t>
  </si>
  <si>
    <t>クボタ　ヒデキ</t>
  </si>
  <si>
    <t>名古屋市中村区岩塚本通１－５０－１</t>
  </si>
  <si>
    <t>ブレイバリー岩塚１０１</t>
  </si>
  <si>
    <t>A186</t>
  </si>
  <si>
    <t>高武　康介</t>
  </si>
  <si>
    <t>コウタケ　コウスケ</t>
  </si>
  <si>
    <t>464-0816</t>
  </si>
  <si>
    <t>名古屋市千種区鏡池通1-5-1</t>
  </si>
  <si>
    <t>A167</t>
  </si>
  <si>
    <t>後藤　充代</t>
  </si>
  <si>
    <t>ゴトウ　ミチヨ</t>
  </si>
  <si>
    <t>名古屋市北区西志賀町5-2</t>
  </si>
  <si>
    <t>A199</t>
  </si>
  <si>
    <t>駒木　博之</t>
  </si>
  <si>
    <t>コマキ　ヒロユキ</t>
  </si>
  <si>
    <t>名古屋市守山区四軒家2-419-1-208</t>
  </si>
  <si>
    <t>A163</t>
  </si>
  <si>
    <t>佐藤　仁美</t>
  </si>
  <si>
    <t>サトウ　ヒトミ</t>
  </si>
  <si>
    <t>462-0855</t>
  </si>
  <si>
    <t>名古屋市北区石園町３－２２－4</t>
  </si>
  <si>
    <t>A173</t>
  </si>
  <si>
    <t>里見　謙二</t>
  </si>
  <si>
    <t>サトミ　ケンジ</t>
  </si>
  <si>
    <t>491-0069</t>
  </si>
  <si>
    <t>一宮市北神明町1-5-7</t>
  </si>
  <si>
    <t>A175</t>
  </si>
  <si>
    <t>杉野　みどり</t>
  </si>
  <si>
    <t>スギノ　ミドリ</t>
  </si>
  <si>
    <t>502-0021</t>
  </si>
  <si>
    <t>岐阜市西後町1-5</t>
  </si>
  <si>
    <t>A203</t>
  </si>
  <si>
    <t>杉村　伸一郎</t>
  </si>
  <si>
    <t>スギムラ　シンイチロウ</t>
  </si>
  <si>
    <t>739-0005</t>
  </si>
  <si>
    <t>東広島市西条大坪町1-7-903</t>
  </si>
  <si>
    <t>A177</t>
  </si>
  <si>
    <t>祖父江　啓二</t>
  </si>
  <si>
    <t>ソブエ　ケイジ</t>
  </si>
  <si>
    <t>475-0974</t>
  </si>
  <si>
    <t>半田市山代町1-105-34</t>
  </si>
  <si>
    <t>A164</t>
  </si>
  <si>
    <t>高岸　修司</t>
  </si>
  <si>
    <t>タカギシ　シュウジ</t>
  </si>
  <si>
    <t>441-8149</t>
  </si>
  <si>
    <t>豊橋市中野町字平北１－８アーバンライフ中野Ｉ２０７</t>
  </si>
  <si>
    <t>A253</t>
  </si>
  <si>
    <t>高瀬　智之</t>
  </si>
  <si>
    <t>タカセ　トモユキ</t>
  </si>
  <si>
    <t>491-0011</t>
  </si>
  <si>
    <t>一宮市柚木颪20-7</t>
  </si>
  <si>
    <t>A165</t>
  </si>
  <si>
    <t>高橋　秀岳</t>
  </si>
  <si>
    <t>タカハシ　ヒデタカ</t>
  </si>
  <si>
    <t>465-0072</t>
  </si>
  <si>
    <t>名古屋市名東区牧の原２－４０６アーバン牧の原１０５</t>
  </si>
  <si>
    <t>A183</t>
  </si>
  <si>
    <t>立岡　哲也</t>
  </si>
  <si>
    <t>タテオカ　テツヤ</t>
  </si>
  <si>
    <t>刈谷市東境町昭山39-6</t>
  </si>
  <si>
    <t>A201</t>
  </si>
  <si>
    <t>田中　麻紀</t>
  </si>
  <si>
    <t>タナカ　マキ</t>
  </si>
  <si>
    <t>小牧市久保一色216-211</t>
  </si>
  <si>
    <t>A150</t>
  </si>
  <si>
    <t>ツチオカ　ナオキ</t>
  </si>
  <si>
    <t>一宮市今伊勢町宮後神戸１５－１サンシャイン今伊勢３０１</t>
  </si>
  <si>
    <t>tstuchioka@nifty.com</t>
  </si>
  <si>
    <t>A176</t>
  </si>
  <si>
    <t>土本　立春</t>
  </si>
  <si>
    <t>ツチモト　タツハル</t>
  </si>
  <si>
    <t>名古屋市北区若葉通1-29-2</t>
  </si>
  <si>
    <t>グリーンビル３０２</t>
  </si>
  <si>
    <t>A196</t>
  </si>
  <si>
    <t>土井　俊明</t>
  </si>
  <si>
    <t>ドイ　トシアキ</t>
  </si>
  <si>
    <t>みよし市三好町木之本32-1</t>
  </si>
  <si>
    <t>エスペランサノルテ202</t>
  </si>
  <si>
    <t>A155</t>
  </si>
  <si>
    <t>長坂　雅彦</t>
  </si>
  <si>
    <t>ナガサカ　マサヒコ</t>
  </si>
  <si>
    <t>安城市高棚町中島３８</t>
  </si>
  <si>
    <t>A160</t>
  </si>
  <si>
    <t>中島　竜一</t>
  </si>
  <si>
    <t>ナカシマ　リュウイチ</t>
  </si>
  <si>
    <t>春日井市神屋町１６１９－２５</t>
  </si>
  <si>
    <t>A174</t>
  </si>
  <si>
    <t>中西　友紀</t>
  </si>
  <si>
    <t>ナカニシ　ユウキ</t>
  </si>
  <si>
    <t>475-0933</t>
  </si>
  <si>
    <t>半田市新野町1-21-1</t>
  </si>
  <si>
    <t>A149</t>
  </si>
  <si>
    <t>中村　和史</t>
  </si>
  <si>
    <t>ナカムラ　カズフミ</t>
  </si>
  <si>
    <t>東海市大田町蟹田９６－１バンバール太田川６０３</t>
  </si>
  <si>
    <t>A154</t>
  </si>
  <si>
    <t>成田　伸一</t>
  </si>
  <si>
    <t>ナリタ　シンイチ</t>
  </si>
  <si>
    <t>483-8387</t>
  </si>
  <si>
    <t>江南市後飛保町新開１９８</t>
  </si>
  <si>
    <t>A151</t>
  </si>
  <si>
    <t>南部　尚広</t>
  </si>
  <si>
    <t>ナンブ　ナオヒロ</t>
  </si>
  <si>
    <t>454-0866</t>
  </si>
  <si>
    <t>名古屋市中川区東中島町2-1</t>
  </si>
  <si>
    <t>中島荘3-1101</t>
  </si>
  <si>
    <t>A181</t>
  </si>
  <si>
    <t>林　秀男</t>
  </si>
  <si>
    <t>ハヤシ　ヒデオ</t>
  </si>
  <si>
    <t>500-8241</t>
  </si>
  <si>
    <t>岐阜市領下6-25-1</t>
  </si>
  <si>
    <t>A159</t>
  </si>
  <si>
    <t>坂野　猛</t>
  </si>
  <si>
    <t>バンノ　タケシ</t>
  </si>
  <si>
    <t>474-0048</t>
  </si>
  <si>
    <t>大府市吉田町５－２８４</t>
  </si>
  <si>
    <t>A185</t>
  </si>
  <si>
    <t>坂野　朋浩</t>
  </si>
  <si>
    <t>バンノ　トモヒロ</t>
  </si>
  <si>
    <t>名古屋市名東区上社1-504-1507</t>
  </si>
  <si>
    <t>A182</t>
  </si>
  <si>
    <t>坂野　登</t>
  </si>
  <si>
    <t>バンノ　ノボル</t>
  </si>
  <si>
    <t>豊田市永覚新町1-19-5202</t>
  </si>
  <si>
    <t>A187</t>
  </si>
  <si>
    <t>樋口　和則</t>
  </si>
  <si>
    <t>ヒグチ　カズノリ</t>
  </si>
  <si>
    <t>長久手市岩作中脇5-1-502</t>
  </si>
  <si>
    <t>A156</t>
  </si>
  <si>
    <t>藤田　義夫</t>
  </si>
  <si>
    <t>フジタ　ヨシオ</t>
  </si>
  <si>
    <t>445-0851</t>
  </si>
  <si>
    <t>西尾市住吉町６－３７－１</t>
  </si>
  <si>
    <t>A192</t>
  </si>
  <si>
    <t>古屋　慶忠</t>
  </si>
  <si>
    <t>フルヤ　ヨシタダ</t>
  </si>
  <si>
    <t>490-1135</t>
  </si>
  <si>
    <t>海部郡大治町鎌須賀号前16-1</t>
  </si>
  <si>
    <t>サンパーク万場公園109</t>
  </si>
  <si>
    <t>A180</t>
  </si>
  <si>
    <t>平安山　憲明</t>
  </si>
  <si>
    <t>ヘイアンザン　ノリアキ</t>
  </si>
  <si>
    <t>422-8017</t>
  </si>
  <si>
    <t>静岡市駿河区大谷1-9-4</t>
  </si>
  <si>
    <t>リューデスハイムⅡ１０１号</t>
  </si>
  <si>
    <t>A171</t>
  </si>
  <si>
    <t>槙島　龍平</t>
  </si>
  <si>
    <t>マキシマ　リュウヘイ</t>
  </si>
  <si>
    <t>名古屋市昭和区滝川町26-1</t>
  </si>
  <si>
    <t>杁中スカイタウンA-1006</t>
  </si>
  <si>
    <t>A191</t>
  </si>
  <si>
    <t>松井　親弘</t>
  </si>
  <si>
    <t>マツイ　チカヒロ</t>
  </si>
  <si>
    <t>豊田市朝日ケ丘2-28-11</t>
  </si>
  <si>
    <t>A157</t>
  </si>
  <si>
    <t>松井　正仁</t>
  </si>
  <si>
    <t>マツイ　マサヒト</t>
  </si>
  <si>
    <t>名古屋市北区金城町３－１４－１</t>
  </si>
  <si>
    <t>A166</t>
  </si>
  <si>
    <t>松本　康宏</t>
  </si>
  <si>
    <t>マツモト　ヤスヒロ</t>
  </si>
  <si>
    <t>483-8136</t>
  </si>
  <si>
    <t>江南市小折町桜雲57-2</t>
  </si>
  <si>
    <t>A205</t>
  </si>
  <si>
    <t>三好　守</t>
  </si>
  <si>
    <t>ミヨシ　マモル</t>
  </si>
  <si>
    <t>安城市安城町亀山下2番地9</t>
  </si>
  <si>
    <t>A198</t>
  </si>
  <si>
    <t>村瀬　豊明</t>
  </si>
  <si>
    <t>ムラセ　トヨアキ</t>
  </si>
  <si>
    <t>452-0945</t>
  </si>
  <si>
    <t>清須市土田3-10-5</t>
  </si>
  <si>
    <t>A189</t>
  </si>
  <si>
    <t>安田　伯美</t>
  </si>
  <si>
    <t>ヤスダ　オサミ</t>
  </si>
  <si>
    <t>名古屋市港区稲永4-1-32-1101</t>
  </si>
  <si>
    <t>A188</t>
  </si>
  <si>
    <t>安田　文雄</t>
  </si>
  <si>
    <t>ヤスダ　フミオ</t>
  </si>
  <si>
    <t>A207</t>
  </si>
  <si>
    <t>山口　由香里</t>
  </si>
  <si>
    <t>ヤマグチ　ユカリ</t>
  </si>
  <si>
    <t>大府市梶田町3-143-25-302</t>
  </si>
  <si>
    <t>A161</t>
  </si>
  <si>
    <t>山田　裕康</t>
  </si>
  <si>
    <t>ヤマダ　ヒロヤス</t>
  </si>
  <si>
    <t>498-0038</t>
  </si>
  <si>
    <t>弥富市中山町中山４０－３</t>
  </si>
  <si>
    <t>A206</t>
  </si>
  <si>
    <t>山本　和夫</t>
  </si>
  <si>
    <t>ヤマモト　カズオ</t>
  </si>
  <si>
    <t>443-0006</t>
  </si>
  <si>
    <t>蒲郡市蒲郡町掘込42</t>
  </si>
  <si>
    <t>A158</t>
  </si>
  <si>
    <t>山本　恭司</t>
  </si>
  <si>
    <t>ヤマモト　キョウジ</t>
  </si>
  <si>
    <t>安城市東栄町高根５８－１スペクトル東栄２０２</t>
  </si>
  <si>
    <t>A190</t>
  </si>
  <si>
    <t>吉野　修</t>
  </si>
  <si>
    <t>ヨシノ　オサム</t>
  </si>
  <si>
    <t>名古屋市守山区小幡1-14-22</t>
  </si>
  <si>
    <t>2-029</t>
  </si>
  <si>
    <t>飯田　正章</t>
  </si>
  <si>
    <t>イイダ　マサアキ</t>
  </si>
  <si>
    <t>稲沢市稲葉5-4-18</t>
  </si>
  <si>
    <t>090-8730-9636</t>
  </si>
  <si>
    <t>A92</t>
  </si>
  <si>
    <t>伊藤　浩一</t>
  </si>
  <si>
    <t>イトウ　コウイチ</t>
  </si>
  <si>
    <t>492-8143</t>
  </si>
  <si>
    <t>稲沢市駅前１－３－１８</t>
  </si>
  <si>
    <t>A93</t>
  </si>
  <si>
    <t>大島　英夫</t>
  </si>
  <si>
    <t>オオシマ　ヒデオ</t>
  </si>
  <si>
    <t>496-0845</t>
  </si>
  <si>
    <t>津島市永楽町4丁目379-8</t>
  </si>
  <si>
    <t>A95</t>
  </si>
  <si>
    <t>サカイ　ヤスオ</t>
  </si>
  <si>
    <t>A89</t>
  </si>
  <si>
    <t>諏訪　達也</t>
  </si>
  <si>
    <t>スワ　タツヤ</t>
  </si>
  <si>
    <t>336-0391</t>
  </si>
  <si>
    <t>さいたま市緑区三室980-36</t>
  </si>
  <si>
    <t>090-7023-4097</t>
  </si>
  <si>
    <t>A91</t>
  </si>
  <si>
    <t>棚橋　達雄</t>
  </si>
  <si>
    <t>タナハシ　タツオ</t>
  </si>
  <si>
    <t>492-8425</t>
  </si>
  <si>
    <t>稲沢市北市場本町3-3-5</t>
  </si>
  <si>
    <t>A94</t>
  </si>
  <si>
    <t>津田　哲男</t>
  </si>
  <si>
    <t>ツダ　テツオ</t>
  </si>
  <si>
    <t>愛西市大野町郷西１４８番地3</t>
  </si>
  <si>
    <t>A96</t>
  </si>
  <si>
    <t>藤本　慎司</t>
  </si>
  <si>
    <t>フジモト　シンジ</t>
  </si>
  <si>
    <t>492-8252</t>
  </si>
  <si>
    <t>稲沢市緑町1丁目10番地</t>
  </si>
  <si>
    <t>ｺﾝﾄﾞﾐﾆｱﾑ池安102</t>
  </si>
  <si>
    <t>2-028</t>
  </si>
  <si>
    <t>森本　治郎</t>
  </si>
  <si>
    <t>モリモト　ジロウ</t>
  </si>
  <si>
    <t>稲沢市増田北町103-3</t>
  </si>
  <si>
    <t>A90</t>
  </si>
  <si>
    <t>吉川　邦昭</t>
  </si>
  <si>
    <t>ヨシカワ　クニアキ</t>
  </si>
  <si>
    <t>496-8017</t>
  </si>
  <si>
    <t>愛西市大野山町元余代１１－５</t>
  </si>
  <si>
    <t>C580</t>
  </si>
  <si>
    <t>アサクラ　タツオ</t>
  </si>
  <si>
    <t>豊田市住吉町1-15-2</t>
  </si>
  <si>
    <t>tatsu-masim.0116@docomo.ne.jp</t>
  </si>
  <si>
    <t>C588</t>
  </si>
  <si>
    <t>小笠原　美光</t>
  </si>
  <si>
    <t>オガサワラ　ヨシミツ</t>
  </si>
  <si>
    <t>444-2136</t>
  </si>
  <si>
    <t>岡崎市上里2－16－31</t>
  </si>
  <si>
    <t>C582</t>
  </si>
  <si>
    <t>上西　健太</t>
  </si>
  <si>
    <t>カミニシ　ケンタ</t>
  </si>
  <si>
    <t>豊明市栄町南館3-315</t>
  </si>
  <si>
    <t>C585</t>
  </si>
  <si>
    <t>佐々木　佳菜子</t>
  </si>
  <si>
    <t>ササキ　カナコ</t>
  </si>
  <si>
    <t>448-0011</t>
  </si>
  <si>
    <t>刈谷市築地町</t>
  </si>
  <si>
    <t>3-31-12</t>
  </si>
  <si>
    <t>C584</t>
  </si>
  <si>
    <t>佐藤　稜</t>
  </si>
  <si>
    <t>サトウ　リョウ</t>
  </si>
  <si>
    <t>弥富市鍋田町稲山393-206</t>
  </si>
  <si>
    <t>C586</t>
  </si>
  <si>
    <t>中川　美知</t>
  </si>
  <si>
    <t>ナカガワ　ミチ</t>
  </si>
  <si>
    <t>459-8002</t>
  </si>
  <si>
    <t>名古屋市緑区森の里1-401-706</t>
  </si>
  <si>
    <t>C589</t>
  </si>
  <si>
    <t>西田　周平</t>
  </si>
  <si>
    <t>ニシダ　シュウヘイ</t>
  </si>
  <si>
    <t>453-0801</t>
  </si>
  <si>
    <t>名古屋市中村区太閤3－7－21</t>
  </si>
  <si>
    <t>名古屋フラット2－114</t>
  </si>
  <si>
    <t>C581</t>
  </si>
  <si>
    <t>濱　克徳</t>
  </si>
  <si>
    <t>ハマ　カツノリ</t>
  </si>
  <si>
    <t>470-0206</t>
  </si>
  <si>
    <t>みよし市莇生町水洗42-5</t>
  </si>
  <si>
    <t>コーポハットリ205</t>
  </si>
  <si>
    <t>C587</t>
  </si>
  <si>
    <t>前田　優</t>
  </si>
  <si>
    <t>マエダ　ユウ</t>
  </si>
  <si>
    <t>470-0374</t>
  </si>
  <si>
    <t>豊田市伊保町山畑52-3</t>
  </si>
  <si>
    <t>C583</t>
  </si>
  <si>
    <t>村山　実</t>
  </si>
  <si>
    <t>ムラヤマ　ミノル</t>
  </si>
  <si>
    <t>豊田市深見町向イ洞1077-22</t>
  </si>
  <si>
    <t>A74</t>
  </si>
  <si>
    <t>伊藤　嶺一郎</t>
  </si>
  <si>
    <t>イトウ　リョウイチロウ</t>
  </si>
  <si>
    <t>483-8042</t>
  </si>
  <si>
    <t>江南市江森町東51</t>
  </si>
  <si>
    <t>A81</t>
  </si>
  <si>
    <t>杁本　皓貴</t>
  </si>
  <si>
    <t>イリモト　コウキ</t>
  </si>
  <si>
    <t>483-8207</t>
  </si>
  <si>
    <t>江南市古知野町熱田94-2</t>
  </si>
  <si>
    <t>A80</t>
  </si>
  <si>
    <t>鈴木　利雄</t>
  </si>
  <si>
    <t>スズキ　トシオ</t>
  </si>
  <si>
    <t>岡崎市百々町池の入30－36</t>
  </si>
  <si>
    <t>A76</t>
  </si>
  <si>
    <t>炭　水土里</t>
  </si>
  <si>
    <t>スミ　ミドリ</t>
  </si>
  <si>
    <t>名古屋市天白区久方1-155-1</t>
  </si>
  <si>
    <t>グリーヒル相生山B-302</t>
  </si>
  <si>
    <t>green32hj@gmail.com</t>
  </si>
  <si>
    <t>千種</t>
  </si>
  <si>
    <t>A77</t>
  </si>
  <si>
    <t>高田　裕大</t>
  </si>
  <si>
    <t>タカダ　ユウタ</t>
  </si>
  <si>
    <t>483-8068</t>
  </si>
  <si>
    <t>江南市飛高町本町196</t>
  </si>
  <si>
    <t>A79</t>
  </si>
  <si>
    <t>築地　涼平</t>
  </si>
  <si>
    <t>ツイジ　リョウヘイ</t>
  </si>
  <si>
    <t>507-0813</t>
  </si>
  <si>
    <t>多治見市滝呂町16丁目121-5</t>
  </si>
  <si>
    <t>A75</t>
  </si>
  <si>
    <t>中西　健斗</t>
  </si>
  <si>
    <t>ナカニシ　ケント</t>
  </si>
  <si>
    <t>487-0031</t>
  </si>
  <si>
    <t>春日井市廻間町703番地</t>
  </si>
  <si>
    <t>浜名</t>
  </si>
  <si>
    <t>A78</t>
  </si>
  <si>
    <t>夏田　智基</t>
  </si>
  <si>
    <t>ナツタ　トモキ</t>
  </si>
  <si>
    <t>N198</t>
  </si>
  <si>
    <t>浅井　洸輝</t>
  </si>
  <si>
    <t>中学生</t>
  </si>
  <si>
    <t>497-0014</t>
  </si>
  <si>
    <t>あま市七宝町鷹居2-9</t>
  </si>
  <si>
    <t>A116</t>
  </si>
  <si>
    <t>井貝　稔</t>
  </si>
  <si>
    <t>イカイ　ミノル</t>
  </si>
  <si>
    <t>稲沢市祖父江町山崎中枇205-1</t>
  </si>
  <si>
    <t>0587-22-6858</t>
  </si>
  <si>
    <t>A97</t>
  </si>
  <si>
    <t>池田　昌雄</t>
  </si>
  <si>
    <t>イケダ　マサオ</t>
  </si>
  <si>
    <t>春日井市若草通5-109-3</t>
  </si>
  <si>
    <t>shundaipapa@xj.commufa.jp</t>
  </si>
  <si>
    <t>A113</t>
  </si>
  <si>
    <t>石黒　文康</t>
  </si>
  <si>
    <t>イシグロ　フミヤス</t>
  </si>
  <si>
    <t>482-0041</t>
  </si>
  <si>
    <t>岩倉市東町白山265</t>
  </si>
  <si>
    <t>0587-66-7696</t>
  </si>
  <si>
    <t>N199</t>
  </si>
  <si>
    <t>石田　卓巳</t>
  </si>
  <si>
    <t>イシダ　タクミ</t>
  </si>
  <si>
    <t>491-0822</t>
  </si>
  <si>
    <t>一宮市丹陽町伝法寺大塚前1500</t>
  </si>
  <si>
    <t>0586-76-907</t>
  </si>
  <si>
    <t>A110</t>
  </si>
  <si>
    <t>伊藤　沙衣</t>
  </si>
  <si>
    <t>イトウ　サエ</t>
  </si>
  <si>
    <t>名古屋市西区江向町5-45 ﾚｵﾊﾟﾚｽK101</t>
  </si>
  <si>
    <t>nra58484@nifty.com</t>
  </si>
  <si>
    <t>080-1559-6641</t>
  </si>
  <si>
    <t>N5156</t>
  </si>
  <si>
    <t>伊藤　里菜</t>
  </si>
  <si>
    <t>イトウ　リナ</t>
  </si>
  <si>
    <t>中学生　丹陽中</t>
  </si>
  <si>
    <t>491-0838</t>
  </si>
  <si>
    <t>一宮市猿海道３－６－１８</t>
  </si>
  <si>
    <t>rinakanon2013@yahoo.co.jp</t>
  </si>
  <si>
    <t>N200</t>
  </si>
  <si>
    <t>今井　郁也</t>
  </si>
  <si>
    <t>イマイ　フミヤ</t>
  </si>
  <si>
    <t>中学生　大和中</t>
  </si>
  <si>
    <t>491-0934</t>
  </si>
  <si>
    <t>一宮市大和町苅安賀字観音堂101</t>
  </si>
  <si>
    <t>0586-46-3187</t>
  </si>
  <si>
    <t>2-032</t>
  </si>
  <si>
    <t>今井　誠</t>
  </si>
  <si>
    <t>イマイ　マコト</t>
  </si>
  <si>
    <t>491-0021</t>
  </si>
  <si>
    <t>一宮市東両郷町１０－３</t>
  </si>
  <si>
    <t>N5157</t>
  </si>
  <si>
    <t>岩田　菜乃萌</t>
  </si>
  <si>
    <t>イワタ　ナノホ</t>
  </si>
  <si>
    <t>中学生　一宮南部中</t>
  </si>
  <si>
    <t>491-0014</t>
  </si>
  <si>
    <t>一宮市南小渕2555-1</t>
  </si>
  <si>
    <t>メゾンドール天神502</t>
  </si>
  <si>
    <t>na-no.na-no@dokomo.ne.jp</t>
  </si>
  <si>
    <t>N201</t>
  </si>
  <si>
    <t>鵜飼　雄矢</t>
  </si>
  <si>
    <t>ウカイ　ユウヤ</t>
  </si>
  <si>
    <t>491-0883</t>
  </si>
  <si>
    <t>一宮市下田1-1-7</t>
  </si>
  <si>
    <t>2-035</t>
  </si>
  <si>
    <t>遠藤　記旦</t>
  </si>
  <si>
    <t>エンドウ　ノリアキ</t>
  </si>
  <si>
    <t>493-8003</t>
  </si>
  <si>
    <t>一宮市北方町中島字西松本55-6</t>
  </si>
  <si>
    <t>0586-87-2546</t>
  </si>
  <si>
    <t>N5155</t>
  </si>
  <si>
    <t>遠藤　真那</t>
  </si>
  <si>
    <t>エンドウ　マナ</t>
  </si>
  <si>
    <t>中学生　平和中</t>
  </si>
  <si>
    <t>490-1323</t>
  </si>
  <si>
    <t>稲沢市平和町領内47</t>
  </si>
  <si>
    <t>bean.afrm7188@gmail.com</t>
  </si>
  <si>
    <t>0567-46-0178</t>
  </si>
  <si>
    <t>N202</t>
  </si>
  <si>
    <t>大島　夕青</t>
  </si>
  <si>
    <t>オオシマ　ユウセイ</t>
  </si>
  <si>
    <t>491-0917</t>
  </si>
  <si>
    <t>一宮市昭和3-5-21</t>
  </si>
  <si>
    <t>keiosh090@docomo.ne.jp</t>
  </si>
  <si>
    <t>0586-43-1510</t>
  </si>
  <si>
    <t>A100</t>
  </si>
  <si>
    <t>小川　裕之</t>
  </si>
  <si>
    <t>オガワ　ヒロユキ</t>
  </si>
  <si>
    <t>475-0019</t>
  </si>
  <si>
    <t>半田市のぞみが丘3-49</t>
  </si>
  <si>
    <t>0569-29-5361</t>
  </si>
  <si>
    <t>A99</t>
  </si>
  <si>
    <t>加藤　欣也</t>
  </si>
  <si>
    <t>カトウ　キンヤ</t>
  </si>
  <si>
    <t>466-0051</t>
  </si>
  <si>
    <t>名古屋市昭和区御器所3-8-15</t>
  </si>
  <si>
    <t>ｸﾚｽﾄｽﾃｰｼﾞ御器所7A</t>
  </si>
  <si>
    <t>k-kato-p@chubu-erevator.co.jp</t>
  </si>
  <si>
    <t>A115</t>
  </si>
  <si>
    <t>釜　純子</t>
  </si>
  <si>
    <t>カマ　ジュンコ</t>
  </si>
  <si>
    <t>491-0063</t>
  </si>
  <si>
    <t>一宮市常願通2-9-8</t>
  </si>
  <si>
    <t>kamakama0521@ya3.so-net.ne.jp</t>
  </si>
  <si>
    <t>0586-72-0339</t>
  </si>
  <si>
    <t>N5158</t>
  </si>
  <si>
    <t>川島　佑美奈</t>
  </si>
  <si>
    <t>カワシマ　ユミナ</t>
  </si>
  <si>
    <t>中学生　尾西第三中</t>
  </si>
  <si>
    <t>一宮市開明字平47-1</t>
  </si>
  <si>
    <t>N5159</t>
  </si>
  <si>
    <t>岸本　優花</t>
  </si>
  <si>
    <t>キシモト　ユウカ</t>
  </si>
  <si>
    <t>中学生　葉栗中</t>
  </si>
  <si>
    <t>一宮市光明寺字南道手131-2</t>
  </si>
  <si>
    <t>デタッチドハウス北棟Ｆ</t>
  </si>
  <si>
    <t>0586-64-5772</t>
  </si>
  <si>
    <t>N5160</t>
  </si>
  <si>
    <t>木下　慶乃</t>
  </si>
  <si>
    <t>キノシタ　ヨシノ</t>
  </si>
  <si>
    <t>中学校　大和中</t>
  </si>
  <si>
    <t>一宮市花池4-12-19</t>
  </si>
  <si>
    <t>木村ハイツ204</t>
  </si>
  <si>
    <t>hxdtm153@yahoo.co.jp</t>
  </si>
  <si>
    <t>0586-44-7006</t>
  </si>
  <si>
    <t>A119</t>
  </si>
  <si>
    <t>木村　敏弘</t>
  </si>
  <si>
    <t>キムラ　トシヒロ</t>
  </si>
  <si>
    <t>491-0926</t>
  </si>
  <si>
    <t>一宮市大和町北高井字四辻153-1</t>
  </si>
  <si>
    <t>kimu3291@wh.commufa.jp</t>
  </si>
  <si>
    <t>0586-44-2062</t>
  </si>
  <si>
    <t>N5161</t>
  </si>
  <si>
    <t>木村　梨帆</t>
  </si>
  <si>
    <t>キムラ　リホ</t>
  </si>
  <si>
    <t>N5162</t>
  </si>
  <si>
    <t>小島　向日希</t>
  </si>
  <si>
    <t>コジマ　ヒビキ</t>
  </si>
  <si>
    <t>中学生　千秋中</t>
  </si>
  <si>
    <t>491-0816</t>
  </si>
  <si>
    <t>一宮市千秋町浅野羽根字能度7-2</t>
  </si>
  <si>
    <t>0586-58-1152</t>
  </si>
  <si>
    <t>A114</t>
  </si>
  <si>
    <t>齋藤　勇樹</t>
  </si>
  <si>
    <t>サイトウ　ユウキ</t>
  </si>
  <si>
    <t>491-0083</t>
  </si>
  <si>
    <t>一宮市丹羽虚空蔵785-6</t>
  </si>
  <si>
    <t>N203</t>
  </si>
  <si>
    <t>坂井　柊太</t>
  </si>
  <si>
    <t>サカイ　シュウタ</t>
  </si>
  <si>
    <t>一宮市大和町苅安賀字西之杁64-2</t>
  </si>
  <si>
    <t>0586-43-8305</t>
  </si>
  <si>
    <t>A140</t>
  </si>
  <si>
    <t>坂川　真由美</t>
  </si>
  <si>
    <t>サカガワ　マユミ</t>
  </si>
  <si>
    <t>N204</t>
  </si>
  <si>
    <t>佐藤　裕文</t>
  </si>
  <si>
    <t>サトウ　ヒロフミ</t>
  </si>
  <si>
    <t>稲沢市平和町下起南30</t>
  </si>
  <si>
    <t>gorin.takato@ezweb.ne.jp</t>
  </si>
  <si>
    <t>A112</t>
  </si>
  <si>
    <t>佐橋　祐耶</t>
  </si>
  <si>
    <t>サハシ　ユウヤ</t>
  </si>
  <si>
    <t>名古屋市中区丸の内3-23-6</t>
  </si>
  <si>
    <t>丸の内セントラルハイツ401</t>
  </si>
  <si>
    <t>犬山</t>
  </si>
  <si>
    <t>A120</t>
  </si>
  <si>
    <t>重松　武志</t>
  </si>
  <si>
    <t>シゲマツ　タケシ</t>
  </si>
  <si>
    <t>一宮市天王2-4-21</t>
  </si>
  <si>
    <t>takeshikun90283134@ezweb.ne.jp</t>
  </si>
  <si>
    <t>0586-45-7133</t>
  </si>
  <si>
    <t>N5163</t>
  </si>
  <si>
    <t>柴田　菜那</t>
  </si>
  <si>
    <t>シバタ　ナナ</t>
  </si>
  <si>
    <t>岩倉市曽野町井ノ越67-3</t>
  </si>
  <si>
    <t>kunijun622@yahoo.co.jp</t>
  </si>
  <si>
    <t>N5164</t>
  </si>
  <si>
    <t>島村　樹里</t>
  </si>
  <si>
    <t>シマムラ　ジュリ</t>
  </si>
  <si>
    <t>あま市西今宿山伏二116-1</t>
  </si>
  <si>
    <t>タウンコート202</t>
  </si>
  <si>
    <t>N205</t>
  </si>
  <si>
    <t>鈴木　健汰</t>
  </si>
  <si>
    <t>スズキ　ケンタ</t>
  </si>
  <si>
    <t>中学生　一宮北部中</t>
  </si>
  <si>
    <t>一宮市北神明町4-3-5</t>
  </si>
  <si>
    <t>0586-72-1761</t>
  </si>
  <si>
    <t>N5165</t>
  </si>
  <si>
    <t>鈴木　詩織</t>
  </si>
  <si>
    <t>スズキ　シオリ</t>
  </si>
  <si>
    <t>萩原中　1年</t>
  </si>
  <si>
    <t>491-0352</t>
  </si>
  <si>
    <t>一宮市萩原町富田方字二子裏11-1</t>
  </si>
  <si>
    <t>0586-69-7864</t>
  </si>
  <si>
    <t>A111</t>
  </si>
  <si>
    <t>鷲見　慎吾</t>
  </si>
  <si>
    <t>スミ　シンゴ</t>
  </si>
  <si>
    <t>稲沢市平和町領内76</t>
  </si>
  <si>
    <t>ranner1500m359@gmeil.com</t>
  </si>
  <si>
    <t>0567-46-2563</t>
  </si>
  <si>
    <t>N206</t>
  </si>
  <si>
    <t>武内　伊織</t>
  </si>
  <si>
    <t>タケウチ　イオリ</t>
  </si>
  <si>
    <t>一宮市千秋町浅野羽根石川1248-15</t>
  </si>
  <si>
    <t>N207</t>
  </si>
  <si>
    <t>玉田　敦也</t>
  </si>
  <si>
    <t>タマダ　アツヤ</t>
  </si>
  <si>
    <t>491-0922</t>
  </si>
  <si>
    <t>一宮市大和町妙興寺2336-5</t>
  </si>
  <si>
    <t>N5166</t>
  </si>
  <si>
    <t>坪内　祐弓</t>
  </si>
  <si>
    <t>ツボウチ　マユ</t>
  </si>
  <si>
    <t>中学生　七宝中学校</t>
  </si>
  <si>
    <t>497-0012</t>
  </si>
  <si>
    <t>あま市七宝町下田堂中６５０－２</t>
  </si>
  <si>
    <t>090-4187-4810</t>
  </si>
  <si>
    <t>N5167</t>
  </si>
  <si>
    <t>出口　朋奈</t>
  </si>
  <si>
    <t>デグチ　トモナ</t>
  </si>
  <si>
    <t>491-0882</t>
  </si>
  <si>
    <t>一宮市相生2-6-14</t>
  </si>
  <si>
    <t>A104</t>
  </si>
  <si>
    <t>徳永　増美津</t>
  </si>
  <si>
    <t>トクナガ　マサミツ</t>
  </si>
  <si>
    <t>497-0001</t>
  </si>
  <si>
    <t>あま市七宝町沖之島五反田63</t>
  </si>
  <si>
    <t>052-445-7392</t>
  </si>
  <si>
    <t>A102</t>
  </si>
  <si>
    <t>ニシムラ　ヨシジ</t>
  </si>
  <si>
    <t>一宮市小赤見字戍亥２６番地</t>
  </si>
  <si>
    <t>N5168</t>
  </si>
  <si>
    <t>西山　絵玲菜</t>
  </si>
  <si>
    <t>ニシヤマ　エレナ</t>
  </si>
  <si>
    <t>491-0831</t>
  </si>
  <si>
    <t>一宮市森本1-12-5-1</t>
  </si>
  <si>
    <t>smile39@c.vodafone.ne.jp</t>
  </si>
  <si>
    <t>N5169</t>
  </si>
  <si>
    <t>則武　桃佳</t>
  </si>
  <si>
    <t>ノリタケ　モモカ</t>
  </si>
  <si>
    <t>一宮市昭和2-16-12</t>
  </si>
  <si>
    <t>N208</t>
  </si>
  <si>
    <t>長谷川　蒼</t>
  </si>
  <si>
    <t>ハセガワ　アオイ</t>
  </si>
  <si>
    <t>一宮市花池4-19-2-512</t>
  </si>
  <si>
    <t>2-030</t>
  </si>
  <si>
    <t>浜田　倫昌</t>
  </si>
  <si>
    <t>ハマダ　ノリマサ</t>
  </si>
  <si>
    <t>496-0811</t>
  </si>
  <si>
    <t>津島市喜楽町12-35</t>
  </si>
  <si>
    <t>N5170</t>
  </si>
  <si>
    <t>平野　瑞季</t>
  </si>
  <si>
    <t>ヒラノ　ミズキ</t>
  </si>
  <si>
    <t>一宮市奥町字宮前70‐１</t>
  </si>
  <si>
    <t>A141</t>
  </si>
  <si>
    <t>福光　操</t>
  </si>
  <si>
    <t>フクミツ　ミサオ</t>
  </si>
  <si>
    <t>486-0830</t>
  </si>
  <si>
    <t>春日井市神領町北1-236</t>
  </si>
  <si>
    <t>県営神領住宅6-505</t>
  </si>
  <si>
    <t>2-034</t>
  </si>
  <si>
    <t>藤井　秀司</t>
  </si>
  <si>
    <t>フジイ　ヒデシ</t>
  </si>
  <si>
    <t>一宮市昭和２－５－１－１０３</t>
  </si>
  <si>
    <t>N209</t>
  </si>
  <si>
    <t>藤田　直希</t>
  </si>
  <si>
    <t>フジタ　ナオキ</t>
  </si>
  <si>
    <t>中学生　七宝中</t>
  </si>
  <si>
    <t>あま市七宝町伊福河原57-5</t>
  </si>
  <si>
    <t>chipdale1218@yahoo.co.jp</t>
  </si>
  <si>
    <t>N210</t>
  </si>
  <si>
    <t>伏田　凌</t>
  </si>
  <si>
    <t>フシダ　リョウ</t>
  </si>
  <si>
    <t>一宮市木曽川町黒田井桁畔202-2</t>
  </si>
  <si>
    <t>2-031</t>
  </si>
  <si>
    <t>船橋　孝成</t>
  </si>
  <si>
    <t>フナハシ　タカシゲ</t>
  </si>
  <si>
    <t>岩倉市東町長山24</t>
  </si>
  <si>
    <t>taka_ft_nbl@yahoo.co.jp</t>
  </si>
  <si>
    <t>0587-37-1430</t>
  </si>
  <si>
    <t>N5171</t>
  </si>
  <si>
    <t>古澤　芽依</t>
  </si>
  <si>
    <t>フルサワ　メイ</t>
  </si>
  <si>
    <t>491-0843</t>
  </si>
  <si>
    <t>一宮市柳戸町2-31-8</t>
  </si>
  <si>
    <t>N5172</t>
  </si>
  <si>
    <t>星川　茉鈴</t>
  </si>
  <si>
    <t>ホシカワ　マリン</t>
  </si>
  <si>
    <t>中学生　大和南中</t>
  </si>
  <si>
    <t>491-0924</t>
  </si>
  <si>
    <t>一宮市大和町於保2316</t>
  </si>
  <si>
    <t>ayako.h8019@ezweb.ne.jp</t>
  </si>
  <si>
    <t>0586-45-2654</t>
  </si>
  <si>
    <t>N5173</t>
  </si>
  <si>
    <t>星谷　那月</t>
  </si>
  <si>
    <t>ホシヤ　ナツ</t>
  </si>
  <si>
    <t>一宮市常願通6-2-8</t>
  </si>
  <si>
    <t>0586-28-5262</t>
  </si>
  <si>
    <t>N5174</t>
  </si>
  <si>
    <t>前田　あすか</t>
  </si>
  <si>
    <t>マエダ　アスカ</t>
  </si>
  <si>
    <t>一宮市開明字流23-5</t>
  </si>
  <si>
    <t>A108</t>
  </si>
  <si>
    <t>前田　邦彦</t>
  </si>
  <si>
    <t>マエダ　クニヒコ</t>
  </si>
  <si>
    <t>A101</t>
  </si>
  <si>
    <t>牧　良光</t>
  </si>
  <si>
    <t>マキ　ヨシミツ</t>
  </si>
  <si>
    <t>491-0868</t>
  </si>
  <si>
    <t>一宮市向山南2-4-16</t>
  </si>
  <si>
    <t>A98</t>
  </si>
  <si>
    <t>松原　憲治</t>
  </si>
  <si>
    <t>マツバラ　ケンジ</t>
  </si>
  <si>
    <t>478-0042</t>
  </si>
  <si>
    <t>知多市長浦3-75-7</t>
  </si>
  <si>
    <t>0562-56-6758</t>
  </si>
  <si>
    <t>A117</t>
  </si>
  <si>
    <t>松本　香里</t>
  </si>
  <si>
    <t>マツモト　カオリ</t>
  </si>
  <si>
    <t>491-0827</t>
  </si>
  <si>
    <t>一宮市丹陽町三ツ井2-12-19</t>
  </si>
  <si>
    <t>0586-77-1543</t>
  </si>
  <si>
    <t>A118</t>
  </si>
  <si>
    <t>松本　正幸</t>
  </si>
  <si>
    <t>マツモト　マサユキ</t>
  </si>
  <si>
    <t>N5175</t>
  </si>
  <si>
    <t>松本　怜香</t>
  </si>
  <si>
    <t>マツモト　レイカ</t>
  </si>
  <si>
    <t>N211</t>
  </si>
  <si>
    <t>水谷　翼</t>
  </si>
  <si>
    <t>ミズタニ　ツバサ</t>
  </si>
  <si>
    <t>中学生　佐織西中</t>
  </si>
  <si>
    <t>愛西市草平町新開74</t>
  </si>
  <si>
    <t>N5176</t>
  </si>
  <si>
    <t>湊谷　菜月</t>
  </si>
  <si>
    <t>ミナトヤ　ナツキ</t>
  </si>
  <si>
    <t>中学生　萩原中</t>
  </si>
  <si>
    <t>一宮市萩原町萩原字大畔90-2</t>
  </si>
  <si>
    <t>A107</t>
  </si>
  <si>
    <t>宮本　百合</t>
  </si>
  <si>
    <t>ミヤモト　ユリ</t>
  </si>
  <si>
    <t>491-0013</t>
  </si>
  <si>
    <t>一宮市北小渕勝幡１２６－１５</t>
  </si>
  <si>
    <t>kahoriko141107@c.vodafone.ne.jp</t>
  </si>
  <si>
    <t>N212</t>
  </si>
  <si>
    <t>三輪　祐真</t>
  </si>
  <si>
    <t>ミワ　ユウマ</t>
  </si>
  <si>
    <t>一宮市丹陽町伝法寺字上蜻蛉1086</t>
  </si>
  <si>
    <t>N213</t>
  </si>
  <si>
    <t>村中　健佑</t>
  </si>
  <si>
    <t>ムラナカ　ケンスケ</t>
  </si>
  <si>
    <t>492-8177</t>
  </si>
  <si>
    <t>稲沢市日下部東町2-62-1</t>
  </si>
  <si>
    <t>mrnsns_2014@nifty.com</t>
  </si>
  <si>
    <t>A109</t>
  </si>
  <si>
    <t>森　泰生</t>
  </si>
  <si>
    <t>モリ　ヤスオ</t>
  </si>
  <si>
    <t>483-8317</t>
  </si>
  <si>
    <t>江南市村久野町藤里131</t>
  </si>
  <si>
    <t>0587-57-1591</t>
  </si>
  <si>
    <t>A103</t>
  </si>
  <si>
    <t>八代　香津子</t>
  </si>
  <si>
    <t>ヤシロ　カヅコ</t>
  </si>
  <si>
    <t>496-8001</t>
  </si>
  <si>
    <t>愛西市勝幡町後田３９７－２</t>
  </si>
  <si>
    <t>kazutomolevel@yahoo.co.jp</t>
  </si>
  <si>
    <t>N5177</t>
  </si>
  <si>
    <t>安田　望</t>
  </si>
  <si>
    <t>ヤスダ　ノゾミ</t>
  </si>
  <si>
    <t>中学生　平和中学校</t>
  </si>
  <si>
    <t>490-1312</t>
  </si>
  <si>
    <t>稲沢市平和町下三宅沼８５０－６</t>
  </si>
  <si>
    <t>kocharu_yumichan@yahoo.co.jp</t>
  </si>
  <si>
    <t>2-033</t>
  </si>
  <si>
    <t>山本　達也</t>
  </si>
  <si>
    <t>ヤマモト　タツヤ</t>
  </si>
  <si>
    <t>491-0806</t>
  </si>
  <si>
    <t>一宮市千秋町浮野屋敷２７－１</t>
  </si>
  <si>
    <t>A106</t>
  </si>
  <si>
    <t>横山　龍子</t>
  </si>
  <si>
    <t>ヨコヤマ　リュウコ</t>
  </si>
  <si>
    <t>497-0004</t>
  </si>
  <si>
    <t>あま市七宝町桂下り戸1086-44</t>
  </si>
  <si>
    <t>A138</t>
  </si>
  <si>
    <t>吉田　光一郎</t>
  </si>
  <si>
    <t>ヨシダ　コウイチロウ</t>
  </si>
  <si>
    <t>491-0905</t>
  </si>
  <si>
    <t>一宮市平和3-9-4</t>
  </si>
  <si>
    <t>平和マンション　ロ-D</t>
  </si>
  <si>
    <t>yoshida@seekersports.com</t>
  </si>
  <si>
    <t>A139</t>
  </si>
  <si>
    <t>渡辺　たまき</t>
  </si>
  <si>
    <t>ワタナベ　タマキ</t>
  </si>
  <si>
    <t>名古屋市熱田区大宝4-14-12+</t>
  </si>
  <si>
    <t>cpcbh705@yahoo.co.jp</t>
  </si>
  <si>
    <t>052-681-2800</t>
  </si>
  <si>
    <t>A105</t>
  </si>
  <si>
    <t>渡辺　実</t>
  </si>
  <si>
    <t>ワタナベ　ミノル</t>
  </si>
  <si>
    <t>一宮市北方町中島松本３９－１５</t>
  </si>
  <si>
    <t>mimana_town@yahoo.co.jp</t>
  </si>
  <si>
    <t>0586-86-2986</t>
  </si>
  <si>
    <t>A129</t>
  </si>
  <si>
    <t>安達　将也</t>
  </si>
  <si>
    <t>アダチ　マサヤ</t>
  </si>
  <si>
    <t>496-8019</t>
  </si>
  <si>
    <t>愛西市西川端町川原2番地</t>
  </si>
  <si>
    <t>A126</t>
  </si>
  <si>
    <t>石本　卓也</t>
  </si>
  <si>
    <t>イシモト　タクヤ</t>
  </si>
  <si>
    <t>490-1136</t>
  </si>
  <si>
    <t>海部郡大治町花常2－1</t>
  </si>
  <si>
    <t>モナークII　201号室</t>
  </si>
  <si>
    <t>A125</t>
  </si>
  <si>
    <t>コンドウ　ジュンザブロウ</t>
  </si>
  <si>
    <t>稲沢市小沢4丁目2番6号</t>
  </si>
  <si>
    <t>A128</t>
  </si>
  <si>
    <t>鈴木　新也</t>
  </si>
  <si>
    <t>スズキ　シンヤ</t>
  </si>
  <si>
    <t>464-0848</t>
  </si>
  <si>
    <t>名古屋市千種区春岡1丁目22-5</t>
  </si>
  <si>
    <t>日進西</t>
  </si>
  <si>
    <t>A127</t>
  </si>
  <si>
    <t>田端　伸晃</t>
  </si>
  <si>
    <t>タバタ　ノブテル</t>
  </si>
  <si>
    <t>452-0832</t>
  </si>
  <si>
    <t>名古屋市西区平出町211－2</t>
  </si>
  <si>
    <t>A130</t>
  </si>
  <si>
    <t>柳瀬　翔平</t>
  </si>
  <si>
    <t>ヤナセ　ショウヘイ</t>
  </si>
  <si>
    <t>490-1111</t>
  </si>
  <si>
    <t>あま市甚目寺権現4-2</t>
  </si>
  <si>
    <t>ニッケノーブルハイツⅡ　A-A3</t>
  </si>
  <si>
    <t>A226</t>
  </si>
  <si>
    <t>今村　大樹</t>
  </si>
  <si>
    <t>イマムラ　ダイキ</t>
  </si>
  <si>
    <t>S.N.O.</t>
  </si>
  <si>
    <t>エスエヌオー</t>
  </si>
  <si>
    <t>愛西市大井町同所229</t>
  </si>
  <si>
    <t>A227</t>
  </si>
  <si>
    <t>岩川　優</t>
  </si>
  <si>
    <t>イワカワ　スグル</t>
  </si>
  <si>
    <t>半田市春日町3-13</t>
  </si>
  <si>
    <t>ホワイトハイツ206</t>
  </si>
  <si>
    <t>A224</t>
  </si>
  <si>
    <t>櫛田　善輝</t>
  </si>
  <si>
    <t>クシダ　ヨシアキ</t>
  </si>
  <si>
    <t>483-8203</t>
  </si>
  <si>
    <t>江南市野白町西千丸７</t>
  </si>
  <si>
    <t>ラフィネジェンテⅡ 201号</t>
  </si>
  <si>
    <t>mr.children---jumper.0519@ezweb.ne.jp</t>
  </si>
  <si>
    <t>080-5159-1455</t>
  </si>
  <si>
    <t>A229</t>
  </si>
  <si>
    <t>小林　克昌</t>
  </si>
  <si>
    <t>コバヤシ　カツマサ</t>
  </si>
  <si>
    <t>490-1403</t>
  </si>
  <si>
    <t>弥富市鳥ケ地3-1485</t>
  </si>
  <si>
    <t>A230</t>
  </si>
  <si>
    <t>白井　祥子</t>
  </si>
  <si>
    <t>シライ　ショウコ</t>
  </si>
  <si>
    <t>488-0044</t>
  </si>
  <si>
    <t>尾張旭市南本地ケ原町1-52</t>
  </si>
  <si>
    <t>ゆたかハイツB棟302</t>
  </si>
  <si>
    <t>080-5299-4418</t>
  </si>
  <si>
    <t>愛知医科大学病院</t>
  </si>
  <si>
    <t>A231</t>
  </si>
  <si>
    <t>竹村　静香</t>
  </si>
  <si>
    <t>タケムラ　シズカ</t>
  </si>
  <si>
    <t>弥富市鍋田町稲山388-31</t>
  </si>
  <si>
    <t>takemu.615@i.softbank.jp</t>
  </si>
  <si>
    <t>A225</t>
  </si>
  <si>
    <t>前出　卓也</t>
  </si>
  <si>
    <t>マエデ　タクヤ</t>
  </si>
  <si>
    <t>名古屋市千種区千種三丁目１８－１３</t>
  </si>
  <si>
    <t>maede0521@yahoo.co.jp</t>
  </si>
  <si>
    <t>A228</t>
  </si>
  <si>
    <t>渡邊　真悟</t>
  </si>
  <si>
    <t>ワタナベ　シンゴ</t>
  </si>
  <si>
    <t>犬山市犬山南笠屋５－１</t>
  </si>
  <si>
    <t>フレグランス松山Ⅱ１０１</t>
  </si>
  <si>
    <t>C563</t>
  </si>
  <si>
    <t>磯村　英克</t>
  </si>
  <si>
    <t>イソムラ　ヒデカツ</t>
  </si>
  <si>
    <t>安城市和泉町大下20番地</t>
  </si>
  <si>
    <t>C559</t>
  </si>
  <si>
    <t>伊藤　広明</t>
  </si>
  <si>
    <t>イトウ　ヒロアキ</t>
  </si>
  <si>
    <t>刈谷市熊野町３－２－１</t>
  </si>
  <si>
    <t>ベルベアー１０７</t>
  </si>
  <si>
    <t>hrit0712@yahoo.co.jp</t>
  </si>
  <si>
    <t>C564</t>
  </si>
  <si>
    <t>外山　博章</t>
  </si>
  <si>
    <t>トヤマ　ヒロアキ</t>
  </si>
  <si>
    <t>知多郡東浦町森岡上半之木４７－１</t>
  </si>
  <si>
    <t>rxl14542@nifty.com</t>
  </si>
  <si>
    <t>C560</t>
  </si>
  <si>
    <t>長倉　健司</t>
  </si>
  <si>
    <t>ナガクラ　ケンジ</t>
  </si>
  <si>
    <t>448-0856</t>
  </si>
  <si>
    <t>刈谷市寿町4-505-1</t>
  </si>
  <si>
    <t>kenji.nagakura@yahoo.com</t>
  </si>
  <si>
    <t>C558</t>
  </si>
  <si>
    <t>長柄　良明</t>
  </si>
  <si>
    <t>ナガラ　ヨシアキ</t>
  </si>
  <si>
    <t>西尾市米津町川向７９－１</t>
  </si>
  <si>
    <t>C562</t>
  </si>
  <si>
    <t>平野　康洋</t>
  </si>
  <si>
    <t>ヒラノ　ヤスヒロ</t>
  </si>
  <si>
    <t>安城市里町３－５－７</t>
  </si>
  <si>
    <t>C561</t>
  </si>
  <si>
    <t>松井　徳行</t>
  </si>
  <si>
    <t>マツイ　ノリユキ</t>
  </si>
  <si>
    <t>大府市共西町７－１８３－６０</t>
  </si>
  <si>
    <t>frontpipe_bike@yahoo.co.jp</t>
  </si>
  <si>
    <t>P1137</t>
  </si>
  <si>
    <t>犬塚　知宏</t>
  </si>
  <si>
    <t>イヌズカ　トモヒロ</t>
  </si>
  <si>
    <t>名古屋市西区江向町１５－４７－２</t>
  </si>
  <si>
    <t>P1355</t>
  </si>
  <si>
    <t>齋藤　佑至</t>
  </si>
  <si>
    <t>サイトウ　ユウシ</t>
  </si>
  <si>
    <t>名古屋市中区新栄２－１６－２６</t>
  </si>
  <si>
    <t>P1136</t>
  </si>
  <si>
    <t>佐藤　領</t>
  </si>
  <si>
    <t>名古屋市西区名塚町３－９８</t>
  </si>
  <si>
    <t>P1138</t>
  </si>
  <si>
    <t>庄田　一翔</t>
  </si>
  <si>
    <t>ショウダ　カズト</t>
  </si>
  <si>
    <t>名古屋市西区稲生町４－３０－１</t>
  </si>
  <si>
    <t>P5848</t>
  </si>
  <si>
    <t>水野　みちる</t>
  </si>
  <si>
    <t>ミズノ　ミチル</t>
  </si>
  <si>
    <t>名古屋市西区稲生町２－３２</t>
  </si>
  <si>
    <t>3-122</t>
  </si>
  <si>
    <t>明星　茉緒</t>
  </si>
  <si>
    <t>アケボシ　マオ</t>
  </si>
  <si>
    <t>豊田市亀首町八ツ口洞364</t>
  </si>
  <si>
    <t>豊田</t>
  </si>
  <si>
    <t>3-094</t>
  </si>
  <si>
    <t>アケボシ　ミツノブ</t>
  </si>
  <si>
    <t>豊田市亀首町八ッ口洞３６４</t>
  </si>
  <si>
    <t>3-105</t>
  </si>
  <si>
    <t>浅井　考司</t>
  </si>
  <si>
    <t>アサイ　タカシ</t>
  </si>
  <si>
    <t>岡崎市欠町下口２３－１５</t>
  </si>
  <si>
    <t>3-147</t>
  </si>
  <si>
    <t>浅井　昌</t>
  </si>
  <si>
    <t>アサイ　マサル</t>
  </si>
  <si>
    <t>444-2148</t>
  </si>
  <si>
    <t>岡崎市仁木町郷西１９２－２</t>
  </si>
  <si>
    <t>3-101</t>
  </si>
  <si>
    <t>浅岡　斉</t>
  </si>
  <si>
    <t>アサオカ　ヒトシ</t>
  </si>
  <si>
    <t>安城市横山町八左108-1-205</t>
  </si>
  <si>
    <t>3-130</t>
  </si>
  <si>
    <t>足立　達彦</t>
  </si>
  <si>
    <t>アダチ　タツヒコ</t>
  </si>
  <si>
    <t>443-0102</t>
  </si>
  <si>
    <t>蒲郡市金平町山下40-4</t>
  </si>
  <si>
    <t>3-123</t>
  </si>
  <si>
    <t>渥美　里奈</t>
  </si>
  <si>
    <t>アツミ　リナ</t>
  </si>
  <si>
    <t>444-0015</t>
  </si>
  <si>
    <t>岡崎市中町東丸根116</t>
  </si>
  <si>
    <t>3-188</t>
  </si>
  <si>
    <t>阿部　哲也</t>
  </si>
  <si>
    <t>アベ　テツヤ</t>
  </si>
  <si>
    <t>岡崎市矢作町ヒソコ４０－３</t>
  </si>
  <si>
    <t>C389</t>
  </si>
  <si>
    <t>新井　正徳</t>
  </si>
  <si>
    <t>アライ　マサノリ</t>
  </si>
  <si>
    <t>444-0005</t>
  </si>
  <si>
    <t>岡崎市岡町西神馬崎南側５１－７</t>
  </si>
  <si>
    <t>3-150</t>
  </si>
  <si>
    <t>飯田　衛</t>
  </si>
  <si>
    <t>イイダ　マモル</t>
  </si>
  <si>
    <t>大府市梶田町６丁目４８</t>
  </si>
  <si>
    <t>3-235</t>
  </si>
  <si>
    <t>飯見　仁</t>
  </si>
  <si>
    <t>イイミ　ヒトシ</t>
  </si>
  <si>
    <t>444-0936</t>
  </si>
  <si>
    <t>岡崎市上佐々木町伝左22-1</t>
  </si>
  <si>
    <t>GハウスLavie301</t>
  </si>
  <si>
    <t>3-089</t>
  </si>
  <si>
    <t>池田　直樹</t>
  </si>
  <si>
    <t>イケダ　ナオキ</t>
  </si>
  <si>
    <t>444-0111</t>
  </si>
  <si>
    <t>額田郡幸田町高力神山３５神山住宅Ａ－２０３</t>
  </si>
  <si>
    <t>3-107</t>
  </si>
  <si>
    <t>石野　浩幸</t>
  </si>
  <si>
    <t>イシノ　ヒロユキ</t>
  </si>
  <si>
    <t>大府市柊山町２－３１２</t>
  </si>
  <si>
    <t>3-075</t>
  </si>
  <si>
    <t>市川　陽明</t>
  </si>
  <si>
    <t>イチカワ　ノブアキ</t>
  </si>
  <si>
    <t>444-0931</t>
  </si>
  <si>
    <t>岡崎市大和町塗御堂６４－１</t>
  </si>
  <si>
    <t>3-190</t>
  </si>
  <si>
    <t>稲垣　悦男</t>
  </si>
  <si>
    <t>イナガキ　エツオ</t>
  </si>
  <si>
    <t>岡崎市東大友町松花４０－１Ｂ－２</t>
  </si>
  <si>
    <t>3-113</t>
  </si>
  <si>
    <t>井上　義規</t>
  </si>
  <si>
    <t>イノウエ　ヨシノリ</t>
  </si>
  <si>
    <t>444-2141</t>
  </si>
  <si>
    <t>岡崎市桑原町香山4-1</t>
  </si>
  <si>
    <t>3-071</t>
  </si>
  <si>
    <t>岩瀬　五郎</t>
  </si>
  <si>
    <t>イワセ　ゴロウ</t>
  </si>
  <si>
    <t>西尾市一色町一色乾地１７６</t>
  </si>
  <si>
    <t>C394</t>
  </si>
  <si>
    <t>岩永　智博</t>
  </si>
  <si>
    <t>イワナガ　トモヒロ</t>
  </si>
  <si>
    <t>安城市和泉町八斗蒔５６－１２</t>
  </si>
  <si>
    <t>3-149</t>
  </si>
  <si>
    <t>内田　年一</t>
  </si>
  <si>
    <t>ウチダ　トシカズ</t>
  </si>
  <si>
    <t>444-0072</t>
  </si>
  <si>
    <t>岡崎市六供町西茶臼２９</t>
  </si>
  <si>
    <t>3-076</t>
  </si>
  <si>
    <t>太田　一弘</t>
  </si>
  <si>
    <t>オオタ　カズヒロ</t>
  </si>
  <si>
    <t>444-0246</t>
  </si>
  <si>
    <t>岡崎市上三ツ木町左ノ木３６</t>
  </si>
  <si>
    <t>3-128</t>
  </si>
  <si>
    <t>太田　武志</t>
  </si>
  <si>
    <t>オオタ　タケシ</t>
  </si>
  <si>
    <t>444-0314</t>
  </si>
  <si>
    <t>西尾市下矢田町久多良解9-1</t>
  </si>
  <si>
    <t>サザンクロス102</t>
  </si>
  <si>
    <t>3-125</t>
  </si>
  <si>
    <t>大塚　真悟</t>
  </si>
  <si>
    <t>オオツカ　シンゴ</t>
  </si>
  <si>
    <t>岡崎市真伝町吉祥53-21</t>
  </si>
  <si>
    <t>3-087</t>
  </si>
  <si>
    <t>大沼　広吉</t>
  </si>
  <si>
    <t>オオヌマ　コウキチ</t>
  </si>
  <si>
    <t>444-3522</t>
  </si>
  <si>
    <t>岡崎市藤川台１－４－２２</t>
  </si>
  <si>
    <t>3-124</t>
  </si>
  <si>
    <t>岡本　妃南美</t>
  </si>
  <si>
    <t>オカモト　ヒナミ</t>
  </si>
  <si>
    <t>岡崎市大和町鳥ヶ城21-3</t>
  </si>
  <si>
    <t>3-237</t>
  </si>
  <si>
    <t>甲斐　晋</t>
  </si>
  <si>
    <t>カイ　ススム</t>
  </si>
  <si>
    <t>岡崎市稲熊町７－４１－２７</t>
  </si>
  <si>
    <t>3-079</t>
  </si>
  <si>
    <t>海藤　茂実</t>
  </si>
  <si>
    <t>カイトウ　シゲミ</t>
  </si>
  <si>
    <t>444-0008</t>
  </si>
  <si>
    <t>岡崎市洞町白羽根１８－３７</t>
  </si>
  <si>
    <t>3-132</t>
  </si>
  <si>
    <t>加藤　健太</t>
  </si>
  <si>
    <t>カトウ　ケンタ</t>
  </si>
  <si>
    <t>444-0856</t>
  </si>
  <si>
    <t>岡崎市六名1-2-8</t>
  </si>
  <si>
    <t>アルモニー202</t>
  </si>
  <si>
    <t>C392</t>
  </si>
  <si>
    <t>加藤　智彦</t>
  </si>
  <si>
    <t>カトウ　トシヒコ</t>
  </si>
  <si>
    <t>441-3101</t>
  </si>
  <si>
    <t>豊橋市大脇町大脇１７－１</t>
  </si>
  <si>
    <t>3-106</t>
  </si>
  <si>
    <t>上原子　昭三</t>
  </si>
  <si>
    <t>カミハラコ　ショウゾウ</t>
  </si>
  <si>
    <t>岡崎市戸崎町牛転１０－１０サンシティ戸崎ガーデン１０１</t>
  </si>
  <si>
    <t>3-090</t>
  </si>
  <si>
    <t>鴨下　克巳</t>
  </si>
  <si>
    <t>カモシタ　カツミ</t>
  </si>
  <si>
    <t>額田郡幸田町菱池寺西９３</t>
  </si>
  <si>
    <t>3-118</t>
  </si>
  <si>
    <t>川越　嘉哉</t>
  </si>
  <si>
    <t>カワゴエ　ヨシヤ</t>
  </si>
  <si>
    <t>447-0889</t>
  </si>
  <si>
    <t>碧南市東浦町４－１６－８</t>
  </si>
  <si>
    <t>3-095</t>
  </si>
  <si>
    <t>河村　喜美</t>
  </si>
  <si>
    <t>カワムラ　ヨシミ</t>
  </si>
  <si>
    <t>444-0009</t>
  </si>
  <si>
    <t>岡崎市小呂町清水１０</t>
  </si>
  <si>
    <t>3-134</t>
  </si>
  <si>
    <t>木戸　嵩人</t>
  </si>
  <si>
    <t>キド　シュウト</t>
  </si>
  <si>
    <t>豊田市水源町1-22-4</t>
  </si>
  <si>
    <t>3-112</t>
  </si>
  <si>
    <t>木原　尚美</t>
  </si>
  <si>
    <t>キハラ　ナオミ</t>
  </si>
  <si>
    <t>441-2513</t>
  </si>
  <si>
    <t>豊田市稲武町ホウシガ洞８－１</t>
  </si>
  <si>
    <t>3-111</t>
  </si>
  <si>
    <t>紀平　高之</t>
  </si>
  <si>
    <t>キヒラ　タカユキ</t>
  </si>
  <si>
    <t>444-0908</t>
  </si>
  <si>
    <t>岡崎市橋目町大師４９－４</t>
  </si>
  <si>
    <t>3-070</t>
  </si>
  <si>
    <t>木村　元彦</t>
  </si>
  <si>
    <t>キムラ　モトヒコ</t>
  </si>
  <si>
    <t>441-0101</t>
  </si>
  <si>
    <t>豊川市宿町長者松55-4</t>
  </si>
  <si>
    <t>3-081</t>
  </si>
  <si>
    <t>国本　林</t>
  </si>
  <si>
    <t>クニモト　シゲル</t>
  </si>
  <si>
    <t>豊田市浄水町伊保原426-4</t>
  </si>
  <si>
    <t>3-080</t>
  </si>
  <si>
    <t>蔵居　良二</t>
  </si>
  <si>
    <t>クライ　リョウジ</t>
  </si>
  <si>
    <t>岡崎市八帖南町２－８－１３</t>
  </si>
  <si>
    <t>3-093</t>
  </si>
  <si>
    <t>畔柳　久義</t>
  </si>
  <si>
    <t>クロヤナギ　ヒサヨシ</t>
  </si>
  <si>
    <t>岡崎市上六名３丁目９－２０</t>
  </si>
  <si>
    <t>3-116</t>
  </si>
  <si>
    <t>畔柳　里恵</t>
  </si>
  <si>
    <t>クロヤナギ　リエ</t>
  </si>
  <si>
    <t>岡崎市上六名３－９－２０</t>
  </si>
  <si>
    <t>3-103</t>
  </si>
  <si>
    <t>釼持　二郎</t>
  </si>
  <si>
    <t>ケンモツ　ジロウ</t>
  </si>
  <si>
    <t>岡崎市大和町沓市場３９－５</t>
  </si>
  <si>
    <t>3-078</t>
  </si>
  <si>
    <t>小林　義孝</t>
  </si>
  <si>
    <t>コバヤシ　ヨシタカ</t>
  </si>
  <si>
    <t>444-0241</t>
  </si>
  <si>
    <t>岡崎市赤渋町郷中１０</t>
  </si>
  <si>
    <t>3-121</t>
  </si>
  <si>
    <t>今　俊人</t>
  </si>
  <si>
    <t>コン　トシヒト</t>
  </si>
  <si>
    <t>尾張旭市緑町緑ケ丘44-20</t>
  </si>
  <si>
    <t>3-131</t>
  </si>
  <si>
    <t>榊原　衣梨</t>
  </si>
  <si>
    <t>サカキバラ　エリ</t>
  </si>
  <si>
    <t>444-0817</t>
  </si>
  <si>
    <t>岡崎市不吹町1-160</t>
  </si>
  <si>
    <t>3-082</t>
  </si>
  <si>
    <t>櫻井　一美</t>
  </si>
  <si>
    <t>サクライ　カズミ</t>
  </si>
  <si>
    <t>444-0879</t>
  </si>
  <si>
    <t>岡崎市竜美中２－６－２１</t>
  </si>
  <si>
    <t>C397</t>
  </si>
  <si>
    <t>佐藤　武男</t>
  </si>
  <si>
    <t>岡崎市鴨田町向山24</t>
  </si>
  <si>
    <t>3-092</t>
  </si>
  <si>
    <t>志賀　岩雄</t>
  </si>
  <si>
    <t>シガ　イワオ</t>
  </si>
  <si>
    <t>額田郡幸田町菱池山ノ郷１２</t>
  </si>
  <si>
    <t>3-120</t>
  </si>
  <si>
    <t>杉浦　大作</t>
  </si>
  <si>
    <t>スギウラ　ダイサク</t>
  </si>
  <si>
    <t>444-0007</t>
  </si>
  <si>
    <t>岡崎市大平町欠下92-1</t>
  </si>
  <si>
    <t>リバーハイツさらさ301</t>
  </si>
  <si>
    <t>3-091</t>
  </si>
  <si>
    <t>鈴木　育男</t>
  </si>
  <si>
    <t>スズキ　イクオ</t>
  </si>
  <si>
    <t>岡崎市羽根町五反畑５－３３</t>
  </si>
  <si>
    <t>3-114</t>
  </si>
  <si>
    <t>鈴木　孝広</t>
  </si>
  <si>
    <t>岡崎市大和町家下２５－８アヴァンセＭ１０６</t>
  </si>
  <si>
    <t>3-110</t>
  </si>
  <si>
    <t>鈴木　英夫</t>
  </si>
  <si>
    <t>スズキ　ヒデオ</t>
  </si>
  <si>
    <t>岡崎市若松町西三田ケ入７－３５６</t>
  </si>
  <si>
    <t>C390</t>
  </si>
  <si>
    <t>鈴木　泰子</t>
  </si>
  <si>
    <t>スズキ　ヤスコ</t>
  </si>
  <si>
    <t>3-099</t>
  </si>
  <si>
    <t>高嶋　保之</t>
  </si>
  <si>
    <t>タカシマ　ヤスユキ</t>
  </si>
  <si>
    <t>豊田市今町２－４８－３</t>
  </si>
  <si>
    <t>3-108</t>
  </si>
  <si>
    <t>瀧川　なみ子</t>
  </si>
  <si>
    <t>タキカワ　ナミコ</t>
  </si>
  <si>
    <t>岡崎市宇頭町井ノ上３８－８</t>
  </si>
  <si>
    <t>3-148</t>
  </si>
  <si>
    <t>竹川　正彦</t>
  </si>
  <si>
    <t>タケガワ　マサヒコ</t>
  </si>
  <si>
    <t>444-0811</t>
  </si>
  <si>
    <t>岡崎市大西町奥長入３８－６</t>
  </si>
  <si>
    <t>3-073</t>
  </si>
  <si>
    <t>田嶋　利夫</t>
  </si>
  <si>
    <t>タシマ　トシオ</t>
  </si>
  <si>
    <t>444-2117</t>
  </si>
  <si>
    <t>岡崎市百々西町１０－１６</t>
  </si>
  <si>
    <t>3-117</t>
  </si>
  <si>
    <t>田中　正明</t>
  </si>
  <si>
    <t>タナカ　マサアキ</t>
  </si>
  <si>
    <t>岡崎市橋目町御小屋西114-7</t>
  </si>
  <si>
    <t>3-189</t>
  </si>
  <si>
    <t>富田　好巳</t>
  </si>
  <si>
    <t>トミタ　ヨシミ</t>
  </si>
  <si>
    <t>444-0913</t>
  </si>
  <si>
    <t>岡崎市葵町９－４</t>
  </si>
  <si>
    <t>3-098</t>
  </si>
  <si>
    <t>鳥居　正巳</t>
  </si>
  <si>
    <t>トリイ　マサミ</t>
  </si>
  <si>
    <t>444-0806</t>
  </si>
  <si>
    <t>岡崎市緑丘２－１３－５</t>
  </si>
  <si>
    <t>3-083</t>
  </si>
  <si>
    <t>夏目　恒男</t>
  </si>
  <si>
    <t>ナツメ　ツネオ</t>
  </si>
  <si>
    <t>みよし市三好丘旭4-3-24</t>
  </si>
  <si>
    <t>3-236</t>
  </si>
  <si>
    <t>西　和仁</t>
  </si>
  <si>
    <t>ニシ　カズヒト</t>
  </si>
  <si>
    <t>岡崎市明大寺町沢田18-1</t>
  </si>
  <si>
    <t>3-115</t>
  </si>
  <si>
    <t>橋冨　佐知子</t>
  </si>
  <si>
    <t>ハシトミ　サチコ</t>
  </si>
  <si>
    <t>岡崎市若松町萱林１６－６０萱林荘２－１０３</t>
  </si>
  <si>
    <t>C396</t>
  </si>
  <si>
    <t>久永　啓介</t>
  </si>
  <si>
    <t>ヒサナガ　ケイスケ</t>
  </si>
  <si>
    <t>岡崎市明大寺町河原35-1</t>
  </si>
  <si>
    <t>COZY　COURT 　東岡崎101</t>
  </si>
  <si>
    <t>C399</t>
  </si>
  <si>
    <t>兵藤　育己</t>
  </si>
  <si>
    <t>ヒョウドウ　イクミ</t>
  </si>
  <si>
    <t>441-0156</t>
  </si>
  <si>
    <t>豊橋市西浜町19-14</t>
  </si>
  <si>
    <t>C388</t>
  </si>
  <si>
    <t>平尾　一朗</t>
  </si>
  <si>
    <t>ヒラオ　イチロウ</t>
  </si>
  <si>
    <t>444-0824</t>
  </si>
  <si>
    <t>岡崎市上地町上明寺１</t>
  </si>
  <si>
    <t>3-085</t>
  </si>
  <si>
    <t>藤井　哲也</t>
  </si>
  <si>
    <t>フジイ　テツヤ</t>
  </si>
  <si>
    <t>444-3523</t>
  </si>
  <si>
    <t>岡崎市藤川町中町南２４</t>
  </si>
  <si>
    <t>3-088</t>
  </si>
  <si>
    <t>藤井　美雄</t>
  </si>
  <si>
    <t>フジイ　ヨシオ</t>
  </si>
  <si>
    <t>444-0947</t>
  </si>
  <si>
    <t>岡崎市西本郷町北岩戸４</t>
  </si>
  <si>
    <t>C391</t>
  </si>
  <si>
    <t>藤墳　広己</t>
  </si>
  <si>
    <t>フジツカ　ヒロキ</t>
  </si>
  <si>
    <t>岡崎市欠町下口１２－２</t>
  </si>
  <si>
    <t>大有ビル３０６</t>
  </si>
  <si>
    <t>C400</t>
  </si>
  <si>
    <t>藤野　晋爾</t>
  </si>
  <si>
    <t>フジノ　シンジ</t>
  </si>
  <si>
    <t>444-0874</t>
  </si>
  <si>
    <t>岡崎市竜美南2-7-12</t>
  </si>
  <si>
    <t>C398</t>
  </si>
  <si>
    <t>藤原　裕尚</t>
  </si>
  <si>
    <t>フジワラ　ヒロナオ</t>
  </si>
  <si>
    <t>472-0031</t>
  </si>
  <si>
    <t>知立市桜木町桜木67-7</t>
  </si>
  <si>
    <t>ドウパレ　Ⅱ-202</t>
  </si>
  <si>
    <t>3-238</t>
  </si>
  <si>
    <t>古川　綾乃</t>
  </si>
  <si>
    <t>フルカワ　アヤノ</t>
  </si>
  <si>
    <t>岡崎市六名本町4-3</t>
  </si>
  <si>
    <t>ハイビレッジ２１　201号</t>
  </si>
  <si>
    <t>3-096</t>
  </si>
  <si>
    <t>細井　太郎</t>
  </si>
  <si>
    <t>ホソイ　タロウ</t>
  </si>
  <si>
    <t>岡崎市若松町金仏１６－６</t>
  </si>
  <si>
    <t>3-084</t>
  </si>
  <si>
    <t>牧　達教</t>
  </si>
  <si>
    <t>マキ　タツノリ</t>
  </si>
  <si>
    <t>444-0825</t>
  </si>
  <si>
    <t>岡崎市福岡町若一王子２０－３</t>
  </si>
  <si>
    <t>3-109</t>
  </si>
  <si>
    <t>松井　昭宏</t>
  </si>
  <si>
    <t>マツイ　アキヒロ</t>
  </si>
  <si>
    <t>444-0243</t>
  </si>
  <si>
    <t>岡崎市上青野町稲前西２９</t>
  </si>
  <si>
    <t>3-074</t>
  </si>
  <si>
    <t>松橋　政人</t>
  </si>
  <si>
    <t>マツハシ　マサト</t>
  </si>
  <si>
    <t>大府市追分町２－２０－２</t>
  </si>
  <si>
    <t>3-133</t>
  </si>
  <si>
    <t>丸中　未来</t>
  </si>
  <si>
    <t>マルナカ　ミク</t>
  </si>
  <si>
    <t>岡崎市井田町3-91-2</t>
  </si>
  <si>
    <t>ネオシティ岡崎1108</t>
  </si>
  <si>
    <t>3-104</t>
  </si>
  <si>
    <t>三浦　久志</t>
  </si>
  <si>
    <t>ミウラ　ヒサシ</t>
  </si>
  <si>
    <t>岡崎市東明大寺町９－１４</t>
  </si>
  <si>
    <t>3-129</t>
  </si>
  <si>
    <t>水越　裕介</t>
  </si>
  <si>
    <t>ミズコシ　ユウスケ</t>
  </si>
  <si>
    <t>444-0501</t>
  </si>
  <si>
    <t>西尾市吉良町駮馬東城10</t>
  </si>
  <si>
    <t>3-119</t>
  </si>
  <si>
    <t>三森　啓文</t>
  </si>
  <si>
    <t>ミツモリ　ヒロフミ</t>
  </si>
  <si>
    <t>みよし市三好丘３－１２－９</t>
  </si>
  <si>
    <t>3-097</t>
  </si>
  <si>
    <t>宮川　武士</t>
  </si>
  <si>
    <t>ミヤガワ　タケシ</t>
  </si>
  <si>
    <t>441-1313</t>
  </si>
  <si>
    <t>新城市出沢橋詰３１</t>
  </si>
  <si>
    <t>3-126</t>
  </si>
  <si>
    <t>三好　浩司</t>
  </si>
  <si>
    <t>ミヨシ　コウジ</t>
  </si>
  <si>
    <t>岡崎市緑丘1-4-36</t>
  </si>
  <si>
    <t>3-127</t>
  </si>
  <si>
    <t>三好　すなお</t>
  </si>
  <si>
    <t>ミヨシ　スナオ</t>
  </si>
  <si>
    <t>3-069</t>
  </si>
  <si>
    <t>村上　脩一</t>
  </si>
  <si>
    <t>ムラカミ　シュウイチ</t>
  </si>
  <si>
    <t>444-0945</t>
  </si>
  <si>
    <t>岡崎市東本郷町鹿乗１８－４</t>
  </si>
  <si>
    <t>3-100</t>
  </si>
  <si>
    <t>森　和則</t>
  </si>
  <si>
    <t>モリ　カズノリ</t>
  </si>
  <si>
    <t>471-0833</t>
  </si>
  <si>
    <t>豊田市山之手８－３２</t>
  </si>
  <si>
    <t>3-086</t>
  </si>
  <si>
    <t>森園　知博</t>
  </si>
  <si>
    <t>モリゾノ　トモヒロ</t>
  </si>
  <si>
    <t>名古屋市南区観音町８－５４</t>
  </si>
  <si>
    <t>C395</t>
  </si>
  <si>
    <t>柳瀬　英喜</t>
  </si>
  <si>
    <t>ヤナセ　ヒデキ</t>
  </si>
  <si>
    <t>471-0037</t>
  </si>
  <si>
    <t>豊田市三軒町1-22-2</t>
  </si>
  <si>
    <t>0565-31-4852</t>
  </si>
  <si>
    <t>3-072</t>
  </si>
  <si>
    <t>ヤマウチ　ミツル</t>
  </si>
  <si>
    <t>岡崎市上六名２丁目１－１４</t>
  </si>
  <si>
    <t>3-077</t>
  </si>
  <si>
    <t>山本　久夫</t>
  </si>
  <si>
    <t>ヤマモト　ヒサオ</t>
  </si>
  <si>
    <t>444-0244</t>
  </si>
  <si>
    <t>岡崎市下青野町花ノ木１０－１</t>
  </si>
  <si>
    <t>C393</t>
  </si>
  <si>
    <t>山本　鎮</t>
  </si>
  <si>
    <t>ヤマモト　マモル</t>
  </si>
  <si>
    <t>岡崎市竜泉寺町下北野尻33-1</t>
  </si>
  <si>
    <t>3-135</t>
  </si>
  <si>
    <t>吉岡　至道</t>
  </si>
  <si>
    <t>ヨシオカ　ヨシミチ</t>
  </si>
  <si>
    <t>刈谷市小垣江町下伊勢山３２－１</t>
  </si>
  <si>
    <t>3-191</t>
  </si>
  <si>
    <t>吉原　礼</t>
  </si>
  <si>
    <t>ヨシハラ　アヤ</t>
  </si>
  <si>
    <t>刈谷市泉田町絵下城226-2</t>
  </si>
  <si>
    <t>3-102</t>
  </si>
  <si>
    <t>米津　倍之</t>
  </si>
  <si>
    <t>ヨネヅ　マスユキ</t>
  </si>
  <si>
    <t>西尾市米津町野寺道３４－３</t>
  </si>
  <si>
    <t>C452</t>
  </si>
  <si>
    <t>浅岡　圭輔</t>
  </si>
  <si>
    <t>アサオカ　ケイスケ</t>
  </si>
  <si>
    <t>岡崎市明大寺町字池下29-2</t>
  </si>
  <si>
    <t>C453</t>
  </si>
  <si>
    <t>石川　恵子</t>
  </si>
  <si>
    <t>イシカワ　ケイコ</t>
  </si>
  <si>
    <t>473-0923</t>
  </si>
  <si>
    <t>豊田市中根町女松山36-11</t>
  </si>
  <si>
    <t>セジュールロイヤルA-101</t>
  </si>
  <si>
    <t>C447</t>
  </si>
  <si>
    <t>井土　進五</t>
  </si>
  <si>
    <t>イヅチ　シンゴ</t>
  </si>
  <si>
    <t>444-3527</t>
  </si>
  <si>
    <t>岡崎市藤川荒古2-11-3</t>
  </si>
  <si>
    <t>C448</t>
  </si>
  <si>
    <t>岩村　伸治</t>
  </si>
  <si>
    <t>イワムラ　シンジ</t>
  </si>
  <si>
    <t>額田郡幸田町高力字神山230</t>
  </si>
  <si>
    <t>C435</t>
  </si>
  <si>
    <t>尾崎　悟司</t>
  </si>
  <si>
    <t>オザキ　サトシ</t>
  </si>
  <si>
    <t>岡崎市福岡町字上松34番地3</t>
  </si>
  <si>
    <t>C451</t>
  </si>
  <si>
    <t>加治佐　照幸</t>
  </si>
  <si>
    <t>カジサ　テルユキ</t>
  </si>
  <si>
    <t>岡崎市稲熊町字6丁目76-6</t>
  </si>
  <si>
    <t>C440</t>
  </si>
  <si>
    <t>桐木　文英</t>
  </si>
  <si>
    <t>キリキ　フミエ</t>
  </si>
  <si>
    <t>472-0054</t>
  </si>
  <si>
    <t>知立市東上重原2-37</t>
  </si>
  <si>
    <t>C444</t>
  </si>
  <si>
    <t>佐藤　貴久</t>
  </si>
  <si>
    <t>サトウ　タカヒサ</t>
  </si>
  <si>
    <t>日進市栄4丁目603番地</t>
  </si>
  <si>
    <t>セルシオコート日進305</t>
  </si>
  <si>
    <t>0561-73-5311</t>
  </si>
  <si>
    <t>愛知県名古屋市緑区藤塚3-2704</t>
  </si>
  <si>
    <t>052-878-3711</t>
  </si>
  <si>
    <t>C429</t>
  </si>
  <si>
    <t>佐藤　善彦</t>
  </si>
  <si>
    <t>サトウ　ヨシヒコ</t>
  </si>
  <si>
    <t>岡崎市洞町字鷹野14-68</t>
  </si>
  <si>
    <t>C431</t>
  </si>
  <si>
    <t>杉浦　正二</t>
  </si>
  <si>
    <t>スギウラ　ショウジ</t>
  </si>
  <si>
    <t>dekochan@omatsuriya.com</t>
  </si>
  <si>
    <t>0564-21-0901</t>
  </si>
  <si>
    <t>有限会社昭和</t>
  </si>
  <si>
    <t>愛知県岡崎市上里1-2-22デコレーションセンター昭和</t>
  </si>
  <si>
    <t>C450</t>
  </si>
  <si>
    <t>鈴木　貴博</t>
  </si>
  <si>
    <t>444-0924</t>
  </si>
  <si>
    <t>岡崎市八帖北町34-8</t>
  </si>
  <si>
    <t>C434</t>
  </si>
  <si>
    <t>鈴木　英貴</t>
  </si>
  <si>
    <t>スズキ　ヒデタカ</t>
  </si>
  <si>
    <t>岡崎市仁木町荒子89-3</t>
  </si>
  <si>
    <t>C442</t>
  </si>
  <si>
    <t>高柳　育子</t>
  </si>
  <si>
    <t>タカヤナギ　イクコ</t>
  </si>
  <si>
    <t>444-0807</t>
  </si>
  <si>
    <t>岡崎市美合西町字広田18-28</t>
  </si>
  <si>
    <t>C428</t>
  </si>
  <si>
    <t>高柳　智</t>
  </si>
  <si>
    <t>タカヤナギ　サトシ</t>
  </si>
  <si>
    <t>C441</t>
  </si>
  <si>
    <t>野口　順一</t>
  </si>
  <si>
    <t>ノグチ　ジュンイチ</t>
  </si>
  <si>
    <t>岡崎市明大寺町字南山新切20-1</t>
  </si>
  <si>
    <t>アートハウス明大寺103</t>
  </si>
  <si>
    <t>C437</t>
  </si>
  <si>
    <t>濱田　省吾</t>
  </si>
  <si>
    <t>ハマダ　ショウゴ</t>
  </si>
  <si>
    <t>444-0112</t>
  </si>
  <si>
    <t>額田郡幸田町北鷲田字東山37</t>
  </si>
  <si>
    <t>C436</t>
  </si>
  <si>
    <t>原　克幸</t>
  </si>
  <si>
    <t>ハラ　カツユキ</t>
  </si>
  <si>
    <t>安城市里町証文山224</t>
  </si>
  <si>
    <t>C446</t>
  </si>
  <si>
    <t>平野　一代</t>
  </si>
  <si>
    <t>ヒラノ　イチヨ</t>
  </si>
  <si>
    <t>岡崎市欠町広見東通3-5</t>
  </si>
  <si>
    <t>C439</t>
  </si>
  <si>
    <t>松岡　真人</t>
  </si>
  <si>
    <t>マツオカ　マサト</t>
  </si>
  <si>
    <t>444-0204</t>
  </si>
  <si>
    <t>岡崎市土井町字池田甲3</t>
  </si>
  <si>
    <t>アクシス土井　A201</t>
  </si>
  <si>
    <t>C449</t>
  </si>
  <si>
    <t>水島　雄大</t>
  </si>
  <si>
    <t>ミズシマ　タケヒロ</t>
  </si>
  <si>
    <t>岡崎市東本郷町米野38-1</t>
  </si>
  <si>
    <t>C443</t>
  </si>
  <si>
    <t>箕田　真紀</t>
  </si>
  <si>
    <t>ミノタ　マキ</t>
  </si>
  <si>
    <t>444-2144</t>
  </si>
  <si>
    <t>岡崎市岩津町新城82-5</t>
  </si>
  <si>
    <t>C445</t>
  </si>
  <si>
    <t>山内　裕司</t>
  </si>
  <si>
    <t>ヤマウチ　ヒロシ</t>
  </si>
  <si>
    <t>470-1204</t>
  </si>
  <si>
    <t>豊田市配津町矢通25-1</t>
  </si>
  <si>
    <t>C430</t>
  </si>
  <si>
    <t>山岡　郁雄</t>
  </si>
  <si>
    <t>ヤマオカ　イクオ</t>
  </si>
  <si>
    <t>岡崎市上佐々木町西勝5番地</t>
  </si>
  <si>
    <t>C432</t>
  </si>
  <si>
    <t>山田　一政</t>
  </si>
  <si>
    <t>ヤマダ　カズマサ</t>
  </si>
  <si>
    <t>岡崎市稲熊町字赤松4番地26</t>
  </si>
  <si>
    <t>C438</t>
  </si>
  <si>
    <t>山田　ゆき江</t>
  </si>
  <si>
    <t>ヤマダ　ユキエ</t>
  </si>
  <si>
    <t>C433</t>
  </si>
  <si>
    <t>吉田　文子</t>
  </si>
  <si>
    <t>ヨシダ　フミコ</t>
  </si>
  <si>
    <t>岡崎市不吹町14-224</t>
  </si>
  <si>
    <t>C138</t>
  </si>
  <si>
    <t>新井　利範</t>
  </si>
  <si>
    <t>アライ　トシノリ</t>
  </si>
  <si>
    <t>444-0833</t>
  </si>
  <si>
    <t>岡崎市柱曙1-9-8</t>
  </si>
  <si>
    <t>C427</t>
  </si>
  <si>
    <t>石川　徹</t>
  </si>
  <si>
    <t>イシカワ　トオル</t>
  </si>
  <si>
    <t>岡崎市若松町向山9-1</t>
  </si>
  <si>
    <t>シャルモンナポール107</t>
  </si>
  <si>
    <t>C285</t>
  </si>
  <si>
    <t>井上　将成</t>
  </si>
  <si>
    <t>イノウエ　マサナリ</t>
  </si>
  <si>
    <t>443-0022</t>
  </si>
  <si>
    <t>蒲郡市三谷北通3-219</t>
  </si>
  <si>
    <t>C131</t>
  </si>
  <si>
    <t>大須賀　竜也</t>
  </si>
  <si>
    <t>オオスカ　タツヤ</t>
  </si>
  <si>
    <t>444-0531</t>
  </si>
  <si>
    <t>幡豆郡吉良町岡山砦山５８</t>
  </si>
  <si>
    <t>C148</t>
  </si>
  <si>
    <t>小原　彩音</t>
  </si>
  <si>
    <t>オバラ　アヤネ</t>
  </si>
  <si>
    <t>岡崎市稲熊町字後田2番地7</t>
  </si>
  <si>
    <t>C149</t>
  </si>
  <si>
    <t>角野　陽亮</t>
  </si>
  <si>
    <t>カクノ　ヨウスケ</t>
  </si>
  <si>
    <t>454-0054</t>
  </si>
  <si>
    <t>名古屋市中川区八剱町3-90</t>
  </si>
  <si>
    <t>ベルハイツ1A号</t>
  </si>
  <si>
    <t>C139</t>
  </si>
  <si>
    <t>加藤　博斗</t>
  </si>
  <si>
    <t>カトウ　ヒロト</t>
  </si>
  <si>
    <t>445-0075</t>
  </si>
  <si>
    <t>西尾市戸ケ崎4丁目3-10</t>
  </si>
  <si>
    <t>C146</t>
  </si>
  <si>
    <t>岸本　隆志</t>
  </si>
  <si>
    <t>キシモト　タカシ</t>
  </si>
  <si>
    <t>444-0403</t>
  </si>
  <si>
    <t>西尾市一色町松木島榎12-4</t>
  </si>
  <si>
    <t>C129</t>
  </si>
  <si>
    <t>木俣　進一</t>
  </si>
  <si>
    <t>キマタ　シンイチ</t>
  </si>
  <si>
    <t>444-0213</t>
  </si>
  <si>
    <t>岡崎市坂左右町字堤下107-3</t>
  </si>
  <si>
    <t>サンシャインⅡ-203</t>
  </si>
  <si>
    <t>C150</t>
  </si>
  <si>
    <t>金原　悠太</t>
  </si>
  <si>
    <t>キンバラ　ユウタ</t>
  </si>
  <si>
    <t>岡崎市小呂町マヤシリ27-3</t>
  </si>
  <si>
    <t>C142</t>
  </si>
  <si>
    <t>児玉　ありみ</t>
  </si>
  <si>
    <t>コダマ　アリミ</t>
  </si>
  <si>
    <t>444-0841</t>
  </si>
  <si>
    <t>岡崎市戸崎町字藤狭20-297</t>
  </si>
  <si>
    <t>グローリアス岡崎戸崎町301</t>
  </si>
  <si>
    <t>C137</t>
  </si>
  <si>
    <t>小林　翔悟</t>
  </si>
  <si>
    <t>コバヤシ　ショウゴ</t>
  </si>
  <si>
    <t>岡崎市岡町字神明東１－３</t>
  </si>
  <si>
    <t>C141</t>
  </si>
  <si>
    <t>齊藤　麻希</t>
  </si>
  <si>
    <t>サイトウ　マキ</t>
  </si>
  <si>
    <t>444-0014</t>
  </si>
  <si>
    <t>岡崎市若宮町1-20</t>
  </si>
  <si>
    <t>C136</t>
  </si>
  <si>
    <t>坂部　弘樹</t>
  </si>
  <si>
    <t>サカベ　ヒロキ</t>
  </si>
  <si>
    <t>445-0891</t>
  </si>
  <si>
    <t>西尾市下町西屋敷９</t>
  </si>
  <si>
    <t>C147</t>
  </si>
  <si>
    <t>佐古　友佳</t>
  </si>
  <si>
    <t>サコ　ユウカ</t>
  </si>
  <si>
    <t>444-0876</t>
  </si>
  <si>
    <t>岡崎市竜美北2-1-21</t>
  </si>
  <si>
    <t>C127</t>
  </si>
  <si>
    <t>鈴木　寛之</t>
  </si>
  <si>
    <t>スズキ　ヒロユキ</t>
  </si>
  <si>
    <t>岡崎市大和町桑子５３－１６</t>
  </si>
  <si>
    <t>C135</t>
  </si>
  <si>
    <t>関口　孝</t>
  </si>
  <si>
    <t>セキグチ　タカシ</t>
  </si>
  <si>
    <t>432-8012</t>
  </si>
  <si>
    <t>安城市桜井町阿原１３－１コーポ桜井Ａ－２－２</t>
  </si>
  <si>
    <t>C133</t>
  </si>
  <si>
    <t>高城　将哲</t>
  </si>
  <si>
    <t>タカシロ　マサアキ</t>
  </si>
  <si>
    <t>岡崎市鴨田町広元136-4</t>
  </si>
  <si>
    <t>C286</t>
  </si>
  <si>
    <t>鳥山　大輔</t>
  </si>
  <si>
    <t>トリヤマ　ダイスケ</t>
  </si>
  <si>
    <t>444-0535</t>
  </si>
  <si>
    <t>西尾市吉良町小牧郷中93-1</t>
  </si>
  <si>
    <t>C629</t>
  </si>
  <si>
    <t>番場　京</t>
  </si>
  <si>
    <t>バンバ　ミヤコ</t>
  </si>
  <si>
    <t>444-0022</t>
  </si>
  <si>
    <t>岡崎市朝日町4-4</t>
  </si>
  <si>
    <t>フレグランスイブ205</t>
  </si>
  <si>
    <t>豊野</t>
  </si>
  <si>
    <t>C140</t>
  </si>
  <si>
    <t>平川　淳悟</t>
  </si>
  <si>
    <t>ヒラカワ　ジュンゴ</t>
  </si>
  <si>
    <t>445-0072</t>
  </si>
  <si>
    <t>西尾市徳次町上十五夜65-32</t>
  </si>
  <si>
    <t>C145</t>
  </si>
  <si>
    <t>廣木　脩斗</t>
  </si>
  <si>
    <t>ヒロキ　シュウト</t>
  </si>
  <si>
    <t>448-0801</t>
  </si>
  <si>
    <t>刈谷市板倉町2丁目5番地1</t>
  </si>
  <si>
    <t>グローリアス刈谷板倉公園702</t>
  </si>
  <si>
    <t>C130</t>
  </si>
  <si>
    <t>ホンダ　ナオヤ</t>
  </si>
  <si>
    <t>C132</t>
  </si>
  <si>
    <t>本田　裕弥</t>
  </si>
  <si>
    <t>ホンダ　ユウヤ</t>
  </si>
  <si>
    <t>C134</t>
  </si>
  <si>
    <t>増田　憲保</t>
  </si>
  <si>
    <t>マスダ　ノリヤス</t>
  </si>
  <si>
    <t>岡崎市宮地町柳畑１６ゆうなぎ荘１０２</t>
  </si>
  <si>
    <t>C128</t>
  </si>
  <si>
    <t>山口　北斗</t>
  </si>
  <si>
    <t>ヤマグチ　ホクト</t>
  </si>
  <si>
    <t>466-0000</t>
  </si>
  <si>
    <t>名古屋市昭和区塩村通６－５８</t>
  </si>
  <si>
    <t>C143</t>
  </si>
  <si>
    <t>山原　愛里</t>
  </si>
  <si>
    <t>ヤマハラ　アイリ</t>
  </si>
  <si>
    <t>444-0844</t>
  </si>
  <si>
    <t>岡崎市天白町河原12</t>
  </si>
  <si>
    <t>中央マンション城南206</t>
  </si>
  <si>
    <t>C598</t>
  </si>
  <si>
    <t>山本　大鷹</t>
  </si>
  <si>
    <t>ヤマモト　タイヨウ</t>
  </si>
  <si>
    <t>日進市竹の山3-1419</t>
  </si>
  <si>
    <t>アミティエ1　303号</t>
  </si>
  <si>
    <t>C144</t>
  </si>
  <si>
    <t>行武　栄貴</t>
  </si>
  <si>
    <t>ユクタケ　エイキ</t>
  </si>
  <si>
    <t>岡崎市井内町上堤23-2</t>
  </si>
  <si>
    <t>サープラスシンフォニー103</t>
  </si>
  <si>
    <t>A9</t>
  </si>
  <si>
    <t>天野　雄太</t>
  </si>
  <si>
    <t>483-8083</t>
  </si>
  <si>
    <t>江南市高屋町中屋舗29</t>
  </si>
  <si>
    <t>A7</t>
  </si>
  <si>
    <t>伊藤　貴之</t>
  </si>
  <si>
    <t>イトウ　タカユキ</t>
  </si>
  <si>
    <t>483-8369</t>
  </si>
  <si>
    <t>江南市河野町河野83</t>
  </si>
  <si>
    <t>A11</t>
  </si>
  <si>
    <t>伊藤　悠介</t>
  </si>
  <si>
    <t>483-8359</t>
  </si>
  <si>
    <t>江南市松竹町東瀬古30</t>
  </si>
  <si>
    <t>A13</t>
  </si>
  <si>
    <t>井上　太郎</t>
  </si>
  <si>
    <t>イノウエ　タロウ</t>
  </si>
  <si>
    <t>491-0915</t>
  </si>
  <si>
    <t>一宮市宮地1丁目7-13</t>
  </si>
  <si>
    <t>ビバーチェ21</t>
  </si>
  <si>
    <t>栃木県</t>
  </si>
  <si>
    <t>A5</t>
  </si>
  <si>
    <t>漆野　翔</t>
  </si>
  <si>
    <t>ウルシノ　ショウ</t>
  </si>
  <si>
    <t>一宮市花池２－２５－１９</t>
  </si>
  <si>
    <t>2-003</t>
  </si>
  <si>
    <t>小出　ひと美</t>
  </si>
  <si>
    <t>コイデ　ヒトミ</t>
  </si>
  <si>
    <t>453-0053</t>
  </si>
  <si>
    <t>名古屋市中村区中村町5-26-7</t>
  </si>
  <si>
    <t>A10</t>
  </si>
  <si>
    <t>佐野　真司</t>
  </si>
  <si>
    <t>サノ　シンジ</t>
  </si>
  <si>
    <t>492-8357</t>
  </si>
  <si>
    <t>稲沢市一色道上町56-6</t>
  </si>
  <si>
    <t>A236</t>
  </si>
  <si>
    <t>杉山　涼</t>
  </si>
  <si>
    <t>スギヤマ　リョウ</t>
  </si>
  <si>
    <t>492-8272</t>
  </si>
  <si>
    <t>稲沢市桜木2-3-30-4</t>
  </si>
  <si>
    <t>2-001</t>
  </si>
  <si>
    <t>関　直人</t>
  </si>
  <si>
    <t>セキ　ナオト</t>
  </si>
  <si>
    <t>480-0103</t>
  </si>
  <si>
    <t>丹羽郡扶桑町柏森中切３４９</t>
  </si>
  <si>
    <t>A12</t>
  </si>
  <si>
    <t>徳岡　沙織</t>
  </si>
  <si>
    <t>トクオカ　サオリ</t>
  </si>
  <si>
    <t>492-8217</t>
  </si>
  <si>
    <t>稲沢市稲沢町前田112-9</t>
  </si>
  <si>
    <t>プラセール城見ヶ丘102</t>
  </si>
  <si>
    <t>A4</t>
  </si>
  <si>
    <t>藤田　剛</t>
  </si>
  <si>
    <t>岡崎市上地町西田８－３４</t>
  </si>
  <si>
    <t>2-002</t>
  </si>
  <si>
    <t>堀内　貴之</t>
  </si>
  <si>
    <t>ホリウチ　タカユキ</t>
  </si>
  <si>
    <t>494-0008</t>
  </si>
  <si>
    <t>一宮市東五城字北作野１８－２</t>
  </si>
  <si>
    <t>A3</t>
  </si>
  <si>
    <t>ミシマ　タカシ</t>
  </si>
  <si>
    <t>hanbudekaeru@softbank.ne.jp</t>
  </si>
  <si>
    <t>A6</t>
  </si>
  <si>
    <t>水野　敦司</t>
  </si>
  <si>
    <t>ミズノ　アツシ</t>
  </si>
  <si>
    <t>稲沢市片原一色町三反物2-1</t>
  </si>
  <si>
    <t>ﾒｿﾞﾝ・ﾄﾞ・ﾌﾟﾙﾐｴB201</t>
  </si>
  <si>
    <t>A1</t>
  </si>
  <si>
    <t>水畑　宏総</t>
  </si>
  <si>
    <t>ミズハタ　ヒロフサ</t>
  </si>
  <si>
    <t>491-0918</t>
  </si>
  <si>
    <t>一宮市末広１－５－２３</t>
  </si>
  <si>
    <t>A14</t>
  </si>
  <si>
    <t>安田　知弘</t>
  </si>
  <si>
    <t>ヤスダ　トモヒロ</t>
  </si>
  <si>
    <t>494-0005</t>
  </si>
  <si>
    <t>一宮市西五城上切４８－１</t>
  </si>
  <si>
    <t>A2</t>
  </si>
  <si>
    <t>吉川　昌利</t>
  </si>
  <si>
    <t>ヨシカワ　マサトシ</t>
  </si>
  <si>
    <t>495-0025</t>
  </si>
  <si>
    <t>稲沢市祖父江町両寺内八幡西２３７</t>
  </si>
  <si>
    <t>A8</t>
  </si>
  <si>
    <t>脇田　渉吾</t>
  </si>
  <si>
    <t>ワキダ　ショウゴ</t>
  </si>
  <si>
    <t>491-0002</t>
  </si>
  <si>
    <t>一宮市時之島</t>
  </si>
  <si>
    <t>四ツ辻76-1</t>
  </si>
  <si>
    <t>2-085</t>
  </si>
  <si>
    <t>秋山　真一</t>
  </si>
  <si>
    <t>アキヤマ　シンイチ</t>
  </si>
  <si>
    <t>一宮市花池</t>
  </si>
  <si>
    <t>2-078</t>
  </si>
  <si>
    <t>石黒　宏</t>
  </si>
  <si>
    <t>イシグロ　ヒロシ</t>
  </si>
  <si>
    <t>498-1107</t>
  </si>
  <si>
    <t>あま市森7-10-3</t>
  </si>
  <si>
    <t>エルシエロM-202</t>
  </si>
  <si>
    <t>2-069</t>
  </si>
  <si>
    <t>伊藤　勝則</t>
  </si>
  <si>
    <t>イトウ　カツノリ</t>
  </si>
  <si>
    <t>丹羽郡扶桑町斉藤北屋敷２５</t>
  </si>
  <si>
    <t>2-056</t>
  </si>
  <si>
    <t>井上　和孝</t>
  </si>
  <si>
    <t>イノウエ　カズノリ</t>
  </si>
  <si>
    <t>492-8221</t>
  </si>
  <si>
    <t>稲沢市幸町９４－３</t>
  </si>
  <si>
    <t>2-075</t>
  </si>
  <si>
    <t>占部　輝之</t>
  </si>
  <si>
    <t>ウラベ　テルユキ</t>
  </si>
  <si>
    <t>491-0104</t>
  </si>
  <si>
    <t>一宮市浅井町小日比野字山野１１３０－５</t>
  </si>
  <si>
    <t>2-066</t>
  </si>
  <si>
    <t>大西　敏功</t>
  </si>
  <si>
    <t>オオニシ　トシカツ</t>
  </si>
  <si>
    <t>480-0101</t>
  </si>
  <si>
    <t>丹羽郡扶桑町山那６２７</t>
  </si>
  <si>
    <t>2-058</t>
  </si>
  <si>
    <t>岡田　武彦</t>
  </si>
  <si>
    <t>オカダ　タケヒコ</t>
  </si>
  <si>
    <t>505-0021</t>
  </si>
  <si>
    <t>美濃加茂市森山町５－１９－６</t>
  </si>
  <si>
    <t>2-076</t>
  </si>
  <si>
    <t>小椋　弘貴</t>
  </si>
  <si>
    <t>オグラ　ヒロタカ</t>
  </si>
  <si>
    <t>491-0124</t>
  </si>
  <si>
    <t>一宮市佐千原字北切野６９－２</t>
  </si>
  <si>
    <t>2-071</t>
  </si>
  <si>
    <t>尾崎　公一</t>
  </si>
  <si>
    <t>オザキ　コウイチ</t>
  </si>
  <si>
    <t>495-0012</t>
  </si>
  <si>
    <t>稲沢市祖父江町本甲字大浦４６－３</t>
  </si>
  <si>
    <t>2-084</t>
  </si>
  <si>
    <t>加東　正則</t>
  </si>
  <si>
    <t>カトウ　マサノリ</t>
  </si>
  <si>
    <t>愛西市草平町六下１３</t>
  </si>
  <si>
    <t>A209</t>
  </si>
  <si>
    <t>北村　有</t>
  </si>
  <si>
    <t>キタムラ　ユウ</t>
  </si>
  <si>
    <t>名古屋市西区枇杷島4-17-5</t>
  </si>
  <si>
    <t>A208</t>
  </si>
  <si>
    <t>倉知　満紀</t>
  </si>
  <si>
    <t>クラチ　マキ</t>
  </si>
  <si>
    <t>480-0131</t>
  </si>
  <si>
    <t>丹羽郡大口町高橋二丁目１４９</t>
  </si>
  <si>
    <t>2-059</t>
  </si>
  <si>
    <t>小島　末広</t>
  </si>
  <si>
    <t>コジマ　スエヒロ</t>
  </si>
  <si>
    <t>一宮市杉山戌亥出９－１</t>
  </si>
  <si>
    <t>2-061</t>
  </si>
  <si>
    <t>近藤　弘</t>
  </si>
  <si>
    <t>コンドウ　ヒロシ</t>
  </si>
  <si>
    <t>稲沢市増田北町７－４</t>
  </si>
  <si>
    <t>2-077</t>
  </si>
  <si>
    <t>佐藤　友行</t>
  </si>
  <si>
    <t>サトウ　トモユキ</t>
  </si>
  <si>
    <t>511-0232</t>
  </si>
  <si>
    <t>員弁郡東員町笹尾東1-33-11</t>
  </si>
  <si>
    <t>090-1413-1935</t>
  </si>
  <si>
    <t>学校法人　愛西学園　弥富高等学校</t>
  </si>
  <si>
    <t>498-0048</t>
  </si>
  <si>
    <t>愛知県弥富市稲吉二丁目５２番地弥富高等学校</t>
  </si>
  <si>
    <t>0567-68-2233</t>
  </si>
  <si>
    <t>2-070</t>
  </si>
  <si>
    <t>澤木　三枝子</t>
  </si>
  <si>
    <t>サワキ　ミエコ</t>
  </si>
  <si>
    <t>小牧市小松寺973-50</t>
  </si>
  <si>
    <t>0568-76-7087</t>
  </si>
  <si>
    <t>愛知県立小牧南高等学校</t>
  </si>
  <si>
    <t>2-060</t>
  </si>
  <si>
    <t>対木　秀之</t>
  </si>
  <si>
    <t>ツイキ　ヒデユキ</t>
  </si>
  <si>
    <t>491-0821</t>
  </si>
  <si>
    <t>一宮市丹陽町重吉９６８－１</t>
  </si>
  <si>
    <t>2-073</t>
  </si>
  <si>
    <t>津坂　英彦</t>
  </si>
  <si>
    <t>ツサカ　ヒデヒコ</t>
  </si>
  <si>
    <t>485-0052</t>
  </si>
  <si>
    <t>小牧市多気中町304</t>
  </si>
  <si>
    <t>ヴィラエスポワール203</t>
  </si>
  <si>
    <t>2-067</t>
  </si>
  <si>
    <t>西田　勝幸</t>
  </si>
  <si>
    <t>ニシダ　カツユキ</t>
  </si>
  <si>
    <t>491-0052</t>
  </si>
  <si>
    <t>一宮市今伊勢町新神戸丸反野５１</t>
  </si>
  <si>
    <t>2-065</t>
  </si>
  <si>
    <t>二ノ宮　俊英</t>
  </si>
  <si>
    <t>ニノミヤ　トシヒデ</t>
  </si>
  <si>
    <t>一宮市北方町曽根字村東３８６</t>
  </si>
  <si>
    <t>2-062</t>
  </si>
  <si>
    <t>細谷　康夫</t>
  </si>
  <si>
    <t>ホソヤ　ヤスオ</t>
  </si>
  <si>
    <t>492-8213</t>
  </si>
  <si>
    <t>稲沢市高御堂１０－１</t>
  </si>
  <si>
    <t>2-068</t>
  </si>
  <si>
    <t>松本　幸也</t>
  </si>
  <si>
    <t>マツモト　ユキヤ</t>
  </si>
  <si>
    <t>一宮市八幡5丁目１－９９－８０２</t>
  </si>
  <si>
    <t>県営一宮八幡住宅</t>
  </si>
  <si>
    <t>2-064</t>
  </si>
  <si>
    <t>萬谷　康幸</t>
  </si>
  <si>
    <t>マンタニ　ヤスユキ</t>
  </si>
  <si>
    <t>509-0144</t>
  </si>
  <si>
    <t>各務原市鵜沼大伊木町４－２２５</t>
  </si>
  <si>
    <t>2-055</t>
  </si>
  <si>
    <t>宮田　英理子</t>
  </si>
  <si>
    <t>ミヤタ　エリコ</t>
  </si>
  <si>
    <t>490-1202</t>
  </si>
  <si>
    <t>あま市富塚東間曽34-3-502</t>
  </si>
  <si>
    <t>090-7067-3296</t>
  </si>
  <si>
    <t>2-054</t>
  </si>
  <si>
    <t>宮本　智</t>
  </si>
  <si>
    <t>ミヤモト　サトシ</t>
  </si>
  <si>
    <t>483-8226</t>
  </si>
  <si>
    <t>江南市赤童子町大間82</t>
  </si>
  <si>
    <t>メイツ江南赤童子406</t>
  </si>
  <si>
    <t>2-072</t>
  </si>
  <si>
    <t>森本　暁</t>
  </si>
  <si>
    <t>モリモト　アキラ</t>
  </si>
  <si>
    <t>あま市甚目寺稲荷60</t>
  </si>
  <si>
    <t>ベラ・ペルラ203</t>
  </si>
  <si>
    <t>光泉</t>
  </si>
  <si>
    <t>愛知県立津島東高等学校</t>
  </si>
  <si>
    <t>2-063</t>
  </si>
  <si>
    <t>山添　憲保</t>
  </si>
  <si>
    <t>ヤマゾエ　ノリヤス</t>
  </si>
  <si>
    <t>509-0255</t>
  </si>
  <si>
    <t>可児市光陽台７－４８</t>
  </si>
  <si>
    <t>2-057</t>
  </si>
  <si>
    <t>ヤマダ　タケシ</t>
  </si>
  <si>
    <t>491-0051</t>
  </si>
  <si>
    <t>一宮市今伊勢町馬寄字御祭田２９－７</t>
  </si>
  <si>
    <t>2-074</t>
  </si>
  <si>
    <t>渡辺　崚太</t>
  </si>
  <si>
    <t>ワタナベ　リョウタ</t>
  </si>
  <si>
    <t>大府市森岡町3-461</t>
  </si>
  <si>
    <t>愛知県立美和高等学校</t>
  </si>
  <si>
    <t>A85</t>
  </si>
  <si>
    <t>岩田　正人</t>
  </si>
  <si>
    <t>イワタ　マサト</t>
  </si>
  <si>
    <t>一宮市光明寺千馬49</t>
  </si>
  <si>
    <t>m-iwata.922.katutomo@ezweb.ne.jp</t>
  </si>
  <si>
    <t>090-3447-9167</t>
  </si>
  <si>
    <t>A87</t>
  </si>
  <si>
    <t>熊沢　将一</t>
  </si>
  <si>
    <t>クマザワ　ショウイチ</t>
  </si>
  <si>
    <t>491-0001</t>
  </si>
  <si>
    <t>一宮市瀬部上り戸17-1</t>
  </si>
  <si>
    <t>toe.1002@i.softbank.jp</t>
  </si>
  <si>
    <t>2-027</t>
  </si>
  <si>
    <t>佐久間　博之</t>
  </si>
  <si>
    <t>サクマ　ヒロユキ</t>
  </si>
  <si>
    <t>492-8262</t>
  </si>
  <si>
    <t>稲沢市池部町２－４１</t>
  </si>
  <si>
    <t>A82</t>
  </si>
  <si>
    <t>スミダ　ナオキ</t>
  </si>
  <si>
    <t>知多市寺本新町一丁目79</t>
  </si>
  <si>
    <t>グランドゥールＹ　202</t>
  </si>
  <si>
    <t>bullet-5.56mmx45@softbank.ne.jp</t>
  </si>
  <si>
    <t>080-4218-6642</t>
  </si>
  <si>
    <t>A86</t>
  </si>
  <si>
    <t>高樋　圭太</t>
  </si>
  <si>
    <t>タカトイ　ケイタ</t>
  </si>
  <si>
    <t>春日井市小野町5丁目67</t>
  </si>
  <si>
    <t>ジェミニMⅡ201</t>
  </si>
  <si>
    <t>A84</t>
  </si>
  <si>
    <t>古田　卓也</t>
  </si>
  <si>
    <t>フルタ　タクヤ</t>
  </si>
  <si>
    <t>483-8275</t>
  </si>
  <si>
    <t>江南市古知野町久保見５１</t>
  </si>
  <si>
    <t>A83</t>
  </si>
  <si>
    <t>三上　清一</t>
  </si>
  <si>
    <t>ミカミ　セイイチ</t>
  </si>
  <si>
    <t>小牧市三ツ渕２０５７－４</t>
  </si>
  <si>
    <t>fusityou-mikami@docomo.ne.jp</t>
  </si>
  <si>
    <t>可知　怜</t>
  </si>
  <si>
    <t>カチ　サトル</t>
  </si>
  <si>
    <t>学連O.B.</t>
  </si>
  <si>
    <t>ガクレンオービー</t>
  </si>
  <si>
    <t>444-0123</t>
  </si>
  <si>
    <t>額田郡幸田町上六栗金ヶ崎１４－２</t>
  </si>
  <si>
    <t>グランハイム２０２</t>
  </si>
  <si>
    <t>小坂　拓</t>
  </si>
  <si>
    <t>コサカ　タク</t>
  </si>
  <si>
    <t>468-0077</t>
  </si>
  <si>
    <t>豊田市保見町６５－１サンパティークＫ－３０５</t>
  </si>
  <si>
    <t>taku-chan34229@hm.aitai.ne.jp</t>
  </si>
  <si>
    <t>杉浦　由典</t>
  </si>
  <si>
    <t>スギウラ　ヨシノリ</t>
  </si>
  <si>
    <t>半田市乙川殿町７</t>
  </si>
  <si>
    <t>千賀　雅之</t>
  </si>
  <si>
    <t>センガ　マサユキ</t>
  </si>
  <si>
    <t>458-0041</t>
  </si>
  <si>
    <t>名古屋市緑区鳴子町１－６８ディアクオーレ鳴子台６０１</t>
  </si>
  <si>
    <t>西川　直美</t>
  </si>
  <si>
    <t>ニシカワ　ナオミ</t>
  </si>
  <si>
    <t>455-0047</t>
  </si>
  <si>
    <t>名古屋市港区中之島通３－９</t>
  </si>
  <si>
    <t>松下　真也</t>
  </si>
  <si>
    <t>マツシタ　マサヤ</t>
  </si>
  <si>
    <t>豊田市亀首町東畑７０－１グランタイト１０６号</t>
  </si>
  <si>
    <t>宮地　慎吾</t>
  </si>
  <si>
    <t>ミヤチ　シンゴ</t>
  </si>
  <si>
    <t>509-7201</t>
  </si>
  <si>
    <t>恵那市大井町１２３８０－２２０１</t>
  </si>
  <si>
    <t>村瀬　雄一郎</t>
  </si>
  <si>
    <t>ムラセ　ユウイチロウ</t>
  </si>
  <si>
    <t>名古屋市中村区中村町７－４２</t>
  </si>
  <si>
    <t>安田　純久</t>
  </si>
  <si>
    <t>ヤスダ　ヨシヒサ</t>
  </si>
  <si>
    <t>名古屋市守山区大字瀬古字新堀６１－３</t>
  </si>
  <si>
    <t>4-012</t>
  </si>
  <si>
    <t>安藤　康俊</t>
  </si>
  <si>
    <t>アンドウ　ヤストシ</t>
  </si>
  <si>
    <t>岡崎市竜美中２－３－５</t>
  </si>
  <si>
    <t>4-041</t>
  </si>
  <si>
    <t>飯島　理恵</t>
  </si>
  <si>
    <t>イイジマ　リエ</t>
  </si>
  <si>
    <t>蒲郡市三谷北通2-174</t>
  </si>
  <si>
    <t>4-034</t>
  </si>
  <si>
    <t>石川　大介</t>
  </si>
  <si>
    <t>イシカワ　ダイスケ</t>
  </si>
  <si>
    <t>蒲郡市形原町北双田山169－１</t>
  </si>
  <si>
    <t>4-006</t>
  </si>
  <si>
    <t>石川　誠</t>
  </si>
  <si>
    <t>イシカワ　マコト</t>
  </si>
  <si>
    <t>443-0005</t>
  </si>
  <si>
    <t>蒲郡市水竹町下島５０</t>
  </si>
  <si>
    <t>4-045</t>
  </si>
  <si>
    <t>市川　佳奈</t>
  </si>
  <si>
    <t>蒲郡市金平町荒木３７</t>
  </si>
  <si>
    <t>ﾛｰﾗﾙﾋﾙｽﾞB101</t>
  </si>
  <si>
    <t>4-020</t>
  </si>
  <si>
    <t>市川　工</t>
  </si>
  <si>
    <t>イチカワ　タクミ</t>
  </si>
  <si>
    <t>443-0011</t>
  </si>
  <si>
    <t>蒲郡市豊岡町前野７－１</t>
  </si>
  <si>
    <t>takumi-i@tcp-ip.or.jp</t>
  </si>
  <si>
    <t>4-040</t>
  </si>
  <si>
    <t>市川　実乃梨</t>
  </si>
  <si>
    <t>イチカワ　ミノリ</t>
  </si>
  <si>
    <t>蒲郡市形原町下市場46</t>
  </si>
  <si>
    <t>4-019</t>
  </si>
  <si>
    <t>伊藤　加世子</t>
  </si>
  <si>
    <t>イトウ　カヨコ</t>
  </si>
  <si>
    <t>蒲郡市豊岡町下久貝１の２</t>
  </si>
  <si>
    <t>4-027</t>
  </si>
  <si>
    <t>稲垣　道江</t>
  </si>
  <si>
    <t>イナガキ　ミチエ</t>
  </si>
  <si>
    <t>蒲郡市形原町中田３３</t>
  </si>
  <si>
    <t>4-021</t>
  </si>
  <si>
    <t>今村　茂久</t>
  </si>
  <si>
    <t>イマムラ　シゲヒサ</t>
  </si>
  <si>
    <t>蒲郡市豊岡町小迫９－１５</t>
  </si>
  <si>
    <t>4-038</t>
  </si>
  <si>
    <t>岩瀬　明日香</t>
  </si>
  <si>
    <t>イワセ　アスカ</t>
  </si>
  <si>
    <t>蒲郡市形原町北古城18-22</t>
  </si>
  <si>
    <t>4-033</t>
  </si>
  <si>
    <t>鵜飼　興平</t>
  </si>
  <si>
    <t>ウカイ　コウヘイ</t>
  </si>
  <si>
    <t>443-0031</t>
  </si>
  <si>
    <t>蒲郡市竹島町28-4</t>
  </si>
  <si>
    <t>ｴﾐｸﾞﾗﾝﾄﾞ竹島201号</t>
  </si>
  <si>
    <t>4-002</t>
  </si>
  <si>
    <t>大竹　昇</t>
  </si>
  <si>
    <t>オオタケ　ノボル</t>
  </si>
  <si>
    <t>443-0037</t>
  </si>
  <si>
    <t>蒲郡市鹿島町岡２０－７２</t>
  </si>
  <si>
    <t>4-046</t>
  </si>
  <si>
    <t>大竹　典子</t>
  </si>
  <si>
    <t>オオタケ　ノリコ</t>
  </si>
  <si>
    <t>蒲郡市形原町西御屋敷70</t>
  </si>
  <si>
    <t>4-050</t>
  </si>
  <si>
    <t>岡田　耕三</t>
  </si>
  <si>
    <t>オカダ　コウゾウ</t>
  </si>
  <si>
    <t>西尾市東幡豆町堂ノ上58-1</t>
  </si>
  <si>
    <t>D4</t>
  </si>
  <si>
    <t>岡部　寛之</t>
  </si>
  <si>
    <t>オカベ　ヒロユキ</t>
  </si>
  <si>
    <t>440-0875</t>
  </si>
  <si>
    <t>豊橋市中松山町31-1</t>
  </si>
  <si>
    <t>ﾌﾟﾘｳェﾙ中松山　202号</t>
  </si>
  <si>
    <t>4-035</t>
  </si>
  <si>
    <t>岡部　幹江</t>
  </si>
  <si>
    <t>オカベ　ミキエ</t>
  </si>
  <si>
    <t>蒲郡市金平町長田８－２</t>
  </si>
  <si>
    <t>4-036</t>
  </si>
  <si>
    <t>小田　祥子</t>
  </si>
  <si>
    <t>オダ　ショウコ</t>
  </si>
  <si>
    <t>443-0046</t>
  </si>
  <si>
    <t>蒲郡市竹谷町泉36-6</t>
  </si>
  <si>
    <t>4-024</t>
  </si>
  <si>
    <t>小田　園子</t>
  </si>
  <si>
    <t>オダ　ソノコ</t>
  </si>
  <si>
    <t>蒲郡市水竹町下青山２０－１</t>
  </si>
  <si>
    <t>4-015</t>
  </si>
  <si>
    <t>小田　高久</t>
  </si>
  <si>
    <t>オダ　タカヒサ</t>
  </si>
  <si>
    <t>443-0002</t>
  </si>
  <si>
    <t>蒲郡市清田町沖田１７－３</t>
  </si>
  <si>
    <t>D1</t>
  </si>
  <si>
    <t>加藤　正之</t>
  </si>
  <si>
    <t>カトウ　マサユキ</t>
  </si>
  <si>
    <t>444-0046</t>
  </si>
  <si>
    <t>蒲郡市竹谷町神田２５－１</t>
  </si>
  <si>
    <t>katomasa@sk.aitai.ne.jp</t>
  </si>
  <si>
    <t>4-044</t>
  </si>
  <si>
    <t>倉橋　昌稔</t>
  </si>
  <si>
    <t>クラハシ　マサトシ</t>
  </si>
  <si>
    <t>443-0007</t>
  </si>
  <si>
    <t>蒲郡市神ノ郷町東門前27</t>
  </si>
  <si>
    <t>4-016</t>
  </si>
  <si>
    <t>桑名　成之</t>
  </si>
  <si>
    <t>クワナ　シゲユキ</t>
  </si>
  <si>
    <t>豊川市伊奈町縫殿５３－５５</t>
  </si>
  <si>
    <t>kuwa-fami@ccnet-ai.ne.jp</t>
  </si>
  <si>
    <t>4-048</t>
  </si>
  <si>
    <t>小久保　秀美</t>
  </si>
  <si>
    <t>コクボ　ヒデミ</t>
  </si>
  <si>
    <t>蒲郡市水竹町花掛30-3</t>
  </si>
  <si>
    <t>4-194</t>
  </si>
  <si>
    <t>後藤　夏実</t>
  </si>
  <si>
    <t>ゴトウ　ナツミ</t>
  </si>
  <si>
    <t>蒲郡市豊岡町権現６２－２</t>
  </si>
  <si>
    <t>4-008</t>
  </si>
  <si>
    <t>小林　敏行</t>
  </si>
  <si>
    <t>コバヤシ　トシユキ</t>
  </si>
  <si>
    <t>蒲郡市竹谷町神田４１－４</t>
  </si>
  <si>
    <t>4-047</t>
  </si>
  <si>
    <t>柴田　正平</t>
  </si>
  <si>
    <t>シバタ　ショウヘイ</t>
  </si>
  <si>
    <t>蒲郡市形原町海蔵39</t>
  </si>
  <si>
    <t>4-017</t>
  </si>
  <si>
    <t>嶋　幸子</t>
  </si>
  <si>
    <t>シマ　ユキコ</t>
  </si>
  <si>
    <t>441-0204</t>
  </si>
  <si>
    <t>豊川市赤坂台１４３３</t>
  </si>
  <si>
    <t>4-032</t>
  </si>
  <si>
    <t>鈴木　功</t>
  </si>
  <si>
    <t>スズキ　イサオ</t>
  </si>
  <si>
    <t>443-0057</t>
  </si>
  <si>
    <t>蒲郡市中央本町１４－７</t>
  </si>
  <si>
    <t>4-005</t>
  </si>
  <si>
    <t>鈴木　慶三郎</t>
  </si>
  <si>
    <t>スズキ　ケイザブロウ</t>
  </si>
  <si>
    <t>443-0054</t>
  </si>
  <si>
    <t>蒲郡市府相町二丁目１６３</t>
  </si>
  <si>
    <t>klingel@sk.aitai.ne.jp</t>
  </si>
  <si>
    <t>4-023</t>
  </si>
  <si>
    <t>鈴木　俊幸</t>
  </si>
  <si>
    <t>スズキ　トシユキ</t>
  </si>
  <si>
    <t>4-030</t>
  </si>
  <si>
    <t>鈴木　ひとみ</t>
  </si>
  <si>
    <t>スズキ　ヒトミ</t>
  </si>
  <si>
    <t>蒲郡市栄町１０－５</t>
  </si>
  <si>
    <t>D5</t>
  </si>
  <si>
    <t>鈴木　雅博</t>
  </si>
  <si>
    <t>スズキ　マサヒロ</t>
  </si>
  <si>
    <t>蒲郡市御幸町22-16</t>
  </si>
  <si>
    <t>4-028</t>
  </si>
  <si>
    <t>鈴木　芳男</t>
  </si>
  <si>
    <t>スズキ　ヨシオ</t>
  </si>
  <si>
    <t>443-0103</t>
  </si>
  <si>
    <t>蒲郡市形原町北浜２０－２２</t>
  </si>
  <si>
    <t>D2</t>
  </si>
  <si>
    <t>高橋　敦</t>
  </si>
  <si>
    <t>タカハシ　アツシ</t>
  </si>
  <si>
    <t>蒲郡市三谷町前田１－１１</t>
  </si>
  <si>
    <t>a-takahi@kowa.co.jp</t>
  </si>
  <si>
    <t>4-014</t>
  </si>
  <si>
    <t>高橋　博幸</t>
  </si>
  <si>
    <t>タカハシ　ヒロユキ</t>
  </si>
  <si>
    <t>蒲郡市豊岡町西門１１</t>
  </si>
  <si>
    <t>4-031</t>
  </si>
  <si>
    <t>田中　克幸</t>
  </si>
  <si>
    <t>タナカ　カツユキ</t>
  </si>
  <si>
    <t>蒲郡市御幸町２７－２</t>
  </si>
  <si>
    <t>4-022</t>
  </si>
  <si>
    <t>チバ　マサシ</t>
  </si>
  <si>
    <t>蒲郡市三谷町東前２９</t>
  </si>
  <si>
    <t>4-009</t>
  </si>
  <si>
    <t>手嶋　修次</t>
  </si>
  <si>
    <t>テシマ　シュウジ</t>
  </si>
  <si>
    <t>蒲郡市緑町１６－１９</t>
  </si>
  <si>
    <t>exj14503@ybb.ne.jp</t>
  </si>
  <si>
    <t>4-001</t>
  </si>
  <si>
    <t>仲神　幸立</t>
  </si>
  <si>
    <t>ナカガミ　ユキタツ</t>
  </si>
  <si>
    <t>443-0043</t>
  </si>
  <si>
    <t>蒲郡市元町１７－８</t>
  </si>
  <si>
    <t>4-011</t>
  </si>
  <si>
    <t>成田　和人</t>
  </si>
  <si>
    <t>ナリタ　カズヒト</t>
  </si>
  <si>
    <t>蒲郡市大塚町岸脇３５－３</t>
  </si>
  <si>
    <t>4-013</t>
  </si>
  <si>
    <t>蜂須賀　清広</t>
  </si>
  <si>
    <t>ハチスカ　キヨヒロ</t>
  </si>
  <si>
    <t>蒲郡市府相町新井前９１６の６</t>
  </si>
  <si>
    <t>4-029</t>
  </si>
  <si>
    <t>樋口　ひとみ</t>
  </si>
  <si>
    <t>ヒグチ　ヒトミ</t>
  </si>
  <si>
    <t>441-8106</t>
  </si>
  <si>
    <t>豊橋市弥生町中原６８－４</t>
  </si>
  <si>
    <t>4-003</t>
  </si>
  <si>
    <t>福井　正実</t>
  </si>
  <si>
    <t>フクイ　マサミ</t>
  </si>
  <si>
    <t>蒲郡市竹谷町西浜４－３</t>
  </si>
  <si>
    <t>4-196</t>
  </si>
  <si>
    <t>福田　喜春</t>
  </si>
  <si>
    <t>フクダ　ヨシハル</t>
  </si>
  <si>
    <t>蒲郡市形原町北双太山７９</t>
  </si>
  <si>
    <t>4-018</t>
  </si>
  <si>
    <t>二村　五三男</t>
  </si>
  <si>
    <t>フタムラ　イサオ</t>
  </si>
  <si>
    <t>蒲郡市形原町狭間２１－８</t>
  </si>
  <si>
    <t>4-193</t>
  </si>
  <si>
    <t>牧原　健太郎</t>
  </si>
  <si>
    <t>マキハラ　ケンタロウ</t>
  </si>
  <si>
    <t>蒲郡市形原町東戸甫井２２</t>
  </si>
  <si>
    <t>4-039</t>
  </si>
  <si>
    <t>松本　成美</t>
  </si>
  <si>
    <t>マツモト　ナルミ</t>
  </si>
  <si>
    <t>蒲郡市形原町北淀尻19-15</t>
  </si>
  <si>
    <t>4-042</t>
  </si>
  <si>
    <t>三浦　守道</t>
  </si>
  <si>
    <t>ミウラ　モリミチ</t>
  </si>
  <si>
    <t>蒲郡市竹谷町日野坂8-1</t>
  </si>
  <si>
    <t>4-025</t>
  </si>
  <si>
    <t>宮川　なみ子</t>
  </si>
  <si>
    <t>ミヤガワ　ナミコ</t>
  </si>
  <si>
    <t>新城市出沢字橋詰３１</t>
  </si>
  <si>
    <t>4-049</t>
  </si>
  <si>
    <t>村本　悦子</t>
  </si>
  <si>
    <t>ムラモト　エツコ</t>
  </si>
  <si>
    <t>蒲郡市三谷町諏訪山49-3</t>
  </si>
  <si>
    <t>D3</t>
  </si>
  <si>
    <t>村本　隆之</t>
  </si>
  <si>
    <t>ムラモト　タカユキ</t>
  </si>
  <si>
    <t>蒲郡市三谷町諏訪山４９－３</t>
  </si>
  <si>
    <t>4-051</t>
  </si>
  <si>
    <t>安井　立典</t>
  </si>
  <si>
    <t>ヤスイ　タツノリ</t>
  </si>
  <si>
    <t>蒲郡市大塚町産子山53-112</t>
  </si>
  <si>
    <t>4-007</t>
  </si>
  <si>
    <t>山崎　清市</t>
  </si>
  <si>
    <t>ヤマザキ　セイイチ</t>
  </si>
  <si>
    <t>443-0105</t>
  </si>
  <si>
    <t>蒲郡市西浦町北馬相２０</t>
  </si>
  <si>
    <t>4-195</t>
  </si>
  <si>
    <t>山本　淳太</t>
  </si>
  <si>
    <t>ヤマモト　ジュンタ</t>
  </si>
  <si>
    <t>蒲郡市竹谷町油井３－１</t>
  </si>
  <si>
    <t>4-004</t>
  </si>
  <si>
    <t>山本　正之</t>
  </si>
  <si>
    <t>ヤマモト　マサユキ</t>
  </si>
  <si>
    <t>蒲郡市蒲郡町貴船６８－１</t>
  </si>
  <si>
    <t>4-026</t>
  </si>
  <si>
    <t>横田　晴彦</t>
  </si>
  <si>
    <t>ヨコタ　ハルヒコ</t>
  </si>
  <si>
    <t>蒲郡市中央本町２３－９</t>
  </si>
  <si>
    <t>4-010</t>
  </si>
  <si>
    <t>横田　泰一</t>
  </si>
  <si>
    <t>ヨコタ　ヤスイチ</t>
  </si>
  <si>
    <t>蒲郡市豊岡町梶田２１－６</t>
  </si>
  <si>
    <t>yasu126@sk.aitai.ne.jp</t>
  </si>
  <si>
    <t>4-043</t>
  </si>
  <si>
    <t>吉見　速人</t>
  </si>
  <si>
    <t>ヨシミ　ハヤタ</t>
  </si>
  <si>
    <t>蒲郡市金平町植地6-1</t>
  </si>
  <si>
    <t>4-037</t>
  </si>
  <si>
    <t>吉見　泰慧</t>
  </si>
  <si>
    <t>ヨシミ　ヤスアキ</t>
  </si>
  <si>
    <t>蒲郡市形原町北浜26-6</t>
  </si>
  <si>
    <t>3-022</t>
  </si>
  <si>
    <t>阿部　直紀</t>
  </si>
  <si>
    <t>アベ　ナオノリ</t>
  </si>
  <si>
    <t>470-1125</t>
  </si>
  <si>
    <t>豊明市三崎町中ノ坪8-6</t>
  </si>
  <si>
    <t>エクレールＭ101</t>
  </si>
  <si>
    <t>3-012</t>
  </si>
  <si>
    <t>安部　良夫</t>
  </si>
  <si>
    <t>アベ　ヨシオ</t>
  </si>
  <si>
    <t>知立市山屋敷町見社８８－６</t>
  </si>
  <si>
    <t>3-021</t>
  </si>
  <si>
    <t>荒川　義孝</t>
  </si>
  <si>
    <t>アラカワ　ヨシタカ</t>
  </si>
  <si>
    <t>444-1313</t>
  </si>
  <si>
    <t>高浜市向山町４－１－１０２</t>
  </si>
  <si>
    <t>3-013</t>
  </si>
  <si>
    <t>飯田　晃</t>
  </si>
  <si>
    <t>イイダ　アキラ</t>
  </si>
  <si>
    <t>475-0905</t>
  </si>
  <si>
    <t>半田市岩滑東町４－１２９－１エスポアⅡ４０１</t>
  </si>
  <si>
    <t>3-027</t>
  </si>
  <si>
    <t>石川　明良</t>
  </si>
  <si>
    <t>イシカワ　アキヨシ</t>
  </si>
  <si>
    <t>安城市高棚町郷362</t>
  </si>
  <si>
    <t>3-011</t>
  </si>
  <si>
    <t>石鎚　一則</t>
  </si>
  <si>
    <t>イシズチ　カズノリ</t>
  </si>
  <si>
    <t>大府市横根町箕手８２－７</t>
  </si>
  <si>
    <t>3-007</t>
  </si>
  <si>
    <t>磯村　鉄市</t>
  </si>
  <si>
    <t>イソムラ　テツイチ</t>
  </si>
  <si>
    <t>刈谷市八幡町６－２８</t>
  </si>
  <si>
    <t>3-010</t>
  </si>
  <si>
    <t>今井　宏司</t>
  </si>
  <si>
    <t>イマイ　コウジ</t>
  </si>
  <si>
    <t>444-0851</t>
  </si>
  <si>
    <t>岡崎市久後崎町堤下１３</t>
  </si>
  <si>
    <t>3-008</t>
  </si>
  <si>
    <t>小野尾　一乗</t>
  </si>
  <si>
    <t>オノオ　カズノリ</t>
  </si>
  <si>
    <t>448-0013</t>
  </si>
  <si>
    <t>刈谷市恩田町２－１７</t>
  </si>
  <si>
    <t>3-018</t>
  </si>
  <si>
    <t>小野田　隆</t>
  </si>
  <si>
    <t>オノダ　タカシ</t>
  </si>
  <si>
    <t>半田市のぞみヶ丘３－１８</t>
  </si>
  <si>
    <t>3-016</t>
  </si>
  <si>
    <t>木村　雄三</t>
  </si>
  <si>
    <t>キムラ　ユウゾウ</t>
  </si>
  <si>
    <t>安城市篠目町３丁目15番地８</t>
  </si>
  <si>
    <t>C344</t>
  </si>
  <si>
    <t>小塚　康久</t>
  </si>
  <si>
    <t>コヅカ　ヤスヒサ</t>
  </si>
  <si>
    <t>選手・審判</t>
  </si>
  <si>
    <t>刈谷市熊野町７－３－１３</t>
  </si>
  <si>
    <t>3-009</t>
  </si>
  <si>
    <t>サワベ　モトジ</t>
  </si>
  <si>
    <t>sawabe@katch.ne.jp</t>
  </si>
  <si>
    <t>C633</t>
  </si>
  <si>
    <t>清水　和馬</t>
  </si>
  <si>
    <t>シミズ　カズマ</t>
  </si>
  <si>
    <t>刈谷市野田町北屋敷163-6</t>
  </si>
  <si>
    <t>知立東</t>
  </si>
  <si>
    <t>3-014</t>
  </si>
  <si>
    <t>下別府　三好</t>
  </si>
  <si>
    <t>シモベップ　ミヨシ</t>
  </si>
  <si>
    <t>刈谷市野田町向イ山26-11</t>
  </si>
  <si>
    <t>3-024</t>
  </si>
  <si>
    <t>鈴木　人呂信</t>
  </si>
  <si>
    <t>スズキ　ヒロノブ</t>
  </si>
  <si>
    <t>名古屋市緑区大高町北南休10-2</t>
  </si>
  <si>
    <t>3-025</t>
  </si>
  <si>
    <t>筒井　友英</t>
  </si>
  <si>
    <t>ツツイ　トモヒデ</t>
  </si>
  <si>
    <t>458-0830</t>
  </si>
  <si>
    <t>名古屋市緑区姥子山3-414</t>
  </si>
  <si>
    <t>3-019</t>
  </si>
  <si>
    <t>成田　大</t>
  </si>
  <si>
    <t>ナリタ　ダイ</t>
  </si>
  <si>
    <t>458-0834</t>
  </si>
  <si>
    <t>西加茂郡三好町園原３－８－７シーフハイム３０３室</t>
  </si>
  <si>
    <t>3-023</t>
  </si>
  <si>
    <t>二宮　敬之</t>
  </si>
  <si>
    <t>ニノミヤ　タカユキ</t>
  </si>
  <si>
    <t>刈谷市半城土中町３－６－１１</t>
  </si>
  <si>
    <t>C343</t>
  </si>
  <si>
    <t>野々目　将之</t>
  </si>
  <si>
    <t>ノノメ　マサユキ</t>
  </si>
  <si>
    <t>刈谷市一ツ木町６－１２－５パティオ１０２</t>
  </si>
  <si>
    <t>3-020</t>
  </si>
  <si>
    <t>深津　俊幸</t>
  </si>
  <si>
    <t>フカツ　トシユキ</t>
  </si>
  <si>
    <t>470-1202</t>
  </si>
  <si>
    <t>豊田市渡刈町上河合１０－８８</t>
  </si>
  <si>
    <t>3-017</t>
  </si>
  <si>
    <t>本間　順子</t>
  </si>
  <si>
    <t>ホンマ　ジュンコ</t>
  </si>
  <si>
    <t>安城市二本木新町１－１６－６</t>
  </si>
  <si>
    <t>3-015</t>
  </si>
  <si>
    <t>本間　隆勝</t>
  </si>
  <si>
    <t>ホンマ　リュウショウ</t>
  </si>
  <si>
    <t>3-026</t>
  </si>
  <si>
    <t>守口　ことみ</t>
  </si>
  <si>
    <t>モリグチ　コトミ</t>
  </si>
  <si>
    <t>472-0023</t>
  </si>
  <si>
    <t>知立市西町落合28－1</t>
  </si>
  <si>
    <t>3-006</t>
  </si>
  <si>
    <t>山村　晃泰</t>
  </si>
  <si>
    <t>ヤマムラ　アキヤス</t>
  </si>
  <si>
    <t>C342</t>
  </si>
  <si>
    <t>和多田　義晃</t>
  </si>
  <si>
    <t>ワタダ　ヨシアキ</t>
  </si>
  <si>
    <t>444-0865</t>
  </si>
  <si>
    <t>岡崎市明大寺町大圦47‐48</t>
  </si>
  <si>
    <t>アンボヌール201</t>
  </si>
  <si>
    <t>C168</t>
  </si>
  <si>
    <t>佐野　主学</t>
  </si>
  <si>
    <t>サノ　カズノリ</t>
  </si>
  <si>
    <t>豊明市三崎町中ノ坪２３－１２</t>
  </si>
  <si>
    <t>09078653792@docomo.ne.jp</t>
  </si>
  <si>
    <t>C169</t>
  </si>
  <si>
    <t>佐野　功幸</t>
  </si>
  <si>
    <t>サノ　ノリユキ</t>
  </si>
  <si>
    <t>C172</t>
  </si>
  <si>
    <t>野村　浩二</t>
  </si>
  <si>
    <t>ノムラ　コウジ</t>
  </si>
  <si>
    <t>安城市上条町西荒井２６－１</t>
  </si>
  <si>
    <t>C170</t>
  </si>
  <si>
    <t>宮田　拓史</t>
  </si>
  <si>
    <t>ミヤタ　タクシ</t>
  </si>
  <si>
    <t>456-0022</t>
  </si>
  <si>
    <t>名古屋市熱田区横田２－１－９</t>
  </si>
  <si>
    <t>C171</t>
  </si>
  <si>
    <t>ワタナベ　テルヤ</t>
  </si>
  <si>
    <t>西尾市つくしが丘４－１２－３</t>
  </si>
  <si>
    <t>C593</t>
  </si>
  <si>
    <t>小嶋　基史</t>
  </si>
  <si>
    <t>コジマ　モトフミ</t>
  </si>
  <si>
    <t>444-0703</t>
  </si>
  <si>
    <t>西尾市西幡豆町中野郷２１</t>
  </si>
  <si>
    <t>C594</t>
  </si>
  <si>
    <t>齋藤　敦</t>
  </si>
  <si>
    <t>サイトウ　アツシ</t>
  </si>
  <si>
    <t>額田郡幸田町深溝小杉山７９</t>
  </si>
  <si>
    <t>C592</t>
  </si>
  <si>
    <t>スギヤマ　カズノリ</t>
  </si>
  <si>
    <t>C590</t>
  </si>
  <si>
    <t>鈴木　美智子</t>
  </si>
  <si>
    <t>スズキ　ミチコ</t>
  </si>
  <si>
    <t>444-0516</t>
  </si>
  <si>
    <t>西尾市吉良町吉田東中浜５１－７９</t>
  </si>
  <si>
    <t>michiko@kiracorp.co.jp</t>
  </si>
  <si>
    <t>C596</t>
  </si>
  <si>
    <t>鈴木　祐子</t>
  </si>
  <si>
    <t>スズキ　ユウコ</t>
  </si>
  <si>
    <t>459-8011</t>
  </si>
  <si>
    <t>名古屋市緑区定納山1丁目720</t>
  </si>
  <si>
    <t>C597</t>
  </si>
  <si>
    <t>都築　佳美</t>
  </si>
  <si>
    <t>ツヅキ　ヨシミ</t>
  </si>
  <si>
    <t>岡崎市広幡町3-17</t>
  </si>
  <si>
    <t>ボヌール広幡202</t>
  </si>
  <si>
    <t>C591</t>
  </si>
  <si>
    <t>深見　直紀</t>
  </si>
  <si>
    <t>フカミ　ナオキ</t>
  </si>
  <si>
    <t>445-0064</t>
  </si>
  <si>
    <t>西尾市高畠町５－１１－２</t>
  </si>
  <si>
    <t>C595</t>
  </si>
  <si>
    <t>村越　好晴</t>
  </si>
  <si>
    <t>ムラコシ　ヨシハル</t>
  </si>
  <si>
    <t>444-0216</t>
  </si>
  <si>
    <t>岡崎市定国町北浦8番1</t>
  </si>
  <si>
    <t>Ｄ１６１</t>
  </si>
  <si>
    <t>青井　美雄</t>
  </si>
  <si>
    <t>アオイ　ヨシオ</t>
  </si>
  <si>
    <t>441-3403</t>
  </si>
  <si>
    <t>田原市浦町南松崎1-1</t>
  </si>
  <si>
    <t>Ｄ１６６</t>
  </si>
  <si>
    <t>上田　一揮</t>
  </si>
  <si>
    <t>ウエダ　カズキ</t>
  </si>
  <si>
    <t>田原市浦町南松崎</t>
  </si>
  <si>
    <t>Ｄ１６２</t>
  </si>
  <si>
    <t>岡田　慎平</t>
  </si>
  <si>
    <t>オカダ　シンペイ</t>
  </si>
  <si>
    <t>441-3402</t>
  </si>
  <si>
    <t>田原市吉胡町木綿畑43-1</t>
  </si>
  <si>
    <t>Ｄ１６５</t>
  </si>
  <si>
    <t>勝又　雅貴</t>
  </si>
  <si>
    <t>カツマタ　マサキ</t>
  </si>
  <si>
    <t>田原市田原町東滝頭１－３８</t>
  </si>
  <si>
    <t>第1滝頭寮１３５１号室</t>
  </si>
  <si>
    <t>Ｄ１６８</t>
  </si>
  <si>
    <t>楠間　一輝</t>
  </si>
  <si>
    <t>クスマ　カズキ</t>
  </si>
  <si>
    <t>南松崎</t>
  </si>
  <si>
    <t>Ｄ１７０</t>
  </si>
  <si>
    <t>小林　麻咲樹</t>
  </si>
  <si>
    <t>コバヤシ　マサキ</t>
  </si>
  <si>
    <t>441-8024</t>
  </si>
  <si>
    <t>豊橋市花田町西郷８３</t>
  </si>
  <si>
    <t>Ｄ１７１</t>
  </si>
  <si>
    <t>下澤　友寛</t>
  </si>
  <si>
    <t>シモザワ　トモヒロ</t>
  </si>
  <si>
    <t>Ｄ１５８</t>
  </si>
  <si>
    <t>神藤　善行</t>
  </si>
  <si>
    <t>ジンドウ　ヨシユキ</t>
  </si>
  <si>
    <t>joggman6@yahoo.co.jp</t>
  </si>
  <si>
    <t>0532-41-6052</t>
  </si>
  <si>
    <t>佐賀県</t>
  </si>
  <si>
    <t>愛知県愛知県田原市緑が浜１－３</t>
  </si>
  <si>
    <t>Ｄ１６９</t>
  </si>
  <si>
    <t>深井　奎佑</t>
  </si>
  <si>
    <t>フカイ　ケイスケ</t>
  </si>
  <si>
    <t>Ｄ１７２</t>
  </si>
  <si>
    <t>古田　光広</t>
  </si>
  <si>
    <t>フルタ　ミツヒロ</t>
  </si>
  <si>
    <t>441-8141</t>
  </si>
  <si>
    <t>豊橋市草間町字郷裏４０－４</t>
  </si>
  <si>
    <t>フレグランスGOURA１０１</t>
  </si>
  <si>
    <t>Ｄ１６７</t>
  </si>
  <si>
    <t>三嶋　紀之</t>
  </si>
  <si>
    <t>ミシマ　ノリユキ</t>
  </si>
  <si>
    <t>441-8004</t>
  </si>
  <si>
    <t>豊橋市吉前町東吉前新田</t>
  </si>
  <si>
    <t>Ｄ１５９</t>
  </si>
  <si>
    <t>宮崎　好生</t>
  </si>
  <si>
    <t>ミヤザキ　ヨシオ</t>
  </si>
  <si>
    <t>田原市浦町丸山１－２</t>
  </si>
  <si>
    <t>Ｄ１６４</t>
  </si>
  <si>
    <t>森　敬喜</t>
  </si>
  <si>
    <t>第３田原寮８１０７号室</t>
  </si>
  <si>
    <t>Ｄ１６０</t>
  </si>
  <si>
    <t>山内　正規</t>
  </si>
  <si>
    <t>ヤマウチ　マサキ</t>
  </si>
  <si>
    <t>田原市吉胡町43-1</t>
  </si>
  <si>
    <t>吉胡寮</t>
  </si>
  <si>
    <t>Ｄ１６３</t>
  </si>
  <si>
    <t>脇田　亜由武</t>
  </si>
  <si>
    <t>ワキタ　アユム</t>
  </si>
  <si>
    <t>田原市浦町南松崎１-１</t>
  </si>
  <si>
    <t>2-042</t>
  </si>
  <si>
    <t>釼持　悦夫</t>
  </si>
  <si>
    <t>ケンモチ　エツオ</t>
  </si>
  <si>
    <t>485-0023</t>
  </si>
  <si>
    <t>小牧市北外山１９６２－５１</t>
  </si>
  <si>
    <t>2-040</t>
  </si>
  <si>
    <t>小出　英雄</t>
  </si>
  <si>
    <t>コイデ　ヒデオ</t>
  </si>
  <si>
    <t>491-0804</t>
  </si>
  <si>
    <t>一宮市千秋町佐野４２０－１８</t>
  </si>
  <si>
    <t>A121</t>
  </si>
  <si>
    <t>作田　紳二</t>
  </si>
  <si>
    <t>サクタ　シンジ</t>
  </si>
  <si>
    <t>491-0114</t>
  </si>
  <si>
    <t>一宮市浅井町江森字森前１－１ナビウッデイ一宮２－５１２</t>
  </si>
  <si>
    <t>2-036</t>
  </si>
  <si>
    <t>高田　輝男</t>
  </si>
  <si>
    <t>タカダ　テルオ</t>
  </si>
  <si>
    <t>483-8057</t>
  </si>
  <si>
    <t>江南市前野町新田２０４</t>
  </si>
  <si>
    <t>2-038</t>
  </si>
  <si>
    <t>タカツキ　ヒデノリ</t>
  </si>
  <si>
    <t>一宮市浅井町大日比野字</t>
  </si>
  <si>
    <t>尾関前85</t>
  </si>
  <si>
    <t>2-039</t>
  </si>
  <si>
    <t>田口　茂</t>
  </si>
  <si>
    <t>タグチ　シゲル</t>
  </si>
  <si>
    <t>江南市中奈良町熊野４８ナビタウン江南Ⅱ－１－３０５</t>
  </si>
  <si>
    <t>2-044</t>
  </si>
  <si>
    <t>谷川　裕子</t>
  </si>
  <si>
    <t>タニカワ　ユウコ</t>
  </si>
  <si>
    <t>483-8037</t>
  </si>
  <si>
    <t>江南市勝佐町西郷１５６</t>
  </si>
  <si>
    <t>2-037</t>
  </si>
  <si>
    <t>寺澤　整爾</t>
  </si>
  <si>
    <t>テラザワ　セイジ</t>
  </si>
  <si>
    <t>江南市宮後町砂場北１７３</t>
  </si>
  <si>
    <t>2-045</t>
  </si>
  <si>
    <t>長瀬　基延</t>
  </si>
  <si>
    <t>ナガセ　モトノブ</t>
  </si>
  <si>
    <t>481-0037</t>
  </si>
  <si>
    <t>北名古屋市鍛治ケ一色池田１３７</t>
  </si>
  <si>
    <t>2-041</t>
  </si>
  <si>
    <t>藤本　純治</t>
  </si>
  <si>
    <t>フジモト　ジュンジ</t>
  </si>
  <si>
    <t>480-0105</t>
  </si>
  <si>
    <t>丹羽郡扶桑町南山那逆巻１２６</t>
  </si>
  <si>
    <t>2-043</t>
  </si>
  <si>
    <t>松井　健</t>
  </si>
  <si>
    <t>マツイ　タケシ</t>
  </si>
  <si>
    <t>一宮市多加木２－１５－２５</t>
  </si>
  <si>
    <t>C190</t>
  </si>
  <si>
    <t>安藤　太志</t>
  </si>
  <si>
    <t>アンドウ　タイシ</t>
  </si>
  <si>
    <t>豊田市金谷町7-66</t>
  </si>
  <si>
    <t>誠和寮</t>
  </si>
  <si>
    <t>C195</t>
  </si>
  <si>
    <t>安間　健登</t>
  </si>
  <si>
    <t>アンマ　ケント</t>
  </si>
  <si>
    <t>聖隷ｸﾘｽﾄﾌｧｰ</t>
  </si>
  <si>
    <t>C174</t>
  </si>
  <si>
    <t>飯田　敦彦</t>
  </si>
  <si>
    <t>イイダ　アツヒコ</t>
  </si>
  <si>
    <t>豊田市鵜ケ瀬町渡瀬２５－３２</t>
  </si>
  <si>
    <t>C196</t>
  </si>
  <si>
    <t>大塚　英梨子</t>
  </si>
  <si>
    <t>オオツカ　エリコ</t>
  </si>
  <si>
    <t>奈良育英</t>
  </si>
  <si>
    <t>C184</t>
  </si>
  <si>
    <t>岡田　崇平</t>
  </si>
  <si>
    <t>オカダ　シュウヘイ</t>
  </si>
  <si>
    <t>豊川</t>
  </si>
  <si>
    <t>C185</t>
  </si>
  <si>
    <t>加治屋　ななこ</t>
  </si>
  <si>
    <t>カジヤ　ナナコ</t>
  </si>
  <si>
    <t>小島プレス工業誠和寮</t>
  </si>
  <si>
    <t>C178</t>
  </si>
  <si>
    <t>北野　孝英</t>
  </si>
  <si>
    <t>キタノ　タカヒデ</t>
  </si>
  <si>
    <t>C186</t>
  </si>
  <si>
    <t>草彅　あずさ</t>
  </si>
  <si>
    <t>クサナギ　アズサ</t>
  </si>
  <si>
    <t>豊田市金谷町７－６６</t>
  </si>
  <si>
    <t>小島プレス誠和寮</t>
  </si>
  <si>
    <t>小島プレス工業（株）</t>
  </si>
  <si>
    <t>0565-33-1100</t>
  </si>
  <si>
    <t>C192</t>
  </si>
  <si>
    <t>齋藤　結</t>
  </si>
  <si>
    <t>サイトウ　ユイ</t>
  </si>
  <si>
    <t>C177</t>
  </si>
  <si>
    <t>下リ藤　修大</t>
  </si>
  <si>
    <t>サガリフジ　シュウタ</t>
  </si>
  <si>
    <t>豊田市金谷町７－６６誠和寮</t>
  </si>
  <si>
    <t>C173</t>
  </si>
  <si>
    <t>嶋屋　昌芳</t>
  </si>
  <si>
    <t>シマヤ　マサヨシ</t>
  </si>
  <si>
    <t>豊田市浄水町原山１８７－１ヘブンＳ３０７</t>
  </si>
  <si>
    <t>C183</t>
  </si>
  <si>
    <t>髙木　明日加</t>
  </si>
  <si>
    <t>タカギ　アスカ</t>
  </si>
  <si>
    <t>090-9558-8131</t>
  </si>
  <si>
    <t>小島プレス工業株式会社</t>
  </si>
  <si>
    <t>C621</t>
  </si>
  <si>
    <t>竹内　麻里子</t>
  </si>
  <si>
    <t>タケウチ　マリコ</t>
  </si>
  <si>
    <t>C181</t>
  </si>
  <si>
    <t>竹下　航世</t>
  </si>
  <si>
    <t>タケシタ　コウセイ</t>
  </si>
  <si>
    <t>C197</t>
  </si>
  <si>
    <t>中尾　優里</t>
  </si>
  <si>
    <t>ナカオ　ユウリ</t>
  </si>
  <si>
    <t>豊田市金谷町6丁目10</t>
  </si>
  <si>
    <t>金谷一番館202</t>
  </si>
  <si>
    <t>C179</t>
  </si>
  <si>
    <t>中村　瑠花</t>
  </si>
  <si>
    <t>ナカムラ　ルカ</t>
  </si>
  <si>
    <t>白鵬女子</t>
  </si>
  <si>
    <t>C187</t>
  </si>
  <si>
    <t>服部　辰也</t>
  </si>
  <si>
    <t>ハットリ　タツヤ</t>
  </si>
  <si>
    <t>C188</t>
  </si>
  <si>
    <t>東　孝一</t>
  </si>
  <si>
    <t>ヒガシ　コウイチ</t>
  </si>
  <si>
    <t>C175</t>
  </si>
  <si>
    <t>平岡　知佳</t>
  </si>
  <si>
    <t>ヒラオカ　トモカ</t>
  </si>
  <si>
    <t>C191</t>
  </si>
  <si>
    <t>前川　奈央</t>
  </si>
  <si>
    <t>マエガワ　ナオ</t>
  </si>
  <si>
    <t>C193</t>
  </si>
  <si>
    <t>皆川　澄人</t>
  </si>
  <si>
    <t>ミナカワ　スミト</t>
  </si>
  <si>
    <t>C632</t>
  </si>
  <si>
    <t>村田　桃花</t>
  </si>
  <si>
    <t>ムラタ　モモカ</t>
  </si>
  <si>
    <t>C194</t>
  </si>
  <si>
    <t>安井　一樹</t>
  </si>
  <si>
    <t>ヤスイ　カズキ</t>
  </si>
  <si>
    <t>豊田市美里6-4-4</t>
  </si>
  <si>
    <t>ラルーチェ103</t>
  </si>
  <si>
    <t>C341</t>
  </si>
  <si>
    <t>山口　真弘</t>
  </si>
  <si>
    <t>ヤマグチ　マサヒロ</t>
  </si>
  <si>
    <t>C189</t>
  </si>
  <si>
    <t>山下　留奈</t>
  </si>
  <si>
    <t>ヤマシタ　ルナ</t>
  </si>
  <si>
    <t>C180</t>
  </si>
  <si>
    <t>山本　彩乃</t>
  </si>
  <si>
    <t>ヤマモト　アヤノ</t>
  </si>
  <si>
    <t>C176</t>
  </si>
  <si>
    <t>山本　雄介</t>
  </si>
  <si>
    <t>ヤマモト　ユウスケ</t>
  </si>
  <si>
    <t>471-0076</t>
  </si>
  <si>
    <t>豊田市久保町１－３－２Ｍ’ＳＫＡＩＫＡＲＥＮ３０１</t>
  </si>
  <si>
    <t>C182</t>
  </si>
  <si>
    <t>渡邊　侑平</t>
  </si>
  <si>
    <t>ワタナベ　ユウヘイ</t>
  </si>
  <si>
    <t>A72</t>
  </si>
  <si>
    <t>近藤　真人</t>
  </si>
  <si>
    <t>コンドウ　マサト</t>
  </si>
  <si>
    <t>462-0013</t>
  </si>
  <si>
    <t>名古屋市北区東味鋺2-1601</t>
  </si>
  <si>
    <t>第2菱風寮324号</t>
  </si>
  <si>
    <t>A73</t>
  </si>
  <si>
    <t>高岡　幸士朗</t>
  </si>
  <si>
    <t>タカオカ　コウシロウ</t>
  </si>
  <si>
    <t>春日井市下市場4-15-6</t>
  </si>
  <si>
    <t>ユイマールT&amp;T206号</t>
  </si>
  <si>
    <t>A70</t>
  </si>
  <si>
    <t>近松　弘敬</t>
  </si>
  <si>
    <t>チカマツ　ヒロタカ</t>
  </si>
  <si>
    <t>名古屋市北区東味鋺</t>
  </si>
  <si>
    <t>三菱社宅B401</t>
  </si>
  <si>
    <t>A68</t>
  </si>
  <si>
    <t>原田　幸秀</t>
  </si>
  <si>
    <t>ハラタ　ユキヒデ</t>
  </si>
  <si>
    <t>486-0842</t>
  </si>
  <si>
    <t>春日井市六軒屋町2-134-2</t>
  </si>
  <si>
    <t>A69</t>
  </si>
  <si>
    <t>堀　隆広</t>
  </si>
  <si>
    <t>ホリ　タカヒロ</t>
  </si>
  <si>
    <t>483-8152</t>
  </si>
  <si>
    <t>江南市寄木町稲木222</t>
  </si>
  <si>
    <t>A71</t>
  </si>
  <si>
    <t>益子　雄太郎</t>
  </si>
  <si>
    <t>マシコ　ユウタロウ</t>
  </si>
  <si>
    <t>461-0046</t>
  </si>
  <si>
    <t>一宮市天王1-4-27</t>
  </si>
  <si>
    <t>アネックス一宮駅前404</t>
  </si>
  <si>
    <t>A66</t>
  </si>
  <si>
    <t>マスダ　マサミチ</t>
  </si>
  <si>
    <t>masamichi-m@w9.dion.ne.jp</t>
  </si>
  <si>
    <t>A67</t>
  </si>
  <si>
    <t>山下　茂司</t>
  </si>
  <si>
    <t>ヤマシタ　シゲシ</t>
  </si>
  <si>
    <t>春日井市上田楽町３０５１－１０</t>
  </si>
  <si>
    <t>C151</t>
  </si>
  <si>
    <t>河村　英理香</t>
  </si>
  <si>
    <t>カワムラ　エリカ</t>
  </si>
  <si>
    <t>刈谷市今川町花池17-1</t>
  </si>
  <si>
    <t>ロワール今川104</t>
  </si>
  <si>
    <t>敷島製パン株式会社</t>
  </si>
  <si>
    <t>愛知県刈谷市西境町広見24番地刈谷工場</t>
  </si>
  <si>
    <t>C154</t>
  </si>
  <si>
    <t>澵井　杏奈</t>
  </si>
  <si>
    <t>サライ　アンナ</t>
  </si>
  <si>
    <t>豊明市三崎町ゆたか台9-13</t>
  </si>
  <si>
    <t>C152</t>
  </si>
  <si>
    <t>塚本　剛大</t>
  </si>
  <si>
    <t>ツカモト　タケヒロ</t>
  </si>
  <si>
    <t>488-0833</t>
  </si>
  <si>
    <t>尾張旭市東印場町二反田337-1</t>
  </si>
  <si>
    <t>愛知県刈谷市西境町広見24刈谷工場</t>
  </si>
  <si>
    <t>C155</t>
  </si>
  <si>
    <t>廣本　春佳</t>
  </si>
  <si>
    <t>ヒロモト　ハルカ</t>
  </si>
  <si>
    <t>ロワール今川202</t>
  </si>
  <si>
    <t>0566-36-211</t>
  </si>
  <si>
    <t>C153</t>
  </si>
  <si>
    <t>村田　雅俊</t>
  </si>
  <si>
    <t>ムラタ　マサトシ</t>
  </si>
  <si>
    <t>あま市甚目寺山之浦９６</t>
  </si>
  <si>
    <t>T’s　Dream　甚目寺北204</t>
  </si>
  <si>
    <t>A134</t>
  </si>
  <si>
    <t>阿部　文人</t>
  </si>
  <si>
    <t>アベ　フミト</t>
  </si>
  <si>
    <t>498-0017</t>
  </si>
  <si>
    <t>弥富市前ヶ須町勘助走58-5</t>
  </si>
  <si>
    <t>F.abechan62278@softbank.ne.jp</t>
  </si>
  <si>
    <t>A135</t>
  </si>
  <si>
    <t>クボ　アキコ</t>
  </si>
  <si>
    <t>一宮市天王１－４－２７－６０６</t>
  </si>
  <si>
    <t>アネックス一宮駅前</t>
  </si>
  <si>
    <t>akk0806@yahoo.co.jp</t>
  </si>
  <si>
    <t>A133</t>
  </si>
  <si>
    <t>近藤　陽介</t>
  </si>
  <si>
    <t>コンドウ　ヨウスケ</t>
  </si>
  <si>
    <t>493-0005</t>
  </si>
  <si>
    <t>一宮市木曽川町里小牧下町場１２９－２</t>
  </si>
  <si>
    <t>hava.a.good.journey@gmail.com</t>
  </si>
  <si>
    <t>A132</t>
  </si>
  <si>
    <t>野田　晃平</t>
  </si>
  <si>
    <t>ノダ　コウヘイ</t>
  </si>
  <si>
    <t>稲沢市正明寺２－２５－１６</t>
  </si>
  <si>
    <t>kpcanfly@gmail.com</t>
  </si>
  <si>
    <t>A136</t>
  </si>
  <si>
    <t>松原　冴瑠</t>
  </si>
  <si>
    <t>マツバラ　サユル</t>
  </si>
  <si>
    <t>175-0082</t>
  </si>
  <si>
    <t>板橋区高島平5-45-3</t>
  </si>
  <si>
    <t>kozaru.yuzuru@gmail.com</t>
  </si>
  <si>
    <t>A137</t>
  </si>
  <si>
    <t>安井　雅俊</t>
  </si>
  <si>
    <t>ヤスイ　マサトシ</t>
  </si>
  <si>
    <t>稲沢市稲沢町4-9-38-817</t>
  </si>
  <si>
    <t>camelopard.315@ezweb.ne.jp</t>
  </si>
  <si>
    <t>A131</t>
  </si>
  <si>
    <t>矢野　雄己</t>
  </si>
  <si>
    <t>ヤノ　ユウキ</t>
  </si>
  <si>
    <t>弥富市前ケ須町東勘助108-1</t>
  </si>
  <si>
    <t>やとみロイヤルハイツ３A</t>
  </si>
  <si>
    <t>C534</t>
  </si>
  <si>
    <t>穴井　晃太</t>
  </si>
  <si>
    <t>アナイ　コウタ</t>
  </si>
  <si>
    <t>471-0063</t>
  </si>
  <si>
    <t>豊田市京町2-8-9</t>
  </si>
  <si>
    <t>レリオン121号</t>
  </si>
  <si>
    <t>rikunchu28@softbank.ne.jp</t>
  </si>
  <si>
    <t>熊本高専</t>
  </si>
  <si>
    <t>C538</t>
  </si>
  <si>
    <t>伊藤　翼</t>
  </si>
  <si>
    <t>イトウ　ツバサ</t>
  </si>
  <si>
    <t>456-0064</t>
  </si>
  <si>
    <t>名古屋市熱田区古新町2-110</t>
  </si>
  <si>
    <t>UH六番町Ⅱ201号</t>
  </si>
  <si>
    <t>C535</t>
  </si>
  <si>
    <t>古賀　敬一</t>
  </si>
  <si>
    <t>コガ　ケイイチ</t>
  </si>
  <si>
    <t>471-0035</t>
  </si>
  <si>
    <t>豊田市小坂町16-65-13</t>
  </si>
  <si>
    <t>パークハイツ七州台102号</t>
  </si>
  <si>
    <t>k-1.e-mail.6660@docomo.ne.jp</t>
  </si>
  <si>
    <t>C536</t>
  </si>
  <si>
    <t>ホソカワ　リュウヘイ</t>
  </si>
  <si>
    <t>豊田市広川町8-175</t>
  </si>
  <si>
    <t>アプト入沢202号</t>
  </si>
  <si>
    <t>C537</t>
  </si>
  <si>
    <t>牧原　真也</t>
  </si>
  <si>
    <t>マキハラ　シンヤ</t>
  </si>
  <si>
    <t>愛知郡東郷町春木白土15-13</t>
  </si>
  <si>
    <t>C618</t>
  </si>
  <si>
    <t>浅井　奈央</t>
  </si>
  <si>
    <t>アサイ　ナオ</t>
  </si>
  <si>
    <t>C606</t>
  </si>
  <si>
    <t>上田　祐貴</t>
  </si>
  <si>
    <t>ウエダ　ユウキ</t>
  </si>
  <si>
    <t>C605</t>
  </si>
  <si>
    <t>有我　真吾</t>
  </si>
  <si>
    <t>ウガ　シンゴ</t>
  </si>
  <si>
    <t>岡崎市中園町川成￥98</t>
  </si>
  <si>
    <t>3-234</t>
  </si>
  <si>
    <t>内田　智子</t>
  </si>
  <si>
    <t>ウチダ　トモコ</t>
  </si>
  <si>
    <t>470-0103</t>
  </si>
  <si>
    <t>名古屋市緑区鳴海町境松２１－２グランディール中京６０２</t>
  </si>
  <si>
    <t>C600</t>
  </si>
  <si>
    <t>宇野　雅昭</t>
  </si>
  <si>
    <t>ウノ　マサアキ</t>
  </si>
  <si>
    <t>西尾市戸ケ崎２－６－１０</t>
  </si>
  <si>
    <t>C602</t>
  </si>
  <si>
    <t>大場　真</t>
  </si>
  <si>
    <t>オオバ　マコト</t>
  </si>
  <si>
    <t>選手兼審判の登録をお願いします。</t>
  </si>
  <si>
    <t>470-1211</t>
  </si>
  <si>
    <t>豊田市畝部東町川田61-32</t>
  </si>
  <si>
    <t>C601</t>
  </si>
  <si>
    <t>国本　考史</t>
  </si>
  <si>
    <t>クニモト　コウジ</t>
  </si>
  <si>
    <t>444-0075</t>
  </si>
  <si>
    <t>岡崎市伊賀町東郷中７９</t>
  </si>
  <si>
    <t>C637</t>
  </si>
  <si>
    <t>髙橋　右京</t>
  </si>
  <si>
    <t>タカハシ　ウキョウ</t>
  </si>
  <si>
    <t>C619</t>
  </si>
  <si>
    <t>竹内　秀行</t>
  </si>
  <si>
    <t>タケウチ　ヒデユキ</t>
  </si>
  <si>
    <t>457-0815</t>
  </si>
  <si>
    <t>名古屋市南区柴田町６－２１</t>
  </si>
  <si>
    <t>C636</t>
  </si>
  <si>
    <t>中村　駿介</t>
  </si>
  <si>
    <t>ナカムラ　シュンスケ</t>
  </si>
  <si>
    <t>選手として登録をお願いします。</t>
  </si>
  <si>
    <t>C599</t>
  </si>
  <si>
    <t>夏目　裕暢</t>
  </si>
  <si>
    <t>ナツメ　ヒロマサ</t>
  </si>
  <si>
    <t>額田郡幸田町大字上六栗中切２６</t>
  </si>
  <si>
    <t>C617</t>
  </si>
  <si>
    <t>宮田　芳彰</t>
  </si>
  <si>
    <t>ミヤタ　ヨシアキ</t>
  </si>
  <si>
    <t>C631</t>
  </si>
  <si>
    <t>山本　躍斗</t>
  </si>
  <si>
    <t>ヤマモト　ヤクト</t>
  </si>
  <si>
    <t>岡崎市中園町川成９８</t>
  </si>
  <si>
    <t>3-233</t>
  </si>
  <si>
    <t>若杉　鋼洋</t>
  </si>
  <si>
    <t>ワカスギ　コウヨウ</t>
  </si>
  <si>
    <t>岡崎市藤川台２－１３－１５</t>
  </si>
  <si>
    <t>3-232</t>
  </si>
  <si>
    <t>渡辺　尚巳</t>
  </si>
  <si>
    <t>ワタナベ　ナオミ</t>
  </si>
  <si>
    <t>444-2147</t>
  </si>
  <si>
    <t>岡崎市西蔵前町１－８－５レーブルタワー岡崎北８０３</t>
  </si>
  <si>
    <t>4-143</t>
  </si>
  <si>
    <t>安藤　司晃</t>
  </si>
  <si>
    <t>アンドウ　カズアキ</t>
  </si>
  <si>
    <t>441-1347</t>
  </si>
  <si>
    <t>新城市川田本宮道　255-2</t>
  </si>
  <si>
    <t>ベルウッド泉工　102</t>
  </si>
  <si>
    <t>090-8525-0384</t>
  </si>
  <si>
    <t>愛知県立新城東高等学校作手校舎</t>
  </si>
  <si>
    <t>441-1423</t>
  </si>
  <si>
    <t>愛知県新城市作手高里字木戸口1-2</t>
  </si>
  <si>
    <t>0536-37-2219</t>
  </si>
  <si>
    <t>4-137</t>
  </si>
  <si>
    <t>伊田　政史</t>
  </si>
  <si>
    <t>イダ　マサジ</t>
  </si>
  <si>
    <t>0536-26-0271</t>
  </si>
  <si>
    <t>4-141</t>
  </si>
  <si>
    <t>井上　兼久</t>
  </si>
  <si>
    <t>イノウエ　カネヒサ</t>
  </si>
  <si>
    <t>新城市大野字奥林３７－１</t>
  </si>
  <si>
    <t>053632-0190</t>
  </si>
  <si>
    <t>4-136</t>
  </si>
  <si>
    <t>今泉　義一</t>
  </si>
  <si>
    <t>イマイズミ　ヨシカズ</t>
  </si>
  <si>
    <t>441-1302</t>
  </si>
  <si>
    <t>新城市富永字遠松６１－１</t>
  </si>
  <si>
    <t>0536-22-0492</t>
  </si>
  <si>
    <t>4-134</t>
  </si>
  <si>
    <t>今泉　良三</t>
  </si>
  <si>
    <t>イマイズミ　ヨシゾウ</t>
  </si>
  <si>
    <t>441-1343</t>
  </si>
  <si>
    <t>新城市野田字東町屋敷５３－１</t>
  </si>
  <si>
    <t>0536-23-1459</t>
  </si>
  <si>
    <t>4-142</t>
  </si>
  <si>
    <t>垣内田　智子</t>
  </si>
  <si>
    <t>カキウチダ　トモコ</t>
  </si>
  <si>
    <t>441-1335</t>
  </si>
  <si>
    <t>新城市富岡字凡２</t>
  </si>
  <si>
    <t>0536-26-0687</t>
  </si>
  <si>
    <t>Ｄ１３４</t>
  </si>
  <si>
    <t>片桐　謹治</t>
  </si>
  <si>
    <t>カタギリ　キンジ</t>
  </si>
  <si>
    <t>441-1371</t>
  </si>
  <si>
    <t>新城市城北２－６－１４</t>
  </si>
  <si>
    <t>4-140</t>
  </si>
  <si>
    <t>神谷　勝則</t>
  </si>
  <si>
    <t>カミヤ　カツノリ</t>
  </si>
  <si>
    <t>441-1325</t>
  </si>
  <si>
    <t>新城市二本松２－２２</t>
  </si>
  <si>
    <t>0536-22-4268</t>
  </si>
  <si>
    <t>4-135</t>
  </si>
  <si>
    <t>後藤　禎光</t>
  </si>
  <si>
    <t>ゴトウ　タダミツ</t>
  </si>
  <si>
    <t>441-2432</t>
  </si>
  <si>
    <t>北設楽郡設楽町東納庫字松倉１５</t>
  </si>
  <si>
    <t>0536-65-0103</t>
  </si>
  <si>
    <t>4-133</t>
  </si>
  <si>
    <t>スギウラ　ヨシハル</t>
  </si>
  <si>
    <t>新城市川路字小川路　１４－１</t>
  </si>
  <si>
    <t>0536-22-0988</t>
  </si>
  <si>
    <t>4-139</t>
  </si>
  <si>
    <t>鈴木　英之</t>
  </si>
  <si>
    <t>スズキ　ヒデユキ</t>
  </si>
  <si>
    <t>441-1338</t>
  </si>
  <si>
    <t>新城市一鍬田字清水野１２－３８</t>
  </si>
  <si>
    <t>053626-0136</t>
  </si>
  <si>
    <t>Ｄ１３６</t>
  </si>
  <si>
    <t>鈴木　良幸</t>
  </si>
  <si>
    <t>スズキ　ヨシユキ</t>
  </si>
  <si>
    <t>新城市一鍬田字清水野12-38</t>
  </si>
  <si>
    <t>0536-26-0136</t>
  </si>
  <si>
    <t>国府</t>
  </si>
  <si>
    <t>Ｄ１３５</t>
  </si>
  <si>
    <t>中川　四郎</t>
  </si>
  <si>
    <t>ナカガワ　シロウ</t>
  </si>
  <si>
    <t>441-1316</t>
  </si>
  <si>
    <t>新城市緑が丘５－７－３</t>
  </si>
  <si>
    <t>4-131</t>
  </si>
  <si>
    <t>中西　征裕</t>
  </si>
  <si>
    <t>ナカニシ　マサヒロ</t>
  </si>
  <si>
    <t>新城市野字西郷56</t>
  </si>
  <si>
    <t>0536-22-3382</t>
  </si>
  <si>
    <t>4-138</t>
  </si>
  <si>
    <t>夏目　浩孝</t>
  </si>
  <si>
    <t>ナツメ　ヒロタカ</t>
  </si>
  <si>
    <t>441-1361</t>
  </si>
  <si>
    <t>新城市字屋敷７４－２</t>
  </si>
  <si>
    <t>0536-23-7434</t>
  </si>
  <si>
    <t>4-132</t>
  </si>
  <si>
    <t>山崎　朗生</t>
  </si>
  <si>
    <t>ヤマザキ　アキオ</t>
  </si>
  <si>
    <t>441-1331</t>
  </si>
  <si>
    <t>新城市庭野字向屋敷５５－１</t>
  </si>
  <si>
    <t>0536-22-2577</t>
  </si>
  <si>
    <t>4-190</t>
  </si>
  <si>
    <t>山田　人巳</t>
  </si>
  <si>
    <t>ヤマダ　ヒトミ</t>
  </si>
  <si>
    <t>441-2524</t>
  </si>
  <si>
    <t>豊田市黒田町一ノ渡瀬６８１</t>
  </si>
  <si>
    <t>0536-82-3009</t>
  </si>
  <si>
    <t>C553</t>
  </si>
  <si>
    <t>伊藤　尚代</t>
  </si>
  <si>
    <t>イトウ　ナオヨ</t>
  </si>
  <si>
    <t>新城市野田字西郷16</t>
  </si>
  <si>
    <t>naoyoito@hotmail.com</t>
  </si>
  <si>
    <t>C551</t>
  </si>
  <si>
    <t>加藤　一美</t>
  </si>
  <si>
    <t>カトウ　カズミ</t>
  </si>
  <si>
    <t>465-0061</t>
  </si>
  <si>
    <t>名古屋市名東区高針1－1702</t>
  </si>
  <si>
    <t>ソレイユ名東3Ａ</t>
  </si>
  <si>
    <t>C557</t>
  </si>
  <si>
    <t>川崎　浩一</t>
  </si>
  <si>
    <t>カワサキ　コウイチ</t>
  </si>
  <si>
    <t>半田市花園町6-21-9</t>
  </si>
  <si>
    <t>メゾンドヴェール3ｃ</t>
  </si>
  <si>
    <t>V5468</t>
  </si>
  <si>
    <t>小林　未来</t>
  </si>
  <si>
    <t>コバヤシ　ミク</t>
  </si>
  <si>
    <t>知立市新林町欠藪8-33</t>
  </si>
  <si>
    <t>C554</t>
  </si>
  <si>
    <t>桜井　宏樹</t>
  </si>
  <si>
    <t>サクライ　ヒロキ</t>
  </si>
  <si>
    <t>465-0056</t>
  </si>
  <si>
    <t>名古屋市名東区野間町61</t>
  </si>
  <si>
    <t>高針北住宅Ｂ‐1006</t>
  </si>
  <si>
    <t>C555</t>
  </si>
  <si>
    <t>須川　慎也</t>
  </si>
  <si>
    <t>スガワ　シンヤ</t>
  </si>
  <si>
    <t>457-0064</t>
  </si>
  <si>
    <t>名古屋市南区星崎2－95－33－201</t>
  </si>
  <si>
    <t>C556</t>
  </si>
  <si>
    <t>鈴木　雅浩</t>
  </si>
  <si>
    <t>454-0957</t>
  </si>
  <si>
    <t>名古屋市中川区かの里3-911-3</t>
  </si>
  <si>
    <t>mands@dream.ocn.ne.jp</t>
  </si>
  <si>
    <t>V5470</t>
  </si>
  <si>
    <t>高橋　佑</t>
  </si>
  <si>
    <t>タカハシ　ユウ</t>
  </si>
  <si>
    <t>額田郡幸田町深溝字山ノ入17-12</t>
  </si>
  <si>
    <t>V5469</t>
  </si>
  <si>
    <t>中崎　綾香</t>
  </si>
  <si>
    <t>ナカザキ　アヤカ</t>
  </si>
  <si>
    <t>447-0084</t>
  </si>
  <si>
    <t>碧南市平和町3-53-4</t>
  </si>
  <si>
    <t>V5467</t>
  </si>
  <si>
    <t>蜂須賀　成美</t>
  </si>
  <si>
    <t>ハチスカ　ナルミ</t>
  </si>
  <si>
    <t>額田郡幸田町深溝西騎兵野22-1</t>
  </si>
  <si>
    <t>C552</t>
  </si>
  <si>
    <t>原　美奈子</t>
  </si>
  <si>
    <t>ハラ　ミナコ</t>
  </si>
  <si>
    <t>名古屋市南区北頭町4－85－3</t>
  </si>
  <si>
    <t>runner_minako@yahoo.co.jp</t>
  </si>
  <si>
    <t>V741</t>
  </si>
  <si>
    <t>廣中　温輝</t>
  </si>
  <si>
    <t>ヒロナカ　ハルキ</t>
  </si>
  <si>
    <t>額田郡幸田町横落字郷前5-1</t>
  </si>
  <si>
    <t>V5471</t>
  </si>
  <si>
    <t>宮沢　凜</t>
  </si>
  <si>
    <t>ミヤザワ　リン</t>
  </si>
  <si>
    <t>C545</t>
  </si>
  <si>
    <t>荒木　一郎</t>
  </si>
  <si>
    <t>アラキ　イチロウ</t>
  </si>
  <si>
    <t>豊田市乙部ケ丘４－３－８</t>
  </si>
  <si>
    <t>C543</t>
  </si>
  <si>
    <t>池脇　信吉</t>
  </si>
  <si>
    <t>イケワキ　ノブヨシ</t>
  </si>
  <si>
    <t>豊田市扶桑町１－３３－４</t>
  </si>
  <si>
    <t>C544</t>
  </si>
  <si>
    <t>伊藤　裕一</t>
  </si>
  <si>
    <t>イトウ　ユウイチ</t>
  </si>
  <si>
    <t>480-1131</t>
  </si>
  <si>
    <t>愛知郡長久手町長湫字坊ノ後１５－１</t>
  </si>
  <si>
    <t>C542</t>
  </si>
  <si>
    <t>スカ　マスジ</t>
  </si>
  <si>
    <t>豊田市岩倉町馬場７６－１</t>
  </si>
  <si>
    <t>C546</t>
  </si>
  <si>
    <t>萩原　徹雄</t>
  </si>
  <si>
    <t>ハギワラ　テツオ</t>
  </si>
  <si>
    <t>豊田市竹元町南嶋１８６－１１</t>
  </si>
  <si>
    <t>C541</t>
  </si>
  <si>
    <t>右田　清</t>
  </si>
  <si>
    <t>ミギタ　キヨシ</t>
  </si>
  <si>
    <t>471-0834</t>
  </si>
  <si>
    <t>豊田市寿町７－３７ライオンズガーデン６０７</t>
  </si>
  <si>
    <t>3-177</t>
  </si>
  <si>
    <t>浅川　和彦</t>
  </si>
  <si>
    <t>アサカワ　カズヒコ</t>
  </si>
  <si>
    <t>446-0076</t>
  </si>
  <si>
    <t>安城市美園町２－３０－１４</t>
  </si>
  <si>
    <t>3-176</t>
  </si>
  <si>
    <t>稲垣　敏憲</t>
  </si>
  <si>
    <t>イナガキ　トシノリ</t>
  </si>
  <si>
    <t>安城市篠目町３－１４－１</t>
  </si>
  <si>
    <t>3-231</t>
  </si>
  <si>
    <t>井上　健一</t>
  </si>
  <si>
    <t>イノウエ　ケンイチ</t>
  </si>
  <si>
    <t>442-0862</t>
  </si>
  <si>
    <t>豊川市市田町上新屋72</t>
  </si>
  <si>
    <t>090-2574-0937</t>
  </si>
  <si>
    <t>岡崎高校</t>
  </si>
  <si>
    <t>3-227</t>
  </si>
  <si>
    <t>大参　智和</t>
  </si>
  <si>
    <t>オオミ　トモカズ</t>
  </si>
  <si>
    <t>安城市赤松町新屋敷２７２－３</t>
  </si>
  <si>
    <t>3-184</t>
  </si>
  <si>
    <t>梶田　慎太郎</t>
  </si>
  <si>
    <t>カジタ　シンタロウ</t>
  </si>
  <si>
    <t>446-0021</t>
  </si>
  <si>
    <t>安城市法連町13-14</t>
  </si>
  <si>
    <t>Ａ・Ｃity法蓮町201</t>
  </si>
  <si>
    <t>3-171</t>
  </si>
  <si>
    <t>蟹江　賢治</t>
  </si>
  <si>
    <t>カニエ　ケンジ</t>
  </si>
  <si>
    <t>安城市美園町１丁目５－２</t>
  </si>
  <si>
    <t>3-175</t>
  </si>
  <si>
    <t>神谷　真吾</t>
  </si>
  <si>
    <t>カミヤ　シンゴ</t>
  </si>
  <si>
    <t>444-0901</t>
  </si>
  <si>
    <t>岡崎市森越町字郷前３－４</t>
  </si>
  <si>
    <t>3-179</t>
  </si>
  <si>
    <t>神谷　吉泰</t>
  </si>
  <si>
    <t>カミヤ　ヨシヤス</t>
  </si>
  <si>
    <t>安城市福釜町西天３５</t>
  </si>
  <si>
    <t>3-178</t>
  </si>
  <si>
    <t>川浪　泰郎</t>
  </si>
  <si>
    <t>カワナミ　ヤスオ</t>
  </si>
  <si>
    <t>岡崎市矢作町新田１－１１</t>
  </si>
  <si>
    <t>3-183</t>
  </si>
  <si>
    <t>川浪　怜子</t>
  </si>
  <si>
    <t>カワナミ　レイコ</t>
  </si>
  <si>
    <t>0564-32-3207</t>
  </si>
  <si>
    <t>3-181</t>
  </si>
  <si>
    <t>黒岡　孝信</t>
  </si>
  <si>
    <t>クロオカ　タカノブ</t>
  </si>
  <si>
    <t>高浜市神明町７－７－１３</t>
  </si>
  <si>
    <t>3-173</t>
  </si>
  <si>
    <t>小林　暎治</t>
  </si>
  <si>
    <t>コバヤシ　エイジ</t>
  </si>
  <si>
    <t>472-0004</t>
  </si>
  <si>
    <t>知立市南陽１－１１９</t>
  </si>
  <si>
    <t>3-186</t>
  </si>
  <si>
    <t>近藤　トキオ</t>
  </si>
  <si>
    <t>コンドウ　トキオ</t>
  </si>
  <si>
    <t>473-0925</t>
  </si>
  <si>
    <t>豊田市駒場町南53</t>
  </si>
  <si>
    <t>3-228</t>
  </si>
  <si>
    <t>渋谷　尚志</t>
  </si>
  <si>
    <t>シブヤ　タカシ</t>
  </si>
  <si>
    <t>安城市篠目町２－１２－３エスペランサ４０３</t>
  </si>
  <si>
    <t>3-225</t>
  </si>
  <si>
    <t>渋谷　直子</t>
  </si>
  <si>
    <t>シブヤ　ナオコ</t>
  </si>
  <si>
    <t>446-0055</t>
  </si>
  <si>
    <t>3-229</t>
  </si>
  <si>
    <t>清水　文昭</t>
  </si>
  <si>
    <t>シミズ　フミアキ</t>
  </si>
  <si>
    <t>444-0933</t>
  </si>
  <si>
    <t>岡崎市渡町字池田２７－８</t>
  </si>
  <si>
    <t>3-182</t>
  </si>
  <si>
    <t>鈴木　弘充</t>
  </si>
  <si>
    <t>スズキ　ヒロミツ</t>
  </si>
  <si>
    <t>安城市二本木町二本木８５－３</t>
  </si>
  <si>
    <t>3-226</t>
  </si>
  <si>
    <t>祖父江　達夫</t>
  </si>
  <si>
    <t>ソフエ　タツオ</t>
  </si>
  <si>
    <t>489-0887</t>
  </si>
  <si>
    <t>安城市桜井町三度山４－１</t>
  </si>
  <si>
    <t>3-239</t>
  </si>
  <si>
    <t>多田　美保</t>
  </si>
  <si>
    <t>タダ　ミホ</t>
  </si>
  <si>
    <t>446-0033</t>
  </si>
  <si>
    <t>安城市日の出町７－１１</t>
  </si>
  <si>
    <t>3-185</t>
  </si>
  <si>
    <t>筒井　彩</t>
  </si>
  <si>
    <t>ツツイ　アヤ</t>
  </si>
  <si>
    <t>西尾市新在家町南郷27-1</t>
  </si>
  <si>
    <t>3-172</t>
  </si>
  <si>
    <t>鶴田　政之</t>
  </si>
  <si>
    <t>ツルタ　マサユキ</t>
  </si>
  <si>
    <t>472-0032</t>
  </si>
  <si>
    <t>知立市中山町東狭間１９－１７</t>
  </si>
  <si>
    <t>3-241</t>
  </si>
  <si>
    <t>寺田　直樹</t>
  </si>
  <si>
    <t>テラダ　ナオキ</t>
  </si>
  <si>
    <t>豊田市小坂町１０－３４</t>
  </si>
  <si>
    <t>ヴェルサンＳ１０２</t>
  </si>
  <si>
    <t>080-5114-3097</t>
  </si>
  <si>
    <t>3-230</t>
  </si>
  <si>
    <t>安城市里町証文山２８６－２</t>
  </si>
  <si>
    <t>3-174</t>
  </si>
  <si>
    <t>ノムラ　ヤスオ</t>
  </si>
  <si>
    <t>安城市今本町８－１－８</t>
  </si>
  <si>
    <t>3-240</t>
  </si>
  <si>
    <t>早川　利治</t>
  </si>
  <si>
    <t>ハヤカワ　トシハル</t>
  </si>
  <si>
    <t>知多郡東浦町森岡中町５１－１０</t>
  </si>
  <si>
    <t>3-180</t>
  </si>
  <si>
    <t>林　一哉</t>
  </si>
  <si>
    <t>ハヤシ　カズヤ</t>
  </si>
  <si>
    <t>470-1201</t>
  </si>
  <si>
    <t>豊田市豊栄町３丁目１３０－７</t>
  </si>
  <si>
    <t>3-187</t>
  </si>
  <si>
    <t>福浦　義明</t>
  </si>
  <si>
    <t>フクウラ　ヨシアキ</t>
  </si>
  <si>
    <t>豊田市豊栄町3-12</t>
  </si>
  <si>
    <t>Ｔステージ豊栄スカイレジデンス1101</t>
  </si>
  <si>
    <t>090-9127-1998</t>
  </si>
  <si>
    <t>吉良高校</t>
  </si>
  <si>
    <t>Ｄ１１２</t>
  </si>
  <si>
    <t>市田　悠真</t>
  </si>
  <si>
    <t>イチダ　ユウマ</t>
  </si>
  <si>
    <t>豊橋市弥生町松原62-3</t>
  </si>
  <si>
    <t>アーバンシティ弥生607号室</t>
  </si>
  <si>
    <t>Ｄ１１１</t>
  </si>
  <si>
    <t>奥野　正和</t>
  </si>
  <si>
    <t>オクノ　マサカズ</t>
  </si>
  <si>
    <t>泉州電業㈱</t>
  </si>
  <si>
    <t>愛知県豊橋市西幸町字古並51-24</t>
  </si>
  <si>
    <t>Ｄ１１０</t>
  </si>
  <si>
    <t>栗山　峻志</t>
  </si>
  <si>
    <t>クリヤマ　タカシ</t>
  </si>
  <si>
    <t>アーバンシティ弥生609号室</t>
  </si>
  <si>
    <t>池田</t>
  </si>
  <si>
    <t>Ｄ１１４</t>
  </si>
  <si>
    <t>西井　良</t>
  </si>
  <si>
    <t>ニシイ　リョウ</t>
  </si>
  <si>
    <t>豊橋市飯村北３丁目３－１０</t>
  </si>
  <si>
    <t>Ｄ１１３</t>
  </si>
  <si>
    <t>原　泰彦</t>
  </si>
  <si>
    <t>ハラ　ヤスヒコ</t>
  </si>
  <si>
    <t>440-0835</t>
  </si>
  <si>
    <t>豊橋市飯村南2-24-7</t>
  </si>
  <si>
    <t>A233</t>
  </si>
  <si>
    <t>大賀　剛</t>
  </si>
  <si>
    <t>オオガ　タケシ</t>
  </si>
  <si>
    <t>滝高クラブ</t>
  </si>
  <si>
    <t>タキコウクラブ</t>
  </si>
  <si>
    <t>滝高ｸﾗﾌﾞ</t>
  </si>
  <si>
    <t>岩倉市西市町桝西3-33</t>
  </si>
  <si>
    <t>A232</t>
  </si>
  <si>
    <t>近藤　康正</t>
  </si>
  <si>
    <t>コンドウ　ヤスマサ</t>
  </si>
  <si>
    <t>一宮市森本4-14-21</t>
  </si>
  <si>
    <t>レオパレス森本北114号室</t>
  </si>
  <si>
    <t>A235</t>
  </si>
  <si>
    <t>清水　敬介</t>
  </si>
  <si>
    <t>シミズ　ケイスケ</t>
  </si>
  <si>
    <t>北名古屋市鹿田栄１５９－１</t>
  </si>
  <si>
    <t>2-081</t>
  </si>
  <si>
    <t>戸松　治彦</t>
  </si>
  <si>
    <t>トマツ　ハルヒコ</t>
  </si>
  <si>
    <t>一宮市佐千原郷前２６</t>
  </si>
  <si>
    <t>tomatsu@taki-hj.ac.jp</t>
  </si>
  <si>
    <t>A234</t>
  </si>
  <si>
    <t>普光　真生</t>
  </si>
  <si>
    <t>フコウ　シンジョウ</t>
  </si>
  <si>
    <t>一宮市今伊勢町馬寄東更屋敷３２</t>
  </si>
  <si>
    <t>2-082</t>
  </si>
  <si>
    <t>藤澤　哲哉</t>
  </si>
  <si>
    <t>フジサワ　テツヤ</t>
  </si>
  <si>
    <t>北名古屋市鹿田永塚８０－２</t>
  </si>
  <si>
    <t>fujisawa@taki-hj.ac.jp</t>
  </si>
  <si>
    <t>2-083</t>
  </si>
  <si>
    <t>松原　友子</t>
  </si>
  <si>
    <t>マツバラ　トモコ</t>
  </si>
  <si>
    <t>一宮市千秋町浮野字道下４－１</t>
  </si>
  <si>
    <t>Ｄ５８</t>
  </si>
  <si>
    <t>浅井　一浩</t>
  </si>
  <si>
    <t>アサイ　カズヒロ</t>
  </si>
  <si>
    <t>田原市田原町東滝頭1-43</t>
  </si>
  <si>
    <t>第3滝頭寮3217</t>
  </si>
  <si>
    <t>Ｄ５２</t>
  </si>
  <si>
    <t>内田　直将</t>
  </si>
  <si>
    <t>ウチダ　タカマサ</t>
  </si>
  <si>
    <t>442-0875</t>
  </si>
  <si>
    <t>豊川市佐奈川町34-2</t>
  </si>
  <si>
    <t>シティライフ豊川センターステージ901号</t>
  </si>
  <si>
    <t>Ｄ５０</t>
  </si>
  <si>
    <t>尾田　賢典</t>
  </si>
  <si>
    <t>オダ　ヨシノリ</t>
  </si>
  <si>
    <t>田原市浦町丸山1-2</t>
  </si>
  <si>
    <t>田原アパート1534</t>
  </si>
  <si>
    <t>Ｄ５３</t>
  </si>
  <si>
    <t>杉本　将友</t>
  </si>
  <si>
    <t>スギモト　マサトモ</t>
  </si>
  <si>
    <t>田原アパート1315号室</t>
  </si>
  <si>
    <t>Ｄ５６</t>
  </si>
  <si>
    <t>高橋　謙介</t>
  </si>
  <si>
    <t>タカハシ　ケンスケ</t>
  </si>
  <si>
    <t>441-8027</t>
  </si>
  <si>
    <t>豊橋市錦町149-1</t>
  </si>
  <si>
    <t>リベラマークス錦町405</t>
  </si>
  <si>
    <t>Ｄ５４</t>
  </si>
  <si>
    <t>高林　祐介</t>
  </si>
  <si>
    <t>タカバヤシ　ユウスケ</t>
  </si>
  <si>
    <t>田原アパート1224号</t>
  </si>
  <si>
    <t>Ｄ５７</t>
  </si>
  <si>
    <t>土田　健登</t>
  </si>
  <si>
    <t>ツチダ　ケント</t>
  </si>
  <si>
    <t>第3滝頭寮3201</t>
  </si>
  <si>
    <t>Ｄ５５</t>
  </si>
  <si>
    <t>長谷　英孝</t>
  </si>
  <si>
    <t>ハセ　ヒデタカ</t>
  </si>
  <si>
    <t>441-8156</t>
  </si>
  <si>
    <t>豊橋市高師町字北新切116-20</t>
  </si>
  <si>
    <t>エトランゼ高師駅104号室</t>
  </si>
  <si>
    <t>Ｄ５９</t>
  </si>
  <si>
    <t>肥喜里　光</t>
  </si>
  <si>
    <t>ヒキリ　ヒカル</t>
  </si>
  <si>
    <t>441-8143</t>
  </si>
  <si>
    <t>豊橋市松井町字松井45-1</t>
  </si>
  <si>
    <t>ブリーゼ21　102号</t>
  </si>
  <si>
    <t>Ｄ６０</t>
  </si>
  <si>
    <t>松野　峻典</t>
  </si>
  <si>
    <t>マツノ　タカノリ</t>
  </si>
  <si>
    <t>第3滝頭寮1202</t>
  </si>
  <si>
    <t>Ｄ５１</t>
  </si>
  <si>
    <t>吉村　尚悟</t>
  </si>
  <si>
    <t>ヨシムラ　ナオサト</t>
  </si>
  <si>
    <t>名古屋市中区正木3-11-11</t>
  </si>
  <si>
    <t>プラウド金山センターマークス1007号室</t>
  </si>
  <si>
    <t>Ｄ６１</t>
  </si>
  <si>
    <t>渡辺　洋</t>
  </si>
  <si>
    <t>第3滝頭寮1203</t>
  </si>
  <si>
    <t>Ｄ１７７</t>
  </si>
  <si>
    <t>オウギ　ヒデキ</t>
  </si>
  <si>
    <t>田原市豊島町傾向城180-2</t>
  </si>
  <si>
    <t>Ｄ１７６</t>
  </si>
  <si>
    <t>太田　真司</t>
  </si>
  <si>
    <t>オオタ　シンジ</t>
  </si>
  <si>
    <t>田原市浦町南松崎１－１第３田原寮</t>
  </si>
  <si>
    <t>Ｄ１７９</t>
  </si>
  <si>
    <t>福井　健次</t>
  </si>
  <si>
    <t>フクイ　ケンジ</t>
  </si>
  <si>
    <t>田原市浦町南松崎７</t>
  </si>
  <si>
    <t>Ｄ１８２</t>
  </si>
  <si>
    <t>松永　直也</t>
  </si>
  <si>
    <t>マツナガ　ナオヤ</t>
  </si>
  <si>
    <t>トヨタ自動車　田原工場</t>
  </si>
  <si>
    <t>愛知県田原市緑が浜１－３</t>
  </si>
  <si>
    <t>Ｄ１８１</t>
  </si>
  <si>
    <t>松元　幸子</t>
  </si>
  <si>
    <t>マツモト　サチコ</t>
  </si>
  <si>
    <t>441-3407</t>
  </si>
  <si>
    <t>田原市光崎2-8-26</t>
  </si>
  <si>
    <t>Ｄ１８４</t>
  </si>
  <si>
    <t>松元　伸一</t>
  </si>
  <si>
    <t>マツモト　シンイチ</t>
  </si>
  <si>
    <t>愛知県田原市緑が浜1-3</t>
  </si>
  <si>
    <t>Ｄ１８０</t>
  </si>
  <si>
    <t>山崎　直秀</t>
  </si>
  <si>
    <t>ヤマサキ　ナオヒデ</t>
  </si>
  <si>
    <t>440-0071</t>
  </si>
  <si>
    <t>豊橋市北島町字高田一三八ー２</t>
  </si>
  <si>
    <t>Ｄ１８３</t>
  </si>
  <si>
    <t>山本　祐隆</t>
  </si>
  <si>
    <t>ヤマモト　ユタカ</t>
  </si>
  <si>
    <t>Ｄ１７８</t>
  </si>
  <si>
    <t>吉川　イサム</t>
  </si>
  <si>
    <t>ヨシカワ　イサム</t>
  </si>
  <si>
    <t>4-119</t>
  </si>
  <si>
    <t>イトウ　アサイチ</t>
  </si>
  <si>
    <t>田原市田原町十七谷４５</t>
  </si>
  <si>
    <t>4-117</t>
  </si>
  <si>
    <t>伊藤　尋思</t>
  </si>
  <si>
    <t>イトウ　ジンシ</t>
  </si>
  <si>
    <t>441-3611</t>
  </si>
  <si>
    <t>田原市石神町中瀬古１３</t>
  </si>
  <si>
    <t>0531-37-0340</t>
  </si>
  <si>
    <t>4-113</t>
  </si>
  <si>
    <t>伊藤　昌典</t>
  </si>
  <si>
    <t>イトウ　ヨシノリ</t>
  </si>
  <si>
    <t>441-3605</t>
  </si>
  <si>
    <t>田原市江比間町三字郷中６２</t>
  </si>
  <si>
    <t>Ｄ１１９</t>
  </si>
  <si>
    <t>上田　幸輝</t>
  </si>
  <si>
    <t>ウエダ　コウキ</t>
  </si>
  <si>
    <t>田原市田原町下八軒家3-18</t>
  </si>
  <si>
    <t>4-125</t>
  </si>
  <si>
    <t>大場　靖元</t>
  </si>
  <si>
    <t>オオバ　ヤスユキ</t>
  </si>
  <si>
    <t>田原市赤羽根町宮瀬古４１－２</t>
  </si>
  <si>
    <t>4-116</t>
  </si>
  <si>
    <t>小笠原　俊</t>
  </si>
  <si>
    <t>オガサワラ　タカシ</t>
  </si>
  <si>
    <t>田原市江比間町二字郷中２６</t>
  </si>
  <si>
    <t>Ｄ１５７</t>
  </si>
  <si>
    <t>岡田　隼也</t>
  </si>
  <si>
    <t>オカダ　ジュンヤ</t>
  </si>
  <si>
    <t>田原市神戸町南島４３番地２７</t>
  </si>
  <si>
    <t>成章</t>
  </si>
  <si>
    <t>4-127</t>
  </si>
  <si>
    <t>岡村　淳志</t>
  </si>
  <si>
    <t>オカムラ　アツシ</t>
  </si>
  <si>
    <t>441-3613</t>
  </si>
  <si>
    <t>田原市古田町宮ノ前３２－１</t>
  </si>
  <si>
    <t>古田宮ノ前住宅２－１０４</t>
  </si>
  <si>
    <t>Ｄ１１８</t>
  </si>
  <si>
    <t>CAMARGO　MARIO　NABETA</t>
  </si>
  <si>
    <t>カマルゴ　マリオナベタ</t>
  </si>
  <si>
    <t>選手登録</t>
  </si>
  <si>
    <t>田原市江比間町西前田５５</t>
  </si>
  <si>
    <t>西前田住宅1棟106号</t>
  </si>
  <si>
    <t>4-128</t>
  </si>
  <si>
    <t>河合　英子</t>
  </si>
  <si>
    <t>カワイ　エイコ</t>
  </si>
  <si>
    <t>441-3432</t>
  </si>
  <si>
    <t>田原市野田町元屋敷４１</t>
  </si>
  <si>
    <t>4-126</t>
  </si>
  <si>
    <t>河合　成典</t>
  </si>
  <si>
    <t>カワイ　シゲノリ</t>
  </si>
  <si>
    <t>田原市野田町細法り６</t>
  </si>
  <si>
    <t>4-118</t>
  </si>
  <si>
    <t>河合　康則</t>
  </si>
  <si>
    <t>カワイ　ヤスノリ</t>
  </si>
  <si>
    <t>田原市江比間町新田２３２</t>
  </si>
  <si>
    <t>4-112</t>
  </si>
  <si>
    <t>川口　廣和</t>
  </si>
  <si>
    <t>カワグチ　ヒロカズ</t>
  </si>
  <si>
    <t>441-3618</t>
  </si>
  <si>
    <t>田原市小中山町一本松２１－１</t>
  </si>
  <si>
    <t>0531-33-0021</t>
  </si>
  <si>
    <t>4-111</t>
  </si>
  <si>
    <t>木藤　裕史</t>
  </si>
  <si>
    <t>キトウ　ヒロシ</t>
  </si>
  <si>
    <t>豊橋市富士見台2-39-7</t>
  </si>
  <si>
    <t>Ｄ１２１</t>
  </si>
  <si>
    <t>河邉　正人</t>
  </si>
  <si>
    <t>コウベ　マサト</t>
  </si>
  <si>
    <t>田原市豊島町天白131-3</t>
  </si>
  <si>
    <t>4-129</t>
  </si>
  <si>
    <t>小久保　仁</t>
  </si>
  <si>
    <t>コクボ　ヒトシ</t>
  </si>
  <si>
    <t>441-3623</t>
  </si>
  <si>
    <t>田原市日出町東瀬古823-3</t>
  </si>
  <si>
    <t>Ｄ１１６</t>
  </si>
  <si>
    <t>近並　資</t>
  </si>
  <si>
    <t>コンナミ　タスク</t>
  </si>
  <si>
    <t>田原市江比間町五字郷中104</t>
  </si>
  <si>
    <t>4-114</t>
  </si>
  <si>
    <t>斎藤　正保</t>
  </si>
  <si>
    <t>サイトウ　マサヤス</t>
  </si>
  <si>
    <t>441-3503</t>
  </si>
  <si>
    <t>田原市若見町広畑１３</t>
  </si>
  <si>
    <t>Ｄ１８５</t>
  </si>
  <si>
    <t>佐々木　敏也</t>
  </si>
  <si>
    <t>ササキ　トシヤ</t>
  </si>
  <si>
    <t>田原市田原町東馬洗34-10</t>
  </si>
  <si>
    <t>ソラーナ三番館201</t>
  </si>
  <si>
    <t>4-122</t>
  </si>
  <si>
    <t>鈴木　啓司</t>
  </si>
  <si>
    <t>スズキ　ヒロシ</t>
  </si>
  <si>
    <t>田原市田原町桜台２８－１</t>
  </si>
  <si>
    <t>田原証券㈱豊川営業所</t>
  </si>
  <si>
    <t>442-0854</t>
  </si>
  <si>
    <t>愛知県豊川市国府町下坊入３－１</t>
  </si>
  <si>
    <t>0533-87-6111</t>
  </si>
  <si>
    <t>4-124</t>
  </si>
  <si>
    <t>鈴木　雅也</t>
  </si>
  <si>
    <t>スズキ　マサヤ</t>
  </si>
  <si>
    <t>田原市田原町三軒屋２５</t>
  </si>
  <si>
    <t>4-121</t>
  </si>
  <si>
    <t>永田　祐一郎</t>
  </si>
  <si>
    <t>ナガタ　ユウイチロウ</t>
  </si>
  <si>
    <t>441-3604</t>
  </si>
  <si>
    <t>田原市伊川津町上地１－１</t>
  </si>
  <si>
    <t>4-120</t>
  </si>
  <si>
    <t>夏目　良幹</t>
  </si>
  <si>
    <t>ナツメ　ヨシモト</t>
  </si>
  <si>
    <t>田原市豊島町前田８９－１</t>
  </si>
  <si>
    <t>Ｄ１１７</t>
  </si>
  <si>
    <t>真野　陽太</t>
  </si>
  <si>
    <t>マノ　ヨウタ</t>
  </si>
  <si>
    <t>441-3619</t>
  </si>
  <si>
    <t>田原市西山町明和221-2</t>
  </si>
  <si>
    <t>080-8269-9450</t>
  </si>
  <si>
    <t>Ｄ１１５</t>
  </si>
  <si>
    <t>光松　英二</t>
  </si>
  <si>
    <t>ミツマツ　エイジ</t>
  </si>
  <si>
    <t>田原市田原町殿町１－３</t>
  </si>
  <si>
    <t>4-115</t>
  </si>
  <si>
    <t>森下　田嘉治</t>
  </si>
  <si>
    <t>モリシタ　タカジ</t>
  </si>
  <si>
    <t>田原市小中山町一本松１６９－１</t>
  </si>
  <si>
    <t>Ｄ１２０</t>
  </si>
  <si>
    <t>八木　悟郎</t>
  </si>
  <si>
    <t>ヤギ　ゴロウ</t>
  </si>
  <si>
    <t>田原市赤羽根町枝古40-1</t>
  </si>
  <si>
    <t>4-130</t>
  </si>
  <si>
    <t>矢野　貴也</t>
  </si>
  <si>
    <t>ヤノ　タカナリ</t>
  </si>
  <si>
    <t>441-3409</t>
  </si>
  <si>
    <t>田原市片西２丁目１４番地</t>
  </si>
  <si>
    <t>サカエハウス１０２</t>
  </si>
  <si>
    <t>090-5031-4995</t>
  </si>
  <si>
    <t>4-123</t>
  </si>
  <si>
    <t>山上　高弘</t>
  </si>
  <si>
    <t>ヤマカミ　タカヒロ</t>
  </si>
  <si>
    <t>441-3412</t>
  </si>
  <si>
    <t>田原市谷熊町堂代５７－２</t>
  </si>
  <si>
    <t>0531-23-3491</t>
  </si>
  <si>
    <t>C226</t>
  </si>
  <si>
    <t>石川　駿</t>
  </si>
  <si>
    <t>イシカワ　シュン</t>
  </si>
  <si>
    <t>岡崎市岡町東神馬崎南側30-4</t>
  </si>
  <si>
    <t>C202</t>
  </si>
  <si>
    <t>磯貝　剛基</t>
  </si>
  <si>
    <t>イソガイ　タケキ</t>
  </si>
  <si>
    <t>445-0084</t>
  </si>
  <si>
    <t>西尾市志貴野町中山３７－１</t>
  </si>
  <si>
    <t>C223</t>
  </si>
  <si>
    <t>一ノ瀬　航</t>
  </si>
  <si>
    <t>イチノセ　ワタル</t>
  </si>
  <si>
    <t>444-0313</t>
  </si>
  <si>
    <t>西尾市上矢田町水向４５－１</t>
  </si>
  <si>
    <t>ハイネス早川２０６</t>
  </si>
  <si>
    <t>C201</t>
  </si>
  <si>
    <t>井上　圭人</t>
  </si>
  <si>
    <t>イノウエ　ヨシヒト</t>
  </si>
  <si>
    <t>466-0811</t>
  </si>
  <si>
    <t>碧南市中山町５－５</t>
  </si>
  <si>
    <t>C287</t>
  </si>
  <si>
    <t>尾崎　千帆</t>
  </si>
  <si>
    <t>オザキ　チホ</t>
  </si>
  <si>
    <t>蒲郡市西浦町空ヶ谷４３－１</t>
  </si>
  <si>
    <t>C209</t>
  </si>
  <si>
    <t>加藤　あい</t>
  </si>
  <si>
    <t>カトウ　アイ</t>
  </si>
  <si>
    <t>447-0864</t>
  </si>
  <si>
    <t>碧南市道場山町５－１５１</t>
  </si>
  <si>
    <t>C220</t>
  </si>
  <si>
    <t>神谷　和寛</t>
  </si>
  <si>
    <t>カミヤ　カズヒロ</t>
  </si>
  <si>
    <t>445-0056</t>
  </si>
  <si>
    <t>西尾市斉藤町郷中60</t>
  </si>
  <si>
    <t>C208</t>
  </si>
  <si>
    <t>川合　智也</t>
  </si>
  <si>
    <t>カワイ　トモヤ</t>
  </si>
  <si>
    <t>444-0415</t>
  </si>
  <si>
    <t>幡豆郡一色町酒手島東芝野通５５－２</t>
  </si>
  <si>
    <t>C205</t>
  </si>
  <si>
    <t>河野　洋幸</t>
  </si>
  <si>
    <t>カワノ　ヒロユキ</t>
  </si>
  <si>
    <t>445-0021</t>
  </si>
  <si>
    <t>西尾市駒場町屋敷３１－４</t>
  </si>
  <si>
    <t>C222</t>
  </si>
  <si>
    <t>神取　宣之</t>
  </si>
  <si>
    <t>カンドリ　ノリユキ</t>
  </si>
  <si>
    <t>445-0032</t>
  </si>
  <si>
    <t>西尾市平原町向イ６７－３</t>
  </si>
  <si>
    <t>C213</t>
  </si>
  <si>
    <t>聞谷　勇輝</t>
  </si>
  <si>
    <t>キクタニ　ユウキ</t>
  </si>
  <si>
    <t>444-1321</t>
  </si>
  <si>
    <t>高浜市稗田町5-3-1</t>
  </si>
  <si>
    <t>稗田マンションC-101</t>
  </si>
  <si>
    <t>C204</t>
  </si>
  <si>
    <t>岸本　寛</t>
  </si>
  <si>
    <t>キシモト　ヒロシ</t>
  </si>
  <si>
    <t>445-0807</t>
  </si>
  <si>
    <t>西尾市伊藤二丁目３番地６</t>
  </si>
  <si>
    <t>lovelylife1520@yahoo.co.jp</t>
  </si>
  <si>
    <t>C200</t>
  </si>
  <si>
    <t>黒野　俊也</t>
  </si>
  <si>
    <t>クロノ　トシヤ</t>
  </si>
  <si>
    <t>幡豆郡吉良町岡山山王山４６－９</t>
  </si>
  <si>
    <t>C227</t>
  </si>
  <si>
    <t>佐々木　修哉</t>
  </si>
  <si>
    <t>ササキ　シュウヤ</t>
  </si>
  <si>
    <t>445-0803</t>
  </si>
  <si>
    <t>西尾市桜町奥新田２２－５</t>
  </si>
  <si>
    <t>レインボー桜町６０４</t>
  </si>
  <si>
    <t>西尾東</t>
  </si>
  <si>
    <t>C604</t>
  </si>
  <si>
    <t>清水　治馬</t>
  </si>
  <si>
    <t>シミズ　ハルマ</t>
  </si>
  <si>
    <t>名古屋市港区小碓２-３４</t>
  </si>
  <si>
    <t>コンフォート幸２０１</t>
  </si>
  <si>
    <t>C211</t>
  </si>
  <si>
    <t>鈴木　淳之</t>
  </si>
  <si>
    <t>スズキ　ジュンジ</t>
  </si>
  <si>
    <t>西尾市平原町向イ２３－４</t>
  </si>
  <si>
    <t>C214</t>
  </si>
  <si>
    <t>西尾市中畑町</t>
  </si>
  <si>
    <t>浜田下40-7</t>
  </si>
  <si>
    <t>C207</t>
  </si>
  <si>
    <t>高木　俊希</t>
  </si>
  <si>
    <t>タカギ　トシキ</t>
  </si>
  <si>
    <t>岡崎市上里１－１２－２</t>
  </si>
  <si>
    <t>C212</t>
  </si>
  <si>
    <t>高須　康司</t>
  </si>
  <si>
    <t>タカス　コウジ</t>
  </si>
  <si>
    <t>西尾市上町浜屋敷９６</t>
  </si>
  <si>
    <t>C206</t>
  </si>
  <si>
    <t>竹内　崇博</t>
  </si>
  <si>
    <t>タケウチ　タカヒロ</t>
  </si>
  <si>
    <t>岡崎市北野町畔北18-2</t>
  </si>
  <si>
    <t>C210</t>
  </si>
  <si>
    <t>棚田　千尋</t>
  </si>
  <si>
    <t>タナダ　チヒロ</t>
  </si>
  <si>
    <t>447-0862</t>
  </si>
  <si>
    <t>碧南市相生町５－１４５</t>
  </si>
  <si>
    <t>C217</t>
  </si>
  <si>
    <t>柘植　隆嗣</t>
  </si>
  <si>
    <t>ツゲ　タカツグ</t>
  </si>
  <si>
    <t>444-0312</t>
  </si>
  <si>
    <t>西尾市国森町不動東１３</t>
  </si>
  <si>
    <t>C224</t>
  </si>
  <si>
    <t>都築　義幸</t>
  </si>
  <si>
    <t>ツヅキ　ヨシユキ</t>
  </si>
  <si>
    <t>岡崎市北野町畔北11</t>
  </si>
  <si>
    <t>ブランドールA101</t>
  </si>
  <si>
    <t>C225</t>
  </si>
  <si>
    <t>八田　康裕</t>
  </si>
  <si>
    <t>ハッタ　ヤスヒロ</t>
  </si>
  <si>
    <t>岡崎市羽根町鰻池26</t>
  </si>
  <si>
    <t>C218</t>
  </si>
  <si>
    <t>服部　晟也</t>
  </si>
  <si>
    <t>ハットリ　セイヤ</t>
  </si>
  <si>
    <t>西尾市吉良町駮馬平所120</t>
  </si>
  <si>
    <t>C219</t>
  </si>
  <si>
    <t>坂野　文昭</t>
  </si>
  <si>
    <t>バンノ　フミアキ</t>
  </si>
  <si>
    <t>岡崎市美合町竹下1-5</t>
  </si>
  <si>
    <t>C228</t>
  </si>
  <si>
    <t>平岩　篤弥</t>
  </si>
  <si>
    <t>ヒライワ　アツヤ</t>
  </si>
  <si>
    <t>444-0104</t>
  </si>
  <si>
    <t>額田郡幸田町坂崎次見40</t>
  </si>
  <si>
    <t>C199</t>
  </si>
  <si>
    <t>福田　淳也</t>
  </si>
  <si>
    <t>フクダ　ジュンヤ</t>
  </si>
  <si>
    <t>445-0821</t>
  </si>
  <si>
    <t>西尾市矢場町５４</t>
  </si>
  <si>
    <t>C229</t>
  </si>
  <si>
    <t>前田　健一</t>
  </si>
  <si>
    <t>マエダ　ケンイチ</t>
  </si>
  <si>
    <t>西尾市つくしが丘４－１１－１２</t>
  </si>
  <si>
    <t>C203</t>
  </si>
  <si>
    <t>松崎　真幸</t>
  </si>
  <si>
    <t>マツザキ　マサユキ</t>
  </si>
  <si>
    <t>445-0031</t>
  </si>
  <si>
    <t>西尾市家武町下水入１０４－１</t>
  </si>
  <si>
    <t>C215</t>
  </si>
  <si>
    <t>水野　学</t>
  </si>
  <si>
    <t>ミズノ　マナブ</t>
  </si>
  <si>
    <t>西尾市駒場町東山３６－５</t>
  </si>
  <si>
    <t>C198</t>
  </si>
  <si>
    <t>宮地　弘典</t>
  </si>
  <si>
    <t>ミヤチ　ヒロノリ</t>
  </si>
  <si>
    <t>447-0879</t>
  </si>
  <si>
    <t>碧南市沢渡町</t>
  </si>
  <si>
    <t>252番地</t>
  </si>
  <si>
    <t>C216</t>
  </si>
  <si>
    <t>村瀬　正則</t>
  </si>
  <si>
    <t>ムラセ　マサノリ</t>
  </si>
  <si>
    <t>491-0125</t>
  </si>
  <si>
    <t>一宮市高田向畑２８－３</t>
  </si>
  <si>
    <t>C221</t>
  </si>
  <si>
    <t>油井　一成</t>
  </si>
  <si>
    <t>ユイ　イッセイ</t>
  </si>
  <si>
    <t>444-0103</t>
  </si>
  <si>
    <t>額田郡幸田町大草</t>
  </si>
  <si>
    <t>馬場７０－５</t>
  </si>
  <si>
    <t>稲川　麻友子</t>
  </si>
  <si>
    <t>イナガワ　マユコ</t>
  </si>
  <si>
    <t>412-0043</t>
  </si>
  <si>
    <t>御殿場市新橋２０５４－１</t>
  </si>
  <si>
    <t>アーバンシティ御殿場３０３</t>
  </si>
  <si>
    <t>090-7690-2530</t>
  </si>
  <si>
    <t>B1064</t>
  </si>
  <si>
    <t>小石　英次</t>
  </si>
  <si>
    <t>コイシ　エイジ</t>
  </si>
  <si>
    <t>チームＫｏｉ</t>
  </si>
  <si>
    <t>チームコイ</t>
  </si>
  <si>
    <t>ﾁｰﾑKoi</t>
  </si>
  <si>
    <t>462-0844</t>
  </si>
  <si>
    <t>名古屋市北区清水４－１－６</t>
  </si>
  <si>
    <t>darth_koi_vader@ybb.ne.jp</t>
  </si>
  <si>
    <t>B1058</t>
  </si>
  <si>
    <t>小石　由紀</t>
  </si>
  <si>
    <t>コイシ　ユキ</t>
  </si>
  <si>
    <t>B1062</t>
  </si>
  <si>
    <t>小石　蘭奈</t>
  </si>
  <si>
    <t>コイシ　ランナ</t>
  </si>
  <si>
    <t>B1057</t>
  </si>
  <si>
    <t>棚橋　佐知子</t>
  </si>
  <si>
    <t>タナハシ　サチコ</t>
  </si>
  <si>
    <t>名古屋市瑞穂区北原町３－１１三旺マンション瑞穂北原３０３</t>
  </si>
  <si>
    <t>B1060</t>
  </si>
  <si>
    <t>田村　夏美</t>
  </si>
  <si>
    <t>タムラ　ナツミ</t>
  </si>
  <si>
    <t>みよし市三好ケ丘桜二丁目７－１</t>
  </si>
  <si>
    <t>B1056</t>
  </si>
  <si>
    <t>永田　久子</t>
  </si>
  <si>
    <t>ナガタ　ヒサコ</t>
  </si>
  <si>
    <t>名古屋市西区枇杷島3-25-2</t>
  </si>
  <si>
    <t>B1065</t>
  </si>
  <si>
    <t>永田　久喜</t>
  </si>
  <si>
    <t>ナガタ　ヒサヨシ</t>
  </si>
  <si>
    <t>B1059</t>
  </si>
  <si>
    <t>永田　展子</t>
  </si>
  <si>
    <t>ナガタ　ヒロコ</t>
  </si>
  <si>
    <t>B1063</t>
  </si>
  <si>
    <t>松山　美香</t>
  </si>
  <si>
    <t>マツヤマ　ミカ</t>
  </si>
  <si>
    <t>小牧市中央３－６９</t>
  </si>
  <si>
    <t>B1061</t>
  </si>
  <si>
    <t>山田　ともみ</t>
  </si>
  <si>
    <t>ヤマダ　トモミ</t>
  </si>
  <si>
    <t>467-0803</t>
  </si>
  <si>
    <t>名古屋市瑞穂区中山町</t>
  </si>
  <si>
    <t>宮本　清子</t>
  </si>
  <si>
    <t>ミヤモト　サヤコ</t>
  </si>
  <si>
    <t>半田市青山2-12-2</t>
  </si>
  <si>
    <t>B1066</t>
  </si>
  <si>
    <t>高橋　祐太</t>
  </si>
  <si>
    <t>タカハシ　ユウタ</t>
  </si>
  <si>
    <t>495-0001</t>
  </si>
  <si>
    <t>稲沢市祖父江町祖父江居中164-2</t>
  </si>
  <si>
    <t>B1067</t>
  </si>
  <si>
    <t>水野　裕樹</t>
  </si>
  <si>
    <t>ミズノ　ユウキ</t>
  </si>
  <si>
    <t>467-0878</t>
  </si>
  <si>
    <t>名古屋市瑞穂区船原町1-10-1</t>
  </si>
  <si>
    <t>Markn Court 201</t>
  </si>
  <si>
    <t>B1075</t>
  </si>
  <si>
    <t>吉本　龍心</t>
  </si>
  <si>
    <t>ヨシモト　リュウシン</t>
  </si>
  <si>
    <t>新日鐵住金㈱第２くすの木寮</t>
  </si>
  <si>
    <t>浅井　健太</t>
  </si>
  <si>
    <t>アサイ　ケンタ</t>
  </si>
  <si>
    <t>知多RunningClub</t>
  </si>
  <si>
    <t>チタランニングクラブ</t>
  </si>
  <si>
    <t>知多RC</t>
  </si>
  <si>
    <t>470-2516</t>
  </si>
  <si>
    <t>知多郡武豊町廻間１－１</t>
  </si>
  <si>
    <t>岩本　貴志</t>
  </si>
  <si>
    <t>イワモト　タカシ</t>
  </si>
  <si>
    <t>知多郡美浜町大字河和字南屋敷７６－５</t>
  </si>
  <si>
    <t>080-6905-1881</t>
  </si>
  <si>
    <t>植田　圭佑</t>
  </si>
  <si>
    <t>ウエダ　ケイスケ</t>
  </si>
  <si>
    <t>知多郡武豊町大字冨貴字郷北８９</t>
  </si>
  <si>
    <t>植田　英俊</t>
  </si>
  <si>
    <t>ウエダ　ヒデトシ</t>
  </si>
  <si>
    <t>片岡　喬介</t>
  </si>
  <si>
    <t>カタオカ　キョウスケ</t>
  </si>
  <si>
    <t>479-0809</t>
  </si>
  <si>
    <t>常滑市坂井角田７７</t>
  </si>
  <si>
    <t>廣島　章史</t>
  </si>
  <si>
    <t>ヒロシマ　アキフミ</t>
  </si>
  <si>
    <t>475-0828</t>
  </si>
  <si>
    <t>半田市瑞穂町４－５－５</t>
  </si>
  <si>
    <t>牧原　広歩</t>
  </si>
  <si>
    <t>マキハラ　ヒロホ</t>
  </si>
  <si>
    <t>知多郡美浜町河和大字河和字岡ノ脇２－１１</t>
  </si>
  <si>
    <t>村松　博伸</t>
  </si>
  <si>
    <t>ムラマツ　ヒロノブ</t>
  </si>
  <si>
    <t>470-2344</t>
  </si>
  <si>
    <t>知多郡武豊町金下３－１７</t>
  </si>
  <si>
    <t>1-216</t>
  </si>
  <si>
    <t>飯田　美妃</t>
  </si>
  <si>
    <t>イイダ　ミキ</t>
  </si>
  <si>
    <t>一宮市浅井町小日比野郷前11-3</t>
  </si>
  <si>
    <t>B1069</t>
  </si>
  <si>
    <t>福嶋　則人</t>
  </si>
  <si>
    <t>フクシマ　ノリヒト</t>
  </si>
  <si>
    <t>愛知郡東郷町兵庫1-5-2</t>
  </si>
  <si>
    <t>B1048</t>
  </si>
  <si>
    <t>越　寛将</t>
  </si>
  <si>
    <t>コシ　ヒロマサ</t>
  </si>
  <si>
    <t>493-0002</t>
  </si>
  <si>
    <t>一宮市木曽川町門間</t>
  </si>
  <si>
    <t>字東郷34番地8</t>
  </si>
  <si>
    <t>C97</t>
  </si>
  <si>
    <t>飯田　将博</t>
  </si>
  <si>
    <t>イイダ　マサヒロ</t>
  </si>
  <si>
    <t>みよし市明知町西ノ口20-12</t>
  </si>
  <si>
    <t>C539</t>
  </si>
  <si>
    <t>上野　直人</t>
  </si>
  <si>
    <t>ウエノ　ナオト</t>
  </si>
  <si>
    <t>名古屋市北区柳原3-2-10</t>
  </si>
  <si>
    <t>パークホームズ名城公園103</t>
  </si>
  <si>
    <t>C96</t>
  </si>
  <si>
    <t>尾間　吉次</t>
  </si>
  <si>
    <t>オマ　ヨシツグ</t>
  </si>
  <si>
    <t>448-0001</t>
  </si>
  <si>
    <t>刈谷市井ヶ谷町井田3－1</t>
  </si>
  <si>
    <t>昌平荘10</t>
  </si>
  <si>
    <t>C98</t>
  </si>
  <si>
    <t>木川　信也</t>
  </si>
  <si>
    <t>キガワ　シンヤ</t>
  </si>
  <si>
    <t>豊田市緑ケ丘2丁目3-1</t>
  </si>
  <si>
    <t>C93</t>
  </si>
  <si>
    <t>佐藤　隆義</t>
  </si>
  <si>
    <t>サトウ　タカヨシ</t>
  </si>
  <si>
    <t>453-0036</t>
  </si>
  <si>
    <t>名古屋市中村区森田町2－４-20</t>
  </si>
  <si>
    <t>ラーク森田402号室</t>
  </si>
  <si>
    <t>C91</t>
  </si>
  <si>
    <t>舟生　克久</t>
  </si>
  <si>
    <t>フニュウ　カツヒサ</t>
  </si>
  <si>
    <t>471-0841</t>
  </si>
  <si>
    <t>豊田市深田町４－４３－１</t>
  </si>
  <si>
    <t>C92</t>
  </si>
  <si>
    <t>ホッタ　アキノリ</t>
  </si>
  <si>
    <t>090-5867-6669</t>
  </si>
  <si>
    <t>C95</t>
  </si>
  <si>
    <t>前橋　宏紀</t>
  </si>
  <si>
    <t>マエハシ　ヒロキ</t>
  </si>
  <si>
    <t>みよし市三好町弥栄39－3</t>
  </si>
  <si>
    <t>C94</t>
  </si>
  <si>
    <t>丸山　正</t>
  </si>
  <si>
    <t>マルヤマ　タダシ</t>
  </si>
  <si>
    <t>みよし市打越町苗座24－2</t>
  </si>
  <si>
    <t>リジェールＢ202</t>
  </si>
  <si>
    <t>C626</t>
  </si>
  <si>
    <t>青木　繁</t>
  </si>
  <si>
    <t>アオキ　シゲル</t>
  </si>
  <si>
    <t>TSR愛知</t>
  </si>
  <si>
    <t>ティーエスアールアイチ</t>
  </si>
  <si>
    <t>TSR</t>
  </si>
  <si>
    <t>473-0938</t>
  </si>
  <si>
    <t>豊田市本田町三光1番地</t>
  </si>
  <si>
    <t>C625</t>
  </si>
  <si>
    <t>斎藤　秀樹</t>
  </si>
  <si>
    <t>サイトウ　ヒデキ</t>
  </si>
  <si>
    <t>471-8573</t>
  </si>
  <si>
    <t>豊田市元町1番地</t>
  </si>
  <si>
    <t>C623</t>
  </si>
  <si>
    <t>田上　聡</t>
  </si>
  <si>
    <t>タガミ　サトシ</t>
  </si>
  <si>
    <t>470-0232</t>
  </si>
  <si>
    <t>みよし市黒笹いずみ３－２５－３</t>
  </si>
  <si>
    <t>tag@hm2.aitai.ne.jp</t>
  </si>
  <si>
    <t>C622</t>
  </si>
  <si>
    <t>近川　博</t>
  </si>
  <si>
    <t>チカガワ　ヒロシ</t>
  </si>
  <si>
    <t>C624</t>
  </si>
  <si>
    <t>松本　良憲</t>
  </si>
  <si>
    <t>マツモト　ヨシノリ</t>
  </si>
  <si>
    <t>S287</t>
  </si>
  <si>
    <t>上村　勇輝</t>
  </si>
  <si>
    <t>ウエムラ　ユウキ</t>
  </si>
  <si>
    <t>名古屋市名東区上社4-82</t>
  </si>
  <si>
    <t>アトレ名東中央４０１</t>
  </si>
  <si>
    <t>S5272</t>
  </si>
  <si>
    <t>大東　彩花</t>
  </si>
  <si>
    <t>オオヒガシ　アヤカ</t>
  </si>
  <si>
    <t>S5352</t>
  </si>
  <si>
    <t>杉浦　美海</t>
  </si>
  <si>
    <t>スギウラ　ミウ</t>
  </si>
  <si>
    <t>488-0004</t>
  </si>
  <si>
    <t>尾張旭市大久手町一の曾９１</t>
  </si>
  <si>
    <t>S377</t>
  </si>
  <si>
    <t>寺島　彰利</t>
  </si>
  <si>
    <t>テラシマ　アキトシ</t>
  </si>
  <si>
    <t>480-0305</t>
  </si>
  <si>
    <t>春日井市坂下町7－760－879</t>
  </si>
  <si>
    <t>A246</t>
  </si>
  <si>
    <t>家田　俊兵</t>
  </si>
  <si>
    <t>イエダ　シュンペイ</t>
  </si>
  <si>
    <t>TFO</t>
  </si>
  <si>
    <t>ティーエフオー</t>
  </si>
  <si>
    <t>498-0035</t>
  </si>
  <si>
    <t>弥富市鎌島1丁目5-41</t>
  </si>
  <si>
    <t>tf.yuto@gmail.com</t>
  </si>
  <si>
    <t>A248</t>
  </si>
  <si>
    <t>内田　宇宙</t>
  </si>
  <si>
    <t>ウチダ　ソラ</t>
  </si>
  <si>
    <t>一宮市大和町苅安賀字八王子25</t>
  </si>
  <si>
    <t>レジデンス八王子302</t>
  </si>
  <si>
    <t>A247</t>
  </si>
  <si>
    <t>大薮　祐歳</t>
  </si>
  <si>
    <t>オオヤブ　ユウト</t>
  </si>
  <si>
    <t>犬山市上野南向1096番地</t>
  </si>
  <si>
    <t>ファミールヴィレッジ101</t>
  </si>
  <si>
    <t>A251</t>
  </si>
  <si>
    <t>児嶋　修也</t>
  </si>
  <si>
    <t>コジマ　シュウヤ</t>
  </si>
  <si>
    <t>一宮市千秋町浮野竹腰1-1</t>
  </si>
  <si>
    <t>A250</t>
  </si>
  <si>
    <t>杉本　龍聖</t>
  </si>
  <si>
    <t>スギモト　リュウセイ</t>
  </si>
  <si>
    <t>名古屋市中川区新家3丁目1707</t>
  </si>
  <si>
    <t>A252</t>
  </si>
  <si>
    <t>高瀬屋　光一</t>
  </si>
  <si>
    <t>タカセヤ　コウイチ</t>
  </si>
  <si>
    <t>480-0144</t>
  </si>
  <si>
    <t>丹羽郡大口町下小口一丁目199番地1</t>
  </si>
  <si>
    <t>グリーンハイツ白山401</t>
  </si>
  <si>
    <t>A249</t>
  </si>
  <si>
    <t>藤原　拓海</t>
  </si>
  <si>
    <t>フジワラ　タクミ</t>
  </si>
  <si>
    <t>あま市小橋方田中523-1</t>
  </si>
  <si>
    <t>A245</t>
  </si>
  <si>
    <t>牧野　響</t>
  </si>
  <si>
    <t>マキノ　ヒビキ</t>
  </si>
  <si>
    <t>名古屋市中川区富田町千音寺西川岸塚1318-28</t>
  </si>
  <si>
    <t>Ｄ１２６</t>
  </si>
  <si>
    <t>神谷　真規</t>
  </si>
  <si>
    <t>カミヤ　マサノリ</t>
  </si>
  <si>
    <t>441-8157</t>
  </si>
  <si>
    <t>豊橋市上野町字上野１１８－２</t>
  </si>
  <si>
    <t>ニコー２　１０１号</t>
  </si>
  <si>
    <t>Ｄ１３３</t>
  </si>
  <si>
    <t>川口　琢也</t>
  </si>
  <si>
    <t>カワグチ　タクヤ</t>
  </si>
  <si>
    <t>442-0838</t>
  </si>
  <si>
    <t>豊川市西塚町３丁目２－１</t>
  </si>
  <si>
    <t>Ｄ１３２</t>
  </si>
  <si>
    <t>佐藤　滉大</t>
  </si>
  <si>
    <t>サトウ　アキヒロ</t>
  </si>
  <si>
    <t>Ｄ１２３</t>
  </si>
  <si>
    <t>シライ　ヤスヒト</t>
  </si>
  <si>
    <t>440-0031</t>
  </si>
  <si>
    <t>豊橋市北岩田２－９－５</t>
  </si>
  <si>
    <t>Ｄ１３１</t>
  </si>
  <si>
    <t>菅谷　宗弘</t>
  </si>
  <si>
    <t>スガヤ　ムネヒロ</t>
  </si>
  <si>
    <t>441-8124</t>
  </si>
  <si>
    <t>豊橋市野依町字上地１－１</t>
  </si>
  <si>
    <t>Ｄ１２９</t>
  </si>
  <si>
    <t>竹下　孝司</t>
  </si>
  <si>
    <t>タケシタ　コウジ</t>
  </si>
  <si>
    <t>441-8153</t>
  </si>
  <si>
    <t>豊橋市若松町字豊美２６７－３</t>
  </si>
  <si>
    <t>Ｄ１２２</t>
  </si>
  <si>
    <t>田中　幸治</t>
  </si>
  <si>
    <t>タナカ　コウジ</t>
  </si>
  <si>
    <t>Ｄ１２４</t>
  </si>
  <si>
    <t>土持　康博</t>
  </si>
  <si>
    <t>ツチモチ　ヤスヒロ</t>
  </si>
  <si>
    <t>441-8123</t>
  </si>
  <si>
    <t>豊橋市若松町字若松３７０－１</t>
  </si>
  <si>
    <t>Ｄ１２７</t>
  </si>
  <si>
    <t>永田　智彦</t>
  </si>
  <si>
    <t>ナガタ　トモヒコ</t>
  </si>
  <si>
    <t>豊橋市東幸町東明８－４－５</t>
  </si>
  <si>
    <t>Ｄ１２５</t>
  </si>
  <si>
    <t>夏目　勝也</t>
  </si>
  <si>
    <t>ナツメ　カツヤ</t>
  </si>
  <si>
    <t>田原市赤羽根町荒古３６</t>
  </si>
  <si>
    <t>Ｄ１２８</t>
  </si>
  <si>
    <t>野崎　真</t>
  </si>
  <si>
    <t>ノザキ　マコト</t>
  </si>
  <si>
    <t>441-3400</t>
  </si>
  <si>
    <t>田原市南松崎７番地４１１９号</t>
  </si>
  <si>
    <t>Ｄ１３０</t>
  </si>
  <si>
    <t>野宮　章弘</t>
  </si>
  <si>
    <t>ノミヤ　ノリヒロ</t>
  </si>
  <si>
    <t>441-8147</t>
  </si>
  <si>
    <t>豊橋市内張町１４－１８</t>
  </si>
  <si>
    <t>エトワール内張２０２号</t>
  </si>
  <si>
    <t>C310</t>
  </si>
  <si>
    <t>相澤　京佑</t>
  </si>
  <si>
    <t>アイザワ　ケイスケ</t>
  </si>
  <si>
    <t>豊田市大林町９－１３２第３和風寮４２１５</t>
  </si>
  <si>
    <t>C293</t>
  </si>
  <si>
    <t>荒生　貴輝</t>
  </si>
  <si>
    <t>アラオ　タカキ</t>
  </si>
  <si>
    <t>473-0947</t>
  </si>
  <si>
    <t>豊田市西岡町星ケ丘１レジデンス高岡３１１０３</t>
  </si>
  <si>
    <t>C290</t>
  </si>
  <si>
    <t>石橋　佑規</t>
  </si>
  <si>
    <t>イシバシ　ユウキ</t>
  </si>
  <si>
    <t>473-0937</t>
  </si>
  <si>
    <t>豊田市西岡町星ケ丘５０第２高岡和風寮１２５</t>
  </si>
  <si>
    <t>C316</t>
  </si>
  <si>
    <t>石原　健生</t>
  </si>
  <si>
    <t>イシハラ　ケンセイ</t>
  </si>
  <si>
    <t>豊田市</t>
  </si>
  <si>
    <t>C297</t>
  </si>
  <si>
    <t>石原　幸始</t>
  </si>
  <si>
    <t>イシハラ　コウジ</t>
  </si>
  <si>
    <t>豊田市竹元町外田７６－２</t>
  </si>
  <si>
    <t>C302</t>
  </si>
  <si>
    <t>磯部　敏満</t>
  </si>
  <si>
    <t>イソベ　トシミツ</t>
  </si>
  <si>
    <t>みよし市三好町弥栄２－１セレーノ１０２号</t>
  </si>
  <si>
    <t>C303</t>
  </si>
  <si>
    <t>市原　翼</t>
  </si>
  <si>
    <t>イチハラ　ツバサ</t>
  </si>
  <si>
    <t>豊田市西岡町星ケ丘２０第３高岡清風寮１４３９</t>
  </si>
  <si>
    <t>C307</t>
  </si>
  <si>
    <t>井上　和男</t>
  </si>
  <si>
    <t>イノウエ　カズオ</t>
  </si>
  <si>
    <t>豊田市若林東町竹陽１７－１ディアコート竹陽Ａ２０２</t>
  </si>
  <si>
    <t>C330</t>
  </si>
  <si>
    <t>今津　隆史</t>
  </si>
  <si>
    <t>イマヅ　タカシ</t>
  </si>
  <si>
    <t>471-1876</t>
  </si>
  <si>
    <t>C288</t>
  </si>
  <si>
    <t>植松　博正</t>
  </si>
  <si>
    <t>ウエマツ　ヒロマサ</t>
  </si>
  <si>
    <t>みよし市三好丘緑４－７－４</t>
  </si>
  <si>
    <t>C328</t>
  </si>
  <si>
    <t>大橋　輝久</t>
  </si>
  <si>
    <t>オオハシ　アキヒサ</t>
  </si>
  <si>
    <t>471-0875</t>
  </si>
  <si>
    <t>豊田市下市場町</t>
  </si>
  <si>
    <t>C315</t>
  </si>
  <si>
    <t>岡田　明應</t>
  </si>
  <si>
    <t>オカダ　アキオ</t>
  </si>
  <si>
    <t>豊田市西岡町星ケ丘20</t>
  </si>
  <si>
    <t>C323</t>
  </si>
  <si>
    <t>荻野　貴也</t>
  </si>
  <si>
    <t>オギノ　タカヤ</t>
  </si>
  <si>
    <t>みよし市天王台</t>
  </si>
  <si>
    <t>C320</t>
  </si>
  <si>
    <t>荻野　博貴</t>
  </si>
  <si>
    <t>オギノ　ヒロキ</t>
  </si>
  <si>
    <t>みよし市天王台１８－２</t>
  </si>
  <si>
    <t>C318</t>
  </si>
  <si>
    <t>尾崎　東海林</t>
  </si>
  <si>
    <t>オザキ　ショウジ</t>
  </si>
  <si>
    <t>みよし市福谷町 根浦27-295</t>
  </si>
  <si>
    <t>C416</t>
  </si>
  <si>
    <t>嘉賀　正泰</t>
  </si>
  <si>
    <t>カガ　マサヤス</t>
  </si>
  <si>
    <t>479-0853</t>
  </si>
  <si>
    <t>常滑市本郷町1丁目137番地</t>
  </si>
  <si>
    <t>C321</t>
  </si>
  <si>
    <t>加藤　拓馬</t>
  </si>
  <si>
    <t>カトウ　タクマ</t>
  </si>
  <si>
    <t>C308</t>
  </si>
  <si>
    <t>粥川　隆弘</t>
  </si>
  <si>
    <t>カユカワ　タカヒロ</t>
  </si>
  <si>
    <t>C421</t>
  </si>
  <si>
    <t>川浦　祐太</t>
  </si>
  <si>
    <t>カワウラ　ユウタ</t>
  </si>
  <si>
    <t>C312</t>
  </si>
  <si>
    <t>川端　裕也</t>
  </si>
  <si>
    <t>カワバタ　ユウヤ</t>
  </si>
  <si>
    <t>豊田市西岡町星ケ丘２００高岡和風寮７１０６</t>
  </si>
  <si>
    <t>C419</t>
  </si>
  <si>
    <t>久嶋　肇</t>
  </si>
  <si>
    <t>クシマ　ハジメ</t>
  </si>
  <si>
    <t>C322</t>
  </si>
  <si>
    <t>黒野　啄郎</t>
  </si>
  <si>
    <t>クロノ　タクロウ</t>
  </si>
  <si>
    <t>豊田市西岡町星ケ丘１番地</t>
  </si>
  <si>
    <t>レジデンス高岡寮１１４０９号室</t>
  </si>
  <si>
    <t>C326</t>
  </si>
  <si>
    <t>酒井　拓欣</t>
  </si>
  <si>
    <t>サカイ　タクヤ</t>
  </si>
  <si>
    <t>C309</t>
  </si>
  <si>
    <t>坂本　仁紀</t>
  </si>
  <si>
    <t>サカモト　ヨシキ</t>
  </si>
  <si>
    <t>豊田市大林町９－９９アリビオ大林Ｄ６１８</t>
  </si>
  <si>
    <t>C620</t>
  </si>
  <si>
    <t>佐藤　毅一</t>
  </si>
  <si>
    <t>サトウ　キイチ</t>
  </si>
  <si>
    <t>豊田市金谷町</t>
  </si>
  <si>
    <t>C329</t>
  </si>
  <si>
    <t>清水　文唱</t>
  </si>
  <si>
    <t>C291</t>
  </si>
  <si>
    <t>白鷺　慶介</t>
  </si>
  <si>
    <t>シラサギ　ケイスケ</t>
  </si>
  <si>
    <t>みよし市三好町夕田７５</t>
  </si>
  <si>
    <t>C319</t>
  </si>
  <si>
    <t>白羽根　勇太</t>
  </si>
  <si>
    <t>シラハネ　ユウタ</t>
  </si>
  <si>
    <t>470-0200</t>
  </si>
  <si>
    <t>みよし市三好町天王24-1</t>
  </si>
  <si>
    <t>C311</t>
  </si>
  <si>
    <t>城野　純平</t>
  </si>
  <si>
    <t>シロノ　ジュンペイ</t>
  </si>
  <si>
    <t>C324</t>
  </si>
  <si>
    <t>鈴木　孝典</t>
  </si>
  <si>
    <t>C296</t>
  </si>
  <si>
    <t>鈴木　雄貴</t>
  </si>
  <si>
    <t>スズキ　ユウキ</t>
  </si>
  <si>
    <t>豊田市大林町９－９９</t>
  </si>
  <si>
    <t>C299</t>
  </si>
  <si>
    <t>園田　英義</t>
  </si>
  <si>
    <t>ソノダ　ヒデヨシ</t>
  </si>
  <si>
    <t>豊田市西岡町星ケ丘２００</t>
  </si>
  <si>
    <t>C295</t>
  </si>
  <si>
    <t>辰巳　慶宏</t>
  </si>
  <si>
    <t>タツミ　ヨシヒロ</t>
  </si>
  <si>
    <t>471-0857</t>
  </si>
  <si>
    <t>豊田市小川町２－１小川清風寮６２０２</t>
  </si>
  <si>
    <t>C422</t>
  </si>
  <si>
    <t>千葉　悟</t>
  </si>
  <si>
    <t>チバ　サトル</t>
  </si>
  <si>
    <t>C301</t>
  </si>
  <si>
    <t>都築　広一</t>
  </si>
  <si>
    <t>ツヅキ　ヒロカズ</t>
  </si>
  <si>
    <t>豊田市西岡町星ケ丘７７第２高岡清風寮３２１３</t>
  </si>
  <si>
    <t>C607</t>
  </si>
  <si>
    <t>手嶋　悠太</t>
  </si>
  <si>
    <t>テジマ　ユウタ</t>
  </si>
  <si>
    <t>C294</t>
  </si>
  <si>
    <t>土井　篤</t>
  </si>
  <si>
    <t>ドイ　アツシ</t>
  </si>
  <si>
    <t>豊田市保見ケ丘２－１２２</t>
  </si>
  <si>
    <t>C417</t>
  </si>
  <si>
    <t>徳永　雅俊</t>
  </si>
  <si>
    <t>トクナガ　マサトシ</t>
  </si>
  <si>
    <t>C292</t>
  </si>
  <si>
    <t>長江　信幸</t>
  </si>
  <si>
    <t>ナガエ　ノブユキ</t>
  </si>
  <si>
    <t>豊田市西岡町星ヶ丘５０</t>
  </si>
  <si>
    <t>C317</t>
  </si>
  <si>
    <t>中島　庵</t>
  </si>
  <si>
    <t>ナカシマ　イオリ</t>
  </si>
  <si>
    <t>C420</t>
  </si>
  <si>
    <t>難波　幸貴</t>
  </si>
  <si>
    <t>ナンバ　コウキ</t>
  </si>
  <si>
    <t>東京学館新潟</t>
  </si>
  <si>
    <t>C313</t>
  </si>
  <si>
    <t>西浦　正人</t>
  </si>
  <si>
    <t>ニシウラ　マサト</t>
  </si>
  <si>
    <t>C305</t>
  </si>
  <si>
    <t>長谷川　豪</t>
  </si>
  <si>
    <t>ハセガワ　ゴウ</t>
  </si>
  <si>
    <t>豊田市小坂本町２－４１－５</t>
  </si>
  <si>
    <t>C327</t>
  </si>
  <si>
    <t>原　和輝</t>
  </si>
  <si>
    <t>ハラ　カズキ</t>
  </si>
  <si>
    <t>C418</t>
  </si>
  <si>
    <t>深谷　健斗</t>
  </si>
  <si>
    <t>フカヤ　ケント</t>
  </si>
  <si>
    <t>C415</t>
  </si>
  <si>
    <t>辺見　崇</t>
  </si>
  <si>
    <t>ヘンミ　タカシ</t>
  </si>
  <si>
    <t>C414</t>
  </si>
  <si>
    <t>マツダ　ヤスナリ</t>
  </si>
  <si>
    <t>みよし市三好町天王２４ー１</t>
  </si>
  <si>
    <t>天王ガーデン２</t>
  </si>
  <si>
    <t>C306</t>
  </si>
  <si>
    <t>三窪　良祐</t>
  </si>
  <si>
    <t>ミクボ　リョウスケ</t>
  </si>
  <si>
    <t>C298</t>
  </si>
  <si>
    <t>宮下　泰</t>
  </si>
  <si>
    <t>ミヤシタ　ヒロシ</t>
  </si>
  <si>
    <t>日進市藤塚３－５６３－１２</t>
  </si>
  <si>
    <t>C314</t>
  </si>
  <si>
    <t>室伏　淳史</t>
  </si>
  <si>
    <t>ムロフシ　アツシ</t>
  </si>
  <si>
    <t>みよし市弥栄３８－３５</t>
  </si>
  <si>
    <t>C325</t>
  </si>
  <si>
    <t>森山　祐幸</t>
  </si>
  <si>
    <t>モリヤマ　ヒロユキ</t>
  </si>
  <si>
    <t>470-0208</t>
  </si>
  <si>
    <t>みよし市ひばりヶ丘2－8－14</t>
  </si>
  <si>
    <t>C289</t>
  </si>
  <si>
    <t>山岡　信孝</t>
  </si>
  <si>
    <t>ヤマオカ　ノブタカ</t>
  </si>
  <si>
    <t>470-0371</t>
  </si>
  <si>
    <t>豊田市御船町奥山畑７－５３</t>
  </si>
  <si>
    <t>nobujen@hm9.aitai.ne.jp</t>
  </si>
  <si>
    <t>C304</t>
  </si>
  <si>
    <t>吉田　史明</t>
  </si>
  <si>
    <t>ヨシダ　フミアキ</t>
  </si>
  <si>
    <t>豊田市西岡町星ケ丘７７第２高岡清風寮５２１１</t>
  </si>
  <si>
    <t>C300</t>
  </si>
  <si>
    <t>吉丸　健太郎</t>
  </si>
  <si>
    <t>ヨシマル　ケンタロウ</t>
  </si>
  <si>
    <t>豊田市西岡町星ケ丘７７</t>
  </si>
  <si>
    <t>Ｄ８</t>
  </si>
  <si>
    <t>石川　立恵</t>
  </si>
  <si>
    <t>イシカワ　リエ</t>
  </si>
  <si>
    <t>豊橋市中野町野中２７－１</t>
  </si>
  <si>
    <t>愛知県教育委員会</t>
  </si>
  <si>
    <t>Ｄ１０</t>
  </si>
  <si>
    <t>石場　治</t>
  </si>
  <si>
    <t>イシバ　オサム</t>
  </si>
  <si>
    <t>441-8052</t>
  </si>
  <si>
    <t>豊橋市北山町西ノ原９－９</t>
  </si>
  <si>
    <t>豊橋市立豊橋中部中学校</t>
  </si>
  <si>
    <t>440-0813</t>
  </si>
  <si>
    <t>愛知県豊橋市舟原町154</t>
  </si>
  <si>
    <t>0532-54-8108</t>
  </si>
  <si>
    <t>Ｄ１６</t>
  </si>
  <si>
    <t>板垣　和邦</t>
  </si>
  <si>
    <t>イタガキ　カズクニ</t>
  </si>
  <si>
    <t>440-0047</t>
  </si>
  <si>
    <t>豊橋市仲ノ町１４７－２</t>
  </si>
  <si>
    <t>Ｄ１７</t>
  </si>
  <si>
    <t>川口　なつき</t>
  </si>
  <si>
    <t>カワグチ　ナツキ</t>
  </si>
  <si>
    <t>田原市小中山町新田一本松１０３</t>
  </si>
  <si>
    <t>4-053</t>
  </si>
  <si>
    <t>佐藤　直子</t>
  </si>
  <si>
    <t>サトウ　ナオコ</t>
  </si>
  <si>
    <t>豊川市御油町栗木山148番地</t>
  </si>
  <si>
    <t>101号</t>
  </si>
  <si>
    <t>豊橋市立北部中学校</t>
  </si>
  <si>
    <t>440-0086</t>
  </si>
  <si>
    <t>愛知県豊橋市下地町長池1</t>
  </si>
  <si>
    <t>0532-52-3108</t>
  </si>
  <si>
    <t>Ｄ１５</t>
  </si>
  <si>
    <t>白井　夕貴</t>
  </si>
  <si>
    <t>シライ　ユウキ</t>
  </si>
  <si>
    <t>441-8134</t>
  </si>
  <si>
    <t>豊橋市植田町字鶴首３－１０４６</t>
  </si>
  <si>
    <t>Ｄ９</t>
  </si>
  <si>
    <t>神藤　明由</t>
  </si>
  <si>
    <t>ジンドウ　アキヨシ</t>
  </si>
  <si>
    <t>豊橋市東田町２２０－２</t>
  </si>
  <si>
    <t>4-056</t>
  </si>
  <si>
    <t>杉田　洋子</t>
  </si>
  <si>
    <t>スギタ　ヨウコ</t>
  </si>
  <si>
    <t>441-8151</t>
  </si>
  <si>
    <t>豊橋市曙町宮前６７－３</t>
  </si>
  <si>
    <t>豊橋市立豊岡中学校</t>
  </si>
  <si>
    <t>440-0832</t>
  </si>
  <si>
    <t>愛知県豊橋市中岩田1丁目5-2</t>
  </si>
  <si>
    <t>0532-61-3278</t>
  </si>
  <si>
    <t>4-054</t>
  </si>
  <si>
    <t>鈴木　信弘</t>
  </si>
  <si>
    <t>スズキ　ノブヒロ</t>
  </si>
  <si>
    <t>441-8032</t>
  </si>
  <si>
    <t>豊橋市花中町172</t>
  </si>
  <si>
    <t>愛知県立豊川工業高等学校</t>
  </si>
  <si>
    <t>442-8573</t>
  </si>
  <si>
    <t>愛知県豊川市新道町1-3</t>
  </si>
  <si>
    <t>0533-85-4425</t>
  </si>
  <si>
    <t>Ｄ１９</t>
  </si>
  <si>
    <t>滝川　一尚</t>
  </si>
  <si>
    <t>タキカワ　カズナオ</t>
  </si>
  <si>
    <t>441-1114</t>
  </si>
  <si>
    <t>豊橋市森岡町１３－１</t>
  </si>
  <si>
    <t>桜ヶ丘高等学校</t>
  </si>
  <si>
    <t>440-8516</t>
  </si>
  <si>
    <t>愛知県豊橋市南牛川二丁目1の11</t>
  </si>
  <si>
    <t>0532-61-6421</t>
  </si>
  <si>
    <t>4-057</t>
  </si>
  <si>
    <t>田中　智子</t>
  </si>
  <si>
    <t>タナカ　トモコ</t>
  </si>
  <si>
    <t>441-1206</t>
  </si>
  <si>
    <t>豊川市篠田町東荒古68</t>
  </si>
  <si>
    <t>愛知教育大学附属特別支援学校</t>
  </si>
  <si>
    <t>Ｄ２１</t>
  </si>
  <si>
    <t>外岡　奈央也</t>
  </si>
  <si>
    <t>トノオカ　ナオヤ</t>
  </si>
  <si>
    <t>441-8066</t>
  </si>
  <si>
    <t>豊橋市王ケ崎町字汐崎24-8</t>
  </si>
  <si>
    <t>4-052</t>
  </si>
  <si>
    <t>中嶋　さとみ</t>
  </si>
  <si>
    <t>ナカジマ　サトミ</t>
  </si>
  <si>
    <t>豊橋市上野町新上野１２－３５</t>
  </si>
  <si>
    <t>豊橋市立石巻中学校</t>
  </si>
  <si>
    <t>Ｄ１１</t>
  </si>
  <si>
    <t>仲村　友希</t>
  </si>
  <si>
    <t>豊橋市王ケ崎町字汐崎14-5</t>
  </si>
  <si>
    <t>Ｄ６</t>
  </si>
  <si>
    <t>夏目　輝久</t>
  </si>
  <si>
    <t>ナツメ　テルヒサ</t>
  </si>
  <si>
    <t>441-8042</t>
  </si>
  <si>
    <t>豊橋市小池町原下４９</t>
  </si>
  <si>
    <t>eagle123.teruhisa.@docomo.ne.jp</t>
  </si>
  <si>
    <t>Ｄ２２</t>
  </si>
  <si>
    <t>服部　珠美</t>
  </si>
  <si>
    <t>ハットリ　タマミ</t>
  </si>
  <si>
    <t>441-3154</t>
  </si>
  <si>
    <t>豊橋市二川町字西向山42-2</t>
  </si>
  <si>
    <t>Ｄ１８６</t>
  </si>
  <si>
    <t>濱崎　優祐</t>
  </si>
  <si>
    <t>ハマサキ　ユウスケ</t>
  </si>
  <si>
    <t>448-0810</t>
  </si>
  <si>
    <t>刈谷市場割町１番地３</t>
  </si>
  <si>
    <t>第１野田寮4205B</t>
  </si>
  <si>
    <t>Ｄ７</t>
  </si>
  <si>
    <t>藤原　照明</t>
  </si>
  <si>
    <t>フジワラ　テルアキ</t>
  </si>
  <si>
    <t>440-0858</t>
  </si>
  <si>
    <t>豊橋市つつじが丘２－１５－１</t>
  </si>
  <si>
    <t>愛知県立豊橋南高等学校</t>
  </si>
  <si>
    <t>441-8132</t>
  </si>
  <si>
    <t>愛知県豊橋市南大清水町元町450</t>
  </si>
  <si>
    <t>0532-25-1476</t>
  </si>
  <si>
    <t>Ｄ１３</t>
  </si>
  <si>
    <t>古田　康貴</t>
  </si>
  <si>
    <t>フルタ　ヤスタカ</t>
  </si>
  <si>
    <t>440-0033</t>
  </si>
  <si>
    <t>豊橋市東岩田２－１３－５</t>
  </si>
  <si>
    <t>豊川養護学校</t>
  </si>
  <si>
    <t>4-058</t>
  </si>
  <si>
    <t>増田　智実</t>
  </si>
  <si>
    <t>マスダ　トモミ</t>
  </si>
  <si>
    <t>441-3212</t>
  </si>
  <si>
    <t>豊橋市東赤沢町橋詰129-12</t>
  </si>
  <si>
    <t>Ｄ２０</t>
  </si>
  <si>
    <t>湊　果穂</t>
  </si>
  <si>
    <t>ミナト　カホ</t>
  </si>
  <si>
    <t>田原市保美町平城97-1</t>
  </si>
  <si>
    <t>ココナツA棟201号室</t>
  </si>
  <si>
    <t>4-059</t>
  </si>
  <si>
    <t>山本　晃代</t>
  </si>
  <si>
    <t>ヤマモト　アキヨ</t>
  </si>
  <si>
    <t>豊橋市東岩田2-18-18</t>
  </si>
  <si>
    <t>豊橋市立本郷中学校</t>
  </si>
  <si>
    <t>愛知県豊橋市高師本郷町竹ノ内90-1</t>
  </si>
  <si>
    <t>0532-48-3116</t>
  </si>
  <si>
    <t>Ｄ１４</t>
  </si>
  <si>
    <t>山本　真司</t>
  </si>
  <si>
    <t>ヤマモト　シンジ</t>
  </si>
  <si>
    <t>441-8054</t>
  </si>
  <si>
    <t>豊橋市柱一番町53-1</t>
  </si>
  <si>
    <t>4-055</t>
  </si>
  <si>
    <t>ヤマモト　ミチノブ</t>
  </si>
  <si>
    <t>豊橋市石巻町間場５０－６</t>
  </si>
  <si>
    <t>豊川市立小坂井中学校</t>
  </si>
  <si>
    <t>愛知県豊川市伊奈町古当103</t>
  </si>
  <si>
    <t>0533-78-3322</t>
  </si>
  <si>
    <t>4-060</t>
  </si>
  <si>
    <t>山本　雄一</t>
  </si>
  <si>
    <t>ヤマモト　ユウイチ</t>
  </si>
  <si>
    <t>441-3153</t>
  </si>
  <si>
    <t>豊橋市二川町東向山28-4</t>
  </si>
  <si>
    <t>Ｄ１８</t>
  </si>
  <si>
    <t>横内　隆之</t>
  </si>
  <si>
    <t>ヨコウチ　タカユキ</t>
  </si>
  <si>
    <t>441-1342</t>
  </si>
  <si>
    <t>新城市石田字東末旨１８－１１</t>
  </si>
  <si>
    <t>豊橋市立羽田中学校</t>
  </si>
  <si>
    <t>441-8081</t>
  </si>
  <si>
    <t>愛知県豊橋市西羽田町43-1</t>
  </si>
  <si>
    <t>0532-31-3145</t>
  </si>
  <si>
    <t>Ｄ１２</t>
  </si>
  <si>
    <t>横地　勝</t>
  </si>
  <si>
    <t>ヨコチ　マサル</t>
  </si>
  <si>
    <t>440-0027</t>
  </si>
  <si>
    <t>豊橋市多米中町１－１３－１２</t>
  </si>
  <si>
    <t>愛知県立豊橋西高等学校</t>
  </si>
  <si>
    <t>441-8087</t>
  </si>
  <si>
    <t>愛知県豊橋市牟呂町西明治右前4</t>
  </si>
  <si>
    <t>0532-31-8800</t>
  </si>
  <si>
    <t>Ｄ１３７</t>
  </si>
  <si>
    <t>阿部　歩</t>
  </si>
  <si>
    <t>アベ　アユム</t>
  </si>
  <si>
    <t>440-0026</t>
  </si>
  <si>
    <t>豊橋市多米西町２丁目２０番地の１</t>
  </si>
  <si>
    <t>新多米住宅１棟１０６</t>
  </si>
  <si>
    <t>Ｄ１８８</t>
  </si>
  <si>
    <t>石黒　貴也</t>
  </si>
  <si>
    <t>イシグロ　タカヤ</t>
  </si>
  <si>
    <t>440-0025</t>
  </si>
  <si>
    <t>豊橋市井原町８８－１</t>
  </si>
  <si>
    <t>Ｄ８４</t>
  </si>
  <si>
    <t>宇井　準</t>
  </si>
  <si>
    <t>ウイ　ヒトシ</t>
  </si>
  <si>
    <t>440-0814</t>
  </si>
  <si>
    <t>豊橋市前田町1丁目2-3</t>
  </si>
  <si>
    <t>Ｄ７４</t>
  </si>
  <si>
    <t>大林　僚</t>
  </si>
  <si>
    <t>オオバヤシ　リョウ</t>
  </si>
  <si>
    <t>田原市豊島町背戸田75-2</t>
  </si>
  <si>
    <t>Ｄ７６</t>
  </si>
  <si>
    <t>小川　満太郎</t>
  </si>
  <si>
    <t>オガワ　マンタロウ</t>
  </si>
  <si>
    <t>豊橋市富士見台4丁目13番地8</t>
  </si>
  <si>
    <t>トヨタ紡織株式会社</t>
  </si>
  <si>
    <t>Ｄ７０</t>
  </si>
  <si>
    <t>木村　隆夫</t>
  </si>
  <si>
    <t>キムラ　タカオ</t>
  </si>
  <si>
    <t>豊田市若林東町宮間８５－１４</t>
  </si>
  <si>
    <t>Ｄ７７</t>
  </si>
  <si>
    <t>河野　宏樹</t>
  </si>
  <si>
    <t>コウノ　ヒロキ</t>
  </si>
  <si>
    <t>441-8065</t>
  </si>
  <si>
    <t>豊橋市中浜町５－１</t>
  </si>
  <si>
    <t>ルミナス中浜３０１号室</t>
  </si>
  <si>
    <t>Ｄ２０８</t>
  </si>
  <si>
    <t>崎下　紘信</t>
  </si>
  <si>
    <t>サキシタ　ヒロノブ</t>
  </si>
  <si>
    <t>440-0887</t>
  </si>
  <si>
    <t>豊橋市西小田原町２２</t>
  </si>
  <si>
    <t>Ｄ２０７</t>
  </si>
  <si>
    <t>宍井　一滋</t>
  </si>
  <si>
    <t>シシイ　カズシ</t>
  </si>
  <si>
    <t>431-0431</t>
  </si>
  <si>
    <t>湖西市鷲津338-28</t>
  </si>
  <si>
    <t>湖西消防</t>
  </si>
  <si>
    <t>Ｄ８３</t>
  </si>
  <si>
    <t>鈴木　浩介</t>
  </si>
  <si>
    <t>スズキ　コウスケ</t>
  </si>
  <si>
    <t>岡崎市藤川台2丁目11-22</t>
  </si>
  <si>
    <t>Ｄ２０６</t>
  </si>
  <si>
    <t>鈴木　隆正</t>
  </si>
  <si>
    <t>スズキ　タカマサ</t>
  </si>
  <si>
    <t>441-3408</t>
  </si>
  <si>
    <t>田原市吉胡台三丁目28</t>
  </si>
  <si>
    <t>名古屋製酪株式会社</t>
  </si>
  <si>
    <t>4-075</t>
  </si>
  <si>
    <t>鈴木　信広</t>
  </si>
  <si>
    <t>審判のみの登録</t>
  </si>
  <si>
    <t>440-0837</t>
  </si>
  <si>
    <t>豊橋市三ノ輪町本興寺２－１６８</t>
  </si>
  <si>
    <t>Ｄ１８７</t>
  </si>
  <si>
    <t>土井　昌司</t>
  </si>
  <si>
    <t>ドイ　マサシ</t>
  </si>
  <si>
    <t>441-1231</t>
  </si>
  <si>
    <t>豊川市一宮町旭５５</t>
  </si>
  <si>
    <t>Ｄ７２</t>
  </si>
  <si>
    <t>ナカイ　マサヒロ</t>
  </si>
  <si>
    <t>豊橋市向山東町８２</t>
  </si>
  <si>
    <t>masa-_ttr@docomo.ne.jp</t>
  </si>
  <si>
    <t>Ｄ８５</t>
  </si>
  <si>
    <t>西原　寿弘</t>
  </si>
  <si>
    <t>ニシハラ　トシヒロ</t>
  </si>
  <si>
    <t>440-0028</t>
  </si>
  <si>
    <t>豊橋市多米東町3丁目25-1</t>
  </si>
  <si>
    <t>Ｄ１３８</t>
  </si>
  <si>
    <t>畠山　亜由美</t>
  </si>
  <si>
    <t>ハタケヤマ　アユミ</t>
  </si>
  <si>
    <t>豊橋町中岩田三丁目15-30</t>
  </si>
  <si>
    <t>Ｄ１８９</t>
  </si>
  <si>
    <t>福井　敬</t>
  </si>
  <si>
    <t>フクイ　タカシ</t>
  </si>
  <si>
    <t>豊橋市中松山町６９－２</t>
  </si>
  <si>
    <t>Ｄ７３</t>
  </si>
  <si>
    <t>森下　昌英</t>
  </si>
  <si>
    <t>モリシタ　マサヒデ</t>
  </si>
  <si>
    <t>豊橋市東田町字西郷１１２－２１</t>
  </si>
  <si>
    <t>Ｄ７１</t>
  </si>
  <si>
    <t>山下　浩</t>
  </si>
  <si>
    <t>441-8105</t>
  </si>
  <si>
    <t>豊橋市北山町８４ライオンズマンション豊橋北山５０１</t>
  </si>
  <si>
    <t>yamahirobin@ezweb.ne.jp</t>
  </si>
  <si>
    <t>Ｄ７５</t>
  </si>
  <si>
    <t>渡會　竜也</t>
  </si>
  <si>
    <t>ワタライ　タツヤ</t>
  </si>
  <si>
    <t>441-3426</t>
  </si>
  <si>
    <t>田原市大久保町仲原202-70</t>
  </si>
  <si>
    <t>中央製乳</t>
  </si>
  <si>
    <t>B1050</t>
  </si>
  <si>
    <t>平野　裕司</t>
  </si>
  <si>
    <t>ヒラノ　ユウジ</t>
  </si>
  <si>
    <t>456-0812</t>
  </si>
  <si>
    <t>名古屋市緑区神の倉２－２６６－１</t>
  </si>
  <si>
    <t>B1078</t>
  </si>
  <si>
    <t>小久保　翔太</t>
  </si>
  <si>
    <t>コクボ　ショウタ</t>
  </si>
  <si>
    <t>名古屋市西区則武新町2-11-37</t>
  </si>
  <si>
    <t>ﾄﾞｰﾐｰ名駅亀島</t>
  </si>
  <si>
    <t>B1073</t>
  </si>
  <si>
    <t>中野　友揮</t>
  </si>
  <si>
    <t>ナカノ　ユウキ</t>
  </si>
  <si>
    <t>豊田市伊保町</t>
  </si>
  <si>
    <t>山畑52-3ｸﾚｽﾄ猿投B303</t>
  </si>
  <si>
    <t>B1074</t>
  </si>
  <si>
    <t>水野　眞治</t>
  </si>
  <si>
    <t>ミズノ　シンジ</t>
  </si>
  <si>
    <t>岡崎市本宿町</t>
  </si>
  <si>
    <t>棚田1-68-301</t>
  </si>
  <si>
    <t>B1045</t>
  </si>
  <si>
    <t>笹尾　俊輔</t>
  </si>
  <si>
    <t>ササオ　シュンスケ</t>
  </si>
  <si>
    <t>470-0165</t>
  </si>
  <si>
    <t>愛知郡東郷町清水4-1-7</t>
  </si>
  <si>
    <t>Ｄ９３</t>
  </si>
  <si>
    <t>新井　将登</t>
  </si>
  <si>
    <t>アライ　マサト</t>
  </si>
  <si>
    <t>442-0061</t>
  </si>
  <si>
    <t>豊川市穂ノ原1-1　10特3大5中</t>
  </si>
  <si>
    <t>4-106</t>
  </si>
  <si>
    <t>伊藤　敦哉</t>
  </si>
  <si>
    <t>イトウ　アツヤ</t>
  </si>
  <si>
    <t>豊川町御油町西沢116</t>
  </si>
  <si>
    <t>アイリス西沢壱番館203</t>
  </si>
  <si>
    <t>090-9948-1107</t>
  </si>
  <si>
    <t>4-090</t>
  </si>
  <si>
    <t>伊藤　裕仁</t>
  </si>
  <si>
    <t>イトウ　ヒロヒト</t>
  </si>
  <si>
    <t>蒲郡市豊岡町下久貝１－２</t>
  </si>
  <si>
    <t>0533-69-5736</t>
  </si>
  <si>
    <t>4-096</t>
  </si>
  <si>
    <t>伊藤　博之</t>
  </si>
  <si>
    <t>イトウ　ヒロユキ</t>
  </si>
  <si>
    <t>441-8109</t>
  </si>
  <si>
    <t>豊橋市小松町38</t>
  </si>
  <si>
    <t>4-078</t>
  </si>
  <si>
    <t>伊藤　義之</t>
  </si>
  <si>
    <t>イトウ　ヨシユキ</t>
  </si>
  <si>
    <t>442-0069</t>
  </si>
  <si>
    <t>豊川市諏訪西町２丁目７０－２</t>
  </si>
  <si>
    <t>0533-85-8339</t>
  </si>
  <si>
    <t>4-084</t>
  </si>
  <si>
    <t>岩瀬　金道</t>
  </si>
  <si>
    <t>イワセ　カネミチ</t>
  </si>
  <si>
    <t>豊川市牛久保町稲市場１０－６</t>
  </si>
  <si>
    <t>0533-86-9157</t>
  </si>
  <si>
    <t>4-089</t>
  </si>
  <si>
    <t>岩村　英幸</t>
  </si>
  <si>
    <t>イワムラ　ヒデユキ</t>
  </si>
  <si>
    <t>新城市川田本宮道３１２番地８３</t>
  </si>
  <si>
    <t>0536-23-6656</t>
  </si>
  <si>
    <t>4-098</t>
  </si>
  <si>
    <t>榎谷　幸郎</t>
  </si>
  <si>
    <t>エノキヤ　ユキオ</t>
  </si>
  <si>
    <t>豊川市伊奈町佐脇原500-167</t>
  </si>
  <si>
    <t>0533-78-5413</t>
  </si>
  <si>
    <t>Ｄ９８</t>
  </si>
  <si>
    <t>岡部　あずさ</t>
  </si>
  <si>
    <t>オカベ　アズサ</t>
  </si>
  <si>
    <t>プリヴェイル中松山202</t>
  </si>
  <si>
    <t>080-6630-0135</t>
  </si>
  <si>
    <t>4-076</t>
  </si>
  <si>
    <t>尾坂　正尚</t>
  </si>
  <si>
    <t>オサカ　マサナオ</t>
  </si>
  <si>
    <t>豊川市伊奈町南山新田102-16</t>
  </si>
  <si>
    <t>4-080</t>
  </si>
  <si>
    <t>小野　叡</t>
  </si>
  <si>
    <t>オノ　サトシ</t>
  </si>
  <si>
    <t>豊川市大崎町野中３－１</t>
  </si>
  <si>
    <t>0533-85-9658</t>
  </si>
  <si>
    <t>Ｄ８６</t>
  </si>
  <si>
    <t>加藤　恭子</t>
  </si>
  <si>
    <t>カトウ　キョウコ</t>
  </si>
  <si>
    <t>豊川市西塚町２－４３－１</t>
  </si>
  <si>
    <t>0533-85-6270</t>
  </si>
  <si>
    <t>4-095</t>
  </si>
  <si>
    <t>加藤　春雄</t>
  </si>
  <si>
    <t>カトウ　ハルオ</t>
  </si>
  <si>
    <t>442-0818</t>
  </si>
  <si>
    <t>豊川市中条町鴻ノ巣36-6</t>
  </si>
  <si>
    <t>0533-84-2051</t>
  </si>
  <si>
    <t>Ｄ９６</t>
  </si>
  <si>
    <t>鎌倉　里穂</t>
  </si>
  <si>
    <t>カマクラ　リホ</t>
  </si>
  <si>
    <t>豊川市穂の原1-1</t>
  </si>
  <si>
    <t>10A1BnHS</t>
  </si>
  <si>
    <t>080-5138-3157</t>
  </si>
  <si>
    <t>4-077</t>
  </si>
  <si>
    <t>唐沢　正直</t>
  </si>
  <si>
    <t>カラサワ　マサナオ</t>
  </si>
  <si>
    <t>442-0062</t>
  </si>
  <si>
    <t>豊川市本野町北浦４５－４</t>
  </si>
  <si>
    <t>0533-84-3954</t>
  </si>
  <si>
    <t>4-101</t>
  </si>
  <si>
    <t>河村　修一</t>
  </si>
  <si>
    <t>カワムラ　シュウイチ</t>
  </si>
  <si>
    <t>442-0025</t>
  </si>
  <si>
    <t>豊川市東豊町3-148</t>
  </si>
  <si>
    <t>090-4423-6002</t>
  </si>
  <si>
    <t>4-094</t>
  </si>
  <si>
    <t>木村　清隆</t>
  </si>
  <si>
    <t>キムラ　キヨタカ</t>
  </si>
  <si>
    <t>442-0857</t>
  </si>
  <si>
    <t>豊川市八幡町上宿99-1</t>
  </si>
  <si>
    <t>090-6615-0693</t>
  </si>
  <si>
    <t>4-110</t>
  </si>
  <si>
    <t>熊本　まなみ</t>
  </si>
  <si>
    <t>クマモト　マナミ</t>
  </si>
  <si>
    <t>豊川市御油町八面前11-3</t>
  </si>
  <si>
    <t>4-086</t>
  </si>
  <si>
    <t>黒木場　孝司</t>
  </si>
  <si>
    <t>クロキバ　タカシ</t>
  </si>
  <si>
    <t>440-0843</t>
  </si>
  <si>
    <t>豊橋市東幸町字大山２０２－２</t>
  </si>
  <si>
    <t>0532-64-0176</t>
  </si>
  <si>
    <t>Ｄ９１</t>
  </si>
  <si>
    <t>小久保　政紀</t>
  </si>
  <si>
    <t>コクボ　マサキ</t>
  </si>
  <si>
    <t>豊川市萩山町2-86-1</t>
  </si>
  <si>
    <t>4-107</t>
  </si>
  <si>
    <t>小島　成稔</t>
  </si>
  <si>
    <t>コジマ　ナリトシ</t>
  </si>
  <si>
    <t>豊川市蔵子3-31-2</t>
  </si>
  <si>
    <t>0533-86-0345</t>
  </si>
  <si>
    <t>4-100</t>
  </si>
  <si>
    <t>小島　裕樹</t>
  </si>
  <si>
    <t>コジマ　ヒロキ</t>
  </si>
  <si>
    <t>豊川市西塚町1-40-2</t>
  </si>
  <si>
    <t>Ｄ９４</t>
  </si>
  <si>
    <t>後藤　賢也</t>
  </si>
  <si>
    <t>ゴトウ　ケンヤ</t>
  </si>
  <si>
    <t>442-0067</t>
  </si>
  <si>
    <t>豊川市金屋西町2-5-4  404号室</t>
  </si>
  <si>
    <t>090-7987-7761</t>
  </si>
  <si>
    <t>Ｄ１０１</t>
  </si>
  <si>
    <t>小樋　耕市</t>
  </si>
  <si>
    <t>コヒ　コウイチ</t>
  </si>
  <si>
    <t>4-103</t>
  </si>
  <si>
    <t>坂元　健太郎</t>
  </si>
  <si>
    <t>サカモト　ケンタロウ</t>
  </si>
  <si>
    <t>豊川市伊奈町佐脇原500-228</t>
  </si>
  <si>
    <t>053-577-0374</t>
  </si>
  <si>
    <t>豊川市立代田中学校</t>
  </si>
  <si>
    <t>442-0841</t>
  </si>
  <si>
    <t>愛知県豊川市代田町１丁目20-1</t>
  </si>
  <si>
    <t>0533-86-4921</t>
  </si>
  <si>
    <t>4-085</t>
  </si>
  <si>
    <t>佐野　裕昭</t>
  </si>
  <si>
    <t>サノ　ヒロアキ</t>
  </si>
  <si>
    <t>0533-86-9197</t>
  </si>
  <si>
    <t>Ｄ９０</t>
  </si>
  <si>
    <t>サノ　リョウ</t>
  </si>
  <si>
    <t>豊川市牛久保町常盤１５４－１０</t>
  </si>
  <si>
    <t>0533-74-0278</t>
  </si>
  <si>
    <t>Ｄ１００</t>
  </si>
  <si>
    <t>清水　和彦</t>
  </si>
  <si>
    <t>シミズ　カズヒコ</t>
  </si>
  <si>
    <t>豊川市一宮町下新切22-2</t>
  </si>
  <si>
    <t>0533-93-4844</t>
  </si>
  <si>
    <t>Ｄ９５</t>
  </si>
  <si>
    <t>白井　賢吾</t>
  </si>
  <si>
    <t>シライ　ケンゴ</t>
  </si>
  <si>
    <t>豊川市伊奈町南山新田350-259</t>
  </si>
  <si>
    <t>Ｄ１０２</t>
  </si>
  <si>
    <t>白井　竜一</t>
  </si>
  <si>
    <t>シライ　リュウイチ</t>
  </si>
  <si>
    <t>豊川市金屋西町2-5　官舎4棟301号</t>
  </si>
  <si>
    <t>4-087</t>
  </si>
  <si>
    <t>鈴木　克哉</t>
  </si>
  <si>
    <t>スズキ　カツヤ</t>
  </si>
  <si>
    <t>0533-69-2288</t>
  </si>
  <si>
    <t>4-081</t>
  </si>
  <si>
    <t>鈴木　覚</t>
  </si>
  <si>
    <t>スズキ　サトル</t>
  </si>
  <si>
    <t>441-1605</t>
  </si>
  <si>
    <t>新城市能登瀬字白岩２０</t>
  </si>
  <si>
    <t>0536-32-1486</t>
  </si>
  <si>
    <t>Ｄ８８</t>
  </si>
  <si>
    <t>鈴木　稔</t>
  </si>
  <si>
    <t>スズキ　ミノル</t>
  </si>
  <si>
    <t>442-0882</t>
  </si>
  <si>
    <t>豊川市光輝町２－４９</t>
  </si>
  <si>
    <t>0533-86-3717</t>
  </si>
  <si>
    <t>4-108</t>
  </si>
  <si>
    <t>薗田　峰愛</t>
  </si>
  <si>
    <t>ソノダ　ミネチカ</t>
  </si>
  <si>
    <t>442-0068</t>
  </si>
  <si>
    <t>豊川市諏訪四丁目145-4</t>
  </si>
  <si>
    <t>090-6766-5011</t>
  </si>
  <si>
    <t>4-082</t>
  </si>
  <si>
    <t>園部　安喜</t>
  </si>
  <si>
    <t>ソノベ　ヤスヨシ</t>
  </si>
  <si>
    <t>441-0213</t>
  </si>
  <si>
    <t>豊川市御油町汲ケ谷２１３</t>
  </si>
  <si>
    <t>0533-87-8160</t>
  </si>
  <si>
    <t>Ｄ８７</t>
  </si>
  <si>
    <t>高橋　和則</t>
  </si>
  <si>
    <t>タカハシ　カズノリ</t>
  </si>
  <si>
    <t>442-0789</t>
  </si>
  <si>
    <t>豊川市萩山町３－１－２</t>
  </si>
  <si>
    <t>0533-84-2562</t>
  </si>
  <si>
    <t>4-104</t>
  </si>
  <si>
    <t>田中　芳昌</t>
  </si>
  <si>
    <t>タナカ　ヨシマサ</t>
  </si>
  <si>
    <t>豊川市八幡町西赤土5-11</t>
  </si>
  <si>
    <t>0533-56-8033</t>
  </si>
  <si>
    <t>4-093</t>
  </si>
  <si>
    <t>永井　祥也</t>
  </si>
  <si>
    <t>ナガイ　サチヤ</t>
  </si>
  <si>
    <t>豊川市大崎町宮之坪８０－２</t>
  </si>
  <si>
    <t>0533-89-0527</t>
  </si>
  <si>
    <t>Ｄ９２</t>
  </si>
  <si>
    <t>萩原　千絵</t>
  </si>
  <si>
    <t>ハギハラ　チエ</t>
  </si>
  <si>
    <t>441-1352</t>
  </si>
  <si>
    <t>新城市豊栄２５２－９</t>
  </si>
  <si>
    <t>0536-23-5699</t>
  </si>
  <si>
    <t>Ｄ１０４</t>
  </si>
  <si>
    <t>波多野　拓弥</t>
  </si>
  <si>
    <t>ハタノ　タクヤ</t>
  </si>
  <si>
    <t>豊川市穂ノ原1-1　10特3大本管</t>
  </si>
  <si>
    <t>Ｄ１０３</t>
  </si>
  <si>
    <t>服部　陸彦</t>
  </si>
  <si>
    <t>ハットリ　タカヒコ</t>
  </si>
  <si>
    <t>Ｄ９９</t>
  </si>
  <si>
    <t>原田　賢一</t>
  </si>
  <si>
    <t>ハラダ　ケンイチ</t>
  </si>
  <si>
    <t>442-0837</t>
  </si>
  <si>
    <t>豊川市川花町2-13</t>
  </si>
  <si>
    <t>090-5537-2336</t>
  </si>
  <si>
    <t>Ｄ９７</t>
  </si>
  <si>
    <t>萬代　翔也</t>
  </si>
  <si>
    <t>バンダイ　ショウヤ</t>
  </si>
  <si>
    <t>豊川市穂ノ原1-1　10特3大6中</t>
  </si>
  <si>
    <t>0533-86-3151</t>
  </si>
  <si>
    <t>4-099</t>
  </si>
  <si>
    <t>広田　麻奈巳</t>
  </si>
  <si>
    <t>ヒロタ　マナミ</t>
  </si>
  <si>
    <t>豊橋市牛川町3-11-2</t>
  </si>
  <si>
    <t>マリッチアロー202</t>
  </si>
  <si>
    <t>090-2938-0969</t>
  </si>
  <si>
    <t>Ｄ８９</t>
  </si>
  <si>
    <t>船井　英彰</t>
  </si>
  <si>
    <t>フナイ　ヒデアキ</t>
  </si>
  <si>
    <t>豊川市伊奈町新屋97-59</t>
  </si>
  <si>
    <t>0533-78-4386</t>
  </si>
  <si>
    <t>4-097</t>
  </si>
  <si>
    <t>保手濱　和幸</t>
  </si>
  <si>
    <t>ホテハマ　カズユキ</t>
  </si>
  <si>
    <t>442-0883</t>
  </si>
  <si>
    <t>豊川市高見町6-33</t>
  </si>
  <si>
    <t>4-109</t>
  </si>
  <si>
    <t>松下　悠起</t>
  </si>
  <si>
    <t>442-0863</t>
  </si>
  <si>
    <t>豊川市平尾町下藤井85</t>
  </si>
  <si>
    <t>4-083</t>
  </si>
  <si>
    <t>三浦　勉</t>
  </si>
  <si>
    <t>ミウラ　ツトム</t>
  </si>
  <si>
    <t>豊川市大木町新町通３７８－１７</t>
  </si>
  <si>
    <t>0533-93-6820</t>
  </si>
  <si>
    <t>4-091</t>
  </si>
  <si>
    <t>山口　法文</t>
  </si>
  <si>
    <t>ヤマグチ　ノリフミ</t>
  </si>
  <si>
    <t>豊川市国府町上坊入１８－６</t>
  </si>
  <si>
    <t>0533-87-3549</t>
  </si>
  <si>
    <t>4-088</t>
  </si>
  <si>
    <t>山口　雅司</t>
  </si>
  <si>
    <t>ヤマグチ　マサシ</t>
  </si>
  <si>
    <t>442-0812</t>
  </si>
  <si>
    <t>豊川市三上町山西２１－１</t>
  </si>
  <si>
    <t>0532-88-3533</t>
  </si>
  <si>
    <t>4-079</t>
  </si>
  <si>
    <t>山下　齊</t>
  </si>
  <si>
    <t>ヤマシタ　ヒトシ</t>
  </si>
  <si>
    <t>豊川市大崎町宮ノ坪４６－２</t>
  </si>
  <si>
    <t>0533-84-3831</t>
  </si>
  <si>
    <t>4-092</t>
  </si>
  <si>
    <t>山田　恭義</t>
  </si>
  <si>
    <t>ヤマダ　ヤスノリ</t>
  </si>
  <si>
    <t>豊川市諏訪4-100スワステージ201</t>
  </si>
  <si>
    <t>0533-85-3828</t>
  </si>
  <si>
    <t>4-105</t>
  </si>
  <si>
    <t>山本　哲也</t>
  </si>
  <si>
    <t>ヤマモト　テツヤ</t>
  </si>
  <si>
    <t>442-0836</t>
  </si>
  <si>
    <t>豊川市桜町3-6-14</t>
  </si>
  <si>
    <t>0533-83-5022</t>
  </si>
  <si>
    <t>4-102</t>
  </si>
  <si>
    <t>渡辺　紋香</t>
  </si>
  <si>
    <t>ワタナベ　アヤカ</t>
  </si>
  <si>
    <t>豊川市伊奈町佐脇原598-14</t>
  </si>
  <si>
    <t>ボヌール伊奈高蔵館103</t>
  </si>
  <si>
    <t>090-6616-7595</t>
  </si>
  <si>
    <t>C549</t>
  </si>
  <si>
    <t>石野　貴博</t>
  </si>
  <si>
    <t>イシノ　タカヒロ</t>
  </si>
  <si>
    <t>豊田市浄水町伊保原４１８－１</t>
  </si>
  <si>
    <t>ゼスタ浄水公園７０２</t>
  </si>
  <si>
    <t>0565-78-3611</t>
  </si>
  <si>
    <t>471-8572</t>
  </si>
  <si>
    <t>愛知県豊田市トヨタ町１</t>
  </si>
  <si>
    <t>0565-72-3747</t>
  </si>
  <si>
    <t>V739</t>
  </si>
  <si>
    <t>伊原　颯人</t>
  </si>
  <si>
    <t>イハラ　ハヤト</t>
  </si>
  <si>
    <t>みよし北中学校</t>
  </si>
  <si>
    <t>みよし市三好丘緑5-14-9</t>
  </si>
  <si>
    <t>0561-36-3099</t>
  </si>
  <si>
    <t>V5465</t>
  </si>
  <si>
    <t>大嶋　菜月</t>
  </si>
  <si>
    <t>オオシマ　ナツキ</t>
  </si>
  <si>
    <t>高岡中学校</t>
  </si>
  <si>
    <t>豊田市若林東町赤池５６－２２８</t>
  </si>
  <si>
    <t>3-167</t>
  </si>
  <si>
    <t>カワモト　コウイチ</t>
  </si>
  <si>
    <t>豊田市中田町西山１９－５</t>
  </si>
  <si>
    <t>ＫＣ－Ⅱ９０１</t>
  </si>
  <si>
    <t>090-7955-4395</t>
  </si>
  <si>
    <t>C547</t>
  </si>
  <si>
    <t>久野　優樺</t>
  </si>
  <si>
    <t>クノ　ユウカ</t>
  </si>
  <si>
    <t>豊田市住吉町丸山８３－３</t>
  </si>
  <si>
    <t>V740</t>
  </si>
  <si>
    <t>小林　楽</t>
  </si>
  <si>
    <t>コバヤシ　ラク</t>
  </si>
  <si>
    <t>崇化館中学校</t>
  </si>
  <si>
    <t>豊田市平芝町4-36-1</t>
  </si>
  <si>
    <t>C550</t>
  </si>
  <si>
    <t>佐伯　欣洋</t>
  </si>
  <si>
    <t>サエキ　ヨシヒロ</t>
  </si>
  <si>
    <t>471-0835</t>
  </si>
  <si>
    <t>豊田市曙町４－４０－１</t>
  </si>
  <si>
    <t>471-8571</t>
  </si>
  <si>
    <t>V738</t>
  </si>
  <si>
    <t>萩原　拓斗</t>
  </si>
  <si>
    <t>ハギワラ　タクト</t>
  </si>
  <si>
    <t>三好丘中学校</t>
  </si>
  <si>
    <t>みよし市黒笹2-4-4</t>
  </si>
  <si>
    <t>0561-78-1153</t>
  </si>
  <si>
    <t>C548</t>
  </si>
  <si>
    <t>藤岡　鷹羽</t>
  </si>
  <si>
    <t>フジオカ　タカハ</t>
  </si>
  <si>
    <t>470-0344</t>
  </si>
  <si>
    <t>豊田市保見町塚原２７－１</t>
  </si>
  <si>
    <t>矢作産業（株）</t>
  </si>
  <si>
    <t>愛知県豊田市広久手町７－２</t>
  </si>
  <si>
    <t>V5466</t>
  </si>
  <si>
    <t>三橋　凜乃</t>
  </si>
  <si>
    <t>ミツハシ　リノ</t>
  </si>
  <si>
    <t>井郷中学校</t>
  </si>
  <si>
    <t>豊田市井上町8-8-12</t>
  </si>
  <si>
    <t>C603</t>
  </si>
  <si>
    <t>安田　駿</t>
  </si>
  <si>
    <t>ヤスダ　シュン</t>
  </si>
  <si>
    <t>みよし市三好丘3-12-12</t>
  </si>
  <si>
    <t>0561-36-8857</t>
  </si>
  <si>
    <t>A48</t>
  </si>
  <si>
    <t>伊藤　賢一</t>
  </si>
  <si>
    <t>イトウ　ケンイチ</t>
  </si>
  <si>
    <t>清須市廻間１－８－１８サンライフハサマ１０２</t>
  </si>
  <si>
    <t>2-004</t>
  </si>
  <si>
    <t>カンダ　クニオ</t>
  </si>
  <si>
    <t>A49</t>
  </si>
  <si>
    <t>小原　勇造</t>
  </si>
  <si>
    <t>コハラ　ユウゾウ</t>
  </si>
  <si>
    <t>492-8142</t>
  </si>
  <si>
    <t>稲沢市長野３－８－６</t>
  </si>
  <si>
    <t>2-005</t>
  </si>
  <si>
    <t>高山　幸四郎</t>
  </si>
  <si>
    <t>タカヤマ　コウシロウ</t>
  </si>
  <si>
    <t>一宮市浅井町江森西之森４１－２</t>
  </si>
  <si>
    <t>2-008</t>
  </si>
  <si>
    <t>田中　厚子</t>
  </si>
  <si>
    <t>タナカ　アツコ</t>
  </si>
  <si>
    <t>509-0264</t>
  </si>
  <si>
    <t>可児市鳩吹台7丁目10番地</t>
  </si>
  <si>
    <t>2-007</t>
  </si>
  <si>
    <t>田中　千秋</t>
  </si>
  <si>
    <t>タナカ　チアキ</t>
  </si>
  <si>
    <t>090-8420-4419</t>
  </si>
  <si>
    <t>A51</t>
  </si>
  <si>
    <t>友松　義明</t>
  </si>
  <si>
    <t>トモマツ　ヨシアキ</t>
  </si>
  <si>
    <t>501-6006</t>
  </si>
  <si>
    <t>羽島郡岐南町伏屋9-117</t>
  </si>
  <si>
    <t>A50</t>
  </si>
  <si>
    <t>野々垣　秀治</t>
  </si>
  <si>
    <t>ノノガキ　ヒデハル</t>
  </si>
  <si>
    <t>494-0007</t>
  </si>
  <si>
    <t>一宮市小信中島郷南26-3</t>
  </si>
  <si>
    <t>A46</t>
  </si>
  <si>
    <t>姫野　泰志</t>
  </si>
  <si>
    <t>ヒメノ　タイジ</t>
  </si>
  <si>
    <t>492-8022</t>
  </si>
  <si>
    <t>稲沢市赤池坂畑町７５</t>
  </si>
  <si>
    <t>A47</t>
  </si>
  <si>
    <t>松本　文男</t>
  </si>
  <si>
    <t>マツモト　フミオ</t>
  </si>
  <si>
    <t>492-8153</t>
  </si>
  <si>
    <t>稲沢市井之口町中四反畑４５００</t>
  </si>
  <si>
    <t>2-006</t>
  </si>
  <si>
    <t>森岡　秀年</t>
  </si>
  <si>
    <t>モリオカ　ヒデトシ</t>
  </si>
  <si>
    <t>481-0013</t>
  </si>
  <si>
    <t>北名古屋市二子栄和５２－１０４号</t>
  </si>
  <si>
    <t>A52</t>
  </si>
  <si>
    <t>山﨑　真輝</t>
  </si>
  <si>
    <t>ヤマザキ　マサテル</t>
  </si>
  <si>
    <t>稲沢市井之口町中四反畑4500番地</t>
  </si>
  <si>
    <t>サンコート井之口　605号室</t>
  </si>
  <si>
    <t>C156</t>
  </si>
  <si>
    <t>イヌヅカ　カツミ</t>
  </si>
  <si>
    <t>3-001</t>
  </si>
  <si>
    <t>今泉　保男</t>
  </si>
  <si>
    <t>イマイズミ　ヤスオ</t>
  </si>
  <si>
    <t>安城市横山町八左２０２－３</t>
  </si>
  <si>
    <t>C160</t>
  </si>
  <si>
    <t>櫻井　まゆ</t>
  </si>
  <si>
    <t>サクライ　マユ</t>
  </si>
  <si>
    <t>456-0052</t>
  </si>
  <si>
    <t>名古屋市熱田区二番２－１７－３</t>
  </si>
  <si>
    <t>C158</t>
  </si>
  <si>
    <t>城田　大輝</t>
  </si>
  <si>
    <t>シロタ　ダイキ</t>
  </si>
  <si>
    <t>刈谷市井ヶ谷町前田76-2</t>
  </si>
  <si>
    <t>ロジュマン201</t>
  </si>
  <si>
    <t>C157</t>
  </si>
  <si>
    <t>鈴木　潤</t>
  </si>
  <si>
    <t>スズキ　ジュン</t>
  </si>
  <si>
    <t>安城市和泉町庄司作8-22</t>
  </si>
  <si>
    <t>ハイツ和泉102</t>
  </si>
  <si>
    <t>C159</t>
  </si>
  <si>
    <t>森　隆政</t>
  </si>
  <si>
    <t>モリ　タカマサ</t>
  </si>
  <si>
    <t>名古屋市中川区下之一色町繰出32-3</t>
  </si>
  <si>
    <t>C608</t>
  </si>
  <si>
    <t>山本　剛平</t>
  </si>
  <si>
    <t>ヤマモト　コウヘイ</t>
  </si>
  <si>
    <t>東海市高横須賀町浅間2-15</t>
  </si>
  <si>
    <t>豊田工業高等専門学校</t>
  </si>
  <si>
    <t>C17</t>
  </si>
  <si>
    <t>赤羽　巧</t>
  </si>
  <si>
    <t>アカハネ　タクミ</t>
  </si>
  <si>
    <t>豊田市トヨタ町１番地</t>
  </si>
  <si>
    <t>伊那北</t>
  </si>
  <si>
    <t>C31</t>
  </si>
  <si>
    <t>浅岡　加世子</t>
  </si>
  <si>
    <t>アサオカ　カヨコ</t>
  </si>
  <si>
    <t>471-0832</t>
  </si>
  <si>
    <t>豊田市丸山町１０－３９</t>
  </si>
  <si>
    <t>C456</t>
  </si>
  <si>
    <t>芦田　創</t>
  </si>
  <si>
    <t>アシダ　ハジム</t>
  </si>
  <si>
    <t>471-0902</t>
  </si>
  <si>
    <t>豊田市大林町9-132</t>
  </si>
  <si>
    <t>私立早稲田摂稜高等学校</t>
  </si>
  <si>
    <t>C18</t>
  </si>
  <si>
    <t>東谷　航平</t>
  </si>
  <si>
    <t>アズマタニ　コウヘイ</t>
  </si>
  <si>
    <t>倉吉東</t>
  </si>
  <si>
    <t>C35</t>
  </si>
  <si>
    <t>石飛　沙織</t>
  </si>
  <si>
    <t>イシトビ　サオリ</t>
  </si>
  <si>
    <t>清教学園</t>
  </si>
  <si>
    <t>C24</t>
  </si>
  <si>
    <t>江口　嘉成</t>
  </si>
  <si>
    <t>エグチ　ヨシナリ</t>
  </si>
  <si>
    <t>瑞陵</t>
  </si>
  <si>
    <t>C25</t>
  </si>
  <si>
    <t>大内　謙吾</t>
  </si>
  <si>
    <t>オオウチ　ケンゴ</t>
  </si>
  <si>
    <t>447-0841</t>
  </si>
  <si>
    <t>碧南市塩浜8-1-1</t>
  </si>
  <si>
    <t>C32</t>
  </si>
  <si>
    <t>大賀　理加</t>
  </si>
  <si>
    <t>オオガ　リカ</t>
  </si>
  <si>
    <t>473-0901</t>
  </si>
  <si>
    <t>豊田市御幸本町５－３０５－８</t>
  </si>
  <si>
    <t>C4</t>
  </si>
  <si>
    <t>尾崎　雄大</t>
  </si>
  <si>
    <t>オザキ　ユウダイ</t>
  </si>
  <si>
    <t>豊田市大林町９－１３２</t>
  </si>
  <si>
    <t>C11</t>
  </si>
  <si>
    <t>蔭浦　隆博</t>
  </si>
  <si>
    <t>カゲウラ　タカヒロ</t>
  </si>
  <si>
    <t>C3</t>
  </si>
  <si>
    <t>勝浦　泰二</t>
  </si>
  <si>
    <t>カツウラ　タイジ</t>
  </si>
  <si>
    <t>豊田市永覚新町２－５６第２永覚アパート１６３０４号室</t>
  </si>
  <si>
    <t>C5</t>
  </si>
  <si>
    <t>480-1207</t>
  </si>
  <si>
    <t>瀬戸市品野町</t>
  </si>
  <si>
    <t>C22</t>
  </si>
  <si>
    <t>亀坂　晃司</t>
  </si>
  <si>
    <t>カメサカ　コウジ</t>
  </si>
  <si>
    <t>岸和田</t>
  </si>
  <si>
    <t>C14</t>
  </si>
  <si>
    <t>木屋川内　浩二</t>
  </si>
  <si>
    <t>キヤカワウチ　コウジ</t>
  </si>
  <si>
    <t>豊田市トヨタ町１</t>
  </si>
  <si>
    <t>C39</t>
  </si>
  <si>
    <t>小高　孝二</t>
  </si>
  <si>
    <t>コダカ　コウジ</t>
  </si>
  <si>
    <t>豊田市青木町１－７０－５</t>
  </si>
  <si>
    <t>C457</t>
  </si>
  <si>
    <t>佐藤　圭太</t>
  </si>
  <si>
    <t>サトウ　ケイタ</t>
  </si>
  <si>
    <t>焼津中央</t>
  </si>
  <si>
    <t>C21</t>
  </si>
  <si>
    <t>新城　健斗</t>
  </si>
  <si>
    <t>シンシロ　ケント</t>
  </si>
  <si>
    <t>C28</t>
  </si>
  <si>
    <t>杉浦　匠</t>
  </si>
  <si>
    <t>スギウラ　タクミ</t>
  </si>
  <si>
    <t>第三大林和風寮</t>
  </si>
  <si>
    <t>C6</t>
  </si>
  <si>
    <t>田中　星次</t>
  </si>
  <si>
    <t>タナカ　セイジ</t>
  </si>
  <si>
    <t>C34</t>
  </si>
  <si>
    <t>田中　みのり</t>
  </si>
  <si>
    <t>タナカ　ミノリ</t>
  </si>
  <si>
    <t>豊田市明和町４－１０－１</t>
  </si>
  <si>
    <t>C30</t>
  </si>
  <si>
    <t>千田　勇司</t>
  </si>
  <si>
    <t>チダ　ユウジ</t>
  </si>
  <si>
    <t>C36</t>
  </si>
  <si>
    <t>土持　真紀</t>
  </si>
  <si>
    <t>ツチモチ　マキ</t>
  </si>
  <si>
    <t>豊田市丸山町10-10</t>
  </si>
  <si>
    <t>第四丸山寮</t>
  </si>
  <si>
    <t>C37</t>
  </si>
  <si>
    <t>遠山　実希</t>
  </si>
  <si>
    <t>トオヤマ　ミキ</t>
  </si>
  <si>
    <t>C15</t>
  </si>
  <si>
    <t>長末　慎之介</t>
  </si>
  <si>
    <t>ナガスエ　シンノスケ</t>
  </si>
  <si>
    <t>C9</t>
  </si>
  <si>
    <t>沼田　拓也</t>
  </si>
  <si>
    <t>ヌマタ　タクヤ</t>
  </si>
  <si>
    <t>C12</t>
  </si>
  <si>
    <t>長谷川　慎</t>
  </si>
  <si>
    <t>ハセガワ　マコト</t>
  </si>
  <si>
    <t>C7</t>
  </si>
  <si>
    <t>原　伸次</t>
  </si>
  <si>
    <t>ハラ　シンジ</t>
  </si>
  <si>
    <t>C40</t>
  </si>
  <si>
    <t>原　勇太</t>
  </si>
  <si>
    <t>ハラ　ユウタ</t>
  </si>
  <si>
    <t>473-0917</t>
  </si>
  <si>
    <t>豊田市若林西町山畑37-8</t>
  </si>
  <si>
    <t>C1</t>
  </si>
  <si>
    <t>樋高　勇二</t>
  </si>
  <si>
    <t>ヒダカ　ユウジ</t>
  </si>
  <si>
    <t>489-0938</t>
  </si>
  <si>
    <t>瀬戸市幡西町１１８</t>
  </si>
  <si>
    <t>C33</t>
  </si>
  <si>
    <t>藤田　真理子</t>
  </si>
  <si>
    <t>フジタ　マリコ</t>
  </si>
  <si>
    <t>豊田市丸山町１０－７</t>
  </si>
  <si>
    <t>C38</t>
  </si>
  <si>
    <t>堀井　勇菜</t>
  </si>
  <si>
    <t>ホリイ　ユウナ</t>
  </si>
  <si>
    <t>C19</t>
  </si>
  <si>
    <t>松本　晃生</t>
  </si>
  <si>
    <t>マツモト　ヒロキ</t>
  </si>
  <si>
    <t>C8</t>
  </si>
  <si>
    <t>真鍋　周平</t>
  </si>
  <si>
    <t>マナベ　シュウヘイ</t>
  </si>
  <si>
    <t>C23</t>
  </si>
  <si>
    <t>三ツ石　達也</t>
  </si>
  <si>
    <t>ミツイシ　タツヤ</t>
  </si>
  <si>
    <t>C2</t>
  </si>
  <si>
    <t>モリ　マサノリ</t>
  </si>
  <si>
    <t>豊田市古瀬間町鳥ケ峯３７１－２２０</t>
  </si>
  <si>
    <t>C10</t>
  </si>
  <si>
    <t>八十田　俊</t>
  </si>
  <si>
    <t>ヤソダ　シュン</t>
  </si>
  <si>
    <t>501-6112</t>
  </si>
  <si>
    <t>岐阜市柳津町北塚５－３８－２</t>
  </si>
  <si>
    <t>C27</t>
  </si>
  <si>
    <t>山西　練</t>
  </si>
  <si>
    <t>ヤマニシ　レン</t>
  </si>
  <si>
    <t>C29</t>
  </si>
  <si>
    <t>山本　舜</t>
  </si>
  <si>
    <t>ヤマモト　シュン</t>
  </si>
  <si>
    <t>C16</t>
  </si>
  <si>
    <t>山本　聖途</t>
  </si>
  <si>
    <t>ヤマモト　セイト</t>
  </si>
  <si>
    <t>豊田市浄水町原山３５９－２</t>
  </si>
  <si>
    <t>C455</t>
  </si>
  <si>
    <t>湯上　剛輝</t>
  </si>
  <si>
    <t>ユガミ　マサテル</t>
  </si>
  <si>
    <t>守山</t>
  </si>
  <si>
    <t>C26</t>
  </si>
  <si>
    <t>湯地　秀康</t>
  </si>
  <si>
    <t>ユチ　ヒデヤス</t>
  </si>
  <si>
    <t>C13</t>
  </si>
  <si>
    <t>吉村　拓也</t>
  </si>
  <si>
    <t>ヨシムラ　タクヤ</t>
  </si>
  <si>
    <t>C20</t>
  </si>
  <si>
    <t>渡邊　圭一郎</t>
  </si>
  <si>
    <t>ワタナベ　ケイイチロウ</t>
  </si>
  <si>
    <t>Ｄ１３９</t>
  </si>
  <si>
    <t>伊藤　祐哉</t>
  </si>
  <si>
    <t>イトウ　ユウヤ</t>
  </si>
  <si>
    <t>田原市浦町丸山１－３第５田原寮</t>
  </si>
  <si>
    <t>Ｄ１４８</t>
  </si>
  <si>
    <t>井上　翔太</t>
  </si>
  <si>
    <t>イノウエ　ショウタ</t>
  </si>
  <si>
    <t>田原市浦町丸山1-3</t>
  </si>
  <si>
    <t>第5田原寮</t>
  </si>
  <si>
    <t>愛知県田原市緑が浜3-1</t>
  </si>
  <si>
    <t>0531-23-5164</t>
  </si>
  <si>
    <t>Ｄ１４６</t>
  </si>
  <si>
    <t>大石　港与</t>
  </si>
  <si>
    <t>オオイシ　ミナト</t>
  </si>
  <si>
    <t>Ｄ１５５</t>
  </si>
  <si>
    <t>窪田　忍</t>
  </si>
  <si>
    <t>クボタ　シノブ</t>
  </si>
  <si>
    <t>愛知県田原市浦町丸山1-3</t>
  </si>
  <si>
    <t>トヨタ自動車株式会社</t>
  </si>
  <si>
    <t>0513-23-5164</t>
  </si>
  <si>
    <t>Ｄ１４７</t>
  </si>
  <si>
    <t>近藤　聖志</t>
  </si>
  <si>
    <t>コンドウ　サトシ</t>
  </si>
  <si>
    <t>愛知県田原市緑が浜3-1トヨタ自動車陸上長距離部</t>
  </si>
  <si>
    <t>Ｄ１５４</t>
  </si>
  <si>
    <t>ジョセフ　カマシ</t>
  </si>
  <si>
    <t>トヨタ自動車㈱</t>
  </si>
  <si>
    <t>Ｄ１５３</t>
  </si>
  <si>
    <t>田中　秀幸</t>
  </si>
  <si>
    <t>タナカ　ヒデユキ</t>
  </si>
  <si>
    <t>Ｄ１４５</t>
  </si>
  <si>
    <t>外丸　和輝</t>
  </si>
  <si>
    <t>トマル　カズキ</t>
  </si>
  <si>
    <t>Ｄ１４４</t>
  </si>
  <si>
    <t>服部　勇馬</t>
  </si>
  <si>
    <t>ハットリ　ユウマ</t>
  </si>
  <si>
    <t>Ｄ１５１</t>
  </si>
  <si>
    <t>早川　翼</t>
  </si>
  <si>
    <t>ハヤカワ　ツバサ</t>
  </si>
  <si>
    <t>Ｄ１５６</t>
  </si>
  <si>
    <t>ヒラム　ガディア</t>
  </si>
  <si>
    <t>Ｄ１５２</t>
  </si>
  <si>
    <t>藤井　啓介</t>
  </si>
  <si>
    <t>フジイ　ケイスケ</t>
  </si>
  <si>
    <t>Ｄ１４９</t>
  </si>
  <si>
    <t>藤本　拓</t>
  </si>
  <si>
    <t>フジモト　タク</t>
  </si>
  <si>
    <t>Ｄ１５０</t>
  </si>
  <si>
    <t>松原　健太</t>
  </si>
  <si>
    <t>マツバラ　ケンタ</t>
  </si>
  <si>
    <t>Ｄ１４１</t>
  </si>
  <si>
    <t>松本　賢太</t>
  </si>
  <si>
    <t>マツモト　ケンタ</t>
  </si>
  <si>
    <t>Ｄ１４２</t>
  </si>
  <si>
    <t>松本　稜</t>
  </si>
  <si>
    <t>マツモト　リョウ</t>
  </si>
  <si>
    <t>Ｄ１４０</t>
  </si>
  <si>
    <t>宮脇　千博</t>
  </si>
  <si>
    <t>ミヤワキ　チヒロ</t>
  </si>
  <si>
    <t>Ｄ１４３</t>
  </si>
  <si>
    <t>山本　修平</t>
  </si>
  <si>
    <t>ヤマモト　シュウヘイ</t>
  </si>
  <si>
    <t>時習館</t>
  </si>
  <si>
    <t>C66</t>
  </si>
  <si>
    <t>赤羽　周平</t>
  </si>
  <si>
    <t>アカバ　シュウヘイ</t>
  </si>
  <si>
    <t>448-0848</t>
  </si>
  <si>
    <t>刈谷市豊田町２－１</t>
  </si>
  <si>
    <t>C79</t>
  </si>
  <si>
    <t>アン　カリンジ</t>
  </si>
  <si>
    <t>高浜市豊田町2-1-1</t>
  </si>
  <si>
    <t>C57</t>
  </si>
  <si>
    <t>伊藤　誠也</t>
  </si>
  <si>
    <t>イトウ　セイヤ</t>
  </si>
  <si>
    <t>C59</t>
  </si>
  <si>
    <t>岡崎　和貴</t>
  </si>
  <si>
    <t>オカザキ　カズキ</t>
  </si>
  <si>
    <t>448-8671</t>
  </si>
  <si>
    <t>刈谷市豊田町２－１－１</t>
  </si>
  <si>
    <t>仙台三高</t>
  </si>
  <si>
    <t>C56</t>
  </si>
  <si>
    <t>柏　真太郎</t>
  </si>
  <si>
    <t>カシワ　シンタロー</t>
  </si>
  <si>
    <t>刈谷市豊田町2-1-1</t>
  </si>
  <si>
    <t>C55</t>
  </si>
  <si>
    <t>川端　健太</t>
  </si>
  <si>
    <t>カワバタ　ケンタ</t>
  </si>
  <si>
    <t>C45</t>
  </si>
  <si>
    <t>川本　圭一</t>
  </si>
  <si>
    <t>カワモト　ケイイチ</t>
  </si>
  <si>
    <t>C60</t>
  </si>
  <si>
    <t>菊地　義輝</t>
  </si>
  <si>
    <t>キクチ　ヨシテル</t>
  </si>
  <si>
    <t>C71</t>
  </si>
  <si>
    <t>小島　一恵</t>
  </si>
  <si>
    <t>豊田町１－２</t>
  </si>
  <si>
    <t>C47</t>
  </si>
  <si>
    <t>榊原　寛紀</t>
  </si>
  <si>
    <t>サカキバラ　ヒロノリ</t>
  </si>
  <si>
    <t>刈谷市豊田町１－２</t>
  </si>
  <si>
    <t>C62</t>
  </si>
  <si>
    <t>佐藤　将太</t>
  </si>
  <si>
    <t>サトウ　マサト</t>
  </si>
  <si>
    <t>愛知県刈谷市豊田町２－１－１</t>
  </si>
  <si>
    <t>C70</t>
  </si>
  <si>
    <t>島田　美穂</t>
  </si>
  <si>
    <t>シマダ　ミホ</t>
  </si>
  <si>
    <t>山梨県</t>
  </si>
  <si>
    <t>C78</t>
  </si>
  <si>
    <t>鈴木　悠梨</t>
  </si>
  <si>
    <t>スズキ　ユリ</t>
  </si>
  <si>
    <t>立命館慶祥</t>
  </si>
  <si>
    <t>C51</t>
  </si>
  <si>
    <t>関　涼太郎</t>
  </si>
  <si>
    <t>セキ　リョウタロウ</t>
  </si>
  <si>
    <t>高浜市豊田町2-1</t>
  </si>
  <si>
    <t>0566-87-6462</t>
  </si>
  <si>
    <t>C50</t>
  </si>
  <si>
    <t>平　左京</t>
  </si>
  <si>
    <t>タイラ　サキョウ</t>
  </si>
  <si>
    <t>C54</t>
  </si>
  <si>
    <t>竹内　智昭</t>
  </si>
  <si>
    <t>タケウチ　トモアキ</t>
  </si>
  <si>
    <t>C42</t>
  </si>
  <si>
    <t>冨成　仁</t>
  </si>
  <si>
    <t>トミナリ　ヒトシ</t>
  </si>
  <si>
    <t>hitoshi.tominari@mail.toyota-shokki.co.jp</t>
  </si>
  <si>
    <t>C46</t>
  </si>
  <si>
    <t>中島　勇介</t>
  </si>
  <si>
    <t>ナカジマ　ユウスケ</t>
  </si>
  <si>
    <t>C63</t>
  </si>
  <si>
    <t>中島　梨里</t>
  </si>
  <si>
    <t>ナカジマ　リリ</t>
  </si>
  <si>
    <t>C41</t>
  </si>
  <si>
    <t>ナカムラ　ヒロユキ</t>
  </si>
  <si>
    <t>hiroyuki.nakamura@meil.toyota-shokki.co.jp</t>
  </si>
  <si>
    <t>C74</t>
  </si>
  <si>
    <t>沼田　未知</t>
  </si>
  <si>
    <t>ヌマタ　ミチ</t>
  </si>
  <si>
    <t>刈谷市豊田町2丁目1番地</t>
  </si>
  <si>
    <t>C58</t>
  </si>
  <si>
    <t>根本　雄馬</t>
  </si>
  <si>
    <t>ネモト　ユウマ</t>
  </si>
  <si>
    <t>刈谷市豊田町2-1</t>
  </si>
  <si>
    <t>C53</t>
  </si>
  <si>
    <t>羽柴　大典</t>
  </si>
  <si>
    <t>ハシバ　ダイスケ</t>
  </si>
  <si>
    <t>愛知県刈谷市豊田町2-1-1</t>
  </si>
  <si>
    <t>C65</t>
  </si>
  <si>
    <t>長谷川　重夫</t>
  </si>
  <si>
    <t>ハセガワ　シゲオ</t>
  </si>
  <si>
    <t>豊田町２－１</t>
  </si>
  <si>
    <t>C44</t>
  </si>
  <si>
    <t>畑山　峻</t>
  </si>
  <si>
    <t>ハタケヤマ　シュン</t>
  </si>
  <si>
    <t>C72</t>
  </si>
  <si>
    <t>林田　みさき</t>
  </si>
  <si>
    <t>ハヤシダ　ミサキ</t>
  </si>
  <si>
    <t>C48</t>
  </si>
  <si>
    <t>原口　直也</t>
  </si>
  <si>
    <t>ハラグチ　ナオヤ</t>
  </si>
  <si>
    <t>C64</t>
  </si>
  <si>
    <t>平林　裕視</t>
  </si>
  <si>
    <t>ヒラバヤシ　ヒロシ</t>
  </si>
  <si>
    <t>C73</t>
  </si>
  <si>
    <t>福田　有以</t>
  </si>
  <si>
    <t>フクダ　ユイ</t>
  </si>
  <si>
    <t>C49</t>
  </si>
  <si>
    <t>藤澤　幸弘</t>
  </si>
  <si>
    <t>フジサワ　ユキヒロ</t>
  </si>
  <si>
    <t>444-8048</t>
  </si>
  <si>
    <t>C52</t>
  </si>
  <si>
    <t>堀川　竜正</t>
  </si>
  <si>
    <t>ホリカワ　リュウセイ</t>
  </si>
  <si>
    <t>444-1393</t>
  </si>
  <si>
    <t>C43</t>
  </si>
  <si>
    <t>本間　伸也</t>
  </si>
  <si>
    <t>ホンマ　シンヤ</t>
  </si>
  <si>
    <t>高浜市八幡町４－１－１５</t>
  </si>
  <si>
    <t>C75</t>
  </si>
  <si>
    <t>前田　梨乃</t>
  </si>
  <si>
    <t>マエダ　リノ</t>
  </si>
  <si>
    <t>C67</t>
  </si>
  <si>
    <t>牧野　圭祐</t>
  </si>
  <si>
    <t>マキノ　ケイスケ</t>
  </si>
  <si>
    <t>株式会社豊田自動織機</t>
  </si>
  <si>
    <t>C76</t>
  </si>
  <si>
    <t>万代　美幸</t>
  </si>
  <si>
    <t>マンダイ　ミユキ</t>
  </si>
  <si>
    <t>C61</t>
  </si>
  <si>
    <t>宮重　敬太</t>
  </si>
  <si>
    <t>ミヤシゲ　ケイタ</t>
  </si>
  <si>
    <t>C77</t>
  </si>
  <si>
    <t>籔下　明音</t>
  </si>
  <si>
    <t>ヤブシタ　アカネ</t>
  </si>
  <si>
    <t>愛知県豊田町２－１</t>
  </si>
  <si>
    <t>須磨学園</t>
  </si>
  <si>
    <t>C69</t>
  </si>
  <si>
    <t>山本　菜緒</t>
  </si>
  <si>
    <t>ヤマモト　ナオ</t>
  </si>
  <si>
    <t>C68</t>
  </si>
  <si>
    <t>横江　里沙</t>
  </si>
  <si>
    <t>ヨコエ　リサ</t>
  </si>
  <si>
    <t>C270</t>
  </si>
  <si>
    <t>伊佐次　詩乃</t>
  </si>
  <si>
    <t>イサジ　シノ</t>
  </si>
  <si>
    <t>471-0824</t>
  </si>
  <si>
    <t>豊田市河合町1-10-2-106</t>
  </si>
  <si>
    <t>C249</t>
  </si>
  <si>
    <t>稲木　圭介</t>
  </si>
  <si>
    <t>イナキ　ケイスケ</t>
  </si>
  <si>
    <t>470-0111</t>
  </si>
  <si>
    <t>日進市米野木町南山185-2</t>
  </si>
  <si>
    <t>Tステージ日進米野木509号</t>
  </si>
  <si>
    <t>090-8669-9911</t>
  </si>
  <si>
    <t>C238</t>
  </si>
  <si>
    <t>井上　将行</t>
  </si>
  <si>
    <t>イノウエ　マサユキ</t>
  </si>
  <si>
    <t>岡崎市宇頭町字出口14番</t>
  </si>
  <si>
    <t>090-1108-4186</t>
  </si>
  <si>
    <t>C264</t>
  </si>
  <si>
    <t>江川　大志</t>
  </si>
  <si>
    <t>エガワ　ダイシ</t>
  </si>
  <si>
    <t>豊田市御幸本町6-105-6</t>
  </si>
  <si>
    <t>大林清風寮</t>
  </si>
  <si>
    <t>C241</t>
  </si>
  <si>
    <t>大谷　耕嗣</t>
  </si>
  <si>
    <t>オオタニ　コウジ</t>
  </si>
  <si>
    <t>豊田市朝日ケ丘２－３－１ライオンズヒルズ豊田１５０４号</t>
  </si>
  <si>
    <t>080-5118-9171</t>
  </si>
  <si>
    <t>トヨタテクニカルデベロップメント</t>
  </si>
  <si>
    <t>C260</t>
  </si>
  <si>
    <t>岡山　大介</t>
  </si>
  <si>
    <t>オカヤマ　ダイスケ</t>
  </si>
  <si>
    <t>第3高岡清風寮1413号室</t>
  </si>
  <si>
    <t>080-1602-1947</t>
  </si>
  <si>
    <t>C267</t>
  </si>
  <si>
    <t>川原　徳男</t>
  </si>
  <si>
    <t>カワハラ　トクオ</t>
  </si>
  <si>
    <t>470-0471</t>
  </si>
  <si>
    <t>豊田市石畳町片平239-14</t>
  </si>
  <si>
    <t>C246</t>
  </si>
  <si>
    <t>河村　奈津紀</t>
  </si>
  <si>
    <t>カワムラ　ナツキ</t>
  </si>
  <si>
    <t>豊田市金谷町7丁目66番地</t>
  </si>
  <si>
    <t>誠和寮636</t>
  </si>
  <si>
    <t>090-7318-1622</t>
  </si>
  <si>
    <t>C235</t>
  </si>
  <si>
    <t>岸本　泰彦</t>
  </si>
  <si>
    <t>キシモト　ヤスヒコ</t>
  </si>
  <si>
    <t>豊田市若林東町宮間３２－６</t>
  </si>
  <si>
    <t>090-2680-2076</t>
  </si>
  <si>
    <t>C230</t>
  </si>
  <si>
    <t>北野　良弘</t>
  </si>
  <si>
    <t>キタノ　ヨシヒロ</t>
  </si>
  <si>
    <t>471-0874</t>
  </si>
  <si>
    <t>豊田市前田町５－３３</t>
  </si>
  <si>
    <t>B.L.D　HANEDA601</t>
  </si>
  <si>
    <t>090-8951-4013</t>
  </si>
  <si>
    <t>内浜化成（株）</t>
  </si>
  <si>
    <t>C271</t>
  </si>
  <si>
    <t>木下　駿優</t>
  </si>
  <si>
    <t>キノシタ　タカマサ</t>
  </si>
  <si>
    <t>第3高岡清風寮231</t>
  </si>
  <si>
    <t>C232</t>
  </si>
  <si>
    <t>木原　恵美</t>
  </si>
  <si>
    <t>キハラ　エミ</t>
  </si>
  <si>
    <t>豊田市今町２－２パープルマンション３０５</t>
  </si>
  <si>
    <t>090-4262-3822</t>
  </si>
  <si>
    <t>C252</t>
  </si>
  <si>
    <t>玖須　勝英</t>
  </si>
  <si>
    <t>クス　カツヒデ</t>
  </si>
  <si>
    <t>豊田市浄水町伊保原315番地</t>
  </si>
  <si>
    <t>Tステージ浄水駅前206号室</t>
  </si>
  <si>
    <t>09071530191@docomo.ne.jp</t>
  </si>
  <si>
    <t>090-7153-0191</t>
  </si>
  <si>
    <t>C266</t>
  </si>
  <si>
    <t>黒石　進</t>
  </si>
  <si>
    <t>クロイシ　ススム</t>
  </si>
  <si>
    <t>刈谷市東境町上野40-1</t>
  </si>
  <si>
    <t>サクシードⅠ-101</t>
  </si>
  <si>
    <t>080-6430-4888</t>
  </si>
  <si>
    <t>C234</t>
  </si>
  <si>
    <t>小松　弘一郎</t>
  </si>
  <si>
    <t>コマツ　コウイチロウ</t>
  </si>
  <si>
    <t>473-0878</t>
  </si>
  <si>
    <t>豊田市下林町5－53－1</t>
  </si>
  <si>
    <t>レトア天竜102号</t>
  </si>
  <si>
    <t>090-8220-2032</t>
  </si>
  <si>
    <t>C251</t>
  </si>
  <si>
    <t>近藤　亮汰</t>
  </si>
  <si>
    <t>コンドウ　リョウタ</t>
  </si>
  <si>
    <t>豊田市西岡町星ケ丘50</t>
  </si>
  <si>
    <t>第二高岡和風寮</t>
  </si>
  <si>
    <t>080-2998-0605</t>
  </si>
  <si>
    <t>C254</t>
  </si>
  <si>
    <t>佐藤　悠也</t>
  </si>
  <si>
    <t>サトウ　ユウヤ</t>
  </si>
  <si>
    <t>第2高岡和風寮2124号室</t>
  </si>
  <si>
    <t>090-6851-7308</t>
  </si>
  <si>
    <t>C262</t>
  </si>
  <si>
    <t>澤谷　啓</t>
  </si>
  <si>
    <t>サワヤ　タスク</t>
  </si>
  <si>
    <t>アリビオ大林C223号室</t>
  </si>
  <si>
    <t>090-2051-6052</t>
  </si>
  <si>
    <t>C248</t>
  </si>
  <si>
    <t>杉浦　美由紀</t>
  </si>
  <si>
    <t>スギウラ　ミユキ</t>
  </si>
  <si>
    <t>蒲郡市元町９－１３</t>
  </si>
  <si>
    <t>090-2688-5100</t>
  </si>
  <si>
    <t>C265</t>
  </si>
  <si>
    <t>鈴木　可奈子</t>
  </si>
  <si>
    <t>スズキ　カナコ</t>
  </si>
  <si>
    <t>472-0058</t>
  </si>
  <si>
    <t>知立市上重原1-51</t>
  </si>
  <si>
    <t>080-5123-1148</t>
  </si>
  <si>
    <t>C638</t>
  </si>
  <si>
    <t>妹尾　奈穂</t>
  </si>
  <si>
    <t>セノオ　ナホ</t>
  </si>
  <si>
    <t>愛知郡東郷町北山台4-8-24</t>
  </si>
  <si>
    <t>C240</t>
  </si>
  <si>
    <t>田内　潤</t>
  </si>
  <si>
    <t>タウチ　ジュン</t>
  </si>
  <si>
    <t>あま市甚目寺流137-13</t>
  </si>
  <si>
    <t>090-4252-9248</t>
  </si>
  <si>
    <t>C263</t>
  </si>
  <si>
    <t>高橋　亮</t>
  </si>
  <si>
    <t>タカハシ　リョウ</t>
  </si>
  <si>
    <t>豊田市下市場町7-45-1</t>
  </si>
  <si>
    <t>090-1091-1048</t>
  </si>
  <si>
    <t>C269</t>
  </si>
  <si>
    <t>堤　悠真</t>
  </si>
  <si>
    <t>ツツミ　ユウマ</t>
  </si>
  <si>
    <t>豊田市西岡町星ケ丘200</t>
  </si>
  <si>
    <t>高岡和風寮3410号</t>
  </si>
  <si>
    <t>C245</t>
  </si>
  <si>
    <t>長坂　恵子</t>
  </si>
  <si>
    <t>ナガサカ　ケイコ</t>
  </si>
  <si>
    <t>471-0831</t>
  </si>
  <si>
    <t>豊田市司町4-26-1</t>
  </si>
  <si>
    <t>090-4197-5825</t>
  </si>
  <si>
    <t>C256</t>
  </si>
  <si>
    <t>長坂　崇斗</t>
  </si>
  <si>
    <t>ナガサカ　タカト</t>
  </si>
  <si>
    <t>アリビオ大林 A621</t>
  </si>
  <si>
    <t>080-3686-6626</t>
  </si>
  <si>
    <t>C257</t>
  </si>
  <si>
    <t>中嶋　大貴</t>
  </si>
  <si>
    <t>ナカシマ　タイキ</t>
  </si>
  <si>
    <t>豊田市浄水町原山188-1</t>
  </si>
  <si>
    <t>シャルム201</t>
  </si>
  <si>
    <t>080-5284-1823</t>
  </si>
  <si>
    <t>C239</t>
  </si>
  <si>
    <t>中西　洋一</t>
  </si>
  <si>
    <t>ナカニシ　ヨウイチ</t>
  </si>
  <si>
    <t>444-3173</t>
  </si>
  <si>
    <t>岡崎市滝町祭り田９－３</t>
  </si>
  <si>
    <t>090-4250-3847</t>
  </si>
  <si>
    <t>C247</t>
  </si>
  <si>
    <t>中村　利夫</t>
  </si>
  <si>
    <t>ナカムラ　トシオ</t>
  </si>
  <si>
    <t>豊田市青木町２－５７－２</t>
  </si>
  <si>
    <t>090-2680-4474</t>
  </si>
  <si>
    <t>C242</t>
  </si>
  <si>
    <t>西尾　修一</t>
  </si>
  <si>
    <t>ニシオ　シュウイチ</t>
  </si>
  <si>
    <t>豊田市田中町２－４０田中清風寮６２２６号</t>
  </si>
  <si>
    <t>090-1749-9515</t>
  </si>
  <si>
    <t>C258</t>
  </si>
  <si>
    <t>西本　陽弘</t>
  </si>
  <si>
    <t>ニシモト　アキヒロ</t>
  </si>
  <si>
    <t>豊田市永覚新町2-1</t>
  </si>
  <si>
    <t>第1永覚アパート7205</t>
  </si>
  <si>
    <t>090-9500-4139</t>
  </si>
  <si>
    <t>C243</t>
  </si>
  <si>
    <t>廣谷　優一</t>
  </si>
  <si>
    <t>ヒロタニ　ユウイチ</t>
  </si>
  <si>
    <t>第３大林和風寮８２０３</t>
  </si>
  <si>
    <t>090-4484-2103</t>
  </si>
  <si>
    <t>C236</t>
  </si>
  <si>
    <t>備後　雅徳</t>
  </si>
  <si>
    <t>ビンゴ　マサノリ</t>
  </si>
  <si>
    <t>豊田市水源町5丁目1番地24</t>
  </si>
  <si>
    <t>090-9762-9560</t>
  </si>
  <si>
    <t>C237</t>
  </si>
  <si>
    <t>藤谷　明久</t>
  </si>
  <si>
    <t>フジタニ　アキヒサ</t>
  </si>
  <si>
    <t>岡崎市桑原町字緑陽台8番地11</t>
  </si>
  <si>
    <t>090-8335-2727</t>
  </si>
  <si>
    <t>C244</t>
  </si>
  <si>
    <t>藤本　英幸</t>
  </si>
  <si>
    <t>フジモト　ヒデユキ</t>
  </si>
  <si>
    <t>471-0821</t>
  </si>
  <si>
    <t>豊田市平和町2-66-2</t>
  </si>
  <si>
    <t>090-8337-8993</t>
  </si>
  <si>
    <t>C253</t>
  </si>
  <si>
    <t>松井　隆宏</t>
  </si>
  <si>
    <t>マツイ　タカヒロ</t>
  </si>
  <si>
    <t>豊田市西岡町星ケ丘1</t>
  </si>
  <si>
    <t>レジデンス高岡30406</t>
  </si>
  <si>
    <t>080-1591-9079</t>
  </si>
  <si>
    <t>C250</t>
  </si>
  <si>
    <t>満永　英明</t>
  </si>
  <si>
    <t>ミツナガ　ヒデアキ</t>
  </si>
  <si>
    <t>444-0912</t>
  </si>
  <si>
    <t>岡崎市井田西町7‐10</t>
  </si>
  <si>
    <t>アーモ アレッツオD-2</t>
  </si>
  <si>
    <t>090-4165-8066</t>
  </si>
  <si>
    <t>C259</t>
  </si>
  <si>
    <t>高橋　裕</t>
  </si>
  <si>
    <t>ヤカハシ　ユタカ</t>
  </si>
  <si>
    <t>豊田市若林東町高根下16-1</t>
  </si>
  <si>
    <t>向日葵之彩west102</t>
  </si>
  <si>
    <t>090-1414-4692</t>
  </si>
  <si>
    <t>C261</t>
  </si>
  <si>
    <t>山口　潤</t>
  </si>
  <si>
    <t>471-0017</t>
  </si>
  <si>
    <t>豊田市寺部町5丁目1-46</t>
  </si>
  <si>
    <t>090-8670-4927</t>
  </si>
  <si>
    <t>C233</t>
  </si>
  <si>
    <t>山口　真司</t>
  </si>
  <si>
    <t>豊田市浄水町南平127-1</t>
  </si>
  <si>
    <t>090-4569-3285</t>
  </si>
  <si>
    <t>（株）ジェイテクト</t>
  </si>
  <si>
    <t>C231</t>
  </si>
  <si>
    <t>ヤマダ　カズヒロ</t>
  </si>
  <si>
    <t>豊田市大林町１２－６－４</t>
  </si>
  <si>
    <t>オラシオンＭ３０２</t>
  </si>
  <si>
    <t>kazuy@pastel.ocn.ne.jp</t>
  </si>
  <si>
    <t>090-9661-3954</t>
  </si>
  <si>
    <t>C268</t>
  </si>
  <si>
    <t>山本　雄治</t>
  </si>
  <si>
    <t>ヤマモト　ユウジ</t>
  </si>
  <si>
    <t>豊田市永覚新町2-56</t>
  </si>
  <si>
    <t>第2永覚アパートB801号</t>
  </si>
  <si>
    <t>C255</t>
  </si>
  <si>
    <t>四辻　剛</t>
  </si>
  <si>
    <t>ヨッツジ　ツヨシ</t>
  </si>
  <si>
    <t>豊田市大林町1-161</t>
  </si>
  <si>
    <t>第二大林寮</t>
  </si>
  <si>
    <t>080-1794-9301</t>
  </si>
  <si>
    <t>C473</t>
  </si>
  <si>
    <t>アモス　キルイ</t>
  </si>
  <si>
    <t>471-0849</t>
  </si>
  <si>
    <t>豊田市美山町2-24-4</t>
  </si>
  <si>
    <t>トヨタ紡織クレスト美山</t>
  </si>
  <si>
    <t>C463</t>
  </si>
  <si>
    <t>エノキ　カズタカ</t>
  </si>
  <si>
    <t>刈谷市豊田町1-1</t>
  </si>
  <si>
    <t>トヨタ紡織陸上部</t>
  </si>
  <si>
    <t>C469</t>
  </si>
  <si>
    <t>大池　達也</t>
  </si>
  <si>
    <t>オオイケ　タツヤ</t>
  </si>
  <si>
    <t>C460</t>
  </si>
  <si>
    <t>糟谷　悟</t>
  </si>
  <si>
    <t>カスヤ　サトル</t>
  </si>
  <si>
    <t>C458</t>
  </si>
  <si>
    <t>椎谷　智広</t>
  </si>
  <si>
    <t>シイヤ　トモヒロ</t>
  </si>
  <si>
    <t>C462</t>
  </si>
  <si>
    <t>塩田　好彬</t>
  </si>
  <si>
    <t>シオタ　ヨシアキ</t>
  </si>
  <si>
    <t>C464</t>
  </si>
  <si>
    <t>白栁　智也</t>
  </si>
  <si>
    <t>シラヤナギ　トモヤ</t>
  </si>
  <si>
    <t>C466</t>
  </si>
  <si>
    <t>高月　智生</t>
  </si>
  <si>
    <t>タカツキ　チタカ</t>
  </si>
  <si>
    <t>豊田市美山寮2-24-4</t>
  </si>
  <si>
    <t>駒澤大学</t>
  </si>
  <si>
    <t>C461</t>
  </si>
  <si>
    <t>田口　裕弥</t>
  </si>
  <si>
    <t>タグチ　ユウヤ</t>
  </si>
  <si>
    <t>C474</t>
  </si>
  <si>
    <t>チャールズ　ムネリア</t>
  </si>
  <si>
    <t>C471</t>
  </si>
  <si>
    <t>中川　瞭</t>
  </si>
  <si>
    <t>ナカガワ　リョウ</t>
  </si>
  <si>
    <t>伊賀白鳳</t>
  </si>
  <si>
    <t>C467</t>
  </si>
  <si>
    <t>西山　凌平</t>
  </si>
  <si>
    <t>ニシヤマ　リョウヘイ</t>
  </si>
  <si>
    <t>C459</t>
  </si>
  <si>
    <t>畑田　直樹</t>
  </si>
  <si>
    <t>ハタダ　ナオキ</t>
  </si>
  <si>
    <t>C465</t>
  </si>
  <si>
    <t>濵野　秀</t>
  </si>
  <si>
    <t>ハマノ　シュウ</t>
  </si>
  <si>
    <t>C470</t>
  </si>
  <si>
    <t>山田　速人</t>
  </si>
  <si>
    <t>ヤマダ　ハヤト</t>
  </si>
  <si>
    <t>西脇工業</t>
  </si>
  <si>
    <t>C468</t>
  </si>
  <si>
    <t>渡邉　聰</t>
  </si>
  <si>
    <t>ワタナベ　サトシ</t>
  </si>
  <si>
    <t>4-147</t>
  </si>
  <si>
    <t>市川　富夫</t>
  </si>
  <si>
    <t>イチカワ　トミオ</t>
  </si>
  <si>
    <t>440-0002</t>
  </si>
  <si>
    <t>豊橋市下条東町広間５０</t>
  </si>
  <si>
    <t>4-172</t>
  </si>
  <si>
    <t>大羽　謙祐</t>
  </si>
  <si>
    <t>オオバ　ケンスケ</t>
  </si>
  <si>
    <t>440-0851</t>
  </si>
  <si>
    <t>豊橋市前田南町２－２４－１５</t>
  </si>
  <si>
    <t>4-191</t>
  </si>
  <si>
    <t>岡田　淳史</t>
  </si>
  <si>
    <t>オカダ　アツシ</t>
  </si>
  <si>
    <t>豊橋市上野町字上野101-21</t>
  </si>
  <si>
    <t>4-182</t>
  </si>
  <si>
    <t>荻野　尚子</t>
  </si>
  <si>
    <t>オギノ　ナオコ</t>
  </si>
  <si>
    <t>豊橋市多米西町三丁目11-8</t>
  </si>
  <si>
    <t>4-151</t>
  </si>
  <si>
    <t>小澤　三郎</t>
  </si>
  <si>
    <t>オザワ　サブロウ</t>
  </si>
  <si>
    <t>豊橋市野田町字野田１１８－１</t>
  </si>
  <si>
    <t>4-181</t>
  </si>
  <si>
    <t>小野田　朋恵</t>
  </si>
  <si>
    <t>オノダ　トモエ</t>
  </si>
  <si>
    <t>豊橋市飯村南２－２２－４</t>
  </si>
  <si>
    <t>4-148</t>
  </si>
  <si>
    <t>小山田　武</t>
  </si>
  <si>
    <t>オヤマダ　タケシ</t>
  </si>
  <si>
    <t>441-8155</t>
  </si>
  <si>
    <t>豊橋市芦原町字西上１１５－７</t>
  </si>
  <si>
    <t>4-166</t>
  </si>
  <si>
    <t>加子　勇</t>
  </si>
  <si>
    <t>カコ　イサム</t>
  </si>
  <si>
    <t>441-3427</t>
  </si>
  <si>
    <t>田原市加治町天神５３－２</t>
  </si>
  <si>
    <t>4-176</t>
  </si>
  <si>
    <t>加藤　正俊</t>
  </si>
  <si>
    <t>カトウ　マサトシ</t>
  </si>
  <si>
    <t>441-1106</t>
  </si>
  <si>
    <t>豊橋市石巻小野田町薮田１</t>
  </si>
  <si>
    <t>4-184</t>
  </si>
  <si>
    <t>金澤　満</t>
  </si>
  <si>
    <t>カナザワ　ミツル</t>
  </si>
  <si>
    <t>豊橋市西高師町字西浦26-5</t>
  </si>
  <si>
    <t>Ｄ１７４</t>
  </si>
  <si>
    <t>キタガワ　ノリヒト</t>
  </si>
  <si>
    <t>豊橋市東田町字前畑３７－５</t>
  </si>
  <si>
    <t>4-145</t>
  </si>
  <si>
    <t>黒田　昭夫</t>
  </si>
  <si>
    <t>クロダ　アキオ</t>
  </si>
  <si>
    <t>441-3301</t>
  </si>
  <si>
    <t>豊橋市老津町字的場118</t>
  </si>
  <si>
    <t>4-165</t>
  </si>
  <si>
    <t>小塚　慎一</t>
  </si>
  <si>
    <t>コヅカ　シンイチ</t>
  </si>
  <si>
    <t>441-3112</t>
  </si>
  <si>
    <t>豊橋市東細谷町字西篭田４８－３１</t>
  </si>
  <si>
    <t>4-177</t>
  </si>
  <si>
    <t>小林　整</t>
  </si>
  <si>
    <t>コバヤシ　タダシ</t>
  </si>
  <si>
    <t>豊橋市植田町清水山２７－１</t>
  </si>
  <si>
    <t>4-179</t>
  </si>
  <si>
    <t>佐藤　悦子</t>
  </si>
  <si>
    <t>サトウ　エツコ</t>
  </si>
  <si>
    <t>豊橋市芦原町芦原６９－１２</t>
  </si>
  <si>
    <t>4-183</t>
  </si>
  <si>
    <t>佐藤　充</t>
  </si>
  <si>
    <t>サトウ　ミツル</t>
  </si>
  <si>
    <t>440-0073</t>
  </si>
  <si>
    <t>豊橋市湊町８１</t>
  </si>
  <si>
    <t>4-159</t>
  </si>
  <si>
    <t>柴田　要吉</t>
  </si>
  <si>
    <t>シバタ　ヨウキチ</t>
  </si>
  <si>
    <t>豊橋市高師本郷町字北沢２０－２２</t>
  </si>
  <si>
    <t>4-170</t>
  </si>
  <si>
    <t>白井　公子</t>
  </si>
  <si>
    <t>シライ　キミコ</t>
  </si>
  <si>
    <t>442-0054</t>
  </si>
  <si>
    <t>豊川市赤代町２－３８－６</t>
  </si>
  <si>
    <t>4-174</t>
  </si>
  <si>
    <t>白井　忠彦</t>
  </si>
  <si>
    <t>シライ　タダヒコ</t>
  </si>
  <si>
    <t>豊橋市植田町字中屋敷３８</t>
  </si>
  <si>
    <t>4-185</t>
  </si>
  <si>
    <t>白井　英昭</t>
  </si>
  <si>
    <t>シライ　ヒデアキ</t>
  </si>
  <si>
    <t>豊橋市植田町東畑８－５</t>
  </si>
  <si>
    <t>4-156</t>
  </si>
  <si>
    <t>白井　雅則</t>
  </si>
  <si>
    <t>シライ　マサノリ</t>
  </si>
  <si>
    <t>豊橋市八通町１５１</t>
  </si>
  <si>
    <t>4-160</t>
  </si>
  <si>
    <t>白井　良三</t>
  </si>
  <si>
    <t>シライ　リョウゾウ</t>
  </si>
  <si>
    <t>441-8090</t>
  </si>
  <si>
    <t>豊橋市牟呂町字公文１８－２２</t>
  </si>
  <si>
    <t>4-164</t>
  </si>
  <si>
    <t>神藤　敏人</t>
  </si>
  <si>
    <t>ジンドウ　トシヒト</t>
  </si>
  <si>
    <t>441-8073</t>
  </si>
  <si>
    <t>豊橋市大崎町字東里中５４</t>
  </si>
  <si>
    <t>4-188</t>
  </si>
  <si>
    <t>鈴木　俊也</t>
  </si>
  <si>
    <t>スズキ　シュンヤ</t>
  </si>
  <si>
    <t>豊橋市中浜町107-3</t>
  </si>
  <si>
    <t>4-162</t>
  </si>
  <si>
    <t>鈴木　政男</t>
  </si>
  <si>
    <t>スズキ　マサオ</t>
  </si>
  <si>
    <t>440-0006</t>
  </si>
  <si>
    <t>豊橋市牛川町字乗小路３２－４７６</t>
  </si>
  <si>
    <t>4-154</t>
  </si>
  <si>
    <t>田中　喜久子</t>
  </si>
  <si>
    <t>タナカ　キクコ</t>
  </si>
  <si>
    <t>豊橋市曙町南松原１０４－６</t>
  </si>
  <si>
    <t>4-180</t>
  </si>
  <si>
    <t>中村　昭広</t>
  </si>
  <si>
    <t>ナカムラ　アキヒロ</t>
  </si>
  <si>
    <t>蒲郡市豊岡町梶田２５－６</t>
  </si>
  <si>
    <t>4-157</t>
  </si>
  <si>
    <t>中村　清</t>
  </si>
  <si>
    <t>ナカムラ　キヨシ</t>
  </si>
  <si>
    <t>豊橋市老津町波入江１０４</t>
  </si>
  <si>
    <t>4-187</t>
  </si>
  <si>
    <t>西崎　里織</t>
  </si>
  <si>
    <t>ニシザキ　サオリ</t>
  </si>
  <si>
    <t>豊橋市南大清水町元町435-4</t>
  </si>
  <si>
    <t>4-150</t>
  </si>
  <si>
    <t>服部　清</t>
  </si>
  <si>
    <t>ハットリ　キヨシ</t>
  </si>
  <si>
    <t>豊橋市北島町２１３－６</t>
  </si>
  <si>
    <t>4-149</t>
  </si>
  <si>
    <t>林　孜</t>
  </si>
  <si>
    <t>ハヤシ　ツトム</t>
  </si>
  <si>
    <t>豊橋市東岩田３－３－５</t>
  </si>
  <si>
    <t>4-158</t>
  </si>
  <si>
    <t>巴山　鉱一</t>
  </si>
  <si>
    <t>ハヤマ　コウイチ</t>
  </si>
  <si>
    <t>440-0827</t>
  </si>
  <si>
    <t>豊橋市池見町１６</t>
  </si>
  <si>
    <t>4-171</t>
  </si>
  <si>
    <t>原　公彦</t>
  </si>
  <si>
    <t>ハラ　トモヒコ</t>
  </si>
  <si>
    <t>豊橋市北島町字北島６２－１</t>
  </si>
  <si>
    <t>4-163</t>
  </si>
  <si>
    <t>ヒョウドウ　シゲジ</t>
  </si>
  <si>
    <t>豊橋市大山町字西井場３５－２</t>
  </si>
  <si>
    <t>4-153</t>
  </si>
  <si>
    <t>兵道　政明</t>
  </si>
  <si>
    <t>ヒョウドウ　マサアキ</t>
  </si>
  <si>
    <t>豊橋市石巻町中白１０</t>
  </si>
  <si>
    <t>4-192</t>
  </si>
  <si>
    <t>福田　勝顕</t>
  </si>
  <si>
    <t>フクタ　カツアキ</t>
  </si>
  <si>
    <t>441-8083</t>
  </si>
  <si>
    <t>豊橋市東脇４－８－８</t>
  </si>
  <si>
    <t>4-152</t>
  </si>
  <si>
    <t>藤井　浩</t>
  </si>
  <si>
    <t>フジイ　ヒロシ</t>
  </si>
  <si>
    <t>豊橋市伝馬町１３７</t>
  </si>
  <si>
    <t>4-173</t>
  </si>
  <si>
    <t>藤城　昭人</t>
  </si>
  <si>
    <t>フジシロ　アキト</t>
  </si>
  <si>
    <t>豊橋市花田町越水８８</t>
  </si>
  <si>
    <t>4-167</t>
  </si>
  <si>
    <t>牧田　功</t>
  </si>
  <si>
    <t>マキタ　イサオ</t>
  </si>
  <si>
    <t>豊橋市中岩田３－１６－１２</t>
  </si>
  <si>
    <t>4-168</t>
  </si>
  <si>
    <t>松本　良夫</t>
  </si>
  <si>
    <t>441-8082</t>
  </si>
  <si>
    <t>豊橋市往完町字郷社東５２</t>
  </si>
  <si>
    <t>4-169</t>
  </si>
  <si>
    <t>松山　憲一</t>
  </si>
  <si>
    <t>マツヤマ　ケンイチ</t>
  </si>
  <si>
    <t>豊橋市草間町字二本松９１－５</t>
  </si>
  <si>
    <t>4-178</t>
  </si>
  <si>
    <t>皆上　しのぶ</t>
  </si>
  <si>
    <t>ミナカミ　シノブ</t>
  </si>
  <si>
    <t>豊橋市北岩田二丁目13-3</t>
  </si>
  <si>
    <t>Ｄ１７５</t>
  </si>
  <si>
    <t>三宅　孝司</t>
  </si>
  <si>
    <t>ミヤケ　コウジ</t>
  </si>
  <si>
    <t>440-0052</t>
  </si>
  <si>
    <t>豊橋市住吉町48</t>
  </si>
  <si>
    <t>タウンコート205</t>
  </si>
  <si>
    <t>Ｄ１７３</t>
  </si>
  <si>
    <t>桃野　修太郎</t>
  </si>
  <si>
    <t>モモノ　シュウタロウ</t>
  </si>
  <si>
    <t>440-0004</t>
  </si>
  <si>
    <t>豊橋市忠興一丁目１２－１</t>
  </si>
  <si>
    <t>4-175</t>
  </si>
  <si>
    <t>山本　誠司</t>
  </si>
  <si>
    <t>ヤマモト　セイジ</t>
  </si>
  <si>
    <t>豊橋市東幸町大山１９２－３</t>
  </si>
  <si>
    <t>4-186</t>
  </si>
  <si>
    <t>山本　陽子</t>
  </si>
  <si>
    <t>ヤマモト　ヨウコ</t>
  </si>
  <si>
    <t>豊橋市草間町東山７５－１</t>
  </si>
  <si>
    <t>4-161</t>
  </si>
  <si>
    <t>横田　小百合</t>
  </si>
  <si>
    <t>ヨコタ　サユリ</t>
  </si>
  <si>
    <t>田原市赤羽根町天神瀬古３</t>
  </si>
  <si>
    <t>4-155</t>
  </si>
  <si>
    <t>横田　幸夫</t>
  </si>
  <si>
    <t>ヨコタ　ユキオ</t>
  </si>
  <si>
    <t>豊橋市多米中町１－１１－５</t>
  </si>
  <si>
    <t>4-189</t>
  </si>
  <si>
    <t>和田　敬輔</t>
  </si>
  <si>
    <t>ワダ　ケイスケ</t>
  </si>
  <si>
    <t>豊川市市田町原山110-3</t>
  </si>
  <si>
    <t>4-146</t>
  </si>
  <si>
    <t>渡會　啓太</t>
  </si>
  <si>
    <t>ワタライ　ケイタ</t>
  </si>
  <si>
    <t>豊橋市石巻町字川添1-48</t>
  </si>
  <si>
    <t>Ｄ８１</t>
  </si>
  <si>
    <t>井口　智景</t>
  </si>
  <si>
    <t>イグチ　チカゲ</t>
  </si>
  <si>
    <t>豊橋市飯村北三丁目３番地６</t>
  </si>
  <si>
    <t>豊橋東</t>
  </si>
  <si>
    <t>Ｄ２０５</t>
  </si>
  <si>
    <t>岡田　裕二朗</t>
  </si>
  <si>
    <t>オカダ　ユウジロウ</t>
  </si>
  <si>
    <t>441-8093</t>
  </si>
  <si>
    <t>豊橋市牟呂中村町12番地20</t>
  </si>
  <si>
    <t>Ｄ７８</t>
  </si>
  <si>
    <t>コジマ　タクヤ</t>
  </si>
  <si>
    <t>豊橋市東脇３丁目１９番地７</t>
  </si>
  <si>
    <t>ビラ鳳笙２０３</t>
  </si>
  <si>
    <t>090-6764-7469</t>
  </si>
  <si>
    <t>Ｄ８０</t>
  </si>
  <si>
    <t>西川　トオル</t>
  </si>
  <si>
    <t>ニシカワ　トオル</t>
  </si>
  <si>
    <t>豊橋市富士見台六丁目３－１４５</t>
  </si>
  <si>
    <t>Ｄ８２</t>
  </si>
  <si>
    <t>牧野　武</t>
  </si>
  <si>
    <t>マキノ　タケシ</t>
  </si>
  <si>
    <t>440-0831</t>
  </si>
  <si>
    <t>豊橋市西岩田五丁目４番地の３</t>
  </si>
  <si>
    <t>Ｄ７９</t>
  </si>
  <si>
    <t>松井　宏親</t>
  </si>
  <si>
    <t>マツイ　ヒロチカ</t>
  </si>
  <si>
    <t>田原市神戸町西中島１番地</t>
  </si>
  <si>
    <t>Ｄ２０４</t>
  </si>
  <si>
    <t>村松　隆世</t>
  </si>
  <si>
    <t>ムラマツ　リュウセイ</t>
  </si>
  <si>
    <t>440-0864</t>
  </si>
  <si>
    <t>豊橋市向山町字水車30番地1</t>
  </si>
  <si>
    <t>豊田高専</t>
  </si>
  <si>
    <t>S164</t>
  </si>
  <si>
    <t>岡田　隆太郎</t>
  </si>
  <si>
    <t>オカダ　リュウタロウ</t>
  </si>
  <si>
    <t>S165</t>
  </si>
  <si>
    <t>S166</t>
  </si>
  <si>
    <t>S167</t>
  </si>
  <si>
    <t>S168</t>
  </si>
  <si>
    <t>S169</t>
  </si>
  <si>
    <t>S170</t>
  </si>
  <si>
    <t>S5181</t>
  </si>
  <si>
    <t>松原　周平</t>
  </si>
  <si>
    <t>マツバラ　シュウヘイ</t>
  </si>
  <si>
    <t>脇坂　碩</t>
  </si>
  <si>
    <t>ワキサカ　ヒロシ</t>
  </si>
  <si>
    <t>486-0825</t>
  </si>
  <si>
    <t>春日井市中央通</t>
  </si>
  <si>
    <t>B1076</t>
  </si>
  <si>
    <t>藤ヶ崎　慎也</t>
  </si>
  <si>
    <t>フジガサキ　シンヤ</t>
  </si>
  <si>
    <t>498-0065</t>
  </si>
  <si>
    <t>弥富市駒野町1番地Ａ2‐あ</t>
  </si>
  <si>
    <t>B1077</t>
  </si>
  <si>
    <t>松井　英昭</t>
  </si>
  <si>
    <t>マツイ　ヒデアキ</t>
  </si>
  <si>
    <t>名古屋市千種区光が丘2-5-32</t>
  </si>
  <si>
    <t>B1049</t>
  </si>
  <si>
    <t>宮崎　泰輔</t>
  </si>
  <si>
    <t>ミヤザキ　タイスケ</t>
  </si>
  <si>
    <t>1-240</t>
  </si>
  <si>
    <t>青木　良樹</t>
  </si>
  <si>
    <t>アオキ　ヨシキ</t>
  </si>
  <si>
    <t>名古屋指導者協議会クラブ</t>
  </si>
  <si>
    <t>ナゴヤシドウシャキョウギカイクラブ</t>
  </si>
  <si>
    <t>名古屋指導者</t>
  </si>
  <si>
    <t>465-0058</t>
  </si>
  <si>
    <t>名古屋市名東区貴船３－２００４－５</t>
  </si>
  <si>
    <t>1-243</t>
  </si>
  <si>
    <t>秋田　明憲</t>
  </si>
  <si>
    <t>アキタ　アキノリ</t>
  </si>
  <si>
    <t>西春日井郡豊山町豊場青塚５３</t>
  </si>
  <si>
    <t>1-244</t>
  </si>
  <si>
    <t>浅井　正久</t>
  </si>
  <si>
    <t>アサイ　マサヒサ</t>
  </si>
  <si>
    <t>西尾市米津町１３－１５</t>
  </si>
  <si>
    <t>1-222</t>
  </si>
  <si>
    <t>伊藤　秀男</t>
  </si>
  <si>
    <t>468-0030</t>
  </si>
  <si>
    <t>名古屋市天白区平針台1-203</t>
  </si>
  <si>
    <t>ｼﾃｨｺｰﾎﾟ島田東Ａ502</t>
  </si>
  <si>
    <t>1-252</t>
  </si>
  <si>
    <t>大垣　瑛芳</t>
  </si>
  <si>
    <t>オオガキ　アキヨシ</t>
  </si>
  <si>
    <t>審判のみ。</t>
  </si>
  <si>
    <t>465-0088</t>
  </si>
  <si>
    <t>名古屋市名東区名東本町１６６－１－５０２</t>
  </si>
  <si>
    <t>1-223</t>
  </si>
  <si>
    <t>岡嶋　一隆</t>
  </si>
  <si>
    <t>オカジマ　カズタカ</t>
  </si>
  <si>
    <t>名古屋市天白区原1-503</t>
  </si>
  <si>
    <t>ﾊﾋﾟﾈｽ原202</t>
  </si>
  <si>
    <t>1-239</t>
  </si>
  <si>
    <t>小川　真一郎</t>
  </si>
  <si>
    <t>オガワ　シンイチロウ</t>
  </si>
  <si>
    <t>名古屋市北区大曽根１－２７－４９</t>
  </si>
  <si>
    <t>1-242</t>
  </si>
  <si>
    <t>小川　光代</t>
  </si>
  <si>
    <t>オガワ　ミツヨ</t>
  </si>
  <si>
    <t>1-238</t>
  </si>
  <si>
    <t>奥岡　和正</t>
  </si>
  <si>
    <t>オクオカ　カズマサ</t>
  </si>
  <si>
    <t>名古屋市緑区姥子山２－５１０</t>
  </si>
  <si>
    <t>1-217</t>
  </si>
  <si>
    <t>奥村　洋介</t>
  </si>
  <si>
    <t>オクムラ　ヨウスケ</t>
  </si>
  <si>
    <t>名古屋市守山区大屋敷１３－６３</t>
  </si>
  <si>
    <t>1-241</t>
  </si>
  <si>
    <t>可知　裕行</t>
  </si>
  <si>
    <t>カチ　ヒロユキ</t>
  </si>
  <si>
    <t>468-0068</t>
  </si>
  <si>
    <t>名古屋市天白区表台２－１</t>
  </si>
  <si>
    <t>ユーハウス表台２Ｄ</t>
  </si>
  <si>
    <t>1-230</t>
  </si>
  <si>
    <t>岸野　えり子</t>
  </si>
  <si>
    <t>キシノ　エリコ</t>
  </si>
  <si>
    <t>507-0071</t>
  </si>
  <si>
    <t>多治見市旭ヶ丘7-26-18</t>
  </si>
  <si>
    <t>1-220</t>
  </si>
  <si>
    <t>木全　和代</t>
  </si>
  <si>
    <t>キマタ　カズシロ</t>
  </si>
  <si>
    <t>名古屋市西区幅下1-6-30</t>
  </si>
  <si>
    <t>1-229</t>
  </si>
  <si>
    <t>栗木　美文</t>
  </si>
  <si>
    <t>クリキ　ミフミ</t>
  </si>
  <si>
    <t>名古屋市西区比良4-260</t>
  </si>
  <si>
    <t>1-232</t>
  </si>
  <si>
    <t>栗田　智</t>
  </si>
  <si>
    <t>クリタ　トモ</t>
  </si>
  <si>
    <t>1-246</t>
  </si>
  <si>
    <t>小林　努</t>
  </si>
  <si>
    <t>コバヤシ　ツトム</t>
  </si>
  <si>
    <t>461-0044</t>
  </si>
  <si>
    <t>名古屋市東区矢田東４－１５</t>
  </si>
  <si>
    <t>ライオンズマンション矢田東９０３</t>
  </si>
  <si>
    <t>1-248</t>
  </si>
  <si>
    <t>近藤　紗緒里</t>
  </si>
  <si>
    <t>コンドウ　サオリ</t>
  </si>
  <si>
    <t>名古屋市緑区小坂１－９０１</t>
  </si>
  <si>
    <t>シティファミリー小坂Ｂ９０１</t>
  </si>
  <si>
    <t>1-218</t>
  </si>
  <si>
    <t>近藤　修一</t>
  </si>
  <si>
    <t>コンドウ　シュウイチ</t>
  </si>
  <si>
    <t>名古屋市北区大曽根4-1-40</t>
  </si>
  <si>
    <t>LC-1101</t>
  </si>
  <si>
    <t>1-219</t>
  </si>
  <si>
    <t>榊原　茂</t>
  </si>
  <si>
    <t>サカキバラ　シゲル</t>
  </si>
  <si>
    <t>457-0006</t>
  </si>
  <si>
    <t>名古屋市南区鳥栖2-11-6</t>
  </si>
  <si>
    <t>1-250</t>
  </si>
  <si>
    <t>榊原　慎治</t>
  </si>
  <si>
    <t>サカキバラ　シンジ</t>
  </si>
  <si>
    <t>半田市宮本町６－２０４－１０</t>
  </si>
  <si>
    <t>1-234</t>
  </si>
  <si>
    <t>菅田　拡</t>
  </si>
  <si>
    <t>スガタ　ヒロム</t>
  </si>
  <si>
    <t>名古屋市港区稲永１－４－３９</t>
  </si>
  <si>
    <t>1-247</t>
  </si>
  <si>
    <t>鈴木　健</t>
  </si>
  <si>
    <t>スズキ　ケン</t>
  </si>
  <si>
    <t>名古屋市守山区小幡５丁目７番３号</t>
  </si>
  <si>
    <t>1-228</t>
  </si>
  <si>
    <t>西口　貴絵</t>
  </si>
  <si>
    <t>ニシグチ　キエ</t>
  </si>
  <si>
    <t>463-0005</t>
  </si>
  <si>
    <t>名古屋市守山区廿軒家1-29</t>
  </si>
  <si>
    <t>1-225</t>
  </si>
  <si>
    <t>丹羽　智行</t>
  </si>
  <si>
    <t>ニワ　トモユキ</t>
  </si>
  <si>
    <t>488-0827</t>
  </si>
  <si>
    <t>尾張旭市吉岡町2-7-9</t>
  </si>
  <si>
    <t>1-235</t>
  </si>
  <si>
    <t>橋本　絵理香</t>
  </si>
  <si>
    <t>ハシモト　エリカ</t>
  </si>
  <si>
    <t>458-0836</t>
  </si>
  <si>
    <t>名古屋市緑区白土１２０１</t>
  </si>
  <si>
    <t>1-249</t>
  </si>
  <si>
    <t>服部　和也</t>
  </si>
  <si>
    <t>ハットリ　カズヤ</t>
  </si>
  <si>
    <t>名古屋市緑区鳴海町字石畑３０－７</t>
  </si>
  <si>
    <t>1-224</t>
  </si>
  <si>
    <t>兵頭　賢宏</t>
  </si>
  <si>
    <t>ヒョウドウ　タカヒロ</t>
  </si>
  <si>
    <t>467-0865</t>
  </si>
  <si>
    <t>名古屋市瑞穂区直木町3-1-18</t>
  </si>
  <si>
    <t>1-226</t>
  </si>
  <si>
    <t>牧野　薫紀</t>
  </si>
  <si>
    <t>マキノ　シゲキ</t>
  </si>
  <si>
    <t>名古屋市西区稲生町字杁先2200-10</t>
  </si>
  <si>
    <t>ｷｬﾊﾟｼﾃｨ721号</t>
  </si>
  <si>
    <t>1-231</t>
  </si>
  <si>
    <t>三浦　雅史</t>
  </si>
  <si>
    <t>ミウラ　マサシ</t>
  </si>
  <si>
    <t>453-0815</t>
  </si>
  <si>
    <t>名古屋市中村区北畑町１－８</t>
  </si>
  <si>
    <t>1-227</t>
  </si>
  <si>
    <t>三尾　麻由美</t>
  </si>
  <si>
    <t>ミオ　マユミ</t>
  </si>
  <si>
    <t>名古屋市守山区小幡5-13-22</t>
  </si>
  <si>
    <t>ﾒｿﾞﾝ喜多山2008</t>
  </si>
  <si>
    <t>1-245</t>
  </si>
  <si>
    <t>三輪　栄治</t>
  </si>
  <si>
    <t>ミワ　エイジ</t>
  </si>
  <si>
    <t>名古屋市中川区高畑２－２１４</t>
  </si>
  <si>
    <t>２０１号</t>
  </si>
  <si>
    <t>1-251</t>
  </si>
  <si>
    <t>村井　一夫</t>
  </si>
  <si>
    <t>ムライ　カズオ</t>
  </si>
  <si>
    <t>466-0815</t>
  </si>
  <si>
    <t>名古屋市昭和区山手通２－２－３－６０１</t>
  </si>
  <si>
    <t>1-221</t>
  </si>
  <si>
    <t>村田　寿信</t>
  </si>
  <si>
    <t>ムラタ　ヒサノブ</t>
  </si>
  <si>
    <t>海部郡大治町花常東江端12-1</t>
  </si>
  <si>
    <t>1-237</t>
  </si>
  <si>
    <t>山田　貴久</t>
  </si>
  <si>
    <t>ヤマダ　タカヒサ</t>
  </si>
  <si>
    <t>465-0047</t>
  </si>
  <si>
    <t>名古屋市名東区小池町６６</t>
  </si>
  <si>
    <t>1-233</t>
  </si>
  <si>
    <t>吉田　朋世</t>
  </si>
  <si>
    <t>ヨシダ　トモヨ</t>
  </si>
  <si>
    <t>日進市浅田町上ノ山38-2</t>
  </si>
  <si>
    <t>メゾン・ド・オリビア101</t>
  </si>
  <si>
    <t>1-236</t>
  </si>
  <si>
    <t>渡辺　幸太</t>
  </si>
  <si>
    <t>ワタナベ　コウタ</t>
  </si>
  <si>
    <t>463-0071</t>
  </si>
  <si>
    <t>名古屋市守山区新守町５８</t>
  </si>
  <si>
    <t>3-153</t>
  </si>
  <si>
    <t>石原　敬士</t>
  </si>
  <si>
    <t>イシハラ　ヨシヒト</t>
  </si>
  <si>
    <t>西尾市寺津町北馬場１２－４</t>
  </si>
  <si>
    <t>3-157</t>
  </si>
  <si>
    <t>伊与田　昌弘</t>
  </si>
  <si>
    <t>イヨダ　マサヒロ</t>
  </si>
  <si>
    <t>444-0521</t>
  </si>
  <si>
    <t>幡豆郡吉良町上横須賀上町東３３－３</t>
  </si>
  <si>
    <t>3-160</t>
  </si>
  <si>
    <t>岩瀬　吉孝</t>
  </si>
  <si>
    <t>イワセ　ヨシタカ</t>
  </si>
  <si>
    <t>445-0863</t>
  </si>
  <si>
    <t>西尾市葵町６４－１</t>
  </si>
  <si>
    <t>3-158</t>
  </si>
  <si>
    <t>加藤　高行</t>
  </si>
  <si>
    <t>カトウ　タカユキ</t>
  </si>
  <si>
    <t>西尾市伊藤四丁目１０－６</t>
  </si>
  <si>
    <t>snowman524@homail.com</t>
  </si>
  <si>
    <t>3-159</t>
  </si>
  <si>
    <t>加藤　靖哉</t>
  </si>
  <si>
    <t>カトウ　ノブチカ</t>
  </si>
  <si>
    <t>444-0322</t>
  </si>
  <si>
    <t>西尾市巨海町宮岸１８</t>
  </si>
  <si>
    <t>3-154</t>
  </si>
  <si>
    <t>榊原　英司</t>
  </si>
  <si>
    <t>サカキバラ　ヒデシ</t>
  </si>
  <si>
    <t>444-0305</t>
  </si>
  <si>
    <t>西尾市平坂町山下谷５－３</t>
  </si>
  <si>
    <t>3-166</t>
  </si>
  <si>
    <t>杉浦　奈美</t>
  </si>
  <si>
    <t>スギウラ　ナミ</t>
  </si>
  <si>
    <t>西尾市中畑町神明前３</t>
  </si>
  <si>
    <t>3-152</t>
  </si>
  <si>
    <t>外山　修</t>
  </si>
  <si>
    <t>トヤマ　オサム</t>
  </si>
  <si>
    <t>西尾市平坂町長堀町１６</t>
  </si>
  <si>
    <t>umaso_hei-0104@katch.ne.jp</t>
  </si>
  <si>
    <t>3-242</t>
  </si>
  <si>
    <t>新家　千菜津</t>
  </si>
  <si>
    <t>ニイノミ　チナツ</t>
  </si>
  <si>
    <t>445-0016</t>
  </si>
  <si>
    <t>西尾市下永良町丹過17</t>
  </si>
  <si>
    <t>c-ntr.710@docomo.ne.jp</t>
  </si>
  <si>
    <t>3-164</t>
  </si>
  <si>
    <t>西脇　正和</t>
  </si>
  <si>
    <t>ニシワキ　マサカズ</t>
  </si>
  <si>
    <t>知立市八橋町城下37-11</t>
  </si>
  <si>
    <t>0566-78-0695</t>
  </si>
  <si>
    <t>3-151</t>
  </si>
  <si>
    <t>野澤　正治</t>
  </si>
  <si>
    <t>ノザワ　マサハル</t>
  </si>
  <si>
    <t>西尾市駒場町屋敷１０９</t>
  </si>
  <si>
    <t>3-163</t>
  </si>
  <si>
    <t>樋口　望</t>
  </si>
  <si>
    <t>ヒグチ　ノゾミ</t>
  </si>
  <si>
    <t>444-0828</t>
  </si>
  <si>
    <t>岡崎市針崎1-5-6</t>
  </si>
  <si>
    <t>ドヌール針崎B-D2</t>
  </si>
  <si>
    <t>090-4261-1530</t>
  </si>
  <si>
    <t>3-161</t>
  </si>
  <si>
    <t>古居　正喜</t>
  </si>
  <si>
    <t>フルイ　マサキ</t>
  </si>
  <si>
    <t>西尾市平坂町奥辰６５－１</t>
  </si>
  <si>
    <t>3-156</t>
  </si>
  <si>
    <t>牧野　明善</t>
  </si>
  <si>
    <t>マキノ　アキヨシ</t>
  </si>
  <si>
    <t>445-0877</t>
  </si>
  <si>
    <t>西尾市山下町西八幡山４</t>
  </si>
  <si>
    <t>3-162</t>
  </si>
  <si>
    <t>三矢　克之</t>
  </si>
  <si>
    <t>ミツヤ　カツユキ</t>
  </si>
  <si>
    <t>katsu-hiro328@katch.ne.jp</t>
  </si>
  <si>
    <t>3-165</t>
  </si>
  <si>
    <t>峯澤　義典</t>
  </si>
  <si>
    <t>ミネザワ　ヨシノリ</t>
  </si>
  <si>
    <t>444-0914</t>
  </si>
  <si>
    <t>岡崎市末広町11-8</t>
  </si>
  <si>
    <t>モアグレース末広町Ⅱ</t>
  </si>
  <si>
    <t>3-155</t>
  </si>
  <si>
    <t>吉川　宏司</t>
  </si>
  <si>
    <t>ヨシカワ　コウジ</t>
  </si>
  <si>
    <t>高浜市春日町３丁目６－５３</t>
  </si>
  <si>
    <t>2-050</t>
  </si>
  <si>
    <t>青山　充資</t>
  </si>
  <si>
    <t>アオヤマ　アツシ</t>
  </si>
  <si>
    <t>一宮市森本５－９－１－１０２</t>
  </si>
  <si>
    <t>2-049</t>
  </si>
  <si>
    <t>太田　政広</t>
  </si>
  <si>
    <t>オオタ　マサヒロ</t>
  </si>
  <si>
    <t>丹羽郡扶桑町高雄字南羽根２１－２</t>
  </si>
  <si>
    <t>2-086</t>
  </si>
  <si>
    <t>大野　芳樹</t>
  </si>
  <si>
    <t>オオノ　ヨシキ</t>
  </si>
  <si>
    <t>495-0021</t>
  </si>
  <si>
    <t>稲沢市祖父江町三丸渕江北西97</t>
  </si>
  <si>
    <t>0587-97-2315</t>
  </si>
  <si>
    <t>県立一宮南高等学校</t>
  </si>
  <si>
    <t>491-0813</t>
  </si>
  <si>
    <t>愛知県一宮市千秋町町屋字平松6-1</t>
  </si>
  <si>
    <t>0586-76-1400</t>
  </si>
  <si>
    <t>2-047</t>
  </si>
  <si>
    <t>岡本　哲也</t>
  </si>
  <si>
    <t>オカモト　テツヤ</t>
  </si>
  <si>
    <t>491-0024</t>
  </si>
  <si>
    <t>一宮市富士２－６－７</t>
  </si>
  <si>
    <t>A123</t>
  </si>
  <si>
    <t>門脇　良佑</t>
  </si>
  <si>
    <t>カドワキ　リョウスケ</t>
  </si>
  <si>
    <t>492-8094</t>
  </si>
  <si>
    <t>稲沢市下津北山1-1-304</t>
  </si>
  <si>
    <t>尾北高校</t>
  </si>
  <si>
    <t>2-053</t>
  </si>
  <si>
    <t>柴田　達也</t>
  </si>
  <si>
    <t>シバタ　タツヤ</t>
  </si>
  <si>
    <t>491-0122</t>
  </si>
  <si>
    <t>一宮市島村西山3-1213</t>
  </si>
  <si>
    <t>2-046</t>
  </si>
  <si>
    <t>スギヤマ　ユウジ</t>
  </si>
  <si>
    <t>北名古屋市九之坪北浦</t>
  </si>
  <si>
    <t>A124</t>
  </si>
  <si>
    <t>田中　亮徳</t>
  </si>
  <si>
    <t>タナカ　アキノリ</t>
  </si>
  <si>
    <t>一宮市奥町剱光寺４６</t>
  </si>
  <si>
    <t>2-087</t>
  </si>
  <si>
    <t>田中　大介</t>
  </si>
  <si>
    <t>タナカ　ダイスケ</t>
  </si>
  <si>
    <t>452-0947</t>
  </si>
  <si>
    <t>清須市花水木1-4-1</t>
  </si>
  <si>
    <t>フルール舞101</t>
  </si>
  <si>
    <t>090-9912-3229</t>
  </si>
  <si>
    <t>一宮特別支援学校</t>
  </si>
  <si>
    <t>491-0136</t>
  </si>
  <si>
    <t>愛知県一宮市杉山字氏神廻1</t>
  </si>
  <si>
    <t>0586-51-2221</t>
  </si>
  <si>
    <t>A122</t>
  </si>
  <si>
    <t>田中　英康</t>
  </si>
  <si>
    <t>タナカ　ヒデヤス</t>
  </si>
  <si>
    <t>2-051</t>
  </si>
  <si>
    <t>野口　一昭</t>
  </si>
  <si>
    <t>ノグチ　カズアキ</t>
  </si>
  <si>
    <t>491-0015</t>
  </si>
  <si>
    <t>一宮市大赤見字八幡北２５</t>
  </si>
  <si>
    <t>2-052</t>
  </si>
  <si>
    <t>平井　章博</t>
  </si>
  <si>
    <t>ヒライ　アキヒロ</t>
  </si>
  <si>
    <t>496-0901</t>
  </si>
  <si>
    <t>愛西市佐屋町堤西５３－３</t>
  </si>
  <si>
    <t>2-048</t>
  </si>
  <si>
    <t>脇田　知彦</t>
  </si>
  <si>
    <t>ワキタ　トモヒコ</t>
  </si>
  <si>
    <t>495-0015</t>
  </si>
  <si>
    <t>稲沢市祖父江町桜方川田９５７</t>
  </si>
  <si>
    <t>Ｄ１９６</t>
  </si>
  <si>
    <t>呉　会杰</t>
  </si>
  <si>
    <t>ウー　フィジェ</t>
  </si>
  <si>
    <t>Nittoランニングクラブ</t>
  </si>
  <si>
    <t>ニットーランニングクラブ</t>
  </si>
  <si>
    <t>NittoRC</t>
  </si>
  <si>
    <t>440-0044</t>
  </si>
  <si>
    <t>豊橋市宮下町138コーポカジムラ205</t>
  </si>
  <si>
    <t>Ｄ２００</t>
  </si>
  <si>
    <t>近江　孝彬</t>
  </si>
  <si>
    <t>オウミ　タカアキ</t>
  </si>
  <si>
    <t>441-3105</t>
  </si>
  <si>
    <t>豊橋市中原町字南50</t>
  </si>
  <si>
    <t>Ｄ１９２</t>
  </si>
  <si>
    <t>荻原　展代</t>
  </si>
  <si>
    <t>オギハラ　ノブヨ</t>
  </si>
  <si>
    <t>431-0427</t>
  </si>
  <si>
    <t>湖西市駅南2丁目14-4</t>
  </si>
  <si>
    <t>日東電工（株）</t>
  </si>
  <si>
    <t>441-3194</t>
  </si>
  <si>
    <t>愛知県豊橋市中原町字平山18番地</t>
  </si>
  <si>
    <t>Ｄ１９０</t>
  </si>
  <si>
    <t>河合　京子</t>
  </si>
  <si>
    <t>カワイ　ケイコ</t>
  </si>
  <si>
    <t>豊橋市向山町字南中畑30番地</t>
  </si>
  <si>
    <t>向山住宅1-202</t>
  </si>
  <si>
    <t>Ｄ１９４</t>
  </si>
  <si>
    <t>河合　俊樹</t>
  </si>
  <si>
    <t>カワイ　トシキ</t>
  </si>
  <si>
    <t>440-0038</t>
  </si>
  <si>
    <t>豊橋市平川本町1-6-6</t>
  </si>
  <si>
    <t>サンハイツ運動公園　２１０号</t>
  </si>
  <si>
    <t>Ｄ１９８</t>
  </si>
  <si>
    <t>其田　清久</t>
  </si>
  <si>
    <t>ソノダ　キヨヒサ</t>
  </si>
  <si>
    <t>431-0441</t>
  </si>
  <si>
    <t>湖西市吉美3716</t>
  </si>
  <si>
    <t>オレンジカウンティ102</t>
  </si>
  <si>
    <t>Ｄ１９３</t>
  </si>
  <si>
    <t>中嶋　克太</t>
  </si>
  <si>
    <t>ナカジマ　カツヒロ</t>
  </si>
  <si>
    <t>431-0428</t>
  </si>
  <si>
    <t>湖西市ときわ３丁目６番６８－１号</t>
  </si>
  <si>
    <t>Ｄ１９１</t>
  </si>
  <si>
    <t>根上　和也</t>
  </si>
  <si>
    <t>ネガミ　カズヤ</t>
  </si>
  <si>
    <t>豊橋市中原町南50番地</t>
  </si>
  <si>
    <t>たていわ寮</t>
  </si>
  <si>
    <t>Ｄ１９７</t>
  </si>
  <si>
    <t>伴　彩嘉</t>
  </si>
  <si>
    <t>バン　アヤカ</t>
  </si>
  <si>
    <t>431-0424</t>
  </si>
  <si>
    <t>湖西市新所原2丁目8-26</t>
  </si>
  <si>
    <t>Ｄ１９９</t>
  </si>
  <si>
    <t>牧野　博三</t>
  </si>
  <si>
    <t>マキノ　ヒロミ</t>
  </si>
  <si>
    <t>431-0302</t>
  </si>
  <si>
    <t>湖西市新居町新居２４８－２２</t>
  </si>
  <si>
    <t>Ｄ１９５</t>
  </si>
  <si>
    <t>三浦　卓</t>
  </si>
  <si>
    <t>ミウラ　タク</t>
  </si>
  <si>
    <t>441-3147</t>
  </si>
  <si>
    <t>豊橋市大岩町字前田40-44</t>
  </si>
  <si>
    <t>B1044</t>
  </si>
  <si>
    <t>今津　早妃世</t>
  </si>
  <si>
    <t>イマヅ　サキヨ</t>
  </si>
  <si>
    <t>483-8127</t>
  </si>
  <si>
    <t>江南市小折本町小松原１５８－１</t>
  </si>
  <si>
    <t>A45</t>
  </si>
  <si>
    <t>浅野　純也</t>
  </si>
  <si>
    <t>アサノ　ジュンヤ</t>
  </si>
  <si>
    <t>501-6315</t>
  </si>
  <si>
    <t>羽島市下中町石田1249</t>
  </si>
  <si>
    <t>A22</t>
  </si>
  <si>
    <t>石橋　孝征</t>
  </si>
  <si>
    <t>イシバシ　タカユキ</t>
  </si>
  <si>
    <t>小牧市中央1丁目186番地</t>
  </si>
  <si>
    <t>アメニティ・ゴールド603号</t>
  </si>
  <si>
    <t>A35</t>
  </si>
  <si>
    <t>伊東　和哉</t>
  </si>
  <si>
    <t>イトウ　カズヤ</t>
  </si>
  <si>
    <t>490-1201</t>
  </si>
  <si>
    <t>あま市古道宮の腰37</t>
  </si>
  <si>
    <t>A21</t>
  </si>
  <si>
    <t>榎木　伴成</t>
  </si>
  <si>
    <t>エノキ　トモナリ</t>
  </si>
  <si>
    <t>一宮市大和町妙興寺字地蔵恵4-7</t>
  </si>
  <si>
    <t>A20</t>
  </si>
  <si>
    <t>荻野　由里恵</t>
  </si>
  <si>
    <t>オギノ　ユリエ</t>
  </si>
  <si>
    <t>江南市宮後町西屋敷111</t>
  </si>
  <si>
    <t>A34</t>
  </si>
  <si>
    <t>奥原　達朗</t>
  </si>
  <si>
    <t>オクハラ　タツロウ</t>
  </si>
  <si>
    <t>A37</t>
  </si>
  <si>
    <t>尾崎　弘明</t>
  </si>
  <si>
    <t>オザキ　ヒロアキ</t>
  </si>
  <si>
    <t>豊田市河合町2丁目36番地1</t>
  </si>
  <si>
    <t>A30</t>
  </si>
  <si>
    <t>カケノ　アキラ</t>
  </si>
  <si>
    <t>mr.kakebuton-1516@docomo.ne.jp</t>
  </si>
  <si>
    <t>A19</t>
  </si>
  <si>
    <t>上岡　泰輔</t>
  </si>
  <si>
    <t>カミオカ　タイスケ</t>
  </si>
  <si>
    <t>463-0051</t>
  </si>
  <si>
    <t>名古屋市守山区小幡太田3-1</t>
  </si>
  <si>
    <t>アーバンラフレ小幡1号棟711号室</t>
  </si>
  <si>
    <t>A23</t>
  </si>
  <si>
    <t>木下　勇治</t>
  </si>
  <si>
    <t>キノシタ　ユウジ</t>
  </si>
  <si>
    <t>484-0839</t>
  </si>
  <si>
    <t>犬山市桃山台2-43</t>
  </si>
  <si>
    <t>A17</t>
  </si>
  <si>
    <t>木村　雅幸</t>
  </si>
  <si>
    <t>キムラ　マサユキ</t>
  </si>
  <si>
    <t>441-1601</t>
  </si>
  <si>
    <t>新城市川合字小西51-7</t>
  </si>
  <si>
    <t>A38</t>
  </si>
  <si>
    <t>木村　裕一</t>
  </si>
  <si>
    <t>キムラ　ユウイチ</t>
  </si>
  <si>
    <t>小牧市光ケ丘1-3三菱重工光ケ丘寮205</t>
  </si>
  <si>
    <t>A39</t>
  </si>
  <si>
    <t>栗本　康博</t>
  </si>
  <si>
    <t>クリモト　ヤスヒロ</t>
  </si>
  <si>
    <t>名古屋市東区泉1-5-26ローレルコート泉1104</t>
  </si>
  <si>
    <t>A33</t>
  </si>
  <si>
    <t>小林　良正</t>
  </si>
  <si>
    <t>コバヤシ　ヨシマサ</t>
  </si>
  <si>
    <t>北名古屋市鹿田藤の木60</t>
  </si>
  <si>
    <t>Rorian103</t>
  </si>
  <si>
    <t>A24</t>
  </si>
  <si>
    <t>島澤　誉寛</t>
  </si>
  <si>
    <t>シマザワ　ヨシヒロ</t>
  </si>
  <si>
    <t>491-0931</t>
  </si>
  <si>
    <t>一宮市大和町馬引字郷東43-1</t>
  </si>
  <si>
    <t>エバーウェル</t>
  </si>
  <si>
    <t>A31</t>
  </si>
  <si>
    <t>清水　博也</t>
  </si>
  <si>
    <t>シミズ　ヒロヤ</t>
  </si>
  <si>
    <t>483-8084</t>
  </si>
  <si>
    <t>江南市高屋町御日塚174-3</t>
  </si>
  <si>
    <t>A18</t>
  </si>
  <si>
    <t>丹慶　知起</t>
  </si>
  <si>
    <t>タンケイ　トモキ</t>
  </si>
  <si>
    <t>483-8348</t>
  </si>
  <si>
    <t>江南市前飛保町河原106</t>
  </si>
  <si>
    <t>A43</t>
  </si>
  <si>
    <t>仲本　貴洋</t>
  </si>
  <si>
    <t>ナカモト　タカヒロ</t>
  </si>
  <si>
    <t>名古屋市東区大幸南1-1-49-2216</t>
  </si>
  <si>
    <t>A88</t>
  </si>
  <si>
    <t>中山　あさひ</t>
  </si>
  <si>
    <t>ナカヤマ　アサヒ</t>
  </si>
  <si>
    <t>一宮市高田字向畑15-2</t>
  </si>
  <si>
    <t>向畑ハイツ201号</t>
  </si>
  <si>
    <t>A25</t>
  </si>
  <si>
    <t>成田　健悟</t>
  </si>
  <si>
    <t>ナリタ　ケンゴ</t>
  </si>
  <si>
    <t>江南市後飛保町新開198番地</t>
  </si>
  <si>
    <t>A16</t>
  </si>
  <si>
    <t>新美　智之</t>
  </si>
  <si>
    <t>ニイミ　トモユキ</t>
  </si>
  <si>
    <t>483-8205</t>
  </si>
  <si>
    <t>江南市古知野町小金44－1</t>
  </si>
  <si>
    <t>サープラスニワコーポ102号</t>
  </si>
  <si>
    <t>A197</t>
  </si>
  <si>
    <t>野村　真司</t>
  </si>
  <si>
    <t>ノムラ　シンジ</t>
  </si>
  <si>
    <t>467-0831</t>
  </si>
  <si>
    <t>名古屋市瑞穂区惣作町2－26</t>
  </si>
  <si>
    <t>A42</t>
  </si>
  <si>
    <t>羽生田　智彦</t>
  </si>
  <si>
    <t>ハニュウダ　トモヒコ</t>
  </si>
  <si>
    <t>497-0040</t>
  </si>
  <si>
    <t>海部郡蟹江町城4-143</t>
  </si>
  <si>
    <t>フォーレスト3 101号</t>
  </si>
  <si>
    <t>A15</t>
  </si>
  <si>
    <t>古井　浩一</t>
  </si>
  <si>
    <t>フルイ　コウイチ</t>
  </si>
  <si>
    <t>豊田市中田町西山19-5</t>
  </si>
  <si>
    <t>キングコート豊田中田二番館207号</t>
  </si>
  <si>
    <t>A26</t>
  </si>
  <si>
    <t>古田　晴也</t>
  </si>
  <si>
    <t>フルタ　セイヤ</t>
  </si>
  <si>
    <t>江南市高屋町中屋舗73</t>
  </si>
  <si>
    <t>A27</t>
  </si>
  <si>
    <t>松井　直樹</t>
  </si>
  <si>
    <t>マツイ　ナオキ</t>
  </si>
  <si>
    <t>江南市飛高町本町38-4</t>
  </si>
  <si>
    <t>A28</t>
  </si>
  <si>
    <t>松本　信行</t>
  </si>
  <si>
    <t>498-0007</t>
  </si>
  <si>
    <t>弥富市鎌倉町権右走763-8</t>
  </si>
  <si>
    <t>A44</t>
  </si>
  <si>
    <t>水谷　和也</t>
  </si>
  <si>
    <t>ミズタニ　カズヤ</t>
  </si>
  <si>
    <t>江南市宮後町天神93</t>
  </si>
  <si>
    <t>アニバーサリィ205</t>
  </si>
  <si>
    <t>A40</t>
  </si>
  <si>
    <t>山口　拓海</t>
  </si>
  <si>
    <t>ヤマグチ　タクミ</t>
  </si>
  <si>
    <t>479-0839</t>
  </si>
  <si>
    <t>常滑市多屋町3-2-1</t>
  </si>
  <si>
    <t>A41</t>
  </si>
  <si>
    <t>山﨑　将弘</t>
  </si>
  <si>
    <t>ヤマザキ　マサヒロ</t>
  </si>
  <si>
    <t>名古屋市天白区元八事5-194メゾン古橋208号室</t>
  </si>
  <si>
    <t>A36</t>
  </si>
  <si>
    <t>横井　真允</t>
  </si>
  <si>
    <t>ヨコイ　マサミツ</t>
  </si>
  <si>
    <t>愛西市西川端町兼久32</t>
  </si>
  <si>
    <t>A32</t>
  </si>
  <si>
    <t>和田　龍太</t>
  </si>
  <si>
    <t>ワダ　リュウタ</t>
  </si>
  <si>
    <t>471-0846</t>
  </si>
  <si>
    <t>豊田市トヨタ町522第二平山豊和寮4303</t>
  </si>
  <si>
    <t>A29</t>
  </si>
  <si>
    <t>割田　雄貴</t>
  </si>
  <si>
    <t>ワリタ　ユウキ</t>
  </si>
  <si>
    <t>稲沢市長野1-4-4</t>
  </si>
  <si>
    <t>Ｄ３９</t>
  </si>
  <si>
    <t>アオヤマ　ヨシヒロ</t>
  </si>
  <si>
    <t>440-0862</t>
  </si>
  <si>
    <t>豊橋市新栄町字新田中８８第３明快荘Ｂ－１６</t>
  </si>
  <si>
    <t>Ｄ４７</t>
  </si>
  <si>
    <t>安藤　義人</t>
  </si>
  <si>
    <t>アンドウ　ヨシト</t>
  </si>
  <si>
    <t>豊橋市東田町223-7</t>
  </si>
  <si>
    <t>Ｄ４３</t>
  </si>
  <si>
    <t>伊藤　知裕</t>
  </si>
  <si>
    <t>イトウ　チヒロ</t>
  </si>
  <si>
    <t>441-3435</t>
  </si>
  <si>
    <t>田原市仁崎町東瀬古８</t>
  </si>
  <si>
    <t>Ｄ４８</t>
  </si>
  <si>
    <t>金田　芳輝</t>
  </si>
  <si>
    <t>カナダ　ヨシテル</t>
  </si>
  <si>
    <t>豊橋市向山大池町２－１４</t>
  </si>
  <si>
    <t>Ｄ３８</t>
  </si>
  <si>
    <t>川口　匡</t>
  </si>
  <si>
    <t>カワグチ　タダシ</t>
  </si>
  <si>
    <t>豊川市高見町５－４２</t>
  </si>
  <si>
    <t>Ｄ４４</t>
  </si>
  <si>
    <t>内藤　雅文</t>
  </si>
  <si>
    <t>ナイトウ　マサフミ</t>
  </si>
  <si>
    <t>441-3115</t>
  </si>
  <si>
    <t>豊橋市豊清町字籠田８９－１</t>
  </si>
  <si>
    <t>Ｄ４９</t>
  </si>
  <si>
    <t>中野　真澄</t>
  </si>
  <si>
    <t>ナカノ　マスミ</t>
  </si>
  <si>
    <t>440-0842</t>
  </si>
  <si>
    <t>豊橋市岩屋町岩屋下７１－１０</t>
  </si>
  <si>
    <t>Ｄ４６</t>
  </si>
  <si>
    <t>西川　昌晴</t>
  </si>
  <si>
    <t>ニシカワ　マサハル</t>
  </si>
  <si>
    <t>豊橋市東岩田町3-8-16</t>
  </si>
  <si>
    <t>Ｄ４５</t>
  </si>
  <si>
    <t>早川　香里</t>
  </si>
  <si>
    <t>ハヤカワ　カオリ</t>
  </si>
  <si>
    <t>豊川市御油町下河原96　ウイングコートコートシェソア103</t>
  </si>
  <si>
    <t>Ｄ４１</t>
  </si>
  <si>
    <t>舟橋　万里子</t>
  </si>
  <si>
    <t>フナハシ　マリコ</t>
  </si>
  <si>
    <t>458-0037</t>
  </si>
  <si>
    <t>名古屋市緑区潮見が丘３－６４</t>
  </si>
  <si>
    <t>Ｄ３７</t>
  </si>
  <si>
    <t>三浦　尚</t>
  </si>
  <si>
    <t>440-0829</t>
  </si>
  <si>
    <t>豊橋市池見町８０</t>
  </si>
  <si>
    <t>Ｄ４２</t>
  </si>
  <si>
    <t>水野　修一</t>
  </si>
  <si>
    <t>ミズノ　シュウイチ</t>
  </si>
  <si>
    <t>豊橋市東小池町１３９－１セントラルドーミトリー４０３</t>
  </si>
  <si>
    <t>Ｄ４０</t>
  </si>
  <si>
    <t>村本　匡章</t>
  </si>
  <si>
    <t>ムラモト　マサアキ</t>
  </si>
  <si>
    <t>岡崎市宇頭町字東側３２－２</t>
  </si>
  <si>
    <t>知立市桜木町桜木107番地</t>
  </si>
  <si>
    <t>レオパレス桜木304号</t>
  </si>
  <si>
    <t>Ｄ３５</t>
  </si>
  <si>
    <t>石井　啓典</t>
  </si>
  <si>
    <t>イシイ　ヒロノリ</t>
  </si>
  <si>
    <t>441-8058</t>
  </si>
  <si>
    <t>豊橋市柱6番町49-1</t>
  </si>
  <si>
    <t>Ｄ３４</t>
  </si>
  <si>
    <t>加藤　隆彦</t>
  </si>
  <si>
    <t>カトウ　タカヒコ</t>
  </si>
  <si>
    <t>441-8064</t>
  </si>
  <si>
    <t>豊橋市富本町字国隠６５</t>
  </si>
  <si>
    <t>新富本住宅２０５号</t>
  </si>
  <si>
    <t>Ｄ２０２</t>
  </si>
  <si>
    <t>河合　智久</t>
  </si>
  <si>
    <t>カワイ　トモヒサ</t>
  </si>
  <si>
    <t>田原市野田町松ノ木64番地</t>
  </si>
  <si>
    <t>Ｄ３６</t>
  </si>
  <si>
    <t>小池　遊野</t>
  </si>
  <si>
    <t>コイケ　ユウヤ</t>
  </si>
  <si>
    <t>豊橋市雲谷町字上ノ山１９６－１０</t>
  </si>
  <si>
    <t>蒲郡東</t>
  </si>
  <si>
    <t>Ｄ２３</t>
  </si>
  <si>
    <t>酒井　聖史</t>
  </si>
  <si>
    <t>サカイ　キヨフミ</t>
  </si>
  <si>
    <t>蒲郡市三谷町須田２８－１</t>
  </si>
  <si>
    <t>Ｄ２８</t>
  </si>
  <si>
    <t>榊原　潤也</t>
  </si>
  <si>
    <t>サカキバラ　ジュンヤ</t>
  </si>
  <si>
    <t>441-8006</t>
  </si>
  <si>
    <t>豊橋市高洲町字大江6-2</t>
  </si>
  <si>
    <t>Ｄ２９</t>
  </si>
  <si>
    <t>椎名　さら</t>
  </si>
  <si>
    <t>シイナ　サラ</t>
  </si>
  <si>
    <t>豊橋市弥生町字中原88-9</t>
  </si>
  <si>
    <t>4-063</t>
  </si>
  <si>
    <t>塩野谷　幸依</t>
  </si>
  <si>
    <t>シオノヤ　サチエ</t>
  </si>
  <si>
    <t>441-0151</t>
  </si>
  <si>
    <t>豊橋市日色野町字菱形５</t>
  </si>
  <si>
    <t>Ｄ２５</t>
  </si>
  <si>
    <t>柴田　直道</t>
  </si>
  <si>
    <t>シバタ　ナオミチ</t>
  </si>
  <si>
    <t>蒲郡市中央本町14-21</t>
  </si>
  <si>
    <t>Ｄ２０１</t>
  </si>
  <si>
    <t>清水　拓海</t>
  </si>
  <si>
    <t>シミズ　タクミ</t>
  </si>
  <si>
    <t>豊川市市田町河尻38-1</t>
  </si>
  <si>
    <t>4-062</t>
  </si>
  <si>
    <t>白井　啓介</t>
  </si>
  <si>
    <t>シライ　ケイスケ</t>
  </si>
  <si>
    <t>441-3424</t>
  </si>
  <si>
    <t>田原市南神戸町中ノ島34</t>
  </si>
  <si>
    <t>090-5616-0785</t>
  </si>
  <si>
    <t>Ｄ３１</t>
  </si>
  <si>
    <t>白伊　美歩</t>
  </si>
  <si>
    <t>シライ　ミホ</t>
  </si>
  <si>
    <t>440-0022</t>
  </si>
  <si>
    <t>豊橋市岩崎町字ズシ19-3</t>
  </si>
  <si>
    <t>Ｄ３３</t>
  </si>
  <si>
    <t>杉山　尚槻</t>
  </si>
  <si>
    <t>スギヤマ　ナオキ</t>
  </si>
  <si>
    <t>441-8088</t>
  </si>
  <si>
    <t>豊橋市牟呂市場町10-6</t>
  </si>
  <si>
    <t>Ｄ２０３</t>
  </si>
  <si>
    <t>冨田　啓介</t>
  </si>
  <si>
    <t>トミタ　ケイスケ</t>
  </si>
  <si>
    <t>田原市大草町ぬめり４６</t>
  </si>
  <si>
    <t>Ｄ２４</t>
  </si>
  <si>
    <t>鳥居　正樹</t>
  </si>
  <si>
    <t>トリイ　マサキ</t>
  </si>
  <si>
    <t>蒲郡市中央本町</t>
  </si>
  <si>
    <t>Ｄ３２</t>
  </si>
  <si>
    <t>西上原　光</t>
  </si>
  <si>
    <t>ニシウエハラ　ヒカル</t>
  </si>
  <si>
    <t>豊橋市忠興3丁目2-18</t>
  </si>
  <si>
    <t>Ｄ２６</t>
  </si>
  <si>
    <t>丹羽　将一朗</t>
  </si>
  <si>
    <t>ニワ　ショウイチロウ</t>
  </si>
  <si>
    <t>豊橋市牛川町乗小路32-718</t>
  </si>
  <si>
    <t>niwasi0528@yahoo.co.jp</t>
  </si>
  <si>
    <t>Ｄ２７</t>
  </si>
  <si>
    <t>肥田　将哉</t>
  </si>
  <si>
    <t>ヒダ　マサヤ</t>
  </si>
  <si>
    <t>豊橋市大岩町字本郷６番地１</t>
  </si>
  <si>
    <t>Ｄ３０</t>
  </si>
  <si>
    <t>吉原　直輝</t>
  </si>
  <si>
    <t>ヨシハラ　ナオキ</t>
  </si>
  <si>
    <t>豊橋市西幸町字笠松51番地3</t>
  </si>
  <si>
    <t>4-061</t>
  </si>
  <si>
    <t>ワタナベ　カツヒロ</t>
  </si>
  <si>
    <t>豊川市桜木通1-23-3</t>
  </si>
  <si>
    <t>POLE-VAULT@c.vodafone.ne.jp</t>
  </si>
  <si>
    <t>0533-95-8182</t>
  </si>
  <si>
    <t>豊川高校</t>
  </si>
  <si>
    <t>442-0029</t>
  </si>
  <si>
    <t>愛知県豊川市末広通1-37</t>
  </si>
  <si>
    <t>0533-79-7114</t>
  </si>
  <si>
    <t>C573</t>
  </si>
  <si>
    <t>岩間　弘晃</t>
  </si>
  <si>
    <t>イワマ　ヒロアキ</t>
  </si>
  <si>
    <t>豊田市山之手5丁目１番地１</t>
  </si>
  <si>
    <t>グランディーテ山之手６０１</t>
  </si>
  <si>
    <t>C566</t>
  </si>
  <si>
    <t>大野　美穂</t>
  </si>
  <si>
    <t>オオノ　ミホ</t>
  </si>
  <si>
    <t>485-0832</t>
  </si>
  <si>
    <t>小牧市応時1-57</t>
  </si>
  <si>
    <t>C565</t>
  </si>
  <si>
    <t>豊田市乙部ケ丘４丁目１７番地１７</t>
  </si>
  <si>
    <t>C571</t>
  </si>
  <si>
    <t>加藤　かほり</t>
  </si>
  <si>
    <t>カトウ　カホリ</t>
  </si>
  <si>
    <t>485-0013</t>
  </si>
  <si>
    <t>小牧市新町1－167－2</t>
  </si>
  <si>
    <t>C569</t>
  </si>
  <si>
    <t>佐藤　真希子</t>
  </si>
  <si>
    <t>サトウ　マキコ</t>
  </si>
  <si>
    <t>稲沢市下津北山１－１</t>
  </si>
  <si>
    <t>エムズシテイ稲沢１０７</t>
  </si>
  <si>
    <t>C568</t>
  </si>
  <si>
    <t>スギウラ　カズミ</t>
  </si>
  <si>
    <t>みよし市三好丘旭5－5－1</t>
  </si>
  <si>
    <t>C567</t>
  </si>
  <si>
    <t>成瀬　素幹</t>
  </si>
  <si>
    <t>ナルセ　モトキ</t>
  </si>
  <si>
    <t>みよし市黒笹１丁目２－４</t>
  </si>
  <si>
    <t>すまいるヒルズＫＡＴＯ201号</t>
  </si>
  <si>
    <t>C572</t>
  </si>
  <si>
    <t>藤田　康平</t>
  </si>
  <si>
    <t>フジタ　コウヘイ</t>
  </si>
  <si>
    <t>豊田市浄水町伊保原426－4</t>
  </si>
  <si>
    <t>C574</t>
  </si>
  <si>
    <t>丸山　慎治</t>
  </si>
  <si>
    <t>マルヤマ　シンジ</t>
  </si>
  <si>
    <t>819-0006</t>
  </si>
  <si>
    <t>福岡市西区姪浜駅南4－17－20</t>
  </si>
  <si>
    <t>ディアナ姫浜101号</t>
  </si>
  <si>
    <t>C570</t>
  </si>
  <si>
    <t>山村　宗幸</t>
  </si>
  <si>
    <t>ヤマムラ　ムネユキ</t>
  </si>
  <si>
    <t>尾張旭市東本地ケ原町2-85-3</t>
  </si>
  <si>
    <t>C616</t>
  </si>
  <si>
    <t>大槻　昇平</t>
  </si>
  <si>
    <t>オオツキ　ショウヘイ</t>
  </si>
  <si>
    <t>豊田市陣中町１丁目６－１５</t>
  </si>
  <si>
    <t>ビューテック（株）豊田熱誠寮</t>
  </si>
  <si>
    <t>報徳学園</t>
  </si>
  <si>
    <t>471-0064</t>
  </si>
  <si>
    <t>愛知県豊田市梅坪町９－３０－１ビューテック株式会社</t>
  </si>
  <si>
    <t>0565-32-5430</t>
  </si>
  <si>
    <t>C611</t>
  </si>
  <si>
    <t>小野　良太</t>
  </si>
  <si>
    <t>オノ　リョウタ</t>
  </si>
  <si>
    <t>470-2302</t>
  </si>
  <si>
    <t>知多郡武豊町鹿ノ子田2-19</t>
  </si>
  <si>
    <t>ディアコート２ Ｄ棟１０２号室</t>
  </si>
  <si>
    <t>C612</t>
  </si>
  <si>
    <t>小角　賢吾</t>
  </si>
  <si>
    <t>コスミ　ケンゴ</t>
  </si>
  <si>
    <t>ラフォーレビューテック</t>
  </si>
  <si>
    <t>久御山</t>
  </si>
  <si>
    <t>C613</t>
  </si>
  <si>
    <t>芝原　崇晃</t>
  </si>
  <si>
    <t>シバハラ　タカアキ</t>
  </si>
  <si>
    <t>ラフォーレビューテックB-22</t>
  </si>
  <si>
    <t>C609</t>
  </si>
  <si>
    <t>清水　充人</t>
  </si>
  <si>
    <t>シミズ　ミツヒト</t>
  </si>
  <si>
    <t>441-8077</t>
  </si>
  <si>
    <t>豊橋市神野新田町ホノ割28</t>
  </si>
  <si>
    <t>ビューテック寮A102</t>
  </si>
  <si>
    <t>C614</t>
  </si>
  <si>
    <t>玉村　圭吾</t>
  </si>
  <si>
    <t>タマムラ　ケイゴ</t>
  </si>
  <si>
    <t>513-0826</t>
  </si>
  <si>
    <t>鈴鹿市住吉住吉1丁目8-18</t>
  </si>
  <si>
    <t>C610</t>
  </si>
  <si>
    <t>中村　暢宏</t>
  </si>
  <si>
    <t>ナカムラ　ノブヒロ</t>
  </si>
  <si>
    <t>ラフォーレビューテックB-21</t>
  </si>
  <si>
    <t>C615</t>
  </si>
  <si>
    <t>藤井　尭</t>
  </si>
  <si>
    <t>フジイ　タカシ</t>
  </si>
  <si>
    <t>takashi-fujii@vuteq.co.jp</t>
  </si>
  <si>
    <t>090-3457-8664</t>
  </si>
  <si>
    <t>ビューテック運輸株式会社</t>
  </si>
  <si>
    <t>愛知県豊田市梅坪町9-30-1ビューテック運輸株式会社　豊田営業所</t>
  </si>
  <si>
    <t>V5417</t>
  </si>
  <si>
    <t>浅井　里菜</t>
  </si>
  <si>
    <t>アサイ　リナ</t>
  </si>
  <si>
    <t>447-0832</t>
  </si>
  <si>
    <t>碧南市岬町1-18</t>
  </si>
  <si>
    <t>V5360</t>
  </si>
  <si>
    <t>安藤　小万智</t>
  </si>
  <si>
    <t>アンドウ　コマチ</t>
  </si>
  <si>
    <t>447-0038</t>
  </si>
  <si>
    <t>碧南市荒子町3-4</t>
  </si>
  <si>
    <t>V367</t>
  </si>
  <si>
    <t>石川　勧次朗</t>
  </si>
  <si>
    <t>イシカワ　カンジロウ</t>
  </si>
  <si>
    <t>447-0858</t>
  </si>
  <si>
    <t>碧南市石橋町2-67-2</t>
  </si>
  <si>
    <t>V364</t>
  </si>
  <si>
    <t>遠藤　耕介</t>
  </si>
  <si>
    <t>エンドウ　コウスケ</t>
  </si>
  <si>
    <t>447-0056</t>
  </si>
  <si>
    <t>碧南市千福町4-60</t>
  </si>
  <si>
    <t>090-4400-7113</t>
  </si>
  <si>
    <t>V5358</t>
  </si>
  <si>
    <t>榊原　咲絵</t>
  </si>
  <si>
    <t>サカキバラ　サエ</t>
  </si>
  <si>
    <t>447-0882</t>
  </si>
  <si>
    <t>碧南市日進町2-54</t>
  </si>
  <si>
    <t>V5359</t>
  </si>
  <si>
    <t>杉本　莉里香</t>
  </si>
  <si>
    <t>スギモト　リリカ</t>
  </si>
  <si>
    <t>447-0836</t>
  </si>
  <si>
    <t>碧南市若松町2-50</t>
  </si>
  <si>
    <t>0566-46-9097</t>
  </si>
  <si>
    <t>V369</t>
  </si>
  <si>
    <t>鈴木　直大</t>
  </si>
  <si>
    <t>スズキ　ナオヒロ</t>
  </si>
  <si>
    <t>447-0852</t>
  </si>
  <si>
    <t>碧南市本郷町1-84</t>
  </si>
  <si>
    <t>0566-41-0313</t>
  </si>
  <si>
    <t>V370</t>
  </si>
  <si>
    <t>鈴木　龍也</t>
  </si>
  <si>
    <t>スズキ　リュウヤ</t>
  </si>
  <si>
    <t>碧南市立西端中学校</t>
  </si>
  <si>
    <t>447-0068</t>
  </si>
  <si>
    <t>碧南市荒居町2-75-4</t>
  </si>
  <si>
    <t>090-2138-3656</t>
  </si>
  <si>
    <t>V365</t>
  </si>
  <si>
    <t>竹内　亮人</t>
  </si>
  <si>
    <t>タケウチ　リョウト</t>
  </si>
  <si>
    <t>447-0874</t>
  </si>
  <si>
    <t>碧南市作塚町1-5-2</t>
  </si>
  <si>
    <t>090-6073-1661</t>
  </si>
  <si>
    <t>V371</t>
  </si>
  <si>
    <t>中原　悠斗</t>
  </si>
  <si>
    <t>ナカハラ　ユウト</t>
  </si>
  <si>
    <t>碧南市若松町1-40</t>
  </si>
  <si>
    <t>0566-48-7516</t>
  </si>
  <si>
    <t>V366</t>
  </si>
  <si>
    <t>三浦　源生</t>
  </si>
  <si>
    <t>ミウラ　ゲンキ</t>
  </si>
  <si>
    <t>碧南市石橋町2-61</t>
  </si>
  <si>
    <t>V5361</t>
  </si>
  <si>
    <t>宮浦　有紀</t>
  </si>
  <si>
    <t>ミウラ　ユキ</t>
  </si>
  <si>
    <t>C349</t>
  </si>
  <si>
    <t>會澤　太皐</t>
  </si>
  <si>
    <t>アイザワ　タイコウ</t>
  </si>
  <si>
    <t>岡崎市宇頭町東山100-1</t>
  </si>
  <si>
    <t>東山荘1-304</t>
  </si>
  <si>
    <t>C353</t>
  </si>
  <si>
    <t>伊藤　博美</t>
  </si>
  <si>
    <t>イトウ　ヒロミ</t>
  </si>
  <si>
    <t>豊橋市南栄町蟹原21-115</t>
  </si>
  <si>
    <t>C346</t>
  </si>
  <si>
    <t>岩崎　龍也</t>
  </si>
  <si>
    <t>イワサキ　タツヤ</t>
  </si>
  <si>
    <t>441-0203</t>
  </si>
  <si>
    <t>豊川市長沢町大覚625</t>
  </si>
  <si>
    <t>C348</t>
  </si>
  <si>
    <t>岩月　彰弘</t>
  </si>
  <si>
    <t>イワツキ　アキヒロ</t>
  </si>
  <si>
    <t>豊田市畝部東町中切56</t>
  </si>
  <si>
    <t>C354</t>
  </si>
  <si>
    <t>大崎　一就</t>
  </si>
  <si>
    <t>オオサキ　カズナリ</t>
  </si>
  <si>
    <t>470-1154</t>
  </si>
  <si>
    <t>豊明市新栄町2-56-3</t>
  </si>
  <si>
    <t>C352</t>
  </si>
  <si>
    <t>片岡　輝</t>
  </si>
  <si>
    <t>カタオカ　アキラ</t>
  </si>
  <si>
    <t>岡崎市赤渋町野中48-2</t>
  </si>
  <si>
    <t>C350</t>
  </si>
  <si>
    <t>河合　健吾</t>
  </si>
  <si>
    <t>カワイ　ケンゴ</t>
  </si>
  <si>
    <t>tkkk-24k@hm10.aitai.ne.jp</t>
  </si>
  <si>
    <t>C347</t>
  </si>
  <si>
    <t>河合　晃平</t>
  </si>
  <si>
    <t>カワイ　コウヘイ</t>
  </si>
  <si>
    <t>豊田市東大林町上半40</t>
  </si>
  <si>
    <t>C351</t>
  </si>
  <si>
    <t>河合　貴司</t>
  </si>
  <si>
    <t>カワイ　タカシ</t>
  </si>
  <si>
    <t>C345</t>
  </si>
  <si>
    <t>長谷部　智隆</t>
  </si>
  <si>
    <t>ハセベ　トモタカ</t>
  </si>
  <si>
    <t>444-0935</t>
  </si>
  <si>
    <t>岡崎市下佐々木町下藤野122-1</t>
  </si>
  <si>
    <t>C276</t>
  </si>
  <si>
    <t>安喜　詠亮</t>
  </si>
  <si>
    <t>アキ　エイスケ</t>
  </si>
  <si>
    <t>岡崎市小針町字北畑8-1</t>
  </si>
  <si>
    <t>三菱第一菱風寮 B202</t>
  </si>
  <si>
    <t>C283</t>
  </si>
  <si>
    <t>阿部　誉史</t>
  </si>
  <si>
    <t>アベ　タカフミ</t>
  </si>
  <si>
    <t>岡崎市仁木町川越１番地</t>
  </si>
  <si>
    <t>三菱自動車工業仁木寮A217号室</t>
  </si>
  <si>
    <t>080-1716-5163</t>
  </si>
  <si>
    <t>C282</t>
  </si>
  <si>
    <t>上田　泰輔</t>
  </si>
  <si>
    <t>ウエダ　タイスケ</t>
  </si>
  <si>
    <t>豊田市御船町榎島17-1</t>
  </si>
  <si>
    <t>C273</t>
  </si>
  <si>
    <t>エモト　サトシ</t>
  </si>
  <si>
    <t>知多郡東浦町森岡字森の里５４－３</t>
  </si>
  <si>
    <t>C278</t>
  </si>
  <si>
    <t>河内　正輝</t>
  </si>
  <si>
    <t>カワウチ　マサキ</t>
  </si>
  <si>
    <t>みよし市東山台</t>
  </si>
  <si>
    <t>コーポメロンB202号</t>
  </si>
  <si>
    <t>C280</t>
  </si>
  <si>
    <t>小島　慎也</t>
  </si>
  <si>
    <t>コジマ　シンヤ</t>
  </si>
  <si>
    <t>447-0064</t>
  </si>
  <si>
    <t>碧南市西山町1丁目41番地</t>
  </si>
  <si>
    <t>パークハイアット207</t>
  </si>
  <si>
    <t>3-002</t>
  </si>
  <si>
    <t>小林　弘幸</t>
  </si>
  <si>
    <t>コバヤシ　ヒロユキ</t>
  </si>
  <si>
    <t>444-3501</t>
  </si>
  <si>
    <t>岡崎市池金町金山４５－１</t>
  </si>
  <si>
    <t>C284</t>
  </si>
  <si>
    <t>鈴木　孝侑</t>
  </si>
  <si>
    <t>スズキ　タカユキ</t>
  </si>
  <si>
    <t>446-0036</t>
  </si>
  <si>
    <t>安城市小堤町15-1</t>
  </si>
  <si>
    <t>サンプラザ藤201号室</t>
  </si>
  <si>
    <t>C277</t>
  </si>
  <si>
    <t>外山　和歩</t>
  </si>
  <si>
    <t>トヤマ　カズホ</t>
  </si>
  <si>
    <t>知多郡東浦町大字生路字前田45番地</t>
  </si>
  <si>
    <t>コットンメゾンB102号</t>
  </si>
  <si>
    <t>kazuho.toyama@mitsubishi-motors.com</t>
  </si>
  <si>
    <t>C275</t>
  </si>
  <si>
    <t>前川　知美</t>
  </si>
  <si>
    <t>マエカワ　トモミ</t>
  </si>
  <si>
    <t>安城市桜井町森田８２－１</t>
  </si>
  <si>
    <t>C272</t>
  </si>
  <si>
    <t>牧井　智哉</t>
  </si>
  <si>
    <t>マキイ　トモヤ</t>
  </si>
  <si>
    <t>445-0004</t>
  </si>
  <si>
    <t>西尾市西浅井町西田１４－４キングスコート西尾プレステージ２０１</t>
  </si>
  <si>
    <t>C281</t>
  </si>
  <si>
    <t>諸熊　祥希</t>
  </si>
  <si>
    <t>モロクマ　ヨシキ</t>
  </si>
  <si>
    <t>碧南市栄町4丁目83番地</t>
  </si>
  <si>
    <t>C279</t>
  </si>
  <si>
    <t>山口　哲司</t>
  </si>
  <si>
    <t>ヤマグチ　テツジ</t>
  </si>
  <si>
    <t>岡崎市小針町字亀ヶ渕１－１</t>
  </si>
  <si>
    <t>三菱自動車小針ハイツ</t>
  </si>
  <si>
    <t>C274</t>
  </si>
  <si>
    <t>山本　悌広</t>
  </si>
  <si>
    <t>ヤマモト　トモヒロ</t>
  </si>
  <si>
    <t>岡崎市竜美中1-5</t>
  </si>
  <si>
    <t>三菱竜美ヶ丘社宅Ｉ-302</t>
  </si>
  <si>
    <t>B1079</t>
  </si>
  <si>
    <t>高野　育実</t>
  </si>
  <si>
    <t>コウノ　イクミ</t>
  </si>
  <si>
    <t>東海市養父町</t>
  </si>
  <si>
    <t>3丁目24番地タウン養父101号</t>
  </si>
  <si>
    <t>B1070</t>
  </si>
  <si>
    <t>B1071</t>
  </si>
  <si>
    <t>A212</t>
  </si>
  <si>
    <t>磯野　祐輔</t>
  </si>
  <si>
    <t>イソノ　ユウスケ</t>
  </si>
  <si>
    <t>稲沢市正明寺２－２３－６</t>
  </si>
  <si>
    <t>フロンテ２１　３０３号室</t>
  </si>
  <si>
    <t>A220</t>
  </si>
  <si>
    <t>492-8071</t>
  </si>
  <si>
    <t>稲沢市下津本郷町３７－１</t>
  </si>
  <si>
    <t>A215</t>
  </si>
  <si>
    <t>大川　悠太</t>
  </si>
  <si>
    <t>オオカワ　ユウタ</t>
  </si>
  <si>
    <t>稲沢市菱町１番地</t>
  </si>
  <si>
    <t>三菱電機稲沢製作所　正明寮　３４５号</t>
  </si>
  <si>
    <t>A216</t>
  </si>
  <si>
    <t>大本　義万</t>
  </si>
  <si>
    <t>オオモト　ヨシカズ</t>
  </si>
  <si>
    <t>488-0013</t>
  </si>
  <si>
    <t>尾張旭市三郷町富丘３６－１１</t>
  </si>
  <si>
    <t>A211</t>
  </si>
  <si>
    <t>片岡　孝昭</t>
  </si>
  <si>
    <t>カタオカ　タカアキ</t>
  </si>
  <si>
    <t>669-1324</t>
  </si>
  <si>
    <t>三田市ゆりのき台２－１３－３</t>
  </si>
  <si>
    <t>A221</t>
  </si>
  <si>
    <t>高岡　寛也</t>
  </si>
  <si>
    <t>タカオカ　ヒロヤ</t>
  </si>
  <si>
    <t>稲沢市駅前２丁目２９－１２</t>
  </si>
  <si>
    <t>シャルマン２００１－Ｂ１０１</t>
  </si>
  <si>
    <t>A210</t>
  </si>
  <si>
    <t>茶谷　健</t>
  </si>
  <si>
    <t>チャヤ　タケシ</t>
  </si>
  <si>
    <t>多治見市滝呂町１７－１７－７</t>
  </si>
  <si>
    <t>A213</t>
  </si>
  <si>
    <t>塚本　康雅</t>
  </si>
  <si>
    <t>ツカモト　ヤスマサ</t>
  </si>
  <si>
    <t>名古屋市北区平安二丁目２３番５６号</t>
  </si>
  <si>
    <t>A219</t>
  </si>
  <si>
    <t>中村　雷人</t>
  </si>
  <si>
    <t>ナカムラ　ライト</t>
  </si>
  <si>
    <t>三菱電機稲沢製作所　正明寮　４３８号</t>
  </si>
  <si>
    <t>A214</t>
  </si>
  <si>
    <t>野末　紗海人</t>
  </si>
  <si>
    <t>ノズエ　サミト</t>
  </si>
  <si>
    <t>一宮市昭和１－１０－８</t>
  </si>
  <si>
    <t>エクセレンス　１０２号</t>
  </si>
  <si>
    <t>A217</t>
  </si>
  <si>
    <t>福井　康平</t>
  </si>
  <si>
    <t>フクイ　コウヘイ</t>
  </si>
  <si>
    <t>491-0859</t>
  </si>
  <si>
    <t>一宮市本町２－３－２２</t>
  </si>
  <si>
    <t>ＭＡＲＣＨＥ一宮　９０７号室</t>
  </si>
  <si>
    <t>A218</t>
  </si>
  <si>
    <t>松尾　祐太</t>
  </si>
  <si>
    <t>マツオ　ユウタ</t>
  </si>
  <si>
    <t>一宮市平和１－１－１５</t>
  </si>
  <si>
    <t>トータスマンション　２Ａ号</t>
  </si>
  <si>
    <t>名古屋市天白区平針2-403</t>
  </si>
  <si>
    <t>パルガーデン１Ｂ</t>
  </si>
  <si>
    <t>B1041</t>
  </si>
  <si>
    <t>清水　章名</t>
  </si>
  <si>
    <t>シミズ　アキナ</t>
  </si>
  <si>
    <t>明正アスリーツ</t>
  </si>
  <si>
    <t>メイセイアスリーツ</t>
  </si>
  <si>
    <t>名古屋市中区栄1-20-10</t>
  </si>
  <si>
    <t>グラン・アベニュー栄708</t>
  </si>
  <si>
    <t>090-1621-0995</t>
  </si>
  <si>
    <t>B1042</t>
  </si>
  <si>
    <t>清水　麻斗架</t>
  </si>
  <si>
    <t>シミズ　マドカ</t>
  </si>
  <si>
    <t>162-0837</t>
  </si>
  <si>
    <t>新宿区納戸町34-1</t>
  </si>
  <si>
    <t>ヒッポハウス市ヶ谷210号室</t>
  </si>
  <si>
    <t>B1043</t>
  </si>
  <si>
    <t>藤根　和也</t>
  </si>
  <si>
    <t>フジネ　カズヤ</t>
  </si>
  <si>
    <t>164-0012</t>
  </si>
  <si>
    <t>中野区本町3-22-5</t>
  </si>
  <si>
    <t>セドルハイム205号室</t>
  </si>
  <si>
    <t>090-6808-4896</t>
  </si>
  <si>
    <t>B1040</t>
  </si>
  <si>
    <t>水谷　浩輔</t>
  </si>
  <si>
    <t>ミズタニ　コウスケ</t>
  </si>
  <si>
    <t>090-3258-6358</t>
  </si>
  <si>
    <t>B1039</t>
  </si>
  <si>
    <t>宮越　誉弘</t>
  </si>
  <si>
    <t>ミヤコシ　タカヒロ</t>
  </si>
  <si>
    <t>452-0962</t>
  </si>
  <si>
    <t>清須市春日江先19-1</t>
  </si>
  <si>
    <t>レキップ103</t>
  </si>
  <si>
    <t>miyakoshi@nakayamapop.com</t>
  </si>
  <si>
    <t>090-4660-0069</t>
  </si>
  <si>
    <t>B1054</t>
  </si>
  <si>
    <t>加藤　亮太</t>
  </si>
  <si>
    <t>カトウ　リョウタ</t>
  </si>
  <si>
    <t>名聾AC</t>
  </si>
  <si>
    <t>メイロウエーシー</t>
  </si>
  <si>
    <t>名古屋市千種区鹿子殿２１－１</t>
  </si>
  <si>
    <t>愛知県立名古屋聾学校</t>
  </si>
  <si>
    <t>B1053</t>
  </si>
  <si>
    <t>河村　雅矢</t>
  </si>
  <si>
    <t>カワムラ　マサヤ</t>
  </si>
  <si>
    <t>B1052</t>
  </si>
  <si>
    <t>鈴木　豪</t>
  </si>
  <si>
    <t>スズキ　ゴウ</t>
  </si>
  <si>
    <t>B1051</t>
  </si>
  <si>
    <t>松尾　尚紀</t>
  </si>
  <si>
    <t>マツオ　ナオキ</t>
  </si>
  <si>
    <t>B1055</t>
  </si>
  <si>
    <t>三木　恵介</t>
  </si>
  <si>
    <t>ミキ　ケイスケ</t>
  </si>
  <si>
    <t>A142</t>
  </si>
  <si>
    <t>杉本　明洋</t>
  </si>
  <si>
    <t>スギモト　アキヒロ</t>
  </si>
  <si>
    <t>A145</t>
  </si>
  <si>
    <t>杉本　憲恒</t>
  </si>
  <si>
    <t>スギモト　ノリツネ</t>
  </si>
  <si>
    <t>江南市尾崎町桐野8</t>
  </si>
  <si>
    <t>A146</t>
  </si>
  <si>
    <t>杉本　美帆</t>
  </si>
  <si>
    <t>スギモト　ミホ</t>
  </si>
  <si>
    <t>A144</t>
  </si>
  <si>
    <t>杉本　由夏</t>
  </si>
  <si>
    <t>スギモト　ユカ</t>
  </si>
  <si>
    <t>A143</t>
  </si>
  <si>
    <t>スギモト　ユキノブ</t>
  </si>
  <si>
    <t>B1068</t>
  </si>
  <si>
    <t>C109</t>
  </si>
  <si>
    <t>石川　雅広</t>
  </si>
  <si>
    <t>イシカワ　マサヒロ</t>
  </si>
  <si>
    <t>刈谷市板倉町１－７－３</t>
  </si>
  <si>
    <t>C115</t>
  </si>
  <si>
    <t>稲葉　賢治</t>
  </si>
  <si>
    <t>イナバ　ケンジ</t>
  </si>
  <si>
    <t>475-0045</t>
  </si>
  <si>
    <t>半田市乙川殿町４－５</t>
  </si>
  <si>
    <t>C121</t>
  </si>
  <si>
    <t>井村　光孝</t>
  </si>
  <si>
    <t>イムラ　ミツタカ</t>
  </si>
  <si>
    <t>知立市八ツ田町1-22-2</t>
  </si>
  <si>
    <t>C117</t>
  </si>
  <si>
    <t>岩月　崇</t>
  </si>
  <si>
    <t>イワツキ　タカシ</t>
  </si>
  <si>
    <t>459-8009</t>
  </si>
  <si>
    <t>名古屋市緑区清水山２－５０４</t>
  </si>
  <si>
    <t>C126</t>
  </si>
  <si>
    <t>臼井　宏明</t>
  </si>
  <si>
    <t>ウスイ　ヒロアキ</t>
  </si>
  <si>
    <t>知多郡美浜町奥田三ヶ市51-1</t>
  </si>
  <si>
    <t>090-4164-8310</t>
  </si>
  <si>
    <t>C125</t>
  </si>
  <si>
    <t>臼井　涼</t>
  </si>
  <si>
    <t>ウスイ　リョウ</t>
  </si>
  <si>
    <t>知多郡武豊町梨子ノ木1-67-2</t>
  </si>
  <si>
    <t>090-4086-0607</t>
  </si>
  <si>
    <t>C120</t>
  </si>
  <si>
    <t>遠藤　誠</t>
  </si>
  <si>
    <t>エンドウ　マコト</t>
  </si>
  <si>
    <t>愛知郡長久手町長湫東原山1-1</t>
  </si>
  <si>
    <t>Ｎ東原山住宅2-402</t>
  </si>
  <si>
    <t>C116</t>
  </si>
  <si>
    <t>太田　有一</t>
  </si>
  <si>
    <t>オオタ　アリカズ</t>
  </si>
  <si>
    <t>安城市村高町藤野里２３－１</t>
  </si>
  <si>
    <t>C122</t>
  </si>
  <si>
    <t>大原　司</t>
  </si>
  <si>
    <t>オオハラ　ツカサ</t>
  </si>
  <si>
    <t>豊田市豊栄町9丁目６６－３－１０１</t>
  </si>
  <si>
    <t>C99</t>
  </si>
  <si>
    <t>木村　敦史</t>
  </si>
  <si>
    <t>キムラ　アツシ</t>
  </si>
  <si>
    <t>日進市米野木町東田面43-2</t>
  </si>
  <si>
    <t>メゾンプロバンズ206</t>
  </si>
  <si>
    <t>C102</t>
  </si>
  <si>
    <t>日下部　正美</t>
  </si>
  <si>
    <t>クサカベ　マサミ</t>
  </si>
  <si>
    <t>岡崎市小針町字松山１２－２</t>
  </si>
  <si>
    <t>C101</t>
  </si>
  <si>
    <t>栗木　淳二</t>
  </si>
  <si>
    <t>クリキ　ジュンジ</t>
  </si>
  <si>
    <t>豊田市朝日ケ丘３－７－１３</t>
  </si>
  <si>
    <t>C119</t>
  </si>
  <si>
    <t>後藤　昌実</t>
  </si>
  <si>
    <t>ゴトウ　マサミ</t>
  </si>
  <si>
    <t>豊田市山之手９－５８</t>
  </si>
  <si>
    <t>C103</t>
  </si>
  <si>
    <t>崎下　雅人</t>
  </si>
  <si>
    <t>サキシタ　マサト</t>
  </si>
  <si>
    <t>知多市新知東町3丁目5番地21</t>
  </si>
  <si>
    <t>C106</t>
  </si>
  <si>
    <t>シミズ　フミオ</t>
  </si>
  <si>
    <t>C114</t>
  </si>
  <si>
    <t>神野　純美</t>
  </si>
  <si>
    <t>ジンノ　アツミ</t>
  </si>
  <si>
    <t>西加茂郡三好町福谷根浦２７－６０６グランシャリオ３０１</t>
  </si>
  <si>
    <t>C540</t>
  </si>
  <si>
    <t>高橋　賢司</t>
  </si>
  <si>
    <t>タカハシ　ケンジ</t>
  </si>
  <si>
    <t>471-0878</t>
  </si>
  <si>
    <t>豊田市下林町2-3-1　101号室</t>
  </si>
  <si>
    <t>C118</t>
  </si>
  <si>
    <t>田口　英樹</t>
  </si>
  <si>
    <t>タグチ　ヒデキ</t>
  </si>
  <si>
    <t>472-0011</t>
  </si>
  <si>
    <t>岡崎市橋目町御小屋西１７２－１</t>
  </si>
  <si>
    <t>C124</t>
  </si>
  <si>
    <t>棚瀬　良博</t>
  </si>
  <si>
    <t>タナセ　ヨシヒロ</t>
  </si>
  <si>
    <t>501-0223</t>
  </si>
  <si>
    <t>瑞穂市穂積</t>
  </si>
  <si>
    <t>C100</t>
  </si>
  <si>
    <t>谷口　由香</t>
  </si>
  <si>
    <t>タニグチ　ユカ</t>
  </si>
  <si>
    <t>470-1213</t>
  </si>
  <si>
    <t>豊田市桝塚西町北小畔74-5</t>
  </si>
  <si>
    <t>C104</t>
  </si>
  <si>
    <t>豊川　稔</t>
  </si>
  <si>
    <t>トヨカワ　ミノル</t>
  </si>
  <si>
    <t>岡崎市赤渋町蔵西44-8</t>
  </si>
  <si>
    <t>C111</t>
  </si>
  <si>
    <t>中村　和貴</t>
  </si>
  <si>
    <t>ナカムラ　カズタカ</t>
  </si>
  <si>
    <t>刈谷市今川町花岡１９８－２</t>
  </si>
  <si>
    <t>C107</t>
  </si>
  <si>
    <t>畑山　久人</t>
  </si>
  <si>
    <t>ハタヤマ　ヒサヒト</t>
  </si>
  <si>
    <t>448-0033</t>
  </si>
  <si>
    <t>刈谷市丸田町5－11</t>
  </si>
  <si>
    <t>ダイヤパレス刈谷301</t>
  </si>
  <si>
    <t>C112</t>
  </si>
  <si>
    <t>林　直孝</t>
  </si>
  <si>
    <t>ハヤシ　ナオタカ</t>
  </si>
  <si>
    <t>大府市大東町１－７４２パークメゾン２Ｃ</t>
  </si>
  <si>
    <t>C110</t>
  </si>
  <si>
    <t>福安　ひふみ</t>
  </si>
  <si>
    <t>フクヤス　ヒフミ</t>
  </si>
  <si>
    <t>知立市谷田町西１－１４－１０－Ｂ２０４</t>
  </si>
  <si>
    <t>C113</t>
  </si>
  <si>
    <t>古川　淳一</t>
  </si>
  <si>
    <t>知多郡阿久比町宮津小廻間１－６８</t>
  </si>
  <si>
    <t>C123</t>
  </si>
  <si>
    <t>本多　徳孝</t>
  </si>
  <si>
    <t>ホンダ　ノリナリ</t>
  </si>
  <si>
    <t>知多市南巽が丘3-145</t>
  </si>
  <si>
    <t>080-6945-9632</t>
  </si>
  <si>
    <t>C108</t>
  </si>
  <si>
    <t>村井　与志夫</t>
  </si>
  <si>
    <t>ムライ　ヨシオ</t>
  </si>
  <si>
    <t>愛知郡東郷町諸輪上市６９－５</t>
  </si>
  <si>
    <t>C105</t>
  </si>
  <si>
    <t>米田　博文</t>
  </si>
  <si>
    <t>ヨネダ　ヒロフミ</t>
  </si>
  <si>
    <t>安城市桜町３－１８安城グランドハイツ３１５</t>
  </si>
  <si>
    <t>A239</t>
  </si>
  <si>
    <t>遠藤　文美</t>
  </si>
  <si>
    <t>エンドウ　アヤミ</t>
  </si>
  <si>
    <t>ライズ</t>
  </si>
  <si>
    <t>名古屋市西区城西5-25-18</t>
  </si>
  <si>
    <t>A237</t>
  </si>
  <si>
    <t>大野　忍</t>
  </si>
  <si>
    <t>オオノ　シノブ</t>
  </si>
  <si>
    <t>496-0924</t>
  </si>
  <si>
    <t>愛西市善太新田町七草平16-1</t>
  </si>
  <si>
    <t>A244</t>
  </si>
  <si>
    <t>加藤　寛斗</t>
  </si>
  <si>
    <t>弥富市鍋田町稲山３８８－８</t>
  </si>
  <si>
    <t>A241</t>
  </si>
  <si>
    <t>亀井　楓也</t>
  </si>
  <si>
    <t>カメイ　フウヤ</t>
  </si>
  <si>
    <t>511-1122</t>
  </si>
  <si>
    <t>桑名市長島町松ケ島１１８－８</t>
  </si>
  <si>
    <t>A240</t>
  </si>
  <si>
    <t>坂田　義昭</t>
  </si>
  <si>
    <t>サカタ　ヨシアキ</t>
  </si>
  <si>
    <t>463-0814</t>
  </si>
  <si>
    <t>名古屋市守山区桔梗平2-1304</t>
  </si>
  <si>
    <t>メゾンファミール</t>
  </si>
  <si>
    <t>090-1786-1554</t>
  </si>
  <si>
    <t>愛知黎明高校</t>
  </si>
  <si>
    <t>愛知県弥富市稲吉2-52愛知黎明高校</t>
  </si>
  <si>
    <t>A243</t>
  </si>
  <si>
    <t>田中　良資</t>
  </si>
  <si>
    <t>タナカ　リョウスケ</t>
  </si>
  <si>
    <t>名古屋市緑区鳴丘2-2304-1</t>
  </si>
  <si>
    <t>A242</t>
  </si>
  <si>
    <t>捻木　周</t>
  </si>
  <si>
    <t>ネリキ　アマネ</t>
  </si>
  <si>
    <t>名古屋市中川区長須賀３－２０１</t>
  </si>
  <si>
    <t>ダイアパレス伏屋弐番館３０５</t>
  </si>
  <si>
    <t>A238</t>
  </si>
  <si>
    <t>矢野　慎也</t>
  </si>
  <si>
    <t>ヤノ　シンヤ</t>
  </si>
  <si>
    <t>名古屋市中川区尾頭橋3-11-16</t>
  </si>
  <si>
    <t>B1072</t>
  </si>
  <si>
    <t>磯谷　由衣</t>
  </si>
  <si>
    <t>イソガイ　ユイ</t>
  </si>
  <si>
    <t>471-0029</t>
  </si>
  <si>
    <t>豊田市桜町2-18-1</t>
  </si>
  <si>
    <t>prides-of-mindisp.runrun@i.softbank.jp</t>
  </si>
  <si>
    <t>C357</t>
    <phoneticPr fontId="38"/>
  </si>
  <si>
    <t>4R</t>
    <phoneticPr fontId="38"/>
  </si>
  <si>
    <t>一般未登録者</t>
    <rPh sb="0" eb="2">
      <t>イッパン</t>
    </rPh>
    <rPh sb="2" eb="3">
      <t>ミ</t>
    </rPh>
    <rPh sb="3" eb="6">
      <t>トウロクシャ</t>
    </rPh>
    <phoneticPr fontId="2"/>
  </si>
  <si>
    <t>　　お手数ですが手入力をお願いします。</t>
    <rPh sb="3" eb="5">
      <t>テスウ</t>
    </rPh>
    <rPh sb="8" eb="9">
      <t>テ</t>
    </rPh>
    <rPh sb="9" eb="11">
      <t>ニュウリョク</t>
    </rPh>
    <rPh sb="13" eb="14">
      <t>ネガ</t>
    </rPh>
    <phoneticPr fontId="2"/>
  </si>
  <si>
    <t>　　※ナンバーは、記入の必要はありません。</t>
    <rPh sb="9" eb="11">
      <t>キニュウ</t>
    </rPh>
    <rPh sb="12" eb="14">
      <t>ヒツヨウ</t>
    </rPh>
    <phoneticPr fontId="2"/>
  </si>
  <si>
    <t>←</t>
    <phoneticPr fontId="2"/>
  </si>
  <si>
    <t>担当者が入力します</t>
    <rPh sb="0" eb="3">
      <t>タント</t>
    </rPh>
    <rPh sb="4" eb="6">
      <t>ニュウリョク</t>
    </rPh>
    <phoneticPr fontId="2"/>
  </si>
  <si>
    <t>入力不要</t>
    <rPh sb="0" eb="4">
      <t>ニュウリョクフヨウ</t>
    </rPh>
    <phoneticPr fontId="2"/>
  </si>
  <si>
    <t>ﾅﾝﾊﾞｰは担当者が入力します</t>
    <rPh sb="6" eb="9">
      <t>タントウシャ</t>
    </rPh>
    <rPh sb="10" eb="15">
      <t>ニュウリョク</t>
    </rPh>
    <phoneticPr fontId="2"/>
  </si>
  <si>
    <t>　・プログラム購入部数、金額を確認してください。</t>
    <rPh sb="7" eb="9">
      <t>コウニュウ</t>
    </rPh>
    <rPh sb="9" eb="11">
      <t>ブスウ</t>
    </rPh>
    <rPh sb="12" eb="14">
      <t>キンガク</t>
    </rPh>
    <rPh sb="15" eb="17">
      <t>カクニン</t>
    </rPh>
    <phoneticPr fontId="2"/>
  </si>
  <si>
    <t>団体名</t>
    <rPh sb="0" eb="2">
      <t>ダンタイ</t>
    </rPh>
    <rPh sb="2" eb="3">
      <t>メイ</t>
    </rPh>
    <phoneticPr fontId="38"/>
  </si>
  <si>
    <r>
      <t>　・</t>
    </r>
    <r>
      <rPr>
        <b/>
        <u/>
        <sz val="11"/>
        <color indexed="10"/>
        <rFont val="ＭＳ ゴシック"/>
        <family val="3"/>
        <charset val="128"/>
      </rPr>
      <t>ファイル名を団体名（例：○○○）に変更し</t>
    </r>
    <r>
      <rPr>
        <sz val="11"/>
        <color indexed="8"/>
        <rFont val="ＭＳ 明朝"/>
        <family val="1"/>
        <charset val="128"/>
      </rPr>
      <t>保存してください。メールに添付するときは、ファイル名が団体名に</t>
    </r>
    <rPh sb="6" eb="7">
      <t>メイ</t>
    </rPh>
    <rPh sb="8" eb="10">
      <t>ダンタイ</t>
    </rPh>
    <rPh sb="10" eb="11">
      <t>メイ</t>
    </rPh>
    <rPh sb="12" eb="13">
      <t>レイ</t>
    </rPh>
    <rPh sb="19" eb="21">
      <t>ヘンコウ</t>
    </rPh>
    <rPh sb="22" eb="24">
      <t>ホゾン</t>
    </rPh>
    <rPh sb="35" eb="37">
      <t>テンプ</t>
    </rPh>
    <rPh sb="47" eb="48">
      <t>メイ</t>
    </rPh>
    <rPh sb="49" eb="51">
      <t>ダンタイ</t>
    </rPh>
    <rPh sb="51" eb="52">
      <t>メイ</t>
    </rPh>
    <phoneticPr fontId="2"/>
  </si>
  <si>
    <t>　　個人の場合は、ファイル名を個人名にしてください。</t>
    <rPh sb="2" eb="4">
      <t>コジン</t>
    </rPh>
    <rPh sb="5" eb="7">
      <t>バアイ</t>
    </rPh>
    <rPh sb="15" eb="18">
      <t>コジンメイ</t>
    </rPh>
    <phoneticPr fontId="2"/>
  </si>
  <si>
    <t>一共通男60歳代2000m</t>
    <rPh sb="7" eb="8">
      <t>ダイ</t>
    </rPh>
    <phoneticPr fontId="74"/>
  </si>
  <si>
    <t>一共通女60歳代2000m</t>
    <rPh sb="7" eb="8">
      <t>ダイ</t>
    </rPh>
    <phoneticPr fontId="74"/>
  </si>
  <si>
    <t>一共通女70歳以上2000m</t>
  </si>
  <si>
    <t>一共通男70歳以上2000m</t>
  </si>
  <si>
    <t>勤務･居住区を入力してください！！</t>
    <rPh sb="0" eb="2">
      <t>キンム</t>
    </rPh>
    <rPh sb="3" eb="6">
      <t>キョジュウク</t>
    </rPh>
    <rPh sb="7" eb="9">
      <t>ニュウリョク</t>
    </rPh>
    <phoneticPr fontId="2"/>
  </si>
  <si>
    <t>勤務／居住区</t>
    <rPh sb="0" eb="2">
      <t>キンム</t>
    </rPh>
    <rPh sb="3" eb="6">
      <t>キョジュウク</t>
    </rPh>
    <phoneticPr fontId="2"/>
  </si>
  <si>
    <t>中区</t>
    <rPh sb="0" eb="2">
      <t>ナカク</t>
    </rPh>
    <phoneticPr fontId="2"/>
  </si>
  <si>
    <t>プログラム追加購入部数</t>
    <rPh sb="5" eb="7">
      <t>ツイカ</t>
    </rPh>
    <phoneticPr fontId="2"/>
  </si>
  <si>
    <t>←プログラムは個人団体毎に１部無料でお渡しします。追加購入が必要な場合のみ必要部数を入力してください。</t>
  </si>
  <si>
    <t>プログラム追加部数✕1000円</t>
    <rPh sb="5" eb="7">
      <t>ツイカ</t>
    </rPh>
    <rPh sb="7" eb="9">
      <t>ブスウ</t>
    </rPh>
    <rPh sb="14" eb="15">
      <t>エン</t>
    </rPh>
    <phoneticPr fontId="6"/>
  </si>
  <si>
    <t>プログラム追加購入</t>
    <rPh sb="5" eb="9">
      <t>ツイカコウ</t>
    </rPh>
    <phoneticPr fontId="6"/>
  </si>
  <si>
    <t>プログラム追加購入部数</t>
    <rPh sb="5" eb="7">
      <t>ツイカ</t>
    </rPh>
    <phoneticPr fontId="6"/>
  </si>
  <si>
    <t>一共通男60歳代2000m</t>
  </si>
  <si>
    <t>一共通女60歳代2000m</t>
  </si>
  <si>
    <t>一非公男39歳以下2000m</t>
    <rPh sb="1" eb="2">
      <t>ヒ</t>
    </rPh>
    <rPh sb="2" eb="3">
      <t>コウ</t>
    </rPh>
    <phoneticPr fontId="38"/>
  </si>
  <si>
    <t>一非公男40歳代2000m</t>
  </si>
  <si>
    <t>一非公男50歳代2000m</t>
  </si>
  <si>
    <t>一非公男60歳代2000m</t>
    <rPh sb="7" eb="8">
      <t>ダイ</t>
    </rPh>
    <phoneticPr fontId="74"/>
  </si>
  <si>
    <t>一非公男70歳以上2000m</t>
  </si>
  <si>
    <t>一非公女39歳以下2000m</t>
  </si>
  <si>
    <t>一非公女40歳代2000m</t>
  </si>
  <si>
    <t>一非公女50歳代2000m</t>
  </si>
  <si>
    <t>一非公女60歳代2000m</t>
    <rPh sb="7" eb="8">
      <t>ダイ</t>
    </rPh>
    <phoneticPr fontId="74"/>
  </si>
  <si>
    <t>一非公女70歳以上2000m</t>
  </si>
  <si>
    <t>この大会は、名古屋市内在勤在学・在住者の社会人・大学生に限り参加できます</t>
    <rPh sb="2" eb="4">
      <t>タイカイ</t>
    </rPh>
    <rPh sb="6" eb="11">
      <t>ナゴヤシナイ</t>
    </rPh>
    <rPh sb="11" eb="13">
      <t>ザイキン</t>
    </rPh>
    <rPh sb="13" eb="15">
      <t>ザイガク</t>
    </rPh>
    <rPh sb="16" eb="19">
      <t>ザイジュウシャ</t>
    </rPh>
    <rPh sb="20" eb="22">
      <t>シャカイ</t>
    </rPh>
    <rPh sb="22" eb="23">
      <t>ジン</t>
    </rPh>
    <rPh sb="24" eb="27">
      <t>ダイガクセイ</t>
    </rPh>
    <rPh sb="28" eb="29">
      <t>カギ</t>
    </rPh>
    <rPh sb="30" eb="32">
      <t>サンカ</t>
    </rPh>
    <phoneticPr fontId="2"/>
  </si>
  <si>
    <t>※このファイルをメールに添付して送信してください！</t>
    <rPh sb="12" eb="14">
      <t>テンプ</t>
    </rPh>
    <rPh sb="16" eb="18">
      <t>ソウシン</t>
    </rPh>
    <phoneticPr fontId="2"/>
  </si>
  <si>
    <t>　①ファイルの送信がないと受付けしたことにはなりません。</t>
    <rPh sb="7" eb="9">
      <t>ソウシン</t>
    </rPh>
    <rPh sb="13" eb="15">
      <t>ウケツ</t>
    </rPh>
    <phoneticPr fontId="2"/>
  </si>
  <si>
    <t>　②必ず、ファイル名を団体名に変更して下さい。また、メールの件名(タイトル：Subject)にも団体名を入れて下さい。</t>
    <rPh sb="2" eb="3">
      <t>カナラ</t>
    </rPh>
    <rPh sb="9" eb="10">
      <t>メイ</t>
    </rPh>
    <rPh sb="11" eb="14">
      <t>ダンタイメイ</t>
    </rPh>
    <rPh sb="15" eb="17">
      <t>ヘンコウ</t>
    </rPh>
    <rPh sb="19" eb="20">
      <t>クダ</t>
    </rPh>
    <rPh sb="48" eb="51">
      <t>ダン</t>
    </rPh>
    <rPh sb="52" eb="53">
      <t>イ</t>
    </rPh>
    <rPh sb="55" eb="56">
      <t>クダ</t>
    </rPh>
    <phoneticPr fontId="2"/>
  </si>
  <si>
    <t>　③ファイルの内容に訂正がある場合は、ファイル名の後に必ず訂正版等の文字を入れて下さい。</t>
    <rPh sb="7" eb="9">
      <t>ナイヨウ</t>
    </rPh>
    <rPh sb="10" eb="12">
      <t>テイセイ</t>
    </rPh>
    <rPh sb="15" eb="17">
      <t>バアイ</t>
    </rPh>
    <rPh sb="23" eb="24">
      <t>メイ</t>
    </rPh>
    <rPh sb="25" eb="26">
      <t>アト</t>
    </rPh>
    <rPh sb="29" eb="32">
      <t>テイセイバン</t>
    </rPh>
    <rPh sb="32" eb="33">
      <t>ナド</t>
    </rPh>
    <rPh sb="34" eb="36">
      <t>モジ</t>
    </rPh>
    <rPh sb="37" eb="38">
      <t>イ</t>
    </rPh>
    <rPh sb="40" eb="41">
      <t>クダ</t>
    </rPh>
    <phoneticPr fontId="2"/>
  </si>
  <si>
    <t>　④ファイルの送信忘れ・訂正時のファイル名の変更がない場合等によりプログラムから漏れた場合には、</t>
    <rPh sb="7" eb="9">
      <t>ソウシン</t>
    </rPh>
    <rPh sb="9" eb="10">
      <t>ワス</t>
    </rPh>
    <rPh sb="12" eb="14">
      <t>テイセイ</t>
    </rPh>
    <rPh sb="14" eb="15">
      <t>ジ</t>
    </rPh>
    <rPh sb="20" eb="21">
      <t>メイ</t>
    </rPh>
    <rPh sb="22" eb="24">
      <t>ヘンコウ</t>
    </rPh>
    <rPh sb="27" eb="29">
      <t>バアイ</t>
    </rPh>
    <rPh sb="29" eb="30">
      <t>ナド</t>
    </rPh>
    <rPh sb="40" eb="41">
      <t>モ</t>
    </rPh>
    <rPh sb="43" eb="45">
      <t>バア</t>
    </rPh>
    <phoneticPr fontId="2"/>
  </si>
  <si>
    <t>　　トラックレースでは最後の組以降に新たに組を追加する場合があります。リレーの場合は、再番編を行う場合があります。</t>
    <rPh sb="11" eb="13">
      <t>サイゴ</t>
    </rPh>
    <rPh sb="14" eb="15">
      <t>クミ</t>
    </rPh>
    <rPh sb="15" eb="17">
      <t>イコウ</t>
    </rPh>
    <rPh sb="18" eb="19">
      <t>アラ</t>
    </rPh>
    <rPh sb="21" eb="22">
      <t>クミ</t>
    </rPh>
    <rPh sb="23" eb="25">
      <t>ツイカ</t>
    </rPh>
    <rPh sb="27" eb="29">
      <t>バアイ</t>
    </rPh>
    <rPh sb="39" eb="41">
      <t>バアイ</t>
    </rPh>
    <rPh sb="43" eb="44">
      <t>サイ</t>
    </rPh>
    <rPh sb="44" eb="45">
      <t>バン</t>
    </rPh>
    <rPh sb="45" eb="46">
      <t>ヘン</t>
    </rPh>
    <rPh sb="47" eb="48">
      <t>オコナ</t>
    </rPh>
    <phoneticPr fontId="2"/>
  </si>
  <si>
    <t>　　フィールド種目では、１番記録の近い組の一番最後に追加します。</t>
    <rPh sb="21" eb="25">
      <t>イチバンサイゴ</t>
    </rPh>
    <phoneticPr fontId="2"/>
  </si>
  <si>
    <t>2018年　名古屋市民スポーツ祭陸上競技大会</t>
    <rPh sb="4" eb="5">
      <t>ネン</t>
    </rPh>
    <rPh sb="6" eb="9">
      <t>ナゴヤ</t>
    </rPh>
    <rPh sb="9" eb="11">
      <t>シミン</t>
    </rPh>
    <rPh sb="15" eb="16">
      <t>サイ</t>
    </rPh>
    <rPh sb="16" eb="22">
      <t>リクジョウキョウギタイカイ</t>
    </rPh>
    <phoneticPr fontId="2"/>
  </si>
  <si>
    <t>書類郵送期限　</t>
    <rPh sb="0" eb="2">
      <t>ショルイ</t>
    </rPh>
    <rPh sb="2" eb="4">
      <t>ユウソウ</t>
    </rPh>
    <rPh sb="4" eb="6">
      <t>キゲン</t>
    </rPh>
    <phoneticPr fontId="2"/>
  </si>
  <si>
    <t>必着</t>
    <rPh sb="0" eb="2">
      <t>ヒッチャク</t>
    </rPh>
    <phoneticPr fontId="2"/>
  </si>
  <si>
    <t>メール送信後に、下記まで郵送願います。</t>
    <rPh sb="3" eb="6">
      <t>ソウシンゴ</t>
    </rPh>
    <rPh sb="8" eb="10">
      <t>カキ</t>
    </rPh>
    <rPh sb="12" eb="15">
      <t>ユウソウネガ</t>
    </rPh>
    <phoneticPr fontId="2"/>
  </si>
  <si>
    <t>文字列を数値に変換する</t>
  </si>
  <si>
    <t>エクセルでは数値と判断できる文字列を数式に使用したとき、自動で数値に変換されます。</t>
  </si>
  <si>
    <t>これらの文字列を数値に変換するには、[セル] をクリックしてエラーチェックの機能から [数値に変換する] をクリックします。変換したいセルを範囲選択してから行うと一括で変換できます。</t>
  </si>
  <si>
    <t>文字列が数値に変換されます。</t>
  </si>
  <si>
    <t>　⑨郵送</t>
    <rPh sb="2" eb="4">
      <t>ユウソウ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</si>
</sst>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5" formatCode="&quot;¥&quot;#,##0;&quot;¥&quot;\-#,##0"/>
    <numFmt numFmtId="176" formatCode="[$-411]ggge&quot;年&quot;m&quot;月&quot;d&quot;日&quot;;@"/>
    <numFmt numFmtId="177" formatCode="[$-411]m&quot;月&quot;d&quot;日&quot;&quot;(&quot;aaa&quot;)&quot;"/>
    <numFmt numFmtId="178" formatCode="[$-411]yyyy&quot;年&quot;m&quot;月&quot;d&quot;日&quot;&quot;(&quot;aaa&quot;)&quot;"/>
  </numFmts>
  <fonts count="80">
    <font>
      <sz val="11"/>
      <color theme="1"/>
      <name val="ＭＳ Ｐゴシック"/>
      <family val="3"/>
      <charset val="128"/>
      <scheme val="minor"/>
    </font>
    <font>
      <sz val="11"/>
      <color theme="1"/>
      <name val="ＭＳ Ｐゴシック"/>
      <family val="2"/>
      <charset val="128"/>
      <scheme val="minor"/>
    </font>
    <font>
      <sz val="6"/>
      <name val="ＭＳ Ｐゴシック"/>
      <family val="3"/>
      <charset val="128"/>
    </font>
    <font>
      <sz val="11"/>
      <color indexed="8"/>
      <name val="ＭＳ 明朝"/>
      <family val="1"/>
      <charset val="128"/>
    </font>
    <font>
      <b/>
      <sz val="11"/>
      <color indexed="10"/>
      <name val="ＭＳ ゴシック"/>
      <family val="3"/>
      <charset val="128"/>
    </font>
    <font>
      <b/>
      <sz val="11"/>
      <name val="ＭＳ ゴシック"/>
      <family val="3"/>
      <charset val="128"/>
    </font>
    <font>
      <sz val="6"/>
      <name val="ＭＳ Ｐゴシック"/>
      <family val="3"/>
      <charset val="128"/>
    </font>
    <font>
      <sz val="11"/>
      <name val="ＤＨＰ平成明朝体W7"/>
      <family val="3"/>
      <charset val="128"/>
    </font>
    <font>
      <sz val="14"/>
      <name val="ＤＨＰ平成明朝体W7"/>
      <family val="3"/>
      <charset val="128"/>
    </font>
    <font>
      <sz val="12"/>
      <name val="ＤＨＰ平成明朝体W7"/>
      <family val="3"/>
      <charset val="128"/>
    </font>
    <font>
      <sz val="12"/>
      <name val="ＭＳ ゴシック"/>
      <family val="3"/>
      <charset val="128"/>
    </font>
    <font>
      <sz val="11"/>
      <name val="ＭＳ ゴシック"/>
      <family val="3"/>
      <charset val="128"/>
    </font>
    <font>
      <sz val="11"/>
      <name val="ＭＳ Ｐゴシック"/>
      <family val="3"/>
      <charset val="128"/>
    </font>
    <font>
      <sz val="11"/>
      <name val="ＤＦ平成明朝体W7"/>
      <family val="3"/>
      <charset val="128"/>
    </font>
    <font>
      <sz val="11"/>
      <name val="ＭＳ 明朝"/>
      <family val="1"/>
      <charset val="128"/>
    </font>
    <font>
      <sz val="16"/>
      <name val="ＭＳ Ｐゴシック"/>
      <family val="3"/>
      <charset val="128"/>
    </font>
    <font>
      <b/>
      <sz val="8"/>
      <color indexed="10"/>
      <name val="ＭＳ 明朝"/>
      <family val="1"/>
      <charset val="128"/>
    </font>
    <font>
      <sz val="12"/>
      <name val="ＤＨＰ平成明朝体W7"/>
      <family val="3"/>
      <charset val="128"/>
    </font>
    <font>
      <b/>
      <u/>
      <sz val="11"/>
      <color indexed="10"/>
      <name val="ＭＳ ゴシック"/>
      <family val="3"/>
      <charset val="128"/>
    </font>
    <font>
      <b/>
      <sz val="12"/>
      <name val="ＭＳ ゴシック"/>
      <family val="3"/>
      <charset val="128"/>
    </font>
    <font>
      <b/>
      <sz val="11"/>
      <color theme="1"/>
      <name val="ＭＳ Ｐゴシック"/>
      <family val="3"/>
      <charset val="128"/>
      <scheme val="minor"/>
    </font>
    <font>
      <sz val="12"/>
      <color theme="1"/>
      <name val="ＭＳ Ｐゴシック"/>
      <family val="3"/>
      <charset val="128"/>
      <scheme val="minor"/>
    </font>
    <font>
      <sz val="11"/>
      <color theme="1"/>
      <name val="ＭＳ 明朝"/>
      <family val="1"/>
      <charset val="128"/>
    </font>
    <font>
      <b/>
      <sz val="11"/>
      <color theme="1"/>
      <name val="ＭＳ ゴシック"/>
      <family val="3"/>
      <charset val="128"/>
    </font>
    <font>
      <b/>
      <sz val="11"/>
      <color rgb="FFFF0000"/>
      <name val="ＭＳ ゴシック"/>
      <family val="3"/>
      <charset val="128"/>
    </font>
    <font>
      <b/>
      <sz val="11"/>
      <color theme="1"/>
      <name val="ＭＳ 明朝"/>
      <family val="1"/>
      <charset val="128"/>
    </font>
    <font>
      <sz val="11"/>
      <color theme="1"/>
      <name val="ＭＳ ゴシック"/>
      <family val="3"/>
      <charset val="128"/>
    </font>
    <font>
      <b/>
      <sz val="14"/>
      <color theme="1"/>
      <name val="ＭＳ ゴシック"/>
      <family val="3"/>
      <charset val="128"/>
    </font>
    <font>
      <b/>
      <sz val="12"/>
      <color theme="1"/>
      <name val="ＭＳ 明朝"/>
      <family val="1"/>
      <charset val="128"/>
    </font>
    <font>
      <b/>
      <sz val="11"/>
      <color rgb="FFFF0000"/>
      <name val="ＭＳ 明朝"/>
      <family val="1"/>
      <charset val="128"/>
    </font>
    <font>
      <b/>
      <sz val="12"/>
      <color theme="1"/>
      <name val="ＭＳ ゴシック"/>
      <family val="3"/>
      <charset val="128"/>
    </font>
    <font>
      <b/>
      <sz val="14"/>
      <color rgb="FFFF0000"/>
      <name val="ＭＳ ゴシック"/>
      <family val="3"/>
      <charset val="128"/>
    </font>
    <font>
      <sz val="11"/>
      <color rgb="FFFF0000"/>
      <name val="ＭＳ ゴシック"/>
      <family val="3"/>
      <charset val="128"/>
    </font>
    <font>
      <b/>
      <sz val="10"/>
      <color theme="1"/>
      <name val="ＭＳ ゴシック"/>
      <family val="3"/>
      <charset val="128"/>
    </font>
    <font>
      <sz val="9"/>
      <color theme="1"/>
      <name val="ＭＳ ゴシック"/>
      <family val="3"/>
      <charset val="128"/>
    </font>
    <font>
      <sz val="8"/>
      <color theme="1"/>
      <name val="ＭＳ 明朝"/>
      <family val="1"/>
      <charset val="128"/>
    </font>
    <font>
      <b/>
      <sz val="16"/>
      <color theme="1"/>
      <name val="ＭＳ 明朝"/>
      <family val="1"/>
      <charset val="128"/>
    </font>
    <font>
      <b/>
      <sz val="12"/>
      <color rgb="FFFF0000"/>
      <name val="ＭＳ ゴシック"/>
      <family val="3"/>
      <charset val="128"/>
    </font>
    <font>
      <sz val="6"/>
      <name val="ＭＳ Ｐゴシック"/>
      <family val="3"/>
      <charset val="128"/>
      <scheme val="minor"/>
    </font>
    <font>
      <b/>
      <sz val="40"/>
      <color rgb="FFFF0000"/>
      <name val="ＭＳ ゴシック"/>
      <family val="3"/>
      <charset val="128"/>
    </font>
    <font>
      <sz val="14"/>
      <name val="ＤＨＰ平成明朝体W7"/>
      <family val="3"/>
      <charset val="128"/>
    </font>
    <font>
      <sz val="11"/>
      <name val="ＤＦ平成明朝体W7"/>
      <family val="3"/>
      <charset val="128"/>
    </font>
    <font>
      <b/>
      <sz val="16"/>
      <color theme="1"/>
      <name val="ＭＳ ゴシック"/>
      <family val="3"/>
      <charset val="128"/>
    </font>
    <font>
      <b/>
      <sz val="22"/>
      <color theme="1"/>
      <name val="ＭＳ ゴシック"/>
      <family val="3"/>
      <charset val="128"/>
    </font>
    <font>
      <b/>
      <u/>
      <sz val="11"/>
      <color rgb="FFFF0000"/>
      <name val="ＭＳ 明朝"/>
      <family val="1"/>
      <charset val="128"/>
    </font>
    <font>
      <b/>
      <u/>
      <sz val="11"/>
      <color rgb="FFFF0000"/>
      <name val="ＭＳ ゴシック"/>
      <family val="3"/>
      <charset val="128"/>
    </font>
    <font>
      <sz val="10"/>
      <color theme="1"/>
      <name val="ＭＳ 明朝"/>
      <family val="1"/>
      <charset val="128"/>
    </font>
    <font>
      <sz val="22"/>
      <color theme="1"/>
      <name val="ＭＳ ゴシック"/>
      <family val="3"/>
      <charset val="128"/>
    </font>
    <font>
      <b/>
      <sz val="9"/>
      <color indexed="81"/>
      <name val="ＭＳ ゴシック"/>
      <family val="3"/>
      <charset val="128"/>
    </font>
    <font>
      <sz val="9"/>
      <color indexed="81"/>
      <name val="ＭＳ ゴシック"/>
      <family val="3"/>
      <charset val="128"/>
    </font>
    <font>
      <b/>
      <sz val="9"/>
      <color indexed="10"/>
      <name val="ＭＳ ゴシック"/>
      <family val="3"/>
      <charset val="128"/>
    </font>
    <font>
      <b/>
      <sz val="14"/>
      <color theme="1"/>
      <name val="ＭＳ 明朝"/>
      <family val="1"/>
      <charset val="128"/>
    </font>
    <font>
      <sz val="12"/>
      <name val="ＭＳ Ｐ明朝"/>
      <family val="1"/>
      <charset val="128"/>
    </font>
    <font>
      <sz val="14"/>
      <name val="ＭＳ Ｐゴシック"/>
      <family val="3"/>
      <charset val="128"/>
    </font>
    <font>
      <b/>
      <sz val="14"/>
      <color indexed="81"/>
      <name val="ＭＳ Ｐゴシック"/>
      <family val="3"/>
      <charset val="128"/>
    </font>
    <font>
      <b/>
      <sz val="16"/>
      <name val="ＭＳ 明朝"/>
      <family val="1"/>
      <charset val="128"/>
    </font>
    <font>
      <b/>
      <sz val="11"/>
      <color theme="3" tint="0.39997558519241921"/>
      <name val="ＭＳ ゴシック"/>
      <family val="3"/>
      <charset val="128"/>
    </font>
    <font>
      <sz val="9"/>
      <color indexed="81"/>
      <name val="ＭＳ Ｐゴシック"/>
      <family val="3"/>
      <charset val="128"/>
    </font>
    <font>
      <b/>
      <sz val="9"/>
      <color indexed="81"/>
      <name val="ＭＳ Ｐゴシック"/>
      <family val="3"/>
      <charset val="128"/>
    </font>
    <font>
      <b/>
      <sz val="16"/>
      <color rgb="FFFF0000"/>
      <name val="ＭＳ ゴシック"/>
      <family val="3"/>
      <charset val="128"/>
    </font>
    <font>
      <sz val="11"/>
      <color rgb="FFFF0000"/>
      <name val="ＭＳ 明朝"/>
      <family val="1"/>
      <charset val="128"/>
    </font>
    <font>
      <sz val="18"/>
      <color theme="1"/>
      <name val="ＭＳ Ｐゴシック"/>
      <family val="3"/>
      <charset val="128"/>
      <scheme val="minor"/>
    </font>
    <font>
      <sz val="8"/>
      <name val="ＤＦ平成明朝体W7"/>
      <family val="3"/>
      <charset val="128"/>
    </font>
    <font>
      <sz val="11"/>
      <color indexed="81"/>
      <name val="ＭＳ Ｐゴシック"/>
      <family val="3"/>
      <charset val="128"/>
    </font>
    <font>
      <sz val="12"/>
      <color theme="1"/>
      <name val="ＭＳ ゴシック"/>
      <family val="3"/>
      <charset val="128"/>
    </font>
    <font>
      <sz val="14"/>
      <color indexed="81"/>
      <name val="ＭＳ Ｐゴシック"/>
      <family val="3"/>
      <charset val="128"/>
    </font>
    <font>
      <sz val="14"/>
      <color indexed="81"/>
      <name val="ＭＳ Ｐ明朝"/>
      <family val="1"/>
      <charset val="128"/>
    </font>
    <font>
      <b/>
      <sz val="14"/>
      <color indexed="81"/>
      <name val="MS P ゴシック"/>
      <family val="3"/>
      <charset val="128"/>
    </font>
    <font>
      <b/>
      <sz val="10"/>
      <color theme="1"/>
      <name val="ＭＳ 明朝"/>
      <family val="1"/>
      <charset val="128"/>
    </font>
    <font>
      <b/>
      <sz val="28"/>
      <color rgb="FFFF0000"/>
      <name val="ＭＳ ゴシック"/>
      <family val="3"/>
      <charset val="128"/>
    </font>
    <font>
      <sz val="11"/>
      <color rgb="FF00B050"/>
      <name val="ＭＳ 明朝"/>
      <family val="1"/>
      <charset val="128"/>
    </font>
    <font>
      <b/>
      <u/>
      <sz val="11"/>
      <color rgb="FF00B050"/>
      <name val="ＭＳ 明朝"/>
      <family val="1"/>
      <charset val="128"/>
    </font>
    <font>
      <sz val="14"/>
      <color theme="1"/>
      <name val="ＭＳ ゴシック"/>
      <family val="3"/>
      <charset val="128"/>
    </font>
    <font>
      <b/>
      <u/>
      <sz val="18"/>
      <color rgb="FFFF0000"/>
      <name val="ＭＳ ゴシック"/>
      <family val="3"/>
      <charset val="128"/>
    </font>
    <font>
      <sz val="6"/>
      <name val="ＭＳ ゴシック"/>
      <family val="2"/>
      <charset val="128"/>
    </font>
    <font>
      <b/>
      <sz val="16"/>
      <color indexed="81"/>
      <name val="ＭＳ ゴシック"/>
      <family val="3"/>
      <charset val="128"/>
    </font>
    <font>
      <b/>
      <sz val="18"/>
      <color theme="1"/>
      <name val="ＭＳ ゴシック"/>
      <family val="3"/>
      <charset val="128"/>
    </font>
    <font>
      <b/>
      <sz val="18"/>
      <color rgb="FFFF0000"/>
      <name val="ＭＳ ゴシック"/>
      <family val="3"/>
      <charset val="128"/>
    </font>
    <font>
      <b/>
      <sz val="16"/>
      <color rgb="FF0886E0"/>
      <name val="メイリオ"/>
      <family val="3"/>
      <charset val="128"/>
    </font>
    <font>
      <sz val="11"/>
      <color rgb="FF000000"/>
      <name val="メイリオ"/>
      <family val="3"/>
      <charset val="128"/>
    </font>
  </fonts>
  <fills count="12">
    <fill>
      <patternFill patternType="none"/>
    </fill>
    <fill>
      <patternFill patternType="gray125"/>
    </fill>
    <fill>
      <patternFill patternType="solid">
        <fgColor indexed="65"/>
        <bgColor indexed="64"/>
      </patternFill>
    </fill>
    <fill>
      <patternFill patternType="solid">
        <fgColor rgb="FFFFFF99"/>
        <bgColor indexed="64"/>
      </patternFill>
    </fill>
    <fill>
      <patternFill patternType="solid">
        <fgColor rgb="FFCCFFFF"/>
        <bgColor indexed="64"/>
      </patternFill>
    </fill>
    <fill>
      <patternFill patternType="solid">
        <fgColor rgb="FFFFFF00"/>
        <bgColor indexed="64"/>
      </patternFill>
    </fill>
    <fill>
      <patternFill patternType="solid">
        <fgColor rgb="FF00B0F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tint="-4.9989318521683403E-2"/>
        <bgColor indexed="64"/>
      </patternFill>
    </fill>
  </fills>
  <borders count="134">
    <border>
      <left/>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top style="medium">
        <color indexed="64"/>
      </top>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diagonal/>
    </border>
    <border>
      <left/>
      <right/>
      <top style="thin">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thin">
        <color indexed="64"/>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bottom style="medium">
        <color indexed="64"/>
      </bottom>
      <diagonal/>
    </border>
    <border>
      <left style="medium">
        <color indexed="64"/>
      </left>
      <right/>
      <top/>
      <bottom style="thin">
        <color indexed="64"/>
      </bottom>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thin">
        <color indexed="64"/>
      </right>
      <top style="hair">
        <color indexed="64"/>
      </top>
      <bottom/>
      <diagonal style="thin">
        <color indexed="64"/>
      </diagonal>
    </border>
    <border diagonalDown="1">
      <left style="thin">
        <color indexed="64"/>
      </left>
      <right style="thin">
        <color indexed="64"/>
      </right>
      <top style="hair">
        <color indexed="64"/>
      </top>
      <bottom style="thin">
        <color indexed="64"/>
      </bottom>
      <diagonal style="thin">
        <color indexed="64"/>
      </diagonal>
    </border>
    <border diagonalDown="1">
      <left style="thin">
        <color indexed="64"/>
      </left>
      <right style="thin">
        <color indexed="64"/>
      </right>
      <top/>
      <bottom style="hair">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right style="medium">
        <color indexed="64"/>
      </right>
      <top style="thin">
        <color indexed="64"/>
      </top>
      <bottom style="medium">
        <color indexed="64"/>
      </bottom>
      <diagonal style="thin">
        <color indexed="64"/>
      </diagonal>
    </border>
    <border diagonalDown="1">
      <left/>
      <right style="thin">
        <color indexed="64"/>
      </right>
      <top style="medium">
        <color indexed="64"/>
      </top>
      <bottom style="thin">
        <color indexed="64"/>
      </bottom>
      <diagonal style="thin">
        <color indexed="64"/>
      </diagonal>
    </border>
    <border diagonalDown="1">
      <left/>
      <right style="thin">
        <color indexed="64"/>
      </right>
      <top style="thin">
        <color indexed="64"/>
      </top>
      <bottom style="hair">
        <color indexed="64"/>
      </bottom>
      <diagonal style="thin">
        <color indexed="64"/>
      </diagonal>
    </border>
    <border diagonalDown="1">
      <left/>
      <right style="thin">
        <color indexed="64"/>
      </right>
      <top style="hair">
        <color indexed="64"/>
      </top>
      <bottom style="hair">
        <color indexed="64"/>
      </bottom>
      <diagonal style="thin">
        <color indexed="64"/>
      </diagonal>
    </border>
    <border diagonalDown="1">
      <left/>
      <right style="thin">
        <color indexed="64"/>
      </right>
      <top style="hair">
        <color indexed="64"/>
      </top>
      <bottom/>
      <diagonal style="thin">
        <color indexed="64"/>
      </diagonal>
    </border>
    <border diagonalDown="1">
      <left/>
      <right style="thin">
        <color indexed="64"/>
      </right>
      <top style="hair">
        <color indexed="64"/>
      </top>
      <bottom style="thin">
        <color indexed="64"/>
      </bottom>
      <diagonal style="thin">
        <color indexed="64"/>
      </diagonal>
    </border>
    <border diagonalDown="1">
      <left/>
      <right style="thin">
        <color indexed="64"/>
      </right>
      <top/>
      <bottom style="hair">
        <color indexed="64"/>
      </bottom>
      <diagonal style="thin">
        <color indexed="64"/>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Up="1">
      <left style="medium">
        <color indexed="64"/>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s>
  <cellStyleXfs count="4">
    <xf numFmtId="0" fontId="0" fillId="0" borderId="0">
      <alignment vertical="center"/>
    </xf>
    <xf numFmtId="0" fontId="21" fillId="0" borderId="0"/>
    <xf numFmtId="0" fontId="12" fillId="0" borderId="0">
      <alignment vertical="center"/>
    </xf>
    <xf numFmtId="0" fontId="1" fillId="0" borderId="0">
      <alignment vertical="center"/>
    </xf>
  </cellStyleXfs>
  <cellXfs count="423">
    <xf numFmtId="0" fontId="0" fillId="0" borderId="0" xfId="0">
      <alignment vertical="center"/>
    </xf>
    <xf numFmtId="0" fontId="22" fillId="0" borderId="0" xfId="0" applyFont="1" applyAlignment="1">
      <alignment horizontal="center" vertical="center"/>
    </xf>
    <xf numFmtId="0" fontId="22" fillId="0" borderId="0" xfId="0" applyFont="1" applyAlignment="1">
      <alignment vertical="center"/>
    </xf>
    <xf numFmtId="0" fontId="23" fillId="0" borderId="0" xfId="0" applyFont="1" applyAlignment="1">
      <alignment vertical="center"/>
    </xf>
    <xf numFmtId="0" fontId="24" fillId="0" borderId="0" xfId="0" applyFont="1" applyFill="1" applyBorder="1" applyAlignment="1">
      <alignment vertical="center"/>
    </xf>
    <xf numFmtId="0" fontId="22" fillId="0" borderId="0" xfId="0" applyFont="1" applyBorder="1" applyAlignment="1">
      <alignment horizontal="center" vertical="center"/>
    </xf>
    <xf numFmtId="0" fontId="0" fillId="0" borderId="0" xfId="0" applyFill="1">
      <alignment vertical="center"/>
    </xf>
    <xf numFmtId="0" fontId="27" fillId="0" borderId="0" xfId="0" applyFont="1" applyAlignment="1">
      <alignment vertical="center"/>
    </xf>
    <xf numFmtId="0" fontId="27" fillId="0" borderId="0" xfId="0" applyFont="1" applyFill="1" applyBorder="1" applyAlignment="1">
      <alignment vertical="center"/>
    </xf>
    <xf numFmtId="0" fontId="22" fillId="0" borderId="2" xfId="0" applyFont="1" applyBorder="1" applyAlignment="1">
      <alignment horizontal="center" vertical="center"/>
    </xf>
    <xf numFmtId="0" fontId="0" fillId="3" borderId="0" xfId="0" applyFill="1">
      <alignment vertical="center"/>
    </xf>
    <xf numFmtId="0" fontId="0" fillId="4" borderId="0" xfId="0" applyFill="1">
      <alignment vertical="center"/>
    </xf>
    <xf numFmtId="0" fontId="22" fillId="0" borderId="0" xfId="0" applyFont="1">
      <alignment vertical="center"/>
    </xf>
    <xf numFmtId="0" fontId="22" fillId="0" borderId="0" xfId="0" applyFont="1" applyAlignment="1">
      <alignment horizontal="right" vertical="center"/>
    </xf>
    <xf numFmtId="0" fontId="22" fillId="0" borderId="1" xfId="0" applyFont="1" applyBorder="1" applyAlignment="1">
      <alignment horizontal="right" vertical="center"/>
    </xf>
    <xf numFmtId="0" fontId="22" fillId="0" borderId="19" xfId="0" applyFont="1" applyBorder="1" applyAlignment="1">
      <alignment horizontal="right" vertical="center"/>
    </xf>
    <xf numFmtId="0" fontId="23" fillId="0" borderId="0" xfId="0" applyFont="1">
      <alignment vertical="center"/>
    </xf>
    <xf numFmtId="0" fontId="26" fillId="3" borderId="3" xfId="0" applyFont="1" applyFill="1" applyBorder="1" applyAlignment="1">
      <alignment horizontal="center" vertical="center"/>
    </xf>
    <xf numFmtId="0" fontId="22" fillId="5" borderId="0" xfId="0" applyFont="1" applyFill="1">
      <alignment vertical="center"/>
    </xf>
    <xf numFmtId="0" fontId="32" fillId="5" borderId="0" xfId="0" applyFont="1" applyFill="1">
      <alignment vertical="center"/>
    </xf>
    <xf numFmtId="0" fontId="22" fillId="5" borderId="0" xfId="0" applyFont="1" applyFill="1" applyAlignment="1">
      <alignment horizontal="center" vertical="center"/>
    </xf>
    <xf numFmtId="0" fontId="22" fillId="0" borderId="26" xfId="0" applyFont="1" applyBorder="1" applyAlignment="1">
      <alignment horizontal="center" vertical="center"/>
    </xf>
    <xf numFmtId="0" fontId="22" fillId="0" borderId="20" xfId="0" applyFont="1" applyBorder="1" applyAlignment="1">
      <alignment horizontal="center" vertical="center"/>
    </xf>
    <xf numFmtId="0" fontId="0" fillId="0" borderId="29" xfId="0" applyBorder="1">
      <alignment vertical="center"/>
    </xf>
    <xf numFmtId="0" fontId="22" fillId="0" borderId="23" xfId="0" applyFont="1" applyBorder="1" applyAlignment="1">
      <alignment horizontal="center" vertical="center"/>
    </xf>
    <xf numFmtId="0" fontId="26" fillId="3" borderId="6" xfId="0" applyFont="1" applyFill="1" applyBorder="1" applyAlignment="1">
      <alignment horizontal="center" vertical="center"/>
    </xf>
    <xf numFmtId="0" fontId="26" fillId="3" borderId="7" xfId="0" applyFont="1" applyFill="1" applyBorder="1" applyAlignment="1">
      <alignment horizontal="center" vertical="center"/>
    </xf>
    <xf numFmtId="0" fontId="22" fillId="0" borderId="20" xfId="0" applyFont="1" applyBorder="1" applyAlignment="1">
      <alignment horizontal="center" vertical="center" wrapText="1"/>
    </xf>
    <xf numFmtId="0" fontId="33" fillId="3" borderId="6" xfId="0" applyFont="1" applyFill="1" applyBorder="1" applyAlignment="1">
      <alignment horizontal="center" vertical="center"/>
    </xf>
    <xf numFmtId="0" fontId="22" fillId="0" borderId="6" xfId="0" applyFont="1" applyBorder="1" applyAlignment="1">
      <alignment horizontal="center" vertical="center"/>
    </xf>
    <xf numFmtId="0" fontId="0" fillId="0" borderId="0" xfId="0" applyBorder="1">
      <alignment vertical="center"/>
    </xf>
    <xf numFmtId="0" fontId="20" fillId="0" borderId="0" xfId="0" applyFont="1" applyFill="1" applyBorder="1" applyAlignment="1" applyProtection="1">
      <alignment vertical="center"/>
    </xf>
    <xf numFmtId="0" fontId="27" fillId="0" borderId="0" xfId="0" applyFont="1" applyFill="1" applyBorder="1" applyAlignment="1" applyProtection="1">
      <alignment vertical="center"/>
    </xf>
    <xf numFmtId="0" fontId="22" fillId="0" borderId="0" xfId="0" applyFont="1" applyFill="1" applyBorder="1" applyAlignment="1" applyProtection="1">
      <alignment horizontal="center" vertical="center"/>
    </xf>
    <xf numFmtId="0" fontId="22" fillId="0" borderId="0" xfId="0" applyFont="1" applyFill="1" applyProtection="1">
      <alignment vertical="center"/>
    </xf>
    <xf numFmtId="0" fontId="22" fillId="0" borderId="0" xfId="0" applyFont="1" applyFill="1" applyBorder="1" applyAlignment="1" applyProtection="1">
      <alignment vertical="center"/>
    </xf>
    <xf numFmtId="0" fontId="0" fillId="0" borderId="0" xfId="0" applyFill="1" applyProtection="1">
      <alignment vertical="center"/>
    </xf>
    <xf numFmtId="0" fontId="24" fillId="5" borderId="0" xfId="0" applyFont="1" applyFill="1" applyAlignment="1">
      <alignment vertical="center"/>
    </xf>
    <xf numFmtId="0" fontId="22" fillId="5" borderId="0" xfId="0" applyFont="1" applyFill="1" applyBorder="1" applyAlignment="1">
      <alignment horizontal="center" vertical="center"/>
    </xf>
    <xf numFmtId="0" fontId="0" fillId="5" borderId="0" xfId="0" applyFill="1">
      <alignment vertical="center"/>
    </xf>
    <xf numFmtId="0" fontId="22" fillId="5" borderId="0" xfId="0" applyFont="1" applyFill="1" applyAlignment="1">
      <alignment horizontal="right" vertical="center"/>
    </xf>
    <xf numFmtId="0" fontId="22" fillId="5" borderId="41" xfId="0" applyFont="1" applyFill="1" applyBorder="1">
      <alignment vertical="center"/>
    </xf>
    <xf numFmtId="0" fontId="22" fillId="5" borderId="42" xfId="0" applyFont="1" applyFill="1" applyBorder="1">
      <alignment vertical="center"/>
    </xf>
    <xf numFmtId="0" fontId="22" fillId="5" borderId="43" xfId="0" applyFont="1" applyFill="1" applyBorder="1">
      <alignment vertical="center"/>
    </xf>
    <xf numFmtId="0" fontId="22" fillId="5" borderId="0" xfId="0" applyFont="1" applyFill="1" applyBorder="1" applyAlignment="1">
      <alignment horizontal="right" vertical="center"/>
    </xf>
    <xf numFmtId="0" fontId="22" fillId="5" borderId="44" xfId="0" applyFont="1" applyFill="1" applyBorder="1">
      <alignment vertical="center"/>
    </xf>
    <xf numFmtId="0" fontId="22" fillId="5" borderId="0" xfId="0" applyFont="1" applyFill="1" applyBorder="1">
      <alignment vertical="center"/>
    </xf>
    <xf numFmtId="0" fontId="22" fillId="5" borderId="45" xfId="0" applyFont="1" applyFill="1" applyBorder="1">
      <alignment vertical="center"/>
    </xf>
    <xf numFmtId="0" fontId="22" fillId="5" borderId="46" xfId="0" applyFont="1" applyFill="1" applyBorder="1" applyAlignment="1">
      <alignment horizontal="right" vertical="center"/>
    </xf>
    <xf numFmtId="0" fontId="22" fillId="5" borderId="47" xfId="0" applyFont="1" applyFill="1" applyBorder="1" applyAlignment="1">
      <alignment horizontal="right" vertical="center"/>
    </xf>
    <xf numFmtId="0" fontId="22" fillId="5" borderId="47" xfId="0" applyFont="1" applyFill="1" applyBorder="1" applyAlignment="1">
      <alignment horizontal="center" vertical="center"/>
    </xf>
    <xf numFmtId="0" fontId="22" fillId="5" borderId="47" xfId="0" applyFont="1" applyFill="1" applyBorder="1" applyAlignment="1">
      <alignment horizontal="left" vertical="center"/>
    </xf>
    <xf numFmtId="0" fontId="22" fillId="5" borderId="48" xfId="0" applyFont="1" applyFill="1" applyBorder="1">
      <alignment vertical="center"/>
    </xf>
    <xf numFmtId="0" fontId="22" fillId="0" borderId="0" xfId="0" applyFont="1" applyProtection="1">
      <alignment vertical="center"/>
    </xf>
    <xf numFmtId="0" fontId="22" fillId="0" borderId="3" xfId="0" applyFont="1" applyBorder="1" applyAlignment="1" applyProtection="1">
      <alignment horizontal="center" vertical="center" shrinkToFit="1"/>
      <protection locked="0"/>
    </xf>
    <xf numFmtId="0" fontId="22" fillId="0" borderId="7" xfId="0" applyFont="1" applyBorder="1" applyAlignment="1" applyProtection="1">
      <alignment horizontal="center" vertical="center" shrinkToFit="1"/>
      <protection locked="0"/>
    </xf>
    <xf numFmtId="0" fontId="22" fillId="0" borderId="6" xfId="0" applyFont="1" applyBorder="1" applyAlignment="1" applyProtection="1">
      <alignment horizontal="center" vertical="center" shrinkToFit="1"/>
      <protection locked="0"/>
    </xf>
    <xf numFmtId="0" fontId="22" fillId="0" borderId="0" xfId="0" applyFont="1" applyFill="1" applyBorder="1" applyAlignment="1" applyProtection="1">
      <alignment horizontal="right" vertical="center"/>
    </xf>
    <xf numFmtId="0" fontId="22" fillId="0" borderId="49" xfId="0" applyFont="1" applyBorder="1" applyAlignment="1">
      <alignment vertical="center"/>
    </xf>
    <xf numFmtId="0" fontId="22" fillId="0" borderId="52" xfId="0" applyFont="1" applyBorder="1" applyAlignment="1">
      <alignment horizontal="center" vertical="center"/>
    </xf>
    <xf numFmtId="0" fontId="22" fillId="0" borderId="54" xfId="0" applyFont="1" applyBorder="1" applyAlignment="1">
      <alignment vertical="center"/>
    </xf>
    <xf numFmtId="0" fontId="22" fillId="0" borderId="56" xfId="0" applyFont="1" applyBorder="1" applyAlignment="1">
      <alignment vertical="center"/>
    </xf>
    <xf numFmtId="0" fontId="36" fillId="0" borderId="0" xfId="0" applyFont="1" applyBorder="1" applyAlignment="1">
      <alignment vertical="center"/>
    </xf>
    <xf numFmtId="0" fontId="23" fillId="0" borderId="0" xfId="0" applyFont="1" applyAlignment="1">
      <alignment horizontal="center" vertical="center"/>
    </xf>
    <xf numFmtId="0" fontId="0" fillId="0" borderId="0" xfId="0" applyAlignment="1">
      <alignment vertical="center"/>
    </xf>
    <xf numFmtId="0" fontId="0" fillId="0" borderId="56" xfId="0" applyBorder="1">
      <alignment vertical="center"/>
    </xf>
    <xf numFmtId="0" fontId="0" fillId="0" borderId="53" xfId="0" applyBorder="1">
      <alignment vertical="center"/>
    </xf>
    <xf numFmtId="0" fontId="44" fillId="5" borderId="0" xfId="0" applyFont="1" applyFill="1" applyAlignment="1">
      <alignment vertical="center"/>
    </xf>
    <xf numFmtId="0" fontId="22" fillId="0" borderId="49" xfId="0" applyFont="1" applyBorder="1">
      <alignment vertical="center"/>
    </xf>
    <xf numFmtId="0" fontId="22" fillId="0" borderId="51" xfId="0" applyFont="1" applyBorder="1">
      <alignment vertical="center"/>
    </xf>
    <xf numFmtId="0" fontId="26" fillId="0" borderId="51" xfId="0" applyFont="1" applyBorder="1">
      <alignment vertical="center"/>
    </xf>
    <xf numFmtId="0" fontId="22" fillId="0" borderId="52" xfId="0" applyFont="1" applyBorder="1">
      <alignment vertical="center"/>
    </xf>
    <xf numFmtId="0" fontId="22" fillId="0" borderId="54" xfId="0" applyFont="1" applyBorder="1">
      <alignment vertical="center"/>
    </xf>
    <xf numFmtId="0" fontId="22" fillId="0" borderId="0" xfId="0" applyFont="1" applyBorder="1">
      <alignment vertical="center"/>
    </xf>
    <xf numFmtId="0" fontId="22" fillId="0" borderId="56" xfId="0" applyFont="1" applyBorder="1">
      <alignment vertical="center"/>
    </xf>
    <xf numFmtId="0" fontId="22" fillId="0" borderId="13" xfId="0" applyFont="1" applyBorder="1">
      <alignment vertical="center"/>
    </xf>
    <xf numFmtId="0" fontId="22" fillId="0" borderId="40" xfId="0" applyFont="1" applyBorder="1">
      <alignment vertical="center"/>
    </xf>
    <xf numFmtId="0" fontId="22" fillId="0" borderId="53" xfId="0" applyFont="1" applyBorder="1">
      <alignment vertical="center"/>
    </xf>
    <xf numFmtId="0" fontId="25" fillId="0" borderId="0" xfId="0" applyFont="1">
      <alignment vertical="center"/>
    </xf>
    <xf numFmtId="0" fontId="25" fillId="0" borderId="3" xfId="0" applyFont="1" applyBorder="1" applyAlignment="1">
      <alignment horizontal="center" vertical="center"/>
    </xf>
    <xf numFmtId="0" fontId="46" fillId="0" borderId="0" xfId="0" applyFont="1">
      <alignment vertical="center"/>
    </xf>
    <xf numFmtId="0" fontId="46" fillId="0" borderId="3"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8" xfId="0" applyFont="1" applyBorder="1" applyAlignment="1">
      <alignment horizontal="center" vertical="center"/>
    </xf>
    <xf numFmtId="0" fontId="46" fillId="0" borderId="73" xfId="0" applyFont="1" applyBorder="1" applyAlignment="1">
      <alignment horizontal="center" vertical="center"/>
    </xf>
    <xf numFmtId="0" fontId="46" fillId="0" borderId="74" xfId="0" applyFont="1" applyBorder="1" applyAlignment="1">
      <alignment horizontal="center" vertical="center"/>
    </xf>
    <xf numFmtId="0" fontId="46" fillId="0" borderId="30" xfId="0" applyFont="1" applyBorder="1" applyAlignment="1">
      <alignment horizontal="center" vertical="center"/>
    </xf>
    <xf numFmtId="0" fontId="22" fillId="0" borderId="0" xfId="0" applyFont="1" applyFill="1" applyAlignment="1">
      <alignment horizontal="center" vertical="center"/>
    </xf>
    <xf numFmtId="0" fontId="0" fillId="0" borderId="40" xfId="0" applyBorder="1">
      <alignment vertical="center"/>
    </xf>
    <xf numFmtId="0" fontId="35" fillId="0" borderId="16" xfId="0" applyFont="1" applyFill="1" applyBorder="1" applyAlignment="1" applyProtection="1">
      <alignment horizontal="center" vertical="center" shrinkToFit="1"/>
    </xf>
    <xf numFmtId="0" fontId="35" fillId="0" borderId="17" xfId="0" applyFont="1" applyFill="1" applyBorder="1" applyAlignment="1" applyProtection="1">
      <alignment horizontal="center" vertical="center" shrinkToFit="1"/>
    </xf>
    <xf numFmtId="0" fontId="35" fillId="0" borderId="18" xfId="0" applyFont="1" applyFill="1" applyBorder="1" applyAlignment="1" applyProtection="1">
      <alignment horizontal="center" vertical="center" shrinkToFit="1"/>
    </xf>
    <xf numFmtId="0" fontId="46" fillId="0" borderId="16" xfId="0" applyFont="1" applyBorder="1" applyAlignment="1">
      <alignment horizontal="center" vertical="center" shrinkToFit="1"/>
    </xf>
    <xf numFmtId="0" fontId="46" fillId="0" borderId="17" xfId="0" applyFont="1" applyBorder="1" applyAlignment="1">
      <alignment horizontal="center" vertical="center" shrinkToFit="1"/>
    </xf>
    <xf numFmtId="0" fontId="46" fillId="0" borderId="73" xfId="0" applyFont="1" applyBorder="1" applyAlignment="1">
      <alignment horizontal="center" vertical="center" shrinkToFit="1"/>
    </xf>
    <xf numFmtId="0" fontId="46" fillId="0" borderId="18" xfId="0" applyFont="1" applyBorder="1" applyAlignment="1">
      <alignment horizontal="center" vertical="center" shrinkToFit="1"/>
    </xf>
    <xf numFmtId="0" fontId="46" fillId="0" borderId="74" xfId="0" applyFont="1" applyBorder="1" applyAlignment="1">
      <alignment horizontal="center" vertical="center" shrinkToFit="1"/>
    </xf>
    <xf numFmtId="0" fontId="19" fillId="0" borderId="0" xfId="1" applyFont="1" applyFill="1" applyBorder="1" applyAlignment="1" applyProtection="1">
      <alignment horizontal="center" vertical="center"/>
    </xf>
    <xf numFmtId="0" fontId="24" fillId="0" borderId="0" xfId="0" applyFont="1" applyBorder="1" applyAlignment="1">
      <alignment vertical="center"/>
    </xf>
    <xf numFmtId="0" fontId="5" fillId="5" borderId="0" xfId="0" applyFont="1" applyFill="1" applyAlignment="1">
      <alignment vertical="center"/>
    </xf>
    <xf numFmtId="0" fontId="25" fillId="0" borderId="0" xfId="0" applyFont="1" applyFill="1" applyBorder="1" applyAlignment="1" applyProtection="1">
      <alignment horizontal="center" vertical="center"/>
    </xf>
    <xf numFmtId="0" fontId="22" fillId="0" borderId="32" xfId="0" applyFont="1" applyBorder="1" applyAlignment="1">
      <alignment horizontal="center" vertical="center"/>
    </xf>
    <xf numFmtId="0" fontId="23" fillId="0" borderId="0" xfId="0" applyFont="1" applyAlignment="1" applyProtection="1">
      <alignment vertical="center"/>
    </xf>
    <xf numFmtId="0" fontId="5" fillId="5" borderId="0" xfId="0" applyFont="1" applyFill="1" applyBorder="1" applyAlignment="1" applyProtection="1">
      <alignment vertical="center"/>
    </xf>
    <xf numFmtId="0" fontId="22" fillId="5" borderId="0" xfId="0" applyFont="1" applyFill="1" applyAlignment="1" applyProtection="1">
      <alignment horizontal="center" vertical="center"/>
    </xf>
    <xf numFmtId="0" fontId="22" fillId="0" borderId="0" xfId="0" applyFont="1" applyAlignment="1" applyProtection="1">
      <alignment horizontal="center" vertical="center"/>
    </xf>
    <xf numFmtId="0" fontId="23" fillId="0" borderId="0" xfId="0" applyFont="1" applyFill="1" applyBorder="1" applyAlignment="1" applyProtection="1">
      <alignment vertical="center"/>
    </xf>
    <xf numFmtId="0" fontId="22" fillId="0" borderId="0" xfId="0" applyFont="1" applyFill="1" applyBorder="1" applyProtection="1">
      <alignment vertical="center"/>
    </xf>
    <xf numFmtId="0" fontId="22" fillId="0" borderId="22" xfId="0" applyFont="1" applyFill="1" applyBorder="1" applyAlignment="1" applyProtection="1">
      <alignment horizontal="center" vertical="center"/>
    </xf>
    <xf numFmtId="0" fontId="22" fillId="0" borderId="3" xfId="0" applyFont="1" applyFill="1" applyBorder="1" applyAlignment="1" applyProtection="1">
      <alignment horizontal="center" vertical="center"/>
    </xf>
    <xf numFmtId="0" fontId="22" fillId="0" borderId="16" xfId="0" applyFont="1" applyFill="1" applyBorder="1" applyAlignment="1" applyProtection="1">
      <alignment horizontal="center" vertical="center"/>
    </xf>
    <xf numFmtId="0" fontId="22" fillId="0" borderId="17"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34" fillId="0" borderId="29" xfId="0" applyFont="1" applyFill="1" applyBorder="1" applyAlignment="1" applyProtection="1">
      <alignment vertical="center"/>
    </xf>
    <xf numFmtId="0" fontId="34" fillId="0" borderId="29" xfId="0" applyFont="1" applyFill="1" applyBorder="1" applyAlignment="1" applyProtection="1">
      <alignment horizontal="right" vertical="center"/>
    </xf>
    <xf numFmtId="0" fontId="34" fillId="0" borderId="0" xfId="0" applyFont="1" applyFill="1" applyBorder="1" applyAlignment="1" applyProtection="1">
      <alignment horizontal="right" vertical="center"/>
    </xf>
    <xf numFmtId="0" fontId="26" fillId="0" borderId="0" xfId="0" applyFont="1" applyFill="1" applyBorder="1" applyAlignment="1" applyProtection="1">
      <alignment horizontal="center" vertical="center"/>
    </xf>
    <xf numFmtId="0" fontId="25" fillId="0" borderId="2" xfId="0" applyFont="1" applyFill="1" applyBorder="1" applyAlignment="1" applyProtection="1">
      <alignment horizontal="center" vertical="center"/>
    </xf>
    <xf numFmtId="0" fontId="22" fillId="0" borderId="37" xfId="0" applyFont="1" applyFill="1" applyBorder="1" applyProtection="1">
      <alignment vertical="center"/>
    </xf>
    <xf numFmtId="0" fontId="0" fillId="0" borderId="37" xfId="0" applyFill="1" applyBorder="1" applyProtection="1">
      <alignment vertical="center"/>
    </xf>
    <xf numFmtId="0" fontId="22" fillId="0" borderId="0" xfId="0" applyFont="1" applyFill="1" applyAlignment="1" applyProtection="1">
      <alignment horizontal="center" vertical="center"/>
    </xf>
    <xf numFmtId="0" fontId="21" fillId="0" borderId="0" xfId="1" applyAlignment="1" applyProtection="1">
      <alignment horizontal="right" vertical="center" shrinkToFit="1"/>
    </xf>
    <xf numFmtId="0" fontId="21" fillId="0" borderId="0" xfId="1" applyAlignment="1" applyProtection="1">
      <alignment vertical="center"/>
    </xf>
    <xf numFmtId="0" fontId="28" fillId="0" borderId="0" xfId="1" applyFont="1" applyFill="1" applyBorder="1" applyAlignment="1" applyProtection="1">
      <alignment horizontal="right" vertical="center"/>
    </xf>
    <xf numFmtId="0" fontId="30" fillId="0" borderId="0" xfId="1" applyFont="1" applyFill="1" applyBorder="1" applyAlignment="1" applyProtection="1">
      <alignment horizontal="center" vertical="center"/>
    </xf>
    <xf numFmtId="0" fontId="25" fillId="0" borderId="0" xfId="1" applyFont="1" applyFill="1" applyBorder="1" applyAlignment="1" applyProtection="1"/>
    <xf numFmtId="0" fontId="0" fillId="0" borderId="0" xfId="0" applyProtection="1">
      <alignment vertical="center"/>
    </xf>
    <xf numFmtId="0" fontId="43" fillId="0" borderId="0" xfId="0" applyFont="1" applyBorder="1" applyAlignment="1" applyProtection="1">
      <alignment vertical="center"/>
    </xf>
    <xf numFmtId="0" fontId="21" fillId="0" borderId="0" xfId="1" applyFont="1" applyAlignment="1" applyProtection="1">
      <alignment vertical="center"/>
    </xf>
    <xf numFmtId="0" fontId="7" fillId="0" borderId="0" xfId="1" applyFont="1" applyAlignment="1" applyProtection="1">
      <alignment horizontal="center" shrinkToFit="1"/>
    </xf>
    <xf numFmtId="0" fontId="9" fillId="0" borderId="0" xfId="1" applyFont="1" applyBorder="1" applyAlignment="1" applyProtection="1">
      <alignment vertical="center" shrinkToFit="1"/>
    </xf>
    <xf numFmtId="0" fontId="21" fillId="0" borderId="0" xfId="1" applyFont="1" applyBorder="1" applyAlignment="1" applyProtection="1">
      <alignment vertical="center"/>
    </xf>
    <xf numFmtId="0" fontId="11" fillId="0" borderId="0" xfId="1" applyFont="1" applyBorder="1" applyAlignment="1" applyProtection="1">
      <alignment horizontal="center" vertical="center"/>
    </xf>
    <xf numFmtId="0" fontId="12" fillId="0" borderId="4" xfId="1" applyFont="1" applyBorder="1" applyAlignment="1" applyProtection="1">
      <alignment horizontal="center" vertical="center"/>
    </xf>
    <xf numFmtId="0" fontId="12" fillId="0" borderId="5" xfId="1" applyFont="1" applyBorder="1" applyAlignment="1" applyProtection="1">
      <alignment horizontal="center" vertical="center"/>
    </xf>
    <xf numFmtId="0" fontId="12" fillId="0" borderId="0" xfId="1" applyFont="1" applyAlignment="1" applyProtection="1">
      <alignment horizontal="left" vertical="center"/>
    </xf>
    <xf numFmtId="0" fontId="19" fillId="0" borderId="7" xfId="1" applyFont="1" applyBorder="1" applyAlignment="1" applyProtection="1">
      <alignment horizontal="center" vertical="center"/>
    </xf>
    <xf numFmtId="0" fontId="14" fillId="0" borderId="0" xfId="1" applyFont="1" applyBorder="1" applyAlignment="1" applyProtection="1">
      <alignment horizontal="left" vertical="center"/>
    </xf>
    <xf numFmtId="0" fontId="12" fillId="0" borderId="0" xfId="1" applyFont="1" applyAlignment="1" applyProtection="1">
      <alignment horizontal="center" vertical="center"/>
    </xf>
    <xf numFmtId="0" fontId="13" fillId="0" borderId="10" xfId="1" applyFont="1" applyBorder="1" applyAlignment="1" applyProtection="1">
      <alignment horizontal="distributed" vertical="center" indent="2"/>
    </xf>
    <xf numFmtId="0" fontId="13" fillId="0" borderId="75" xfId="1" applyFont="1" applyBorder="1" applyAlignment="1" applyProtection="1">
      <alignment horizontal="distributed" vertical="center" indent="2"/>
    </xf>
    <xf numFmtId="0" fontId="21" fillId="0" borderId="0" xfId="1" applyBorder="1" applyAlignment="1" applyProtection="1">
      <alignment vertical="center"/>
    </xf>
    <xf numFmtId="0" fontId="7" fillId="0" borderId="0" xfId="1" applyFont="1" applyBorder="1" applyAlignment="1" applyProtection="1">
      <alignment horizontal="distributed" vertical="center" indent="2"/>
    </xf>
    <xf numFmtId="0" fontId="30" fillId="0" borderId="0" xfId="1" applyFont="1" applyBorder="1" applyAlignment="1" applyProtection="1">
      <alignment vertical="center" shrinkToFit="1"/>
    </xf>
    <xf numFmtId="0" fontId="15" fillId="0" borderId="0" xfId="1" applyFont="1" applyBorder="1" applyAlignment="1" applyProtection="1"/>
    <xf numFmtId="0" fontId="21" fillId="0" borderId="0" xfId="1" applyBorder="1" applyAlignment="1" applyProtection="1">
      <alignment horizontal="right" shrinkToFit="1"/>
    </xf>
    <xf numFmtId="0" fontId="21" fillId="0" borderId="0" xfId="1" applyBorder="1" applyAlignment="1" applyProtection="1">
      <alignment horizontal="right"/>
    </xf>
    <xf numFmtId="2" fontId="22" fillId="0" borderId="7" xfId="0" applyNumberFormat="1" applyFont="1" applyBorder="1" applyAlignment="1" applyProtection="1">
      <alignment horizontal="center" vertical="center" shrinkToFit="1"/>
      <protection locked="0"/>
    </xf>
    <xf numFmtId="2" fontId="22" fillId="0" borderId="55" xfId="0" applyNumberFormat="1" applyFont="1" applyBorder="1" applyAlignment="1" applyProtection="1">
      <alignment horizontal="center" vertical="center"/>
      <protection locked="0"/>
    </xf>
    <xf numFmtId="0" fontId="22" fillId="0" borderId="24" xfId="0" applyNumberFormat="1" applyFont="1" applyBorder="1" applyAlignment="1" applyProtection="1">
      <alignment horizontal="center" vertical="center"/>
      <protection locked="0"/>
    </xf>
    <xf numFmtId="0" fontId="0" fillId="0" borderId="0" xfId="0" applyFill="1" applyBorder="1">
      <alignment vertical="center"/>
    </xf>
    <xf numFmtId="0" fontId="52" fillId="0" borderId="0" xfId="0" applyFont="1" applyFill="1">
      <alignment vertical="center"/>
    </xf>
    <xf numFmtId="0" fontId="25" fillId="0" borderId="0" xfId="0" applyFont="1" applyAlignment="1">
      <alignment vertical="center" shrinkToFit="1"/>
    </xf>
    <xf numFmtId="0" fontId="47" fillId="0" borderId="3" xfId="0" applyFont="1" applyBorder="1" applyAlignment="1" applyProtection="1">
      <alignment horizontal="center" vertical="center" shrinkToFit="1"/>
    </xf>
    <xf numFmtId="0" fontId="41" fillId="0" borderId="6" xfId="1" applyFont="1" applyBorder="1" applyAlignment="1" applyProtection="1">
      <alignment horizontal="center" vertical="center" shrinkToFit="1"/>
    </xf>
    <xf numFmtId="0" fontId="13" fillId="0" borderId="6" xfId="1" applyFont="1" applyBorder="1" applyAlignment="1" applyProtection="1">
      <alignment horizontal="center" vertical="center" shrinkToFit="1"/>
    </xf>
    <xf numFmtId="0" fontId="13" fillId="0" borderId="13" xfId="1" applyFont="1" applyBorder="1" applyAlignment="1" applyProtection="1">
      <alignment horizontal="distributed" vertical="center" indent="1"/>
    </xf>
    <xf numFmtId="5" fontId="19" fillId="0" borderId="28" xfId="1" applyNumberFormat="1" applyFont="1" applyBorder="1" applyAlignment="1" applyProtection="1">
      <alignment vertical="center"/>
    </xf>
    <xf numFmtId="5" fontId="19" fillId="0" borderId="82" xfId="1" applyNumberFormat="1" applyFont="1" applyBorder="1" applyAlignment="1" applyProtection="1">
      <alignment vertical="center"/>
    </xf>
    <xf numFmtId="0" fontId="10" fillId="0" borderId="0" xfId="1" applyFont="1" applyBorder="1" applyAlignment="1" applyProtection="1">
      <alignment horizontal="center" vertical="center" shrinkToFit="1"/>
    </xf>
    <xf numFmtId="0" fontId="10" fillId="0" borderId="0" xfId="1" applyFont="1" applyBorder="1" applyAlignment="1" applyProtection="1">
      <alignment horizontal="center" vertical="center"/>
    </xf>
    <xf numFmtId="0" fontId="13" fillId="0" borderId="53" xfId="1" applyFont="1" applyBorder="1" applyAlignment="1" applyProtection="1">
      <alignment horizontal="center" vertical="center"/>
    </xf>
    <xf numFmtId="0" fontId="11" fillId="0" borderId="84" xfId="1" applyFont="1" applyBorder="1" applyAlignment="1" applyProtection="1">
      <alignment horizontal="center" vertical="center"/>
    </xf>
    <xf numFmtId="0" fontId="41" fillId="0" borderId="11" xfId="1" applyFont="1" applyBorder="1" applyAlignment="1" applyProtection="1">
      <alignment horizontal="center" vertical="center" shrinkToFit="1"/>
    </xf>
    <xf numFmtId="0" fontId="22" fillId="0" borderId="85" xfId="0" applyFont="1" applyBorder="1" applyAlignment="1">
      <alignment horizontal="center" vertical="center" wrapText="1"/>
    </xf>
    <xf numFmtId="0" fontId="26" fillId="3" borderId="86" xfId="0" applyNumberFormat="1" applyFont="1" applyFill="1" applyBorder="1" applyAlignment="1">
      <alignment horizontal="center" vertical="center"/>
    </xf>
    <xf numFmtId="0" fontId="40" fillId="0" borderId="87" xfId="1" applyFont="1" applyBorder="1" applyAlignment="1" applyProtection="1">
      <alignment horizontal="center" vertical="center" shrinkToFit="1"/>
    </xf>
    <xf numFmtId="0" fontId="53" fillId="0" borderId="0" xfId="0" applyFont="1" applyFill="1" applyAlignment="1">
      <alignment horizontal="right" vertical="center"/>
    </xf>
    <xf numFmtId="0" fontId="27" fillId="0" borderId="0" xfId="1" applyFont="1" applyAlignment="1" applyProtection="1">
      <alignment horizontal="center" vertical="center"/>
    </xf>
    <xf numFmtId="0" fontId="22" fillId="0" borderId="3" xfId="0" applyFont="1" applyBorder="1" applyAlignment="1">
      <alignment horizontal="center" vertical="center" shrinkToFit="1"/>
    </xf>
    <xf numFmtId="0" fontId="19" fillId="0" borderId="88" xfId="1" applyNumberFormat="1" applyFont="1" applyBorder="1" applyAlignment="1" applyProtection="1">
      <alignment horizontal="center" vertical="center"/>
      <protection locked="0"/>
    </xf>
    <xf numFmtId="0" fontId="19" fillId="0" borderId="39" xfId="1" applyNumberFormat="1" applyFont="1" applyBorder="1" applyAlignment="1" applyProtection="1">
      <alignment vertical="center"/>
    </xf>
    <xf numFmtId="0" fontId="25" fillId="0" borderId="0" xfId="0" applyFont="1" applyAlignment="1">
      <alignment vertical="center"/>
    </xf>
    <xf numFmtId="0" fontId="19" fillId="0" borderId="83" xfId="1" applyNumberFormat="1" applyFont="1" applyBorder="1" applyAlignment="1" applyProtection="1">
      <alignment horizontal="center" vertical="center"/>
    </xf>
    <xf numFmtId="0" fontId="33" fillId="0" borderId="0" xfId="1" applyFont="1" applyAlignment="1" applyProtection="1">
      <alignment vertical="center"/>
    </xf>
    <xf numFmtId="0" fontId="24" fillId="0" borderId="0" xfId="0" applyFont="1">
      <alignment vertical="center"/>
    </xf>
    <xf numFmtId="0" fontId="9" fillId="0" borderId="72" xfId="1" applyFont="1" applyBorder="1" applyAlignment="1" applyProtection="1">
      <alignment horizontal="center" vertical="center" shrinkToFit="1"/>
    </xf>
    <xf numFmtId="0" fontId="9" fillId="0" borderId="78" xfId="1" applyFont="1" applyBorder="1" applyAlignment="1" applyProtection="1">
      <alignment horizontal="center" vertical="center" shrinkToFit="1"/>
    </xf>
    <xf numFmtId="0" fontId="22" fillId="0" borderId="35" xfId="0" applyFont="1" applyBorder="1" applyAlignment="1">
      <alignment horizontal="center" vertical="center"/>
    </xf>
    <xf numFmtId="0" fontId="33" fillId="3" borderId="36" xfId="0" applyFont="1" applyFill="1" applyBorder="1" applyAlignment="1">
      <alignment horizontal="center" vertical="center"/>
    </xf>
    <xf numFmtId="0" fontId="5" fillId="0" borderId="0" xfId="0" applyFont="1">
      <alignment vertical="center"/>
    </xf>
    <xf numFmtId="0" fontId="62" fillId="0" borderId="81" xfId="1" applyFont="1" applyBorder="1" applyAlignment="1" applyProtection="1">
      <alignment horizontal="distributed" vertical="center" indent="1"/>
    </xf>
    <xf numFmtId="0" fontId="22" fillId="0" borderId="86" xfId="0" applyNumberFormat="1" applyFont="1" applyBorder="1" applyAlignment="1" applyProtection="1">
      <alignment horizontal="center" vertical="center" shrinkToFit="1"/>
    </xf>
    <xf numFmtId="0" fontId="0" fillId="0" borderId="0" xfId="0" applyAlignment="1">
      <alignment horizontal="center" vertical="center"/>
    </xf>
    <xf numFmtId="0" fontId="26" fillId="3" borderId="36" xfId="0" applyFont="1" applyFill="1" applyBorder="1" applyAlignment="1">
      <alignment horizontal="center" vertical="center"/>
    </xf>
    <xf numFmtId="0" fontId="22" fillId="0" borderId="36" xfId="0" applyFont="1" applyBorder="1" applyAlignment="1" applyProtection="1">
      <alignment horizontal="center" vertical="center" shrinkToFit="1"/>
      <protection locked="0"/>
    </xf>
    <xf numFmtId="0" fontId="22" fillId="2" borderId="35" xfId="0" applyFont="1" applyFill="1" applyBorder="1" applyAlignment="1">
      <alignment horizontal="center" vertical="center"/>
    </xf>
    <xf numFmtId="2" fontId="22" fillId="0" borderId="57" xfId="0" applyNumberFormat="1" applyFont="1" applyBorder="1" applyAlignment="1" applyProtection="1">
      <alignment horizontal="center" vertical="center"/>
      <protection locked="0"/>
    </xf>
    <xf numFmtId="0" fontId="22" fillId="0" borderId="31" xfId="0" applyFont="1" applyBorder="1" applyAlignment="1">
      <alignment horizontal="center" vertical="center"/>
    </xf>
    <xf numFmtId="2" fontId="22" fillId="0" borderId="36" xfId="0" applyNumberFormat="1" applyFont="1" applyBorder="1" applyAlignment="1" applyProtection="1">
      <alignment horizontal="center" vertical="center"/>
      <protection locked="0"/>
    </xf>
    <xf numFmtId="2" fontId="22" fillId="0" borderId="19" xfId="0" applyNumberFormat="1" applyFont="1" applyBorder="1" applyAlignment="1" applyProtection="1">
      <alignment horizontal="center" vertical="center"/>
      <protection locked="0"/>
    </xf>
    <xf numFmtId="0" fontId="22" fillId="0" borderId="7" xfId="0" applyNumberFormat="1" applyFont="1" applyBorder="1" applyAlignment="1" applyProtection="1">
      <alignment horizontal="center" vertical="center"/>
      <protection locked="0"/>
    </xf>
    <xf numFmtId="0" fontId="22" fillId="0" borderId="36" xfId="0" applyFont="1" applyBorder="1" applyAlignment="1">
      <alignment horizontal="center" vertical="center"/>
    </xf>
    <xf numFmtId="0" fontId="22" fillId="0" borderId="6" xfId="0" applyFont="1" applyBorder="1" applyAlignment="1" applyProtection="1">
      <alignment horizontal="center" vertical="center"/>
      <protection locked="0"/>
    </xf>
    <xf numFmtId="0" fontId="22" fillId="0" borderId="27" xfId="0" applyFont="1" applyBorder="1" applyAlignment="1" applyProtection="1">
      <alignment horizontal="center" vertical="center"/>
      <protection locked="0"/>
    </xf>
    <xf numFmtId="0" fontId="19" fillId="0" borderId="21" xfId="1" applyNumberFormat="1" applyFont="1" applyBorder="1" applyAlignment="1" applyProtection="1">
      <alignment vertical="center"/>
    </xf>
    <xf numFmtId="0" fontId="0" fillId="5" borderId="4" xfId="0" applyFill="1" applyBorder="1" applyAlignment="1">
      <alignment vertical="center" textRotation="255"/>
    </xf>
    <xf numFmtId="0" fontId="0" fillId="5" borderId="1" xfId="0" applyFill="1" applyBorder="1">
      <alignment vertical="center"/>
    </xf>
    <xf numFmtId="0" fontId="0" fillId="5" borderId="91" xfId="0" applyFill="1" applyBorder="1">
      <alignment vertical="center"/>
    </xf>
    <xf numFmtId="0" fontId="0" fillId="0" borderId="51" xfId="0" applyBorder="1">
      <alignment vertical="center"/>
    </xf>
    <xf numFmtId="0" fontId="0" fillId="0" borderId="52" xfId="0" applyBorder="1">
      <alignment vertical="center"/>
    </xf>
    <xf numFmtId="0" fontId="22" fillId="0" borderId="51" xfId="0" applyFont="1" applyBorder="1" applyAlignment="1">
      <alignment horizontal="center" vertical="center"/>
    </xf>
    <xf numFmtId="0" fontId="22" fillId="0" borderId="8" xfId="0" applyFont="1" applyBorder="1" applyAlignment="1">
      <alignment horizontal="center" vertical="center"/>
    </xf>
    <xf numFmtId="0" fontId="22" fillId="0" borderId="25" xfId="0" applyFont="1" applyBorder="1" applyAlignment="1" applyProtection="1">
      <alignment horizontal="center" vertical="center" shrinkToFit="1"/>
      <protection locked="0"/>
    </xf>
    <xf numFmtId="0" fontId="22" fillId="0" borderId="93" xfId="0" applyNumberFormat="1" applyFont="1" applyBorder="1" applyAlignment="1" applyProtection="1">
      <alignment horizontal="center" vertical="center" shrinkToFit="1"/>
    </xf>
    <xf numFmtId="0" fontId="22" fillId="0" borderId="9" xfId="0" applyFont="1" applyBorder="1" applyAlignment="1" applyProtection="1">
      <alignment horizontal="center" vertical="center" shrinkToFit="1"/>
      <protection locked="0"/>
    </xf>
    <xf numFmtId="0" fontId="22" fillId="0" borderId="8" xfId="0" applyFont="1" applyBorder="1" applyAlignment="1" applyProtection="1">
      <alignment horizontal="center" vertical="center" shrinkToFit="1"/>
      <protection locked="0"/>
    </xf>
    <xf numFmtId="0" fontId="22" fillId="0" borderId="92" xfId="0" applyFont="1" applyBorder="1" applyAlignment="1" applyProtection="1">
      <alignment horizontal="center" vertical="center" shrinkToFit="1"/>
      <protection locked="0"/>
    </xf>
    <xf numFmtId="2" fontId="22" fillId="0" borderId="9" xfId="0" applyNumberFormat="1" applyFont="1" applyBorder="1" applyAlignment="1" applyProtection="1">
      <alignment horizontal="center" vertical="center" shrinkToFit="1"/>
      <protection locked="0"/>
    </xf>
    <xf numFmtId="0" fontId="22" fillId="0" borderId="0" xfId="0" applyFont="1" applyBorder="1" applyAlignment="1">
      <alignment vertical="center"/>
    </xf>
    <xf numFmtId="0" fontId="22" fillId="0" borderId="51" xfId="0" applyFont="1" applyBorder="1" applyAlignment="1">
      <alignment horizontal="right" vertical="center"/>
    </xf>
    <xf numFmtId="0" fontId="23" fillId="0" borderId="51" xfId="0" applyFont="1" applyBorder="1" applyAlignment="1">
      <alignment horizontal="center" vertical="center"/>
    </xf>
    <xf numFmtId="0" fontId="22" fillId="0" borderId="51" xfId="0" applyFont="1" applyBorder="1" applyAlignment="1">
      <alignment vertical="center"/>
    </xf>
    <xf numFmtId="0" fontId="64" fillId="0" borderId="0" xfId="0" applyFont="1" applyBorder="1" applyAlignment="1" applyProtection="1">
      <alignment horizontal="center" vertical="center" shrinkToFit="1"/>
    </xf>
    <xf numFmtId="0" fontId="22" fillId="0" borderId="87" xfId="0" applyFont="1" applyBorder="1" applyAlignment="1">
      <alignment horizontal="center" vertical="center"/>
    </xf>
    <xf numFmtId="0" fontId="22" fillId="0" borderId="0" xfId="0" applyFont="1" applyAlignment="1">
      <alignment vertical="center" shrinkToFit="1"/>
    </xf>
    <xf numFmtId="0" fontId="46" fillId="0" borderId="0" xfId="0" applyFont="1" applyAlignment="1">
      <alignment vertical="center" shrinkToFit="1"/>
    </xf>
    <xf numFmtId="0" fontId="46" fillId="0" borderId="16" xfId="0" applyFont="1" applyBorder="1" applyAlignment="1">
      <alignment vertical="center" shrinkToFit="1"/>
    </xf>
    <xf numFmtId="0" fontId="46" fillId="0" borderId="17" xfId="0" applyFont="1" applyBorder="1" applyAlignment="1">
      <alignment vertical="center" shrinkToFit="1"/>
    </xf>
    <xf numFmtId="0" fontId="46" fillId="0" borderId="73" xfId="0" applyFont="1" applyBorder="1" applyAlignment="1">
      <alignment vertical="center" shrinkToFit="1"/>
    </xf>
    <xf numFmtId="0" fontId="46" fillId="0" borderId="18" xfId="0" applyFont="1" applyBorder="1" applyAlignment="1">
      <alignment vertical="center" shrinkToFit="1"/>
    </xf>
    <xf numFmtId="0" fontId="46" fillId="0" borderId="74" xfId="0" applyFont="1" applyBorder="1" applyAlignment="1">
      <alignment vertical="center" shrinkToFit="1"/>
    </xf>
    <xf numFmtId="0" fontId="28" fillId="0" borderId="0" xfId="0" applyFont="1" applyBorder="1" applyAlignment="1">
      <alignment horizontal="center" vertical="center" shrinkToFit="1"/>
    </xf>
    <xf numFmtId="0" fontId="22" fillId="0" borderId="0" xfId="0" applyFont="1" applyAlignment="1">
      <alignment horizontal="center" vertical="center" shrinkToFit="1"/>
    </xf>
    <xf numFmtId="0" fontId="22" fillId="0" borderId="0" xfId="0" applyFont="1" applyAlignment="1">
      <alignment horizontal="right" vertical="center" shrinkToFit="1"/>
    </xf>
    <xf numFmtId="0" fontId="46" fillId="0" borderId="23" xfId="0" applyFont="1" applyBorder="1" applyAlignment="1">
      <alignment horizontal="center" vertical="center" shrinkToFit="1"/>
    </xf>
    <xf numFmtId="0" fontId="28" fillId="0" borderId="21" xfId="0" applyFont="1" applyBorder="1" applyAlignment="1">
      <alignment horizontal="center" vertical="center" shrinkToFit="1"/>
    </xf>
    <xf numFmtId="0" fontId="46" fillId="0" borderId="0" xfId="0" applyFont="1" applyAlignment="1">
      <alignment horizontal="center" vertical="center" shrinkToFit="1"/>
    </xf>
    <xf numFmtId="0" fontId="69" fillId="5" borderId="0" xfId="0" applyFont="1" applyFill="1" applyAlignment="1">
      <alignment vertical="center"/>
    </xf>
    <xf numFmtId="0" fontId="70" fillId="0" borderId="0" xfId="0" applyFont="1">
      <alignment vertical="center"/>
    </xf>
    <xf numFmtId="0" fontId="60" fillId="0" borderId="0" xfId="0" applyFont="1" applyAlignment="1">
      <alignment vertical="center"/>
    </xf>
    <xf numFmtId="0" fontId="32" fillId="0" borderId="0" xfId="0" applyFont="1">
      <alignment vertical="center"/>
    </xf>
    <xf numFmtId="0" fontId="22" fillId="5" borderId="0" xfId="0" applyFont="1" applyFill="1" applyBorder="1" applyAlignment="1">
      <alignment horizontal="left" vertical="center"/>
    </xf>
    <xf numFmtId="0" fontId="22" fillId="2" borderId="97" xfId="0" applyFont="1" applyFill="1" applyBorder="1" applyAlignment="1" applyProtection="1">
      <alignment horizontal="center" vertical="center"/>
    </xf>
    <xf numFmtId="0" fontId="26" fillId="3" borderId="98" xfId="0" applyFont="1" applyFill="1" applyBorder="1" applyAlignment="1" applyProtection="1">
      <alignment horizontal="center" vertical="center"/>
    </xf>
    <xf numFmtId="2" fontId="22" fillId="2" borderId="98" xfId="0" applyNumberFormat="1" applyFont="1" applyFill="1" applyBorder="1" applyAlignment="1" applyProtection="1">
      <alignment horizontal="center" vertical="center" shrinkToFit="1"/>
    </xf>
    <xf numFmtId="2" fontId="22" fillId="2" borderId="99" xfId="0" applyNumberFormat="1" applyFont="1" applyFill="1" applyBorder="1" applyAlignment="1" applyProtection="1">
      <alignment horizontal="center" vertical="center" shrinkToFit="1"/>
    </xf>
    <xf numFmtId="0" fontId="46" fillId="0" borderId="100" xfId="0" applyFont="1" applyBorder="1" applyAlignment="1">
      <alignment horizontal="center" vertical="center" shrinkToFit="1"/>
    </xf>
    <xf numFmtId="0" fontId="46" fillId="0" borderId="101" xfId="0" applyFont="1" applyBorder="1" applyAlignment="1">
      <alignment vertical="center" shrinkToFit="1"/>
    </xf>
    <xf numFmtId="0" fontId="46" fillId="0" borderId="101" xfId="0" applyFont="1" applyBorder="1" applyAlignment="1">
      <alignment horizontal="center" vertical="center" shrinkToFit="1"/>
    </xf>
    <xf numFmtId="0" fontId="46" fillId="0" borderId="102" xfId="0" applyFont="1" applyBorder="1" applyAlignment="1">
      <alignment vertical="center" shrinkToFit="1"/>
    </xf>
    <xf numFmtId="0" fontId="46" fillId="0" borderId="102" xfId="0" applyFont="1" applyBorder="1" applyAlignment="1">
      <alignment horizontal="center" vertical="center" shrinkToFit="1"/>
    </xf>
    <xf numFmtId="0" fontId="46" fillId="0" borderId="103" xfId="0" applyFont="1" applyBorder="1" applyAlignment="1">
      <alignment vertical="center" shrinkToFit="1"/>
    </xf>
    <xf numFmtId="0" fontId="46" fillId="0" borderId="103" xfId="0" applyFont="1" applyBorder="1" applyAlignment="1">
      <alignment horizontal="center" vertical="center" shrinkToFit="1"/>
    </xf>
    <xf numFmtId="0" fontId="46" fillId="0" borderId="104" xfId="0" applyFont="1" applyBorder="1" applyAlignment="1">
      <alignment vertical="center" shrinkToFit="1"/>
    </xf>
    <xf numFmtId="0" fontId="46" fillId="0" borderId="104" xfId="0" applyFont="1" applyBorder="1" applyAlignment="1">
      <alignment horizontal="center" vertical="center" shrinkToFit="1"/>
    </xf>
    <xf numFmtId="0" fontId="46" fillId="0" borderId="105" xfId="0" applyFont="1" applyBorder="1" applyAlignment="1">
      <alignment vertical="center" shrinkToFit="1"/>
    </xf>
    <xf numFmtId="0" fontId="46" fillId="0" borderId="105" xfId="0" applyFont="1" applyBorder="1" applyAlignment="1">
      <alignment horizontal="center" vertical="center" shrinkToFit="1"/>
    </xf>
    <xf numFmtId="0" fontId="27" fillId="0" borderId="0" xfId="0" applyFont="1" applyFill="1" applyAlignment="1">
      <alignment vertical="center"/>
    </xf>
    <xf numFmtId="0" fontId="61" fillId="0" borderId="0" xfId="0" applyFont="1" applyAlignment="1">
      <alignment vertical="center"/>
    </xf>
    <xf numFmtId="0" fontId="56" fillId="0" borderId="0" xfId="0" applyFont="1" applyFill="1" applyBorder="1" applyAlignment="1">
      <alignment horizontal="center" vertical="center"/>
    </xf>
    <xf numFmtId="0" fontId="22" fillId="11" borderId="36" xfId="0" applyFont="1" applyFill="1" applyBorder="1" applyAlignment="1" applyProtection="1">
      <alignment horizontal="center" vertical="center"/>
      <protection locked="0"/>
    </xf>
    <xf numFmtId="0" fontId="22" fillId="11" borderId="92" xfId="0" applyFont="1" applyFill="1" applyBorder="1" applyAlignment="1" applyProtection="1">
      <alignment horizontal="center" vertical="center"/>
      <protection locked="0"/>
    </xf>
    <xf numFmtId="0" fontId="22" fillId="0" borderId="35" xfId="0" applyFont="1" applyBorder="1" applyAlignment="1">
      <alignment horizontal="center" vertical="center" wrapText="1"/>
    </xf>
    <xf numFmtId="0" fontId="24" fillId="0" borderId="0" xfId="0" applyFont="1" applyFill="1" applyBorder="1" applyAlignment="1">
      <alignment horizontal="center" vertical="center"/>
    </xf>
    <xf numFmtId="0" fontId="46" fillId="0" borderId="106" xfId="0" applyFont="1" applyBorder="1" applyAlignment="1">
      <alignment horizontal="center" vertical="center" shrinkToFit="1"/>
    </xf>
    <xf numFmtId="0" fontId="46" fillId="0" borderId="107" xfId="0" applyFont="1" applyBorder="1" applyAlignment="1">
      <alignment horizontal="center" vertical="center" shrinkToFit="1"/>
    </xf>
    <xf numFmtId="0" fontId="46" fillId="0" borderId="0" xfId="0" applyFont="1" applyBorder="1" applyAlignment="1">
      <alignment horizontal="center" vertical="center" shrinkToFit="1"/>
    </xf>
    <xf numFmtId="0" fontId="46" fillId="0" borderId="40" xfId="0" applyFont="1" applyBorder="1" applyAlignment="1">
      <alignment horizontal="center" vertical="center" shrinkToFit="1"/>
    </xf>
    <xf numFmtId="0" fontId="46" fillId="0" borderId="108" xfId="0" applyFont="1" applyBorder="1" applyAlignment="1">
      <alignment horizontal="center" vertical="center" shrinkToFit="1"/>
    </xf>
    <xf numFmtId="0" fontId="46" fillId="0" borderId="109" xfId="0" applyFont="1" applyBorder="1" applyAlignment="1">
      <alignment vertical="center" shrinkToFit="1"/>
    </xf>
    <xf numFmtId="0" fontId="46" fillId="0" borderId="110" xfId="0" applyFont="1" applyBorder="1" applyAlignment="1">
      <alignment vertical="center" shrinkToFit="1"/>
    </xf>
    <xf numFmtId="0" fontId="46" fillId="0" borderId="111" xfId="0" applyFont="1" applyBorder="1" applyAlignment="1">
      <alignment vertical="center" shrinkToFit="1"/>
    </xf>
    <xf numFmtId="0" fontId="46" fillId="0" borderId="112" xfId="0" applyFont="1" applyBorder="1" applyAlignment="1">
      <alignment vertical="center" shrinkToFit="1"/>
    </xf>
    <xf numFmtId="0" fontId="46" fillId="0" borderId="113" xfId="0" applyFont="1" applyBorder="1" applyAlignment="1">
      <alignment vertical="center" shrinkToFit="1"/>
    </xf>
    <xf numFmtId="0" fontId="46" fillId="0" borderId="115" xfId="0" applyFont="1" applyBorder="1" applyAlignment="1">
      <alignment horizontal="center" vertical="center"/>
    </xf>
    <xf numFmtId="0" fontId="46" fillId="0" borderId="26" xfId="0" applyFont="1" applyBorder="1">
      <alignment vertical="center"/>
    </xf>
    <xf numFmtId="0" fontId="46" fillId="0" borderId="20" xfId="0" applyFont="1" applyBorder="1" applyAlignment="1">
      <alignment horizontal="center" vertical="center"/>
    </xf>
    <xf numFmtId="0" fontId="46" fillId="0" borderId="20" xfId="0" applyFont="1" applyBorder="1" applyAlignment="1">
      <alignment horizontal="center" vertical="center" shrinkToFit="1"/>
    </xf>
    <xf numFmtId="0" fontId="46" fillId="0" borderId="116" xfId="0" applyFont="1" applyBorder="1">
      <alignment vertical="center"/>
    </xf>
    <xf numFmtId="0" fontId="46" fillId="0" borderId="117" xfId="0" applyFont="1" applyBorder="1" applyAlignment="1">
      <alignment horizontal="center" vertical="center" shrinkToFit="1"/>
    </xf>
    <xf numFmtId="0" fontId="46" fillId="0" borderId="118" xfId="0" applyFont="1" applyBorder="1">
      <alignment vertical="center"/>
    </xf>
    <xf numFmtId="0" fontId="46" fillId="0" borderId="119" xfId="0" applyFont="1" applyBorder="1" applyAlignment="1">
      <alignment horizontal="center" vertical="center" shrinkToFit="1"/>
    </xf>
    <xf numFmtId="0" fontId="46" fillId="0" borderId="120" xfId="0" applyFont="1" applyBorder="1">
      <alignment vertical="center"/>
    </xf>
    <xf numFmtId="0" fontId="46" fillId="0" borderId="121" xfId="0" applyFont="1" applyBorder="1" applyAlignment="1">
      <alignment horizontal="center" vertical="center" shrinkToFit="1"/>
    </xf>
    <xf numFmtId="0" fontId="46" fillId="0" borderId="122" xfId="0" applyFont="1" applyBorder="1">
      <alignment vertical="center"/>
    </xf>
    <xf numFmtId="0" fontId="46" fillId="0" borderId="123" xfId="0" applyFont="1" applyBorder="1" applyAlignment="1">
      <alignment horizontal="center" vertical="center" shrinkToFit="1"/>
    </xf>
    <xf numFmtId="0" fontId="46" fillId="0" borderId="124" xfId="0" applyFont="1" applyBorder="1">
      <alignment vertical="center"/>
    </xf>
    <xf numFmtId="0" fontId="46" fillId="0" borderId="125" xfId="0" applyFont="1" applyBorder="1" applyAlignment="1">
      <alignment horizontal="center" vertical="center" shrinkToFit="1"/>
    </xf>
    <xf numFmtId="0" fontId="46" fillId="0" borderId="126" xfId="0" applyFont="1" applyBorder="1">
      <alignment vertical="center"/>
    </xf>
    <xf numFmtId="0" fontId="46" fillId="0" borderId="127" xfId="0" applyFont="1" applyBorder="1" applyAlignment="1">
      <alignment horizontal="center" vertical="center" shrinkToFit="1"/>
    </xf>
    <xf numFmtId="0" fontId="46" fillId="0" borderId="127" xfId="0" applyFont="1" applyBorder="1" applyAlignment="1">
      <alignment horizontal="center" vertical="center"/>
    </xf>
    <xf numFmtId="0" fontId="46" fillId="0" borderId="127" xfId="0" applyFont="1" applyBorder="1" applyAlignment="1">
      <alignment vertical="center" shrinkToFit="1"/>
    </xf>
    <xf numFmtId="0" fontId="46" fillId="0" borderId="128" xfId="0" applyFont="1" applyBorder="1" applyAlignment="1">
      <alignment horizontal="center" vertical="center" shrinkToFit="1"/>
    </xf>
    <xf numFmtId="0" fontId="46" fillId="0" borderId="0" xfId="0" applyFont="1" applyBorder="1" applyAlignment="1">
      <alignment vertical="center" shrinkToFit="1"/>
    </xf>
    <xf numFmtId="0" fontId="22" fillId="0" borderId="87" xfId="0" applyFont="1" applyBorder="1" applyAlignment="1">
      <alignment horizontal="center" vertical="center" shrinkToFit="1"/>
    </xf>
    <xf numFmtId="0" fontId="41" fillId="0" borderId="129" xfId="1" applyFont="1" applyBorder="1" applyAlignment="1" applyProtection="1">
      <alignment horizontal="center" vertical="center" shrinkToFit="1"/>
    </xf>
    <xf numFmtId="0" fontId="41" fillId="0" borderId="132" xfId="1" applyFont="1" applyBorder="1" applyAlignment="1" applyProtection="1">
      <alignment horizontal="center" vertical="center" shrinkToFit="1"/>
    </xf>
    <xf numFmtId="0" fontId="19" fillId="0" borderId="133" xfId="1" applyFont="1" applyBorder="1" applyAlignment="1" applyProtection="1">
      <alignment horizontal="center" vertical="center"/>
    </xf>
    <xf numFmtId="0" fontId="13" fillId="7" borderId="13" xfId="1" applyFont="1" applyFill="1" applyBorder="1" applyAlignment="1" applyProtection="1">
      <alignment horizontal="center" vertical="center"/>
    </xf>
    <xf numFmtId="0" fontId="76" fillId="0" borderId="0" xfId="0" applyFont="1">
      <alignment vertical="center"/>
    </xf>
    <xf numFmtId="0" fontId="77" fillId="0" borderId="0" xfId="0" applyFont="1" applyBorder="1" applyAlignment="1">
      <alignment vertical="center"/>
    </xf>
    <xf numFmtId="0" fontId="77" fillId="0" borderId="0" xfId="0" applyFont="1" applyBorder="1" applyAlignment="1">
      <alignment horizontal="left" vertical="center"/>
    </xf>
    <xf numFmtId="0" fontId="77" fillId="0" borderId="0" xfId="0" applyFont="1" applyBorder="1" applyAlignment="1">
      <alignment horizontal="center" vertical="center"/>
    </xf>
    <xf numFmtId="0" fontId="51" fillId="0" borderId="0" xfId="0" applyFont="1" applyFill="1" applyBorder="1" applyAlignment="1">
      <alignment horizontal="center" vertical="center" shrinkToFit="1"/>
    </xf>
    <xf numFmtId="0" fontId="78" fillId="0" borderId="0" xfId="0" applyFont="1" applyAlignment="1" applyProtection="1">
      <alignment horizontal="left" vertical="center" wrapText="1" indent="1"/>
    </xf>
    <xf numFmtId="0" fontId="79" fillId="0" borderId="0" xfId="0" applyFont="1" applyAlignment="1" applyProtection="1">
      <alignment horizontal="left" vertical="center" wrapText="1" indent="1"/>
    </xf>
    <xf numFmtId="0" fontId="79" fillId="0" borderId="0" xfId="0" applyFont="1" applyProtection="1">
      <alignment vertical="center"/>
    </xf>
    <xf numFmtId="0" fontId="51" fillId="0" borderId="42" xfId="0" applyFont="1" applyFill="1" applyBorder="1" applyAlignment="1">
      <alignment horizontal="center" vertical="center" shrinkToFit="1"/>
    </xf>
    <xf numFmtId="0" fontId="61" fillId="0" borderId="0" xfId="0" applyFont="1">
      <alignment vertical="center"/>
    </xf>
    <xf numFmtId="0" fontId="31" fillId="5" borderId="0" xfId="0" applyFont="1" applyFill="1" applyAlignment="1">
      <alignment horizontal="center" vertical="center"/>
    </xf>
    <xf numFmtId="0" fontId="51" fillId="3" borderId="68" xfId="0" applyFont="1" applyFill="1" applyBorder="1" applyAlignment="1">
      <alignment horizontal="center" vertical="center" shrinkToFit="1"/>
    </xf>
    <xf numFmtId="0" fontId="51" fillId="3" borderId="69" xfId="0" applyFont="1" applyFill="1" applyBorder="1" applyAlignment="1">
      <alignment horizontal="center" vertical="center" shrinkToFit="1"/>
    </xf>
    <xf numFmtId="0" fontId="24" fillId="0" borderId="42" xfId="0" applyFont="1" applyBorder="1" applyAlignment="1">
      <alignment horizontal="center" vertical="center"/>
    </xf>
    <xf numFmtId="0" fontId="36" fillId="0" borderId="19" xfId="0" applyFont="1" applyBorder="1" applyAlignment="1">
      <alignment horizontal="center" vertical="center" shrinkToFit="1"/>
    </xf>
    <xf numFmtId="0" fontId="36" fillId="0" borderId="1" xfId="0" applyFont="1" applyBorder="1" applyAlignment="1">
      <alignment horizontal="center" vertical="center" shrinkToFit="1"/>
    </xf>
    <xf numFmtId="178" fontId="51" fillId="3" borderId="68" xfId="0" applyNumberFormat="1" applyFont="1" applyFill="1" applyBorder="1" applyAlignment="1">
      <alignment horizontal="center" vertical="center" shrinkToFit="1"/>
    </xf>
    <xf numFmtId="178" fontId="51" fillId="3" borderId="69" xfId="0" applyNumberFormat="1" applyFont="1" applyFill="1" applyBorder="1" applyAlignment="1">
      <alignment horizontal="center" vertical="center" shrinkToFit="1"/>
    </xf>
    <xf numFmtId="178" fontId="51" fillId="0" borderId="19" xfId="0" applyNumberFormat="1" applyFont="1" applyBorder="1" applyAlignment="1">
      <alignment horizontal="center" vertical="center"/>
    </xf>
    <xf numFmtId="177" fontId="51" fillId="0" borderId="19" xfId="0" applyNumberFormat="1" applyFont="1" applyBorder="1" applyAlignment="1">
      <alignment horizontal="center" vertical="center"/>
    </xf>
    <xf numFmtId="178" fontId="27" fillId="3" borderId="69" xfId="0" applyNumberFormat="1" applyFont="1" applyFill="1" applyBorder="1" applyAlignment="1">
      <alignment horizontal="center" vertical="center"/>
    </xf>
    <xf numFmtId="20" fontId="42" fillId="3" borderId="69" xfId="0" applyNumberFormat="1" applyFont="1" applyFill="1" applyBorder="1" applyAlignment="1">
      <alignment horizontal="center" vertical="center"/>
    </xf>
    <xf numFmtId="0" fontId="42" fillId="3" borderId="70" xfId="0" applyFont="1" applyFill="1" applyBorder="1" applyAlignment="1">
      <alignment horizontal="center" vertical="center"/>
    </xf>
    <xf numFmtId="0" fontId="39" fillId="0" borderId="58" xfId="0" applyFont="1" applyFill="1" applyBorder="1" applyAlignment="1">
      <alignment horizontal="center" vertical="center" shrinkToFit="1"/>
    </xf>
    <xf numFmtId="0" fontId="39" fillId="0" borderId="59" xfId="0" applyFont="1" applyFill="1" applyBorder="1" applyAlignment="1">
      <alignment horizontal="center" vertical="center" shrinkToFit="1"/>
    </xf>
    <xf numFmtId="0" fontId="39" fillId="0" borderId="60" xfId="0" applyFont="1" applyFill="1" applyBorder="1" applyAlignment="1">
      <alignment horizontal="center" vertical="center" shrinkToFit="1"/>
    </xf>
    <xf numFmtId="0" fontId="39" fillId="0" borderId="61" xfId="0" applyFont="1" applyFill="1" applyBorder="1" applyAlignment="1">
      <alignment horizontal="center" vertical="center" shrinkToFit="1"/>
    </xf>
    <xf numFmtId="0" fontId="39" fillId="0" borderId="0" xfId="0" applyFont="1" applyFill="1" applyBorder="1" applyAlignment="1">
      <alignment horizontal="center" vertical="center" shrinkToFit="1"/>
    </xf>
    <xf numFmtId="0" fontId="39" fillId="0" borderId="62" xfId="0" applyFont="1" applyFill="1" applyBorder="1" applyAlignment="1">
      <alignment horizontal="center" vertical="center" shrinkToFit="1"/>
    </xf>
    <xf numFmtId="0" fontId="39" fillId="0" borderId="63" xfId="0" applyFont="1" applyFill="1" applyBorder="1" applyAlignment="1">
      <alignment horizontal="center" vertical="center" shrinkToFit="1"/>
    </xf>
    <xf numFmtId="0" fontId="39" fillId="0" borderId="64" xfId="0" applyFont="1" applyFill="1" applyBorder="1" applyAlignment="1">
      <alignment horizontal="center" vertical="center" shrinkToFit="1"/>
    </xf>
    <xf numFmtId="0" fontId="39" fillId="0" borderId="65" xfId="0" applyFont="1" applyFill="1" applyBorder="1" applyAlignment="1">
      <alignment horizontal="center" vertical="center" shrinkToFit="1"/>
    </xf>
    <xf numFmtId="0" fontId="77" fillId="0" borderId="0" xfId="0" applyFont="1" applyBorder="1" applyAlignment="1">
      <alignment horizontal="center" vertical="center"/>
    </xf>
    <xf numFmtId="178" fontId="51" fillId="3" borderId="70" xfId="0" applyNumberFormat="1" applyFont="1" applyFill="1" applyBorder="1" applyAlignment="1">
      <alignment horizontal="center" vertical="center" shrinkToFit="1"/>
    </xf>
    <xf numFmtId="0" fontId="13" fillId="8" borderId="38" xfId="1" applyFont="1" applyFill="1" applyBorder="1" applyAlignment="1" applyProtection="1">
      <alignment horizontal="center" vertical="center"/>
    </xf>
    <xf numFmtId="0" fontId="13" fillId="8" borderId="79" xfId="1" applyFont="1" applyFill="1" applyBorder="1" applyAlignment="1" applyProtection="1">
      <alignment horizontal="center" vertical="center"/>
    </xf>
    <xf numFmtId="0" fontId="25" fillId="0" borderId="12" xfId="0" applyFont="1" applyFill="1" applyBorder="1" applyAlignment="1" applyProtection="1">
      <alignment horizontal="center" vertical="center"/>
      <protection locked="0"/>
    </xf>
    <xf numFmtId="0" fontId="25" fillId="0" borderId="57" xfId="0" applyFont="1" applyFill="1" applyBorder="1" applyAlignment="1" applyProtection="1">
      <alignment horizontal="center" vertical="center"/>
      <protection locked="0"/>
    </xf>
    <xf numFmtId="0" fontId="25" fillId="0" borderId="66" xfId="0" applyFont="1" applyFill="1" applyBorder="1" applyAlignment="1" applyProtection="1">
      <alignment horizontal="center" vertical="center"/>
      <protection locked="0"/>
    </xf>
    <xf numFmtId="0" fontId="22" fillId="0" borderId="3" xfId="0" applyFont="1" applyBorder="1" applyAlignment="1">
      <alignment horizontal="distributed" vertical="center" indent="1"/>
    </xf>
    <xf numFmtId="0" fontId="22" fillId="0" borderId="14" xfId="0" applyFont="1" applyBorder="1" applyAlignment="1">
      <alignment horizontal="distributed" vertical="center" indent="1"/>
    </xf>
    <xf numFmtId="0" fontId="25" fillId="0" borderId="11" xfId="0" applyFont="1" applyFill="1" applyBorder="1" applyAlignment="1" applyProtection="1">
      <alignment horizontal="center" vertical="center"/>
      <protection locked="0"/>
    </xf>
    <xf numFmtId="0" fontId="25" fillId="0" borderId="19" xfId="0" applyFont="1" applyFill="1" applyBorder="1" applyAlignment="1" applyProtection="1">
      <alignment horizontal="center" vertical="center"/>
      <protection locked="0"/>
    </xf>
    <xf numFmtId="0" fontId="25" fillId="0" borderId="33" xfId="0" applyFont="1" applyFill="1" applyBorder="1" applyAlignment="1" applyProtection="1">
      <alignment horizontal="center" vertical="center"/>
      <protection locked="0"/>
    </xf>
    <xf numFmtId="0" fontId="25" fillId="9" borderId="26" xfId="0" applyFont="1" applyFill="1" applyBorder="1" applyAlignment="1" applyProtection="1">
      <alignment horizontal="center" vertical="center"/>
      <protection locked="0"/>
    </xf>
    <xf numFmtId="0" fontId="25" fillId="9" borderId="20" xfId="0" applyFont="1" applyFill="1" applyBorder="1" applyAlignment="1" applyProtection="1">
      <alignment horizontal="center" vertical="center"/>
      <protection locked="0"/>
    </xf>
    <xf numFmtId="0" fontId="25" fillId="9" borderId="23" xfId="0" applyFont="1" applyFill="1" applyBorder="1" applyAlignment="1" applyProtection="1">
      <alignment horizontal="center" vertical="center"/>
      <protection locked="0"/>
    </xf>
    <xf numFmtId="0" fontId="25" fillId="9" borderId="11" xfId="0" applyFont="1" applyFill="1" applyBorder="1" applyAlignment="1" applyProtection="1">
      <alignment horizontal="center" vertical="center" shrinkToFit="1"/>
      <protection locked="0"/>
    </xf>
    <xf numFmtId="0" fontId="25" fillId="9" borderId="19" xfId="0" applyFont="1" applyFill="1" applyBorder="1" applyAlignment="1" applyProtection="1">
      <alignment horizontal="center" vertical="center" shrinkToFit="1"/>
      <protection locked="0"/>
    </xf>
    <xf numFmtId="0" fontId="25" fillId="9" borderId="33" xfId="0" applyFont="1" applyFill="1" applyBorder="1" applyAlignment="1" applyProtection="1">
      <alignment horizontal="center" vertical="center" shrinkToFit="1"/>
      <protection locked="0"/>
    </xf>
    <xf numFmtId="0" fontId="22" fillId="0" borderId="0" xfId="0" applyFont="1" applyAlignment="1">
      <alignment vertical="center" wrapText="1"/>
    </xf>
    <xf numFmtId="0" fontId="25" fillId="10" borderId="26" xfId="0" applyFont="1" applyFill="1" applyBorder="1" applyAlignment="1" applyProtection="1">
      <alignment horizontal="center" vertical="center"/>
      <protection locked="0"/>
    </xf>
    <xf numFmtId="0" fontId="25" fillId="10" borderId="20" xfId="0" applyFont="1" applyFill="1" applyBorder="1" applyAlignment="1" applyProtection="1">
      <alignment horizontal="center" vertical="center"/>
      <protection locked="0"/>
    </xf>
    <xf numFmtId="0" fontId="25" fillId="10" borderId="23" xfId="0" applyFont="1" applyFill="1" applyBorder="1" applyAlignment="1" applyProtection="1">
      <alignment horizontal="center" vertical="center"/>
      <protection locked="0"/>
    </xf>
    <xf numFmtId="0" fontId="25" fillId="9" borderId="6" xfId="0" applyFont="1" applyFill="1" applyBorder="1" applyAlignment="1" applyProtection="1">
      <alignment horizontal="center" vertical="center"/>
      <protection locked="0"/>
    </xf>
    <xf numFmtId="0" fontId="25" fillId="9" borderId="3" xfId="0" applyFont="1" applyFill="1" applyBorder="1" applyAlignment="1" applyProtection="1">
      <alignment horizontal="center" vertical="center"/>
      <protection locked="0"/>
    </xf>
    <xf numFmtId="0" fontId="25" fillId="9" borderId="7" xfId="0" applyFont="1" applyFill="1" applyBorder="1" applyAlignment="1" applyProtection="1">
      <alignment horizontal="center" vertical="center"/>
      <protection locked="0"/>
    </xf>
    <xf numFmtId="0" fontId="60" fillId="0" borderId="0" xfId="0" applyFont="1" applyAlignment="1">
      <alignment vertical="center" wrapText="1"/>
    </xf>
    <xf numFmtId="0" fontId="22" fillId="0" borderId="11" xfId="0" applyFont="1" applyBorder="1" applyAlignment="1" applyProtection="1">
      <alignment horizontal="center" vertical="center" shrinkToFit="1"/>
      <protection locked="0"/>
    </xf>
    <xf numFmtId="0" fontId="22" fillId="0" borderId="33" xfId="0" applyFont="1" applyBorder="1" applyAlignment="1" applyProtection="1">
      <alignment horizontal="center" vertical="center" shrinkToFit="1"/>
      <protection locked="0"/>
    </xf>
    <xf numFmtId="0" fontId="22" fillId="0" borderId="94" xfId="0" applyFont="1" applyBorder="1" applyAlignment="1" applyProtection="1">
      <alignment horizontal="center" vertical="center" shrinkToFit="1"/>
      <protection locked="0"/>
    </xf>
    <xf numFmtId="0" fontId="22" fillId="0" borderId="95" xfId="0" applyFont="1" applyBorder="1" applyAlignment="1" applyProtection="1">
      <alignment horizontal="center" vertical="center" shrinkToFit="1"/>
      <protection locked="0"/>
    </xf>
    <xf numFmtId="2" fontId="22" fillId="2" borderId="11" xfId="0" applyNumberFormat="1" applyFont="1" applyFill="1" applyBorder="1" applyAlignment="1" applyProtection="1">
      <alignment horizontal="center" vertical="center" shrinkToFit="1"/>
      <protection locked="0"/>
    </xf>
    <xf numFmtId="2" fontId="22" fillId="2" borderId="33" xfId="0" applyNumberFormat="1" applyFont="1" applyFill="1" applyBorder="1" applyAlignment="1" applyProtection="1">
      <alignment horizontal="center" vertical="center" shrinkToFit="1"/>
      <protection locked="0"/>
    </xf>
    <xf numFmtId="2" fontId="22" fillId="2" borderId="94" xfId="0" applyNumberFormat="1" applyFont="1" applyFill="1" applyBorder="1" applyAlignment="1" applyProtection="1">
      <alignment horizontal="center" vertical="center" shrinkToFit="1"/>
      <protection locked="0"/>
    </xf>
    <xf numFmtId="2" fontId="22" fillId="2" borderId="95" xfId="0" applyNumberFormat="1" applyFont="1" applyFill="1" applyBorder="1" applyAlignment="1" applyProtection="1">
      <alignment horizontal="center" vertical="center" shrinkToFit="1"/>
      <protection locked="0"/>
    </xf>
    <xf numFmtId="0" fontId="22" fillId="0" borderId="10" xfId="0" applyFont="1" applyBorder="1" applyAlignment="1">
      <alignment horizontal="center" vertical="center"/>
    </xf>
    <xf numFmtId="0" fontId="22" fillId="0" borderId="35" xfId="0" applyFont="1" applyBorder="1" applyAlignment="1">
      <alignment horizontal="center" vertical="center"/>
    </xf>
    <xf numFmtId="0" fontId="22" fillId="0" borderId="15" xfId="0" applyFont="1" applyBorder="1" applyAlignment="1">
      <alignment horizontal="center" vertical="center"/>
    </xf>
    <xf numFmtId="0" fontId="26" fillId="3" borderId="11" xfId="0" applyFont="1" applyFill="1" applyBorder="1" applyAlignment="1">
      <alignment horizontal="center" vertical="center"/>
    </xf>
    <xf numFmtId="0" fontId="26" fillId="3" borderId="33" xfId="0" applyFont="1" applyFill="1" applyBorder="1" applyAlignment="1">
      <alignment horizontal="center" vertical="center"/>
    </xf>
    <xf numFmtId="0" fontId="23" fillId="6" borderId="0" xfId="0" applyFont="1" applyFill="1" applyBorder="1" applyAlignment="1">
      <alignment horizontal="center" vertical="center"/>
    </xf>
    <xf numFmtId="0" fontId="22" fillId="0" borderId="34" xfId="0" applyFont="1" applyBorder="1" applyAlignment="1">
      <alignment horizontal="center" vertical="center"/>
    </xf>
    <xf numFmtId="0" fontId="22" fillId="0" borderId="71" xfId="0" applyFont="1" applyBorder="1" applyAlignment="1">
      <alignment horizontal="center" vertical="center"/>
    </xf>
    <xf numFmtId="0" fontId="22" fillId="0" borderId="80" xfId="0" applyFont="1" applyBorder="1" applyAlignment="1">
      <alignment horizontal="center" vertical="center"/>
    </xf>
    <xf numFmtId="0" fontId="25" fillId="0" borderId="38" xfId="0" applyFont="1" applyFill="1" applyBorder="1" applyAlignment="1" applyProtection="1">
      <alignment horizontal="center" vertical="center"/>
    </xf>
    <xf numFmtId="0" fontId="25" fillId="0" borderId="50" xfId="0" applyFont="1" applyFill="1" applyBorder="1" applyAlignment="1" applyProtection="1">
      <alignment horizontal="center" vertical="center"/>
    </xf>
    <xf numFmtId="0" fontId="25" fillId="0" borderId="39" xfId="0" applyFont="1" applyFill="1" applyBorder="1" applyAlignment="1" applyProtection="1">
      <alignment horizontal="center" vertical="center"/>
    </xf>
    <xf numFmtId="0" fontId="22" fillId="0" borderId="3" xfId="0" applyFont="1" applyFill="1" applyBorder="1" applyAlignment="1" applyProtection="1">
      <alignment horizontal="center" vertical="center"/>
    </xf>
    <xf numFmtId="0" fontId="25" fillId="4" borderId="3" xfId="0" applyFont="1" applyFill="1" applyBorder="1" applyAlignment="1" applyProtection="1">
      <alignment horizontal="center" vertical="center"/>
    </xf>
    <xf numFmtId="0" fontId="25" fillId="3" borderId="3" xfId="0" applyFont="1" applyFill="1" applyBorder="1" applyAlignment="1" applyProtection="1">
      <alignment horizontal="center" vertical="center"/>
    </xf>
    <xf numFmtId="0" fontId="25" fillId="4" borderId="14" xfId="0" applyFont="1" applyFill="1" applyBorder="1" applyAlignment="1" applyProtection="1">
      <alignment horizontal="center" vertical="center"/>
    </xf>
    <xf numFmtId="0" fontId="25" fillId="4" borderId="19" xfId="0" applyFont="1" applyFill="1" applyBorder="1" applyAlignment="1" applyProtection="1">
      <alignment horizontal="center" vertical="center"/>
    </xf>
    <xf numFmtId="0" fontId="25" fillId="4" borderId="36"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37" xfId="0" applyFont="1" applyFill="1" applyBorder="1" applyAlignment="1" applyProtection="1">
      <alignment horizontal="center" vertical="center"/>
    </xf>
    <xf numFmtId="0" fontId="22" fillId="0" borderId="22" xfId="0" applyFont="1" applyFill="1" applyBorder="1" applyAlignment="1" applyProtection="1">
      <alignment horizontal="center" vertical="center"/>
    </xf>
    <xf numFmtId="176" fontId="41" fillId="0" borderId="0" xfId="1" applyNumberFormat="1" applyFont="1" applyAlignment="1" applyProtection="1">
      <alignment horizontal="distributed" vertical="center" indent="4"/>
    </xf>
    <xf numFmtId="0" fontId="10" fillId="0" borderId="40" xfId="1" applyFont="1" applyBorder="1" applyAlignment="1" applyProtection="1">
      <alignment horizontal="center" vertical="center"/>
    </xf>
    <xf numFmtId="0" fontId="10" fillId="0" borderId="0" xfId="1" applyFont="1" applyBorder="1" applyAlignment="1" applyProtection="1">
      <alignment horizontal="center" vertical="center"/>
    </xf>
    <xf numFmtId="0" fontId="19" fillId="0" borderId="34" xfId="1" applyNumberFormat="1" applyFont="1" applyBorder="1" applyAlignment="1" applyProtection="1">
      <alignment horizontal="center" vertical="center"/>
    </xf>
    <xf numFmtId="0" fontId="19" fillId="0" borderId="15" xfId="1" applyNumberFormat="1" applyFont="1" applyBorder="1" applyAlignment="1" applyProtection="1">
      <alignment horizontal="center" vertical="center"/>
    </xf>
    <xf numFmtId="0" fontId="19" fillId="0" borderId="89" xfId="1" applyNumberFormat="1" applyFont="1" applyBorder="1" applyAlignment="1" applyProtection="1">
      <alignment horizontal="center" vertical="center"/>
    </xf>
    <xf numFmtId="0" fontId="19" fillId="0" borderId="90" xfId="1" applyNumberFormat="1" applyFont="1" applyBorder="1" applyAlignment="1" applyProtection="1">
      <alignment horizontal="center" vertical="center"/>
    </xf>
    <xf numFmtId="0" fontId="19" fillId="0" borderId="14" xfId="1" applyFont="1" applyBorder="1" applyAlignment="1" applyProtection="1">
      <alignment horizontal="center" vertical="center"/>
    </xf>
    <xf numFmtId="0" fontId="19" fillId="0" borderId="33" xfId="1" applyFont="1" applyBorder="1" applyAlignment="1" applyProtection="1">
      <alignment horizontal="center" vertical="center"/>
    </xf>
    <xf numFmtId="0" fontId="10" fillId="0" borderId="34" xfId="1" applyFont="1" applyBorder="1" applyAlignment="1" applyProtection="1">
      <alignment horizontal="center" vertical="center"/>
    </xf>
    <xf numFmtId="0" fontId="10" fillId="0" borderId="15" xfId="1" applyFont="1" applyBorder="1" applyAlignment="1" applyProtection="1">
      <alignment horizontal="center" vertical="center"/>
    </xf>
    <xf numFmtId="0" fontId="19" fillId="0" borderId="130" xfId="1" applyFont="1" applyBorder="1" applyAlignment="1" applyProtection="1">
      <alignment horizontal="center" vertical="center"/>
    </xf>
    <xf numFmtId="0" fontId="19" fillId="0" borderId="131" xfId="1" applyFont="1" applyBorder="1" applyAlignment="1" applyProtection="1">
      <alignment horizontal="center" vertical="center"/>
    </xf>
    <xf numFmtId="0" fontId="37" fillId="5" borderId="0" xfId="1" applyFont="1" applyFill="1" applyAlignment="1" applyProtection="1">
      <alignment horizontal="left" vertical="center"/>
    </xf>
    <xf numFmtId="0" fontId="55" fillId="0" borderId="0" xfId="1" applyFont="1" applyAlignment="1" applyProtection="1">
      <alignment horizontal="distributed" vertical="center" indent="8" shrinkToFit="1"/>
    </xf>
    <xf numFmtId="0" fontId="10" fillId="0" borderId="40" xfId="1" applyFont="1" applyBorder="1" applyAlignment="1" applyProtection="1">
      <alignment horizontal="center" vertical="center" shrinkToFit="1"/>
    </xf>
    <xf numFmtId="0" fontId="10" fillId="0" borderId="0" xfId="1" applyFont="1" applyBorder="1" applyAlignment="1" applyProtection="1">
      <alignment horizontal="center" vertical="center" shrinkToFit="1"/>
    </xf>
    <xf numFmtId="0" fontId="43" fillId="0" borderId="14" xfId="0" applyFont="1" applyBorder="1" applyAlignment="1" applyProtection="1">
      <alignment horizontal="center" vertical="center" shrinkToFit="1"/>
    </xf>
    <xf numFmtId="0" fontId="43" fillId="0" borderId="19" xfId="0" applyFont="1" applyBorder="1" applyAlignment="1" applyProtection="1">
      <alignment horizontal="center" vertical="center" shrinkToFit="1"/>
    </xf>
    <xf numFmtId="0" fontId="43" fillId="0" borderId="36" xfId="0" applyFont="1" applyBorder="1" applyAlignment="1" applyProtection="1">
      <alignment horizontal="center" vertical="center" shrinkToFit="1"/>
    </xf>
    <xf numFmtId="0" fontId="8" fillId="0" borderId="88" xfId="1" applyFont="1" applyBorder="1" applyAlignment="1" applyProtection="1">
      <alignment horizontal="center" vertical="center" shrinkToFit="1"/>
    </xf>
    <xf numFmtId="0" fontId="8" fillId="0" borderId="50" xfId="1" applyFont="1" applyBorder="1" applyAlignment="1" applyProtection="1">
      <alignment horizontal="center" vertical="center" shrinkToFit="1"/>
    </xf>
    <xf numFmtId="0" fontId="8" fillId="0" borderId="39" xfId="1" applyFont="1" applyBorder="1" applyAlignment="1" applyProtection="1">
      <alignment horizontal="center" vertical="center" shrinkToFit="1"/>
    </xf>
    <xf numFmtId="0" fontId="17" fillId="0" borderId="38" xfId="1" applyFont="1" applyBorder="1" applyAlignment="1" applyProtection="1">
      <alignment horizontal="center" shrinkToFit="1"/>
    </xf>
    <xf numFmtId="0" fontId="17" fillId="0" borderId="50" xfId="1" applyFont="1" applyBorder="1" applyAlignment="1" applyProtection="1">
      <alignment horizontal="center" shrinkToFit="1"/>
    </xf>
    <xf numFmtId="0" fontId="17" fillId="0" borderId="39" xfId="1" applyFont="1" applyBorder="1" applyAlignment="1" applyProtection="1">
      <alignment horizontal="center" shrinkToFit="1"/>
    </xf>
    <xf numFmtId="0" fontId="64" fillId="0" borderId="96" xfId="0" applyFont="1" applyBorder="1" applyAlignment="1" applyProtection="1">
      <alignment horizontal="center" vertical="center" shrinkToFit="1"/>
    </xf>
    <xf numFmtId="0" fontId="64" fillId="0" borderId="21" xfId="0" applyFont="1" applyBorder="1" applyAlignment="1" applyProtection="1">
      <alignment horizontal="center" vertical="center" shrinkToFit="1"/>
    </xf>
    <xf numFmtId="0" fontId="46" fillId="0" borderId="71" xfId="0" applyFont="1" applyBorder="1" applyAlignment="1">
      <alignment horizontal="center" vertical="center"/>
    </xf>
    <xf numFmtId="0" fontId="46" fillId="0" borderId="114" xfId="0" applyFont="1" applyBorder="1" applyAlignment="1">
      <alignment horizontal="center" vertical="center"/>
    </xf>
    <xf numFmtId="0" fontId="68" fillId="0" borderId="10" xfId="0" applyFont="1" applyBorder="1" applyAlignment="1">
      <alignment horizontal="center" vertical="center"/>
    </xf>
    <xf numFmtId="0" fontId="68" fillId="0" borderId="15" xfId="0" applyFont="1" applyBorder="1" applyAlignment="1">
      <alignment horizontal="center" vertical="center"/>
    </xf>
    <xf numFmtId="0" fontId="68" fillId="0" borderId="12" xfId="0" applyFont="1" applyBorder="1" applyAlignment="1">
      <alignment horizontal="center" vertical="center"/>
    </xf>
    <xf numFmtId="0" fontId="68" fillId="0" borderId="66" xfId="0" applyFont="1" applyBorder="1" applyAlignment="1">
      <alignment horizontal="center" vertical="center"/>
    </xf>
    <xf numFmtId="0" fontId="46" fillId="0" borderId="87" xfId="0" applyFont="1" applyBorder="1" applyAlignment="1">
      <alignment horizontal="distributed" vertical="center" indent="1"/>
    </xf>
    <xf numFmtId="0" fontId="46" fillId="0" borderId="88" xfId="0" applyFont="1" applyBorder="1" applyAlignment="1">
      <alignment horizontal="distributed" vertical="center" indent="1"/>
    </xf>
    <xf numFmtId="0" fontId="68" fillId="0" borderId="87" xfId="0" applyFont="1" applyFill="1" applyBorder="1" applyAlignment="1" applyProtection="1">
      <alignment horizontal="center" vertical="center"/>
      <protection locked="0"/>
    </xf>
    <xf numFmtId="0" fontId="68" fillId="0" borderId="96" xfId="0" applyFont="1" applyFill="1" applyBorder="1" applyAlignment="1" applyProtection="1">
      <alignment horizontal="center" vertical="center"/>
      <protection locked="0"/>
    </xf>
    <xf numFmtId="0" fontId="68" fillId="0" borderId="21" xfId="0" applyFont="1" applyFill="1" applyBorder="1" applyAlignment="1" applyProtection="1">
      <alignment horizontal="center" vertical="center"/>
      <protection locked="0"/>
    </xf>
    <xf numFmtId="0" fontId="28" fillId="0" borderId="96" xfId="0" applyFont="1" applyBorder="1" applyAlignment="1">
      <alignment horizontal="center" vertical="center" shrinkToFit="1"/>
    </xf>
    <xf numFmtId="0" fontId="28" fillId="0" borderId="21" xfId="0" applyFont="1" applyBorder="1" applyAlignment="1">
      <alignment horizontal="center" vertical="center" shrinkToFit="1"/>
    </xf>
    <xf numFmtId="0" fontId="0" fillId="0" borderId="76" xfId="0" applyBorder="1" applyAlignment="1">
      <alignment horizontal="center" vertical="center" textRotation="255"/>
    </xf>
    <xf numFmtId="0" fontId="0" fillId="0" borderId="77" xfId="0" applyBorder="1" applyAlignment="1">
      <alignment horizontal="center" vertical="center" textRotation="255"/>
    </xf>
    <xf numFmtId="0" fontId="0" fillId="0" borderId="67" xfId="0" applyBorder="1" applyAlignment="1">
      <alignment horizontal="center" vertical="center" textRotation="255"/>
    </xf>
    <xf numFmtId="0" fontId="0" fillId="0" borderId="0" xfId="0" applyAlignment="1">
      <alignment horizontal="center" vertical="center"/>
    </xf>
  </cellXfs>
  <cellStyles count="4">
    <cellStyle name="標準" xfId="0" builtinId="0"/>
    <cellStyle name="標準 2" xfId="1"/>
    <cellStyle name="標準 3" xfId="2"/>
    <cellStyle name="標準 4" xfId="3"/>
  </cellStyles>
  <dxfs count="0"/>
  <tableStyles count="0" defaultTableStyle="TableStyleMedium9" defaultPivotStyle="PivotStyleLight16"/>
  <colors>
    <mruColors>
      <color rgb="FFFFFF99"/>
      <color rgb="FFCCFF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drawing2.xml.rels><?xml version="1.0" encoding="UTF-8" standalone="yes"?>
<Relationships xmlns="http://schemas.openxmlformats.org/package/2006/relationships"><Relationship Id="rId3" Type="http://schemas.openxmlformats.org/officeDocument/2006/relationships/hyperlink" Target="https://c.tipsfound.com/excel/02105/15.png" TargetMode="External"/><Relationship Id="rId2" Type="http://schemas.openxmlformats.org/officeDocument/2006/relationships/image" Target="../media/image2.png"/><Relationship Id="rId1" Type="http://schemas.openxmlformats.org/officeDocument/2006/relationships/hyperlink" Target="https://c.tipsfound.com/excel/02105/14.png" TargetMode="External"/><Relationship Id="rId6" Type="http://schemas.openxmlformats.org/officeDocument/2006/relationships/image" Target="../media/image4.png"/><Relationship Id="rId5" Type="http://schemas.openxmlformats.org/officeDocument/2006/relationships/hyperlink" Target="https://c.tipsfound.com/excel/02105/16.png" TargetMode="External"/><Relationship Id="rId4"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2</xdr:row>
          <xdr:rowOff>19050</xdr:rowOff>
        </xdr:from>
        <xdr:to>
          <xdr:col>5</xdr:col>
          <xdr:colOff>1857375</xdr:colOff>
          <xdr:row>2</xdr:row>
          <xdr:rowOff>371475</xdr:rowOff>
        </xdr:to>
        <xdr:sp macro="" textlink="">
          <xdr:nvSpPr>
            <xdr:cNvPr id="10241" name="btn印刷" hidden="1">
              <a:extLst>
                <a:ext uri="{63B3BB69-23CF-44E3-9099-C40C66FF867C}">
                  <a14:compatExt spid="_x0000_s10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2762250</xdr:colOff>
      <xdr:row>12</xdr:row>
      <xdr:rowOff>47625</xdr:rowOff>
    </xdr:to>
    <xdr:pic>
      <xdr:nvPicPr>
        <xdr:cNvPr id="2" name="図 1" descr="14">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723900"/>
          <a:ext cx="2762250"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3133725</xdr:colOff>
      <xdr:row>22</xdr:row>
      <xdr:rowOff>28575</xdr:rowOff>
    </xdr:to>
    <xdr:pic>
      <xdr:nvPicPr>
        <xdr:cNvPr id="3" name="図 2" descr="15">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2809875"/>
          <a:ext cx="313372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xdr:row>
      <xdr:rowOff>0</xdr:rowOff>
    </xdr:from>
    <xdr:to>
      <xdr:col>1</xdr:col>
      <xdr:colOff>2762250</xdr:colOff>
      <xdr:row>32</xdr:row>
      <xdr:rowOff>114300</xdr:rowOff>
    </xdr:to>
    <xdr:pic>
      <xdr:nvPicPr>
        <xdr:cNvPr id="4" name="図 3" descr="16">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5800" y="4657725"/>
          <a:ext cx="2762250"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32887;&#21729;\&#24179;&#37326;\&#12426;&#12367;&#12376;&#12423;&#12358;\&#21517;&#21476;&#23627;&#25903;&#37096;\2014\Users\KATSUMI\Downloads\2014&#21517;&#21476;&#23627;&#22320;&#21306;&#30003;&#12375;&#36796;&#12415;&#12501;&#12449;&#12452;&#12523;&#35352;&#20837;&#2036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aichi-rk.jp/photo/&#31532;&#65297;&#22238;&#21517;&#21476;&#23627;&#22320;&#21306;&#29992;&#65301;&#65296;&#20154;&#2999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2467;&#12500;&#12540;2012nagoyatiku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人数"/>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人数"/>
      <sheetName val="Sheet3"/>
      <sheetName val="Sheet4"/>
      <sheetName val="Sheet5"/>
      <sheetName val="Sheet6"/>
    </sheetNames>
    <sheetDataSet>
      <sheetData sheetId="0">
        <row r="13">
          <cell r="R13" t="str">
            <v>○</v>
          </cell>
          <cell r="S13" t="str">
            <v>男</v>
          </cell>
          <cell r="T13" t="str">
            <v>100m</v>
          </cell>
        </row>
        <row r="14">
          <cell r="S14" t="str">
            <v>女</v>
          </cell>
          <cell r="T14" t="str">
            <v>200m</v>
          </cell>
        </row>
        <row r="15">
          <cell r="T15" t="str">
            <v>400m</v>
          </cell>
        </row>
        <row r="16">
          <cell r="T16" t="str">
            <v>800m</v>
          </cell>
        </row>
        <row r="17">
          <cell r="T17" t="str">
            <v>1500m</v>
          </cell>
        </row>
        <row r="18">
          <cell r="T18" t="str">
            <v>5000m</v>
          </cell>
        </row>
        <row r="19">
          <cell r="T19" t="str">
            <v>110mH</v>
          </cell>
        </row>
        <row r="20">
          <cell r="T20" t="str">
            <v>400mH</v>
          </cell>
        </row>
        <row r="21">
          <cell r="T21" t="str">
            <v>3000mSC</v>
          </cell>
        </row>
        <row r="22">
          <cell r="T22" t="str">
            <v>5000mW</v>
          </cell>
        </row>
        <row r="23">
          <cell r="T23" t="str">
            <v>走高跳</v>
          </cell>
        </row>
        <row r="24">
          <cell r="T24" t="str">
            <v>走幅跳</v>
          </cell>
        </row>
        <row r="25">
          <cell r="T25" t="str">
            <v>三段跳</v>
          </cell>
        </row>
        <row r="26">
          <cell r="T26" t="str">
            <v>砲丸投</v>
          </cell>
        </row>
        <row r="27">
          <cell r="T27" t="str">
            <v>高校砲丸投</v>
          </cell>
        </row>
        <row r="28">
          <cell r="T28" t="str">
            <v>円盤投</v>
          </cell>
        </row>
        <row r="29">
          <cell r="T29" t="str">
            <v>高校円盤投</v>
          </cell>
        </row>
        <row r="30">
          <cell r="T30" t="str">
            <v>ﾊﾝﾏｰ投</v>
          </cell>
        </row>
        <row r="31">
          <cell r="T31" t="str">
            <v>高校ﾊﾝﾏｰ投</v>
          </cell>
        </row>
        <row r="32">
          <cell r="T32" t="str">
            <v>やり投</v>
          </cell>
        </row>
      </sheetData>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人数"/>
      <sheetName val="Sheet3"/>
      <sheetName val="Sheet4"/>
      <sheetName val="Sheet5"/>
      <sheetName val="Sheet6"/>
    </sheetNames>
    <sheetDataSet>
      <sheetData sheetId="0">
        <row r="13">
          <cell r="T13" t="str">
            <v>100m</v>
          </cell>
          <cell r="U13" t="str">
            <v>100m</v>
          </cell>
        </row>
        <row r="14">
          <cell r="T14" t="str">
            <v>200m</v>
          </cell>
          <cell r="U14" t="str">
            <v>200m</v>
          </cell>
        </row>
        <row r="15">
          <cell r="T15" t="str">
            <v>400m</v>
          </cell>
          <cell r="U15" t="str">
            <v>400m</v>
          </cell>
        </row>
        <row r="16">
          <cell r="T16" t="str">
            <v>800m</v>
          </cell>
          <cell r="U16" t="str">
            <v>800m</v>
          </cell>
        </row>
        <row r="17">
          <cell r="T17" t="str">
            <v>1500m</v>
          </cell>
          <cell r="U17" t="str">
            <v>1500m</v>
          </cell>
        </row>
        <row r="18">
          <cell r="T18" t="str">
            <v>5000m</v>
          </cell>
          <cell r="U18" t="str">
            <v>3000m</v>
          </cell>
        </row>
        <row r="19">
          <cell r="T19" t="str">
            <v>110mH</v>
          </cell>
          <cell r="U19" t="str">
            <v>100mH</v>
          </cell>
        </row>
        <row r="20">
          <cell r="T20" t="str">
            <v>400mH</v>
          </cell>
          <cell r="U20" t="str">
            <v>400mH</v>
          </cell>
        </row>
        <row r="21">
          <cell r="T21" t="str">
            <v>3000mSC</v>
          </cell>
          <cell r="U21" t="str">
            <v>5000mW</v>
          </cell>
        </row>
        <row r="22">
          <cell r="T22" t="str">
            <v>5000mW</v>
          </cell>
          <cell r="U22" t="str">
            <v>走高跳</v>
          </cell>
        </row>
        <row r="23">
          <cell r="T23" t="str">
            <v>走高跳</v>
          </cell>
          <cell r="U23" t="str">
            <v>走幅跳</v>
          </cell>
        </row>
        <row r="24">
          <cell r="T24" t="str">
            <v>走幅跳</v>
          </cell>
          <cell r="U24" t="str">
            <v>三段跳</v>
          </cell>
        </row>
        <row r="25">
          <cell r="T25" t="str">
            <v>三段跳</v>
          </cell>
          <cell r="U25" t="str">
            <v>砲丸投</v>
          </cell>
        </row>
        <row r="26">
          <cell r="T26" t="str">
            <v>砲丸投</v>
          </cell>
          <cell r="U26" t="str">
            <v>円盤投</v>
          </cell>
        </row>
        <row r="27">
          <cell r="T27" t="str">
            <v>高校砲丸投</v>
          </cell>
          <cell r="U27" t="str">
            <v>ﾊﾝﾏｰ投</v>
          </cell>
        </row>
        <row r="28">
          <cell r="T28" t="str">
            <v>円盤投</v>
          </cell>
          <cell r="U28" t="str">
            <v>やり投</v>
          </cell>
        </row>
        <row r="29">
          <cell r="T29" t="str">
            <v>高校円盤投</v>
          </cell>
        </row>
        <row r="30">
          <cell r="T30" t="str">
            <v>ﾊﾝﾏｰ投</v>
          </cell>
        </row>
        <row r="31">
          <cell r="T31" t="str">
            <v>高校ﾊﾝﾏｰ投</v>
          </cell>
        </row>
        <row r="32">
          <cell r="T32" t="str">
            <v>やり投</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P68"/>
  <sheetViews>
    <sheetView tabSelected="1" workbookViewId="0">
      <selection activeCell="B54" sqref="B54"/>
    </sheetView>
  </sheetViews>
  <sheetFormatPr defaultColWidth="9" defaultRowHeight="13.5"/>
  <cols>
    <col min="1" max="3" width="9" style="12"/>
    <col min="4" max="4" width="9" style="12" customWidth="1"/>
    <col min="5" max="16384" width="9" style="12"/>
  </cols>
  <sheetData>
    <row r="1" spans="1:14" ht="16.5" customHeight="1">
      <c r="A1" s="301" t="s">
        <v>83</v>
      </c>
      <c r="B1" s="301"/>
      <c r="C1" s="301"/>
      <c r="D1" s="301"/>
      <c r="E1" s="301"/>
      <c r="F1" s="301"/>
      <c r="G1" s="301"/>
      <c r="H1" s="301"/>
      <c r="I1" s="301"/>
      <c r="J1" s="301"/>
      <c r="K1" s="301"/>
      <c r="L1" s="301"/>
      <c r="M1" s="301"/>
      <c r="N1" s="301"/>
    </row>
    <row r="2" spans="1:14" customFormat="1" ht="7.5" customHeight="1" thickBot="1"/>
    <row r="3" spans="1:14" ht="19.5" customHeight="1" thickTop="1">
      <c r="A3" s="53"/>
      <c r="B3" s="14" t="s">
        <v>61</v>
      </c>
      <c r="C3" s="306" t="s">
        <v>19725</v>
      </c>
      <c r="D3" s="306"/>
      <c r="E3" s="306"/>
      <c r="F3" s="306"/>
      <c r="G3" s="306"/>
      <c r="H3" s="306"/>
      <c r="I3" s="62"/>
      <c r="J3" s="314" t="s">
        <v>19682</v>
      </c>
      <c r="K3" s="315"/>
      <c r="L3" s="315"/>
      <c r="M3" s="315"/>
      <c r="N3" s="316"/>
    </row>
    <row r="4" spans="1:14" ht="18.75" customHeight="1">
      <c r="B4" s="15" t="s">
        <v>78</v>
      </c>
      <c r="C4" s="309">
        <v>43337</v>
      </c>
      <c r="D4" s="309"/>
      <c r="E4" s="309"/>
      <c r="F4" s="310">
        <v>43338</v>
      </c>
      <c r="G4" s="310"/>
      <c r="H4" s="310"/>
      <c r="I4" s="62"/>
      <c r="J4" s="317"/>
      <c r="K4" s="318"/>
      <c r="L4" s="318"/>
      <c r="M4" s="318"/>
      <c r="N4" s="319"/>
    </row>
    <row r="5" spans="1:14" ht="19.5" customHeight="1" thickBot="1">
      <c r="B5" s="15" t="s">
        <v>79</v>
      </c>
      <c r="C5" s="305" t="s">
        <v>153</v>
      </c>
      <c r="D5" s="305"/>
      <c r="E5" s="305"/>
      <c r="F5" s="305"/>
      <c r="G5" s="305"/>
      <c r="H5" s="305"/>
      <c r="I5" s="62"/>
      <c r="J5" s="320"/>
      <c r="K5" s="321"/>
      <c r="L5" s="321"/>
      <c r="M5" s="321"/>
      <c r="N5" s="322"/>
    </row>
    <row r="6" spans="1:14" customFormat="1" ht="7.5" customHeight="1" thickTop="1" thickBot="1"/>
    <row r="7" spans="1:14" ht="19.5" customHeight="1" thickBot="1">
      <c r="B7" s="302" t="s">
        <v>176</v>
      </c>
      <c r="C7" s="303"/>
      <c r="D7" s="311">
        <v>43301</v>
      </c>
      <c r="E7" s="311"/>
      <c r="F7" s="311"/>
      <c r="G7" s="312">
        <v>0.79166666666666663</v>
      </c>
      <c r="H7" s="313"/>
      <c r="J7" s="99"/>
      <c r="K7" s="99"/>
      <c r="L7" s="99"/>
      <c r="M7" s="99"/>
      <c r="N7" s="3"/>
    </row>
    <row r="8" spans="1:14" ht="14.25" thickBot="1">
      <c r="B8" s="304" t="s">
        <v>177</v>
      </c>
      <c r="C8" s="304"/>
      <c r="D8" s="304"/>
      <c r="E8" s="304"/>
      <c r="F8" s="304"/>
      <c r="G8" s="304"/>
      <c r="H8" s="304"/>
    </row>
    <row r="9" spans="1:14" customFormat="1" ht="13.5" customHeight="1" thickBot="1">
      <c r="B9" s="302" t="s">
        <v>19726</v>
      </c>
      <c r="C9" s="303"/>
      <c r="D9" s="307">
        <v>43304</v>
      </c>
      <c r="E9" s="308"/>
      <c r="F9" s="308"/>
      <c r="G9" s="308" t="s">
        <v>19727</v>
      </c>
      <c r="H9" s="324"/>
    </row>
    <row r="10" spans="1:14" ht="16.5" customHeight="1">
      <c r="B10" s="299" t="s">
        <v>19728</v>
      </c>
      <c r="C10" s="299"/>
      <c r="D10" s="299"/>
      <c r="E10" s="299"/>
      <c r="F10" s="299"/>
      <c r="G10" s="299"/>
      <c r="H10" s="299"/>
    </row>
    <row r="11" spans="1:14" ht="16.5" customHeight="1">
      <c r="A11" s="16" t="s">
        <v>97</v>
      </c>
      <c r="B11" s="295"/>
      <c r="C11" s="295"/>
      <c r="D11" s="295"/>
      <c r="E11" s="295"/>
      <c r="F11" s="295"/>
      <c r="G11" s="295"/>
      <c r="H11" s="295"/>
    </row>
    <row r="12" spans="1:14" ht="32.25" customHeight="1">
      <c r="A12" s="16"/>
      <c r="B12" s="291" t="s">
        <v>19717</v>
      </c>
    </row>
    <row r="13" spans="1:14" ht="35.25" customHeight="1">
      <c r="B13" s="323" t="s">
        <v>19718</v>
      </c>
      <c r="C13" s="323"/>
      <c r="D13" s="323"/>
      <c r="E13" s="323"/>
      <c r="F13" s="323"/>
      <c r="G13" s="323"/>
      <c r="H13" s="323"/>
      <c r="I13" s="323"/>
      <c r="J13" s="323"/>
    </row>
    <row r="14" spans="1:14" ht="35.25" customHeight="1">
      <c r="B14" s="292" t="s">
        <v>19719</v>
      </c>
      <c r="C14" s="292"/>
      <c r="D14" s="292"/>
      <c r="E14" s="292"/>
      <c r="F14" s="292"/>
      <c r="G14" s="292"/>
      <c r="H14" s="292"/>
      <c r="I14" s="292"/>
      <c r="J14" s="292"/>
    </row>
    <row r="15" spans="1:14" ht="35.25" customHeight="1">
      <c r="B15" s="293" t="s">
        <v>19720</v>
      </c>
      <c r="C15" s="294"/>
      <c r="D15" s="294"/>
      <c r="E15" s="294"/>
      <c r="F15" s="294"/>
      <c r="G15" s="294"/>
      <c r="H15" s="294"/>
      <c r="I15" s="294"/>
      <c r="J15" s="294"/>
    </row>
    <row r="16" spans="1:14" ht="35.25" customHeight="1">
      <c r="B16" s="293" t="s">
        <v>19721</v>
      </c>
      <c r="C16" s="294"/>
      <c r="D16" s="294"/>
      <c r="E16" s="294"/>
      <c r="F16" s="294"/>
      <c r="G16" s="294"/>
      <c r="H16" s="294"/>
      <c r="I16" s="294"/>
      <c r="J16" s="294"/>
    </row>
    <row r="17" spans="1:16" ht="35.25" customHeight="1">
      <c r="B17" s="293" t="s">
        <v>19722</v>
      </c>
      <c r="C17" s="294"/>
      <c r="D17" s="294"/>
      <c r="E17" s="294"/>
      <c r="F17" s="294"/>
      <c r="G17" s="294"/>
      <c r="H17" s="294"/>
      <c r="I17" s="294"/>
      <c r="J17" s="294"/>
    </row>
    <row r="18" spans="1:16" ht="35.25" customHeight="1">
      <c r="B18" s="293" t="s">
        <v>19723</v>
      </c>
      <c r="C18" s="294"/>
      <c r="D18" s="294"/>
      <c r="E18" s="294"/>
      <c r="F18" s="294"/>
      <c r="G18" s="294"/>
      <c r="H18" s="294"/>
      <c r="I18" s="294"/>
      <c r="J18" s="294"/>
    </row>
    <row r="19" spans="1:16" ht="35.25" customHeight="1">
      <c r="B19" s="293" t="s">
        <v>19724</v>
      </c>
      <c r="C19" s="294"/>
      <c r="D19" s="294"/>
      <c r="E19" s="294"/>
      <c r="F19" s="294"/>
      <c r="G19" s="294"/>
      <c r="H19" s="294"/>
      <c r="I19" s="294"/>
      <c r="J19" s="294"/>
    </row>
    <row r="20" spans="1:16" ht="16.5" customHeight="1"/>
    <row r="21" spans="1:16" ht="16.5" customHeight="1">
      <c r="A21" s="12" t="s">
        <v>80</v>
      </c>
    </row>
    <row r="22" spans="1:16" ht="16.5" customHeight="1">
      <c r="A22" s="16"/>
    </row>
    <row r="23" spans="1:16" ht="16.5" customHeight="1">
      <c r="A23" s="16" t="s">
        <v>8401</v>
      </c>
    </row>
    <row r="24" spans="1:16" ht="16.5" customHeight="1">
      <c r="A24" s="13" t="s">
        <v>77</v>
      </c>
      <c r="B24" s="232" t="s">
        <v>19683</v>
      </c>
    </row>
    <row r="25" spans="1:16" ht="16.5" customHeight="1">
      <c r="A25" s="13" t="s">
        <v>77</v>
      </c>
      <c r="B25" s="12" t="s">
        <v>231</v>
      </c>
    </row>
    <row r="26" spans="1:16" ht="16.5" customHeight="1">
      <c r="A26" s="13" t="s">
        <v>77</v>
      </c>
      <c r="B26" s="12" t="s">
        <v>19684</v>
      </c>
    </row>
    <row r="27" spans="1:16" ht="16.5" customHeight="1">
      <c r="A27" s="13" t="s">
        <v>77</v>
      </c>
      <c r="B27" s="230" t="s">
        <v>239</v>
      </c>
    </row>
    <row r="28" spans="1:16" ht="16.5" customHeight="1">
      <c r="A28" s="13" t="s">
        <v>77</v>
      </c>
      <c r="B28" s="12" t="s">
        <v>133</v>
      </c>
    </row>
    <row r="29" spans="1:16" ht="16.5" customHeight="1">
      <c r="A29" s="13" t="s">
        <v>77</v>
      </c>
      <c r="B29" s="12" t="s">
        <v>134</v>
      </c>
    </row>
    <row r="30" spans="1:16" ht="16.5" customHeight="1">
      <c r="A30" s="13" t="s">
        <v>77</v>
      </c>
      <c r="B30" s="19" t="s">
        <v>94</v>
      </c>
      <c r="C30" s="19"/>
      <c r="D30" s="19"/>
      <c r="E30" s="19"/>
      <c r="F30" s="19"/>
      <c r="G30" s="18"/>
      <c r="H30" s="18"/>
      <c r="I30" s="18"/>
      <c r="J30" s="18"/>
      <c r="K30" s="18"/>
      <c r="L30" s="18"/>
      <c r="M30" s="18"/>
      <c r="N30" s="18"/>
      <c r="O30" s="18"/>
      <c r="P30" s="18"/>
    </row>
    <row r="31" spans="1:16" ht="27.6" customHeight="1">
      <c r="A31" s="13" t="s">
        <v>10101</v>
      </c>
      <c r="B31" s="18"/>
      <c r="C31" s="18" t="s">
        <v>10102</v>
      </c>
      <c r="D31" s="18"/>
      <c r="E31" s="18"/>
      <c r="F31" s="18"/>
      <c r="G31" s="18"/>
      <c r="H31" s="18"/>
      <c r="I31" s="18"/>
      <c r="J31" s="18"/>
      <c r="K31" s="18"/>
      <c r="L31" s="18"/>
      <c r="M31" s="18"/>
      <c r="N31" s="18"/>
      <c r="O31" s="18"/>
      <c r="P31" s="18"/>
    </row>
    <row r="32" spans="1:16" ht="16.5" customHeight="1">
      <c r="A32" s="13" t="s">
        <v>77</v>
      </c>
      <c r="B32" s="18"/>
      <c r="C32" s="40" t="s">
        <v>99</v>
      </c>
      <c r="D32" s="18"/>
      <c r="E32" s="20" t="s">
        <v>76</v>
      </c>
      <c r="F32" s="20" t="s">
        <v>135</v>
      </c>
      <c r="G32" s="20">
        <v>54.23</v>
      </c>
      <c r="H32" s="18"/>
      <c r="I32" s="18"/>
      <c r="J32" s="18"/>
      <c r="K32" s="18"/>
      <c r="L32" s="18"/>
      <c r="M32" s="18"/>
      <c r="N32" s="18"/>
      <c r="O32" s="18"/>
      <c r="P32" s="18"/>
    </row>
    <row r="33" spans="1:16" ht="16.5" customHeight="1" thickBot="1">
      <c r="A33" s="13" t="s">
        <v>10108</v>
      </c>
      <c r="B33" s="18"/>
      <c r="C33" s="40" t="s">
        <v>100</v>
      </c>
      <c r="D33" s="18"/>
      <c r="E33" s="20" t="s">
        <v>95</v>
      </c>
      <c r="F33" s="20" t="s">
        <v>10109</v>
      </c>
      <c r="G33" s="20" t="s">
        <v>10110</v>
      </c>
      <c r="H33" s="18"/>
      <c r="I33" s="18" t="s">
        <v>10111</v>
      </c>
      <c r="J33" s="18"/>
      <c r="K33" s="18"/>
      <c r="L33" s="18"/>
      <c r="M33" s="18"/>
      <c r="N33" s="18"/>
      <c r="O33" s="18"/>
      <c r="P33" s="18"/>
    </row>
    <row r="34" spans="1:16" ht="16.5" customHeight="1">
      <c r="A34" s="13" t="s">
        <v>77</v>
      </c>
      <c r="B34" s="18"/>
      <c r="C34" s="40"/>
      <c r="D34" s="41" t="s">
        <v>98</v>
      </c>
      <c r="E34" s="42"/>
      <c r="F34" s="42"/>
      <c r="G34" s="42"/>
      <c r="H34" s="43"/>
      <c r="I34" s="18"/>
      <c r="J34" s="44"/>
      <c r="K34" s="44"/>
      <c r="L34" s="38"/>
      <c r="M34" s="233"/>
      <c r="N34" s="46"/>
      <c r="O34" s="18"/>
      <c r="P34" s="18"/>
    </row>
    <row r="35" spans="1:16" ht="16.5" customHeight="1">
      <c r="A35" s="13" t="s">
        <v>77</v>
      </c>
      <c r="B35" s="18"/>
      <c r="C35" s="40"/>
      <c r="D35" s="45" t="s">
        <v>85</v>
      </c>
      <c r="E35" s="46"/>
      <c r="F35" s="46"/>
      <c r="G35" s="46"/>
      <c r="H35" s="47"/>
      <c r="I35" s="18"/>
      <c r="J35" s="44"/>
      <c r="K35" s="44"/>
      <c r="L35" s="38"/>
      <c r="M35" s="233"/>
      <c r="N35" s="46"/>
      <c r="O35" s="18"/>
      <c r="P35" s="18"/>
    </row>
    <row r="36" spans="1:16" ht="16.5" customHeight="1" thickBot="1">
      <c r="A36" s="13" t="s">
        <v>77</v>
      </c>
      <c r="B36" s="18"/>
      <c r="C36" s="40"/>
      <c r="D36" s="48" t="s">
        <v>44</v>
      </c>
      <c r="E36" s="49" t="s">
        <v>84</v>
      </c>
      <c r="F36" s="50" t="s">
        <v>10103</v>
      </c>
      <c r="G36" s="51">
        <v>12</v>
      </c>
      <c r="H36" s="52"/>
      <c r="I36" s="18"/>
      <c r="J36" s="44"/>
      <c r="K36" s="44"/>
      <c r="L36" s="38"/>
      <c r="M36" s="233"/>
      <c r="N36" s="46"/>
      <c r="O36" s="18"/>
      <c r="P36" s="18"/>
    </row>
    <row r="37" spans="1:16" ht="24.6" customHeight="1">
      <c r="A37" s="13" t="s">
        <v>77</v>
      </c>
      <c r="B37" s="18"/>
      <c r="C37" s="18" t="s">
        <v>10104</v>
      </c>
      <c r="D37" s="18"/>
      <c r="E37" s="18"/>
      <c r="F37" s="18"/>
      <c r="G37" s="18"/>
      <c r="H37" s="18"/>
      <c r="I37" s="18"/>
      <c r="J37" s="18"/>
      <c r="K37" s="18"/>
      <c r="L37" s="18"/>
      <c r="M37" s="18"/>
      <c r="N37" s="18"/>
      <c r="O37" s="18"/>
      <c r="P37" s="18"/>
    </row>
    <row r="38" spans="1:16" ht="16.5" customHeight="1">
      <c r="A38" s="13" t="s">
        <v>77</v>
      </c>
      <c r="B38" s="18"/>
      <c r="C38" s="40" t="s">
        <v>101</v>
      </c>
      <c r="D38" s="18"/>
      <c r="E38" s="20" t="s">
        <v>10105</v>
      </c>
      <c r="F38" s="20" t="s">
        <v>135</v>
      </c>
      <c r="G38" s="20" t="s">
        <v>10106</v>
      </c>
      <c r="H38" s="18"/>
      <c r="I38" s="18"/>
      <c r="J38" s="18"/>
      <c r="K38" s="18"/>
      <c r="L38" s="18"/>
      <c r="M38" s="18"/>
      <c r="N38" s="18"/>
      <c r="O38" s="18"/>
      <c r="P38" s="18"/>
    </row>
    <row r="39" spans="1:16" ht="16.5" customHeight="1">
      <c r="A39" s="13" t="s">
        <v>10107</v>
      </c>
      <c r="B39" s="18"/>
      <c r="C39" s="67" t="s">
        <v>92</v>
      </c>
      <c r="D39" s="18"/>
      <c r="E39" s="20"/>
      <c r="F39" s="20"/>
      <c r="G39" s="20"/>
      <c r="H39" s="18"/>
      <c r="I39" s="18"/>
      <c r="J39" s="18"/>
      <c r="K39" s="18"/>
      <c r="L39" s="18"/>
      <c r="M39" s="18"/>
      <c r="N39" s="18"/>
      <c r="O39" s="18"/>
      <c r="P39" s="18"/>
    </row>
    <row r="40" spans="1:16" ht="16.5" customHeight="1">
      <c r="A40" s="13" t="s">
        <v>136</v>
      </c>
      <c r="B40" s="12" t="s">
        <v>87</v>
      </c>
    </row>
    <row r="41" spans="1:16" ht="16.5" customHeight="1">
      <c r="A41" s="16" t="s">
        <v>230</v>
      </c>
    </row>
    <row r="42" spans="1:16" ht="16.5" customHeight="1">
      <c r="A42" s="13" t="s">
        <v>132</v>
      </c>
      <c r="B42" s="12" t="s">
        <v>116</v>
      </c>
    </row>
    <row r="43" spans="1:16" ht="16.5" customHeight="1">
      <c r="A43" s="16" t="s">
        <v>10093</v>
      </c>
    </row>
    <row r="44" spans="1:16" ht="16.5" customHeight="1">
      <c r="A44" s="13" t="s">
        <v>136</v>
      </c>
      <c r="B44" s="12" t="s">
        <v>19689</v>
      </c>
    </row>
    <row r="45" spans="1:16" ht="16.5" customHeight="1">
      <c r="A45" s="181" t="s">
        <v>10094</v>
      </c>
    </row>
    <row r="46" spans="1:16" ht="22.15" customHeight="1">
      <c r="A46" s="13" t="s">
        <v>136</v>
      </c>
      <c r="B46" s="12" t="s">
        <v>182</v>
      </c>
    </row>
    <row r="47" spans="1:16" ht="16.5" customHeight="1">
      <c r="A47" s="176" t="s">
        <v>10097</v>
      </c>
    </row>
    <row r="48" spans="1:16" ht="16.5" customHeight="1">
      <c r="A48" s="13" t="s">
        <v>77</v>
      </c>
      <c r="B48" s="12" t="s">
        <v>183</v>
      </c>
    </row>
    <row r="49" spans="1:10" ht="16.5" customHeight="1">
      <c r="A49" s="16" t="s">
        <v>10098</v>
      </c>
    </row>
    <row r="50" spans="1:10" ht="16.5" customHeight="1">
      <c r="A50" s="13" t="s">
        <v>136</v>
      </c>
      <c r="B50" s="12" t="s">
        <v>19691</v>
      </c>
    </row>
    <row r="51" spans="1:10" ht="16.5" customHeight="1">
      <c r="A51" s="13" t="s">
        <v>136</v>
      </c>
      <c r="B51" s="12" t="s">
        <v>86</v>
      </c>
    </row>
    <row r="52" spans="1:10" ht="16.5" customHeight="1">
      <c r="A52" s="13" t="s">
        <v>137</v>
      </c>
      <c r="B52" s="12" t="s">
        <v>19692</v>
      </c>
    </row>
    <row r="53" spans="1:10" ht="27.6" customHeight="1">
      <c r="A53" s="16" t="s">
        <v>10099</v>
      </c>
      <c r="D53" s="12" t="s">
        <v>171</v>
      </c>
      <c r="E53" s="250" t="s">
        <v>10126</v>
      </c>
      <c r="F53" s="250"/>
      <c r="G53" s="250"/>
      <c r="H53" s="250"/>
    </row>
    <row r="54" spans="1:10" ht="16.5" customHeight="1">
      <c r="A54" s="13" t="s">
        <v>137</v>
      </c>
      <c r="B54" s="12" t="s">
        <v>170</v>
      </c>
    </row>
    <row r="55" spans="1:10" ht="16.5" customHeight="1">
      <c r="A55" s="13" t="s">
        <v>137</v>
      </c>
      <c r="B55" s="12" t="s">
        <v>172</v>
      </c>
    </row>
    <row r="56" spans="1:10" ht="16.5" customHeight="1">
      <c r="A56" s="16" t="s">
        <v>19733</v>
      </c>
    </row>
    <row r="57" spans="1:10" ht="16.5" customHeight="1">
      <c r="A57" s="13" t="s">
        <v>137</v>
      </c>
      <c r="B57" s="78" t="s">
        <v>179</v>
      </c>
    </row>
    <row r="58" spans="1:10" ht="16.5" customHeight="1">
      <c r="A58" s="13" t="s">
        <v>77</v>
      </c>
    </row>
    <row r="59" spans="1:10" ht="16.5" customHeight="1">
      <c r="A59" s="13" t="s">
        <v>77</v>
      </c>
      <c r="C59" s="79" t="s">
        <v>81</v>
      </c>
    </row>
    <row r="60" spans="1:10" ht="16.5" customHeight="1">
      <c r="A60" s="13" t="s">
        <v>77</v>
      </c>
      <c r="C60" s="78" t="s">
        <v>154</v>
      </c>
      <c r="D60" s="78"/>
      <c r="E60" s="78"/>
      <c r="F60" s="78"/>
      <c r="G60" s="78"/>
      <c r="H60" s="78"/>
    </row>
    <row r="61" spans="1:10" ht="16.5" customHeight="1">
      <c r="A61" s="16" t="s">
        <v>10100</v>
      </c>
    </row>
    <row r="62" spans="1:10" ht="16.5" customHeight="1" thickBot="1"/>
    <row r="63" spans="1:10" ht="16.5" customHeight="1">
      <c r="B63" s="68" t="s">
        <v>82</v>
      </c>
      <c r="C63" s="69"/>
      <c r="D63" s="70"/>
      <c r="E63" s="69"/>
      <c r="F63" s="69"/>
      <c r="G63" s="69"/>
      <c r="H63" s="69"/>
      <c r="I63" s="69"/>
      <c r="J63" s="71"/>
    </row>
    <row r="64" spans="1:10" ht="16.5" customHeight="1">
      <c r="B64" s="72"/>
      <c r="D64" s="73"/>
      <c r="E64" s="73"/>
      <c r="F64" s="73"/>
      <c r="G64" s="73"/>
      <c r="H64" s="73"/>
      <c r="I64" s="73"/>
      <c r="J64" s="74"/>
    </row>
    <row r="65" spans="2:10" ht="25.15" customHeight="1">
      <c r="B65" s="72"/>
      <c r="C65" s="168" t="s">
        <v>173</v>
      </c>
      <c r="D65" s="300" t="s">
        <v>174</v>
      </c>
      <c r="E65" s="300"/>
      <c r="F65" s="300"/>
      <c r="G65" s="300"/>
      <c r="H65" s="300"/>
      <c r="I65" s="73"/>
      <c r="J65" s="74"/>
    </row>
    <row r="66" spans="2:10" ht="16.5" customHeight="1">
      <c r="B66" s="72"/>
      <c r="C66" s="152" t="s">
        <v>155</v>
      </c>
      <c r="D66" s="73"/>
      <c r="E66" s="73" t="s">
        <v>237</v>
      </c>
      <c r="F66" s="73"/>
      <c r="G66" s="73"/>
      <c r="H66" s="73"/>
      <c r="I66" s="73"/>
      <c r="J66" s="74"/>
    </row>
    <row r="67" spans="2:10" ht="16.5" customHeight="1" thickBot="1">
      <c r="B67" s="75"/>
      <c r="C67" s="76"/>
      <c r="D67" s="76"/>
      <c r="E67" s="76"/>
      <c r="F67" s="76"/>
      <c r="G67" s="76"/>
      <c r="H67" s="76"/>
      <c r="I67" s="76"/>
      <c r="J67" s="77"/>
    </row>
    <row r="68" spans="2:10" ht="16.5" customHeight="1"/>
  </sheetData>
  <sheetProtection selectLockedCells="1" selectUnlockedCells="1"/>
  <mergeCells count="16">
    <mergeCell ref="B10:H10"/>
    <mergeCell ref="D65:H65"/>
    <mergeCell ref="A1:N1"/>
    <mergeCell ref="B7:C7"/>
    <mergeCell ref="B8:H8"/>
    <mergeCell ref="C5:H5"/>
    <mergeCell ref="C3:H3"/>
    <mergeCell ref="B9:C9"/>
    <mergeCell ref="D9:F9"/>
    <mergeCell ref="C4:E4"/>
    <mergeCell ref="F4:H4"/>
    <mergeCell ref="D7:F7"/>
    <mergeCell ref="G7:H7"/>
    <mergeCell ref="J3:N5"/>
    <mergeCell ref="B13:J13"/>
    <mergeCell ref="G9:H9"/>
  </mergeCells>
  <phoneticPr fontId="2"/>
  <pageMargins left="0.7" right="0.7" top="0.75" bottom="0.75" header="0.3" footer="0.3"/>
  <pageSetup paperSize="9" scale="55"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51"/>
  <sheetViews>
    <sheetView workbookViewId="0">
      <selection activeCell="A4" sqref="A4:G11"/>
    </sheetView>
  </sheetViews>
  <sheetFormatPr defaultRowHeight="13.5"/>
  <cols>
    <col min="1" max="1" width="13.875" bestFit="1" customWidth="1"/>
    <col min="2" max="2" width="5.25" bestFit="1" customWidth="1"/>
    <col min="3" max="3" width="5.875" bestFit="1" customWidth="1"/>
    <col min="4" max="4" width="3.75" customWidth="1"/>
    <col min="5" max="5" width="13.875" bestFit="1" customWidth="1"/>
    <col min="6" max="6" width="5.25" bestFit="1" customWidth="1"/>
    <col min="7" max="7" width="5.875" bestFit="1" customWidth="1"/>
    <col min="8" max="8" width="3.75" customWidth="1"/>
    <col min="9" max="9" width="12.75" bestFit="1" customWidth="1"/>
    <col min="10" max="10" width="5.25" bestFit="1" customWidth="1"/>
    <col min="11" max="11" width="5.875" bestFit="1" customWidth="1"/>
    <col min="12" max="12" width="3.75" customWidth="1"/>
    <col min="13" max="13" width="2.875" bestFit="1" customWidth="1"/>
    <col min="14" max="14" width="31.5" bestFit="1" customWidth="1"/>
    <col min="15" max="15" width="27.25" bestFit="1" customWidth="1"/>
  </cols>
  <sheetData>
    <row r="1" spans="1:15">
      <c r="A1" s="422" t="s">
        <v>109</v>
      </c>
      <c r="B1" s="422"/>
      <c r="C1" s="422"/>
      <c r="E1" s="422" t="s">
        <v>110</v>
      </c>
      <c r="F1" s="422"/>
      <c r="G1" s="422"/>
      <c r="I1" s="422" t="s">
        <v>117</v>
      </c>
      <c r="J1" s="422"/>
      <c r="K1" s="422"/>
      <c r="O1" s="64"/>
    </row>
    <row r="2" spans="1:15">
      <c r="A2" s="422" t="s">
        <v>104</v>
      </c>
      <c r="B2" s="184" t="s">
        <v>104</v>
      </c>
      <c r="C2" s="184" t="s">
        <v>111</v>
      </c>
      <c r="E2" s="422" t="s">
        <v>104</v>
      </c>
      <c r="F2" s="184" t="s">
        <v>104</v>
      </c>
      <c r="G2" s="184" t="s">
        <v>111</v>
      </c>
      <c r="I2" s="422" t="s">
        <v>104</v>
      </c>
      <c r="J2" s="184" t="s">
        <v>104</v>
      </c>
      <c r="K2" s="184" t="s">
        <v>111</v>
      </c>
      <c r="N2" s="422" t="s">
        <v>130</v>
      </c>
      <c r="O2" s="422"/>
    </row>
    <row r="3" spans="1:15" ht="14.25" thickBot="1">
      <c r="A3" s="422"/>
      <c r="B3" s="184" t="s">
        <v>184</v>
      </c>
      <c r="C3" s="184" t="s">
        <v>185</v>
      </c>
      <c r="E3" s="422"/>
      <c r="F3" s="184" t="s">
        <v>184</v>
      </c>
      <c r="G3" s="184" t="s">
        <v>185</v>
      </c>
      <c r="I3" s="422"/>
      <c r="J3" s="184" t="s">
        <v>175</v>
      </c>
      <c r="K3" s="184" t="s">
        <v>185</v>
      </c>
      <c r="N3" s="64"/>
      <c r="O3" s="64"/>
    </row>
    <row r="4" spans="1:15">
      <c r="A4" t="s">
        <v>10112</v>
      </c>
      <c r="B4" s="39">
        <v>89</v>
      </c>
      <c r="C4">
        <v>2</v>
      </c>
      <c r="E4" t="s">
        <v>10118</v>
      </c>
      <c r="F4" s="39">
        <v>97</v>
      </c>
      <c r="G4">
        <v>2</v>
      </c>
      <c r="J4" s="39"/>
      <c r="M4" s="419" t="s">
        <v>127</v>
      </c>
      <c r="N4" s="200" t="s">
        <v>10112</v>
      </c>
      <c r="O4" s="201" t="s">
        <v>10112</v>
      </c>
    </row>
    <row r="5" spans="1:15">
      <c r="A5" t="s">
        <v>10113</v>
      </c>
      <c r="B5" s="39">
        <v>90</v>
      </c>
      <c r="C5">
        <v>0</v>
      </c>
      <c r="E5" t="s">
        <v>10119</v>
      </c>
      <c r="F5" s="39">
        <v>98</v>
      </c>
      <c r="G5">
        <v>0</v>
      </c>
      <c r="J5" s="39"/>
      <c r="M5" s="420"/>
      <c r="N5" s="30" t="s">
        <v>10113</v>
      </c>
      <c r="O5" s="65" t="s">
        <v>10113</v>
      </c>
    </row>
    <row r="6" spans="1:15">
      <c r="A6" t="s">
        <v>10114</v>
      </c>
      <c r="B6" s="39">
        <v>91</v>
      </c>
      <c r="C6">
        <v>0</v>
      </c>
      <c r="E6" t="s">
        <v>10120</v>
      </c>
      <c r="F6" s="39">
        <v>99</v>
      </c>
      <c r="G6">
        <v>0</v>
      </c>
      <c r="J6" s="39"/>
      <c r="M6" s="420"/>
      <c r="N6" s="30" t="s">
        <v>10114</v>
      </c>
      <c r="O6" s="65" t="s">
        <v>10114</v>
      </c>
    </row>
    <row r="7" spans="1:15">
      <c r="A7" t="s">
        <v>19707</v>
      </c>
      <c r="B7" s="39">
        <v>92</v>
      </c>
      <c r="C7">
        <v>2</v>
      </c>
      <c r="E7" t="s">
        <v>19712</v>
      </c>
      <c r="F7" s="39">
        <v>100</v>
      </c>
      <c r="G7">
        <v>2</v>
      </c>
      <c r="J7" s="39"/>
      <c r="M7" s="420"/>
      <c r="N7" s="30" t="s">
        <v>10115</v>
      </c>
      <c r="O7" s="65" t="s">
        <v>10115</v>
      </c>
    </row>
    <row r="8" spans="1:15">
      <c r="A8" t="s">
        <v>19708</v>
      </c>
      <c r="B8" s="39">
        <v>93</v>
      </c>
      <c r="C8">
        <v>2</v>
      </c>
      <c r="E8" t="s">
        <v>19713</v>
      </c>
      <c r="F8" s="39">
        <v>101</v>
      </c>
      <c r="G8">
        <v>2</v>
      </c>
      <c r="M8" s="420"/>
      <c r="N8" s="30" t="s">
        <v>10116</v>
      </c>
      <c r="O8" s="65" t="s">
        <v>10116</v>
      </c>
    </row>
    <row r="9" spans="1:15">
      <c r="A9" t="s">
        <v>19709</v>
      </c>
      <c r="B9" s="39">
        <v>94</v>
      </c>
      <c r="C9">
        <v>2</v>
      </c>
      <c r="E9" t="s">
        <v>19714</v>
      </c>
      <c r="F9" s="39">
        <v>102</v>
      </c>
      <c r="G9">
        <v>2</v>
      </c>
      <c r="M9" s="420"/>
      <c r="N9" s="30" t="s">
        <v>10117</v>
      </c>
      <c r="O9" s="65" t="s">
        <v>10117</v>
      </c>
    </row>
    <row r="10" spans="1:15">
      <c r="A10" t="s">
        <v>19710</v>
      </c>
      <c r="B10" s="39">
        <v>95</v>
      </c>
      <c r="C10">
        <v>2</v>
      </c>
      <c r="E10" t="s">
        <v>19715</v>
      </c>
      <c r="F10" s="39">
        <v>103</v>
      </c>
      <c r="G10">
        <v>2</v>
      </c>
      <c r="M10" s="420"/>
      <c r="N10" s="30" t="s">
        <v>19693</v>
      </c>
      <c r="O10" s="65" t="s">
        <v>19693</v>
      </c>
    </row>
    <row r="11" spans="1:15">
      <c r="A11" t="s">
        <v>19711</v>
      </c>
      <c r="B11" s="39">
        <v>96</v>
      </c>
      <c r="C11">
        <v>2</v>
      </c>
      <c r="E11" t="s">
        <v>19716</v>
      </c>
      <c r="F11" s="39">
        <v>104</v>
      </c>
      <c r="G11">
        <v>2</v>
      </c>
      <c r="M11" s="420"/>
      <c r="N11" s="30" t="s">
        <v>19696</v>
      </c>
      <c r="O11" s="65" t="s">
        <v>19696</v>
      </c>
    </row>
    <row r="12" spans="1:15">
      <c r="M12" s="420"/>
      <c r="N12" s="30"/>
      <c r="O12" s="65"/>
    </row>
    <row r="13" spans="1:15">
      <c r="M13" s="420"/>
      <c r="N13" s="30"/>
      <c r="O13" s="65"/>
    </row>
    <row r="14" spans="1:15">
      <c r="M14" s="420"/>
      <c r="N14" s="30"/>
      <c r="O14" s="65"/>
    </row>
    <row r="15" spans="1:15">
      <c r="M15" s="420"/>
      <c r="N15" s="30"/>
      <c r="O15" s="65"/>
    </row>
    <row r="16" spans="1:15">
      <c r="B16" s="39"/>
      <c r="F16" s="39"/>
      <c r="M16" s="420"/>
      <c r="N16" s="30"/>
      <c r="O16" s="65"/>
    </row>
    <row r="17" spans="2:15">
      <c r="B17" s="39"/>
      <c r="F17" s="39"/>
      <c r="M17" s="420"/>
      <c r="N17" s="30"/>
      <c r="O17" s="65"/>
    </row>
    <row r="18" spans="2:15">
      <c r="B18" s="39"/>
      <c r="F18" s="39"/>
      <c r="M18" s="420"/>
      <c r="N18" s="30"/>
      <c r="O18" s="65"/>
    </row>
    <row r="19" spans="2:15">
      <c r="B19" s="39"/>
      <c r="F19" s="39"/>
      <c r="M19" s="420"/>
      <c r="N19" s="30"/>
      <c r="O19" s="65"/>
    </row>
    <row r="20" spans="2:15">
      <c r="B20" s="39"/>
      <c r="F20" s="39"/>
      <c r="M20" s="420"/>
      <c r="N20" s="30"/>
      <c r="O20" s="65"/>
    </row>
    <row r="21" spans="2:15">
      <c r="B21" s="39"/>
      <c r="F21" s="39"/>
      <c r="M21" s="420"/>
      <c r="N21" s="30"/>
      <c r="O21" s="65"/>
    </row>
    <row r="22" spans="2:15">
      <c r="B22" s="39"/>
      <c r="M22" s="420"/>
      <c r="N22" s="30"/>
      <c r="O22" s="65"/>
    </row>
    <row r="23" spans="2:15">
      <c r="B23" s="39"/>
      <c r="M23" s="420"/>
      <c r="N23" s="30"/>
      <c r="O23" s="65"/>
    </row>
    <row r="24" spans="2:15">
      <c r="M24" s="420"/>
      <c r="N24" s="30"/>
      <c r="O24" s="65"/>
    </row>
    <row r="25" spans="2:15">
      <c r="M25" s="420"/>
      <c r="N25" s="30"/>
      <c r="O25" s="65"/>
    </row>
    <row r="26" spans="2:15">
      <c r="M26" s="420"/>
      <c r="N26" s="30"/>
      <c r="O26" s="65"/>
    </row>
    <row r="27" spans="2:15">
      <c r="M27" s="420"/>
      <c r="N27" s="30"/>
      <c r="O27" s="65"/>
    </row>
    <row r="28" spans="2:15">
      <c r="M28" s="420"/>
      <c r="N28" s="30"/>
      <c r="O28" s="65"/>
    </row>
    <row r="29" spans="2:15" ht="14.25" thickBot="1">
      <c r="M29" s="421"/>
      <c r="N29" s="89"/>
      <c r="O29" s="66"/>
    </row>
    <row r="30" spans="2:15">
      <c r="M30" s="197"/>
      <c r="N30" s="198"/>
      <c r="O30" s="199"/>
    </row>
    <row r="31" spans="2:15">
      <c r="M31" s="420" t="s">
        <v>128</v>
      </c>
      <c r="N31" s="30" t="s">
        <v>10118</v>
      </c>
      <c r="O31" s="65" t="s">
        <v>10118</v>
      </c>
    </row>
    <row r="32" spans="2:15">
      <c r="M32" s="420"/>
      <c r="N32" s="30" t="s">
        <v>10119</v>
      </c>
      <c r="O32" s="65" t="s">
        <v>10119</v>
      </c>
    </row>
    <row r="33" spans="13:15">
      <c r="M33" s="420"/>
      <c r="N33" s="30" t="s">
        <v>10120</v>
      </c>
      <c r="O33" s="65" t="s">
        <v>10120</v>
      </c>
    </row>
    <row r="34" spans="13:15">
      <c r="M34" s="420"/>
      <c r="N34" s="30" t="s">
        <v>10121</v>
      </c>
      <c r="O34" s="65" t="s">
        <v>10121</v>
      </c>
    </row>
    <row r="35" spans="13:15">
      <c r="M35" s="420"/>
      <c r="N35" s="30" t="s">
        <v>10122</v>
      </c>
      <c r="O35" s="65" t="s">
        <v>10122</v>
      </c>
    </row>
    <row r="36" spans="13:15">
      <c r="M36" s="420"/>
      <c r="N36" s="30" t="s">
        <v>10123</v>
      </c>
      <c r="O36" s="65" t="s">
        <v>10123</v>
      </c>
    </row>
    <row r="37" spans="13:15">
      <c r="M37" s="420"/>
      <c r="N37" s="30" t="s">
        <v>19694</v>
      </c>
      <c r="O37" s="65" t="s">
        <v>19694</v>
      </c>
    </row>
    <row r="38" spans="13:15">
      <c r="M38" s="420"/>
      <c r="N38" s="30" t="s">
        <v>19695</v>
      </c>
      <c r="O38" s="65" t="s">
        <v>19695</v>
      </c>
    </row>
    <row r="39" spans="13:15">
      <c r="M39" s="420"/>
      <c r="N39" s="30"/>
      <c r="O39" s="65"/>
    </row>
    <row r="40" spans="13:15">
      <c r="M40" s="420"/>
      <c r="N40" s="30"/>
      <c r="O40" s="65"/>
    </row>
    <row r="41" spans="13:15">
      <c r="M41" s="420"/>
      <c r="N41" s="30"/>
      <c r="O41" s="65"/>
    </row>
    <row r="42" spans="13:15">
      <c r="M42" s="420"/>
      <c r="N42" s="30"/>
      <c r="O42" s="65"/>
    </row>
    <row r="43" spans="13:15">
      <c r="M43" s="420"/>
      <c r="N43" s="30"/>
      <c r="O43" s="65"/>
    </row>
    <row r="44" spans="13:15">
      <c r="M44" s="420"/>
      <c r="N44" s="30"/>
      <c r="O44" s="65"/>
    </row>
    <row r="45" spans="13:15">
      <c r="M45" s="420"/>
      <c r="N45" s="30"/>
      <c r="O45" s="65"/>
    </row>
    <row r="46" spans="13:15">
      <c r="M46" s="420"/>
      <c r="N46" s="151"/>
      <c r="O46" s="65"/>
    </row>
    <row r="47" spans="13:15">
      <c r="M47" s="420"/>
      <c r="N47" s="30"/>
      <c r="O47" s="65"/>
    </row>
    <row r="48" spans="13:15">
      <c r="M48" s="420"/>
      <c r="N48" s="30"/>
      <c r="O48" s="65"/>
    </row>
    <row r="49" spans="13:15">
      <c r="M49" s="420"/>
      <c r="N49" s="30"/>
      <c r="O49" s="65"/>
    </row>
    <row r="50" spans="13:15">
      <c r="M50" s="420"/>
      <c r="N50" s="30"/>
      <c r="O50" s="65"/>
    </row>
    <row r="51" spans="13:15" ht="14.25" thickBot="1">
      <c r="M51" s="421"/>
      <c r="N51" s="89"/>
      <c r="O51" s="66"/>
    </row>
  </sheetData>
  <sheetProtection selectLockedCells="1" selectUnlockedCells="1"/>
  <mergeCells count="9">
    <mergeCell ref="M4:M29"/>
    <mergeCell ref="M31:M51"/>
    <mergeCell ref="N2:O2"/>
    <mergeCell ref="A1:C1"/>
    <mergeCell ref="E1:G1"/>
    <mergeCell ref="I1:K1"/>
    <mergeCell ref="A2:A3"/>
    <mergeCell ref="E2:E3"/>
    <mergeCell ref="I2:I3"/>
  </mergeCells>
  <phoneticPr fontId="38"/>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I92"/>
  <sheetViews>
    <sheetView workbookViewId="0">
      <selection activeCell="A2" sqref="A2:B25"/>
    </sheetView>
  </sheetViews>
  <sheetFormatPr defaultRowHeight="13.5"/>
  <cols>
    <col min="15" max="34" width="8.75" customWidth="1"/>
  </cols>
  <sheetData>
    <row r="1" spans="1:34">
      <c r="A1" t="s">
        <v>3</v>
      </c>
      <c r="B1" t="s">
        <v>4</v>
      </c>
      <c r="C1" t="s">
        <v>5</v>
      </c>
      <c r="D1" t="s">
        <v>6</v>
      </c>
      <c r="E1" t="s">
        <v>7</v>
      </c>
      <c r="F1" t="s">
        <v>8</v>
      </c>
      <c r="G1" t="s">
        <v>9</v>
      </c>
      <c r="H1" t="s">
        <v>10</v>
      </c>
      <c r="I1" t="s">
        <v>11</v>
      </c>
      <c r="J1" t="s">
        <v>12</v>
      </c>
      <c r="K1" t="s">
        <v>13</v>
      </c>
      <c r="L1" t="s">
        <v>14</v>
      </c>
      <c r="M1" t="s">
        <v>15</v>
      </c>
      <c r="N1" s="6" t="s">
        <v>16</v>
      </c>
      <c r="O1" s="6" t="s">
        <v>17</v>
      </c>
      <c r="P1" s="6" t="s">
        <v>18</v>
      </c>
      <c r="Q1" s="6" t="s">
        <v>19</v>
      </c>
      <c r="R1" s="6" t="s">
        <v>20</v>
      </c>
      <c r="S1" s="6" t="s">
        <v>21</v>
      </c>
      <c r="T1" t="s">
        <v>22</v>
      </c>
      <c r="U1" t="s">
        <v>23</v>
      </c>
      <c r="V1" t="s">
        <v>24</v>
      </c>
      <c r="W1" t="s">
        <v>25</v>
      </c>
      <c r="X1" t="s">
        <v>26</v>
      </c>
      <c r="Y1" t="s">
        <v>27</v>
      </c>
      <c r="Z1" t="s">
        <v>28</v>
      </c>
      <c r="AA1" t="s">
        <v>29</v>
      </c>
      <c r="AB1" t="s">
        <v>30</v>
      </c>
      <c r="AC1" t="s">
        <v>31</v>
      </c>
      <c r="AD1" t="s">
        <v>32</v>
      </c>
      <c r="AE1" t="s">
        <v>33</v>
      </c>
      <c r="AF1" t="s">
        <v>34</v>
      </c>
      <c r="AG1" t="s">
        <v>35</v>
      </c>
      <c r="AH1" t="s">
        <v>36</v>
      </c>
    </row>
    <row r="2" spans="1:34">
      <c r="A2" t="str">
        <f>IF(E2="","",I2*4000000+①団体情報入力!$D$3*1000+②選手情報入力!A11)</f>
        <v/>
      </c>
      <c r="B2" t="str">
        <f>IF(E2="","",①団体情報入力!$D$3)</f>
        <v/>
      </c>
      <c r="E2" t="str">
        <f>IF(②選手情報入力!B11="","",②選手情報入力!B11)</f>
        <v/>
      </c>
      <c r="F2" t="str">
        <f>IF(E2="","",②選手情報入力!C11)</f>
        <v/>
      </c>
      <c r="G2" t="str">
        <f>IF(E2="","",②選手情報入力!D11)</f>
        <v/>
      </c>
      <c r="H2" t="str">
        <f>IF(E2="","",F2)</f>
        <v/>
      </c>
      <c r="I2" t="str">
        <f>IF(E2="","",IF(②選手情報入力!F11="男",1,2))</f>
        <v/>
      </c>
      <c r="J2" t="str">
        <f>IF(E2="","",IF(②選手情報入力!G11="","",②選手情報入力!G11))</f>
        <v/>
      </c>
      <c r="L2" t="str">
        <f>IF(E2="","",0)</f>
        <v/>
      </c>
      <c r="M2" t="str">
        <f>IF(E2="","","愛知")</f>
        <v/>
      </c>
      <c r="O2" t="str">
        <f>IF(E2="","",IF(②選手情報入力!I11="","",IF(I2=1,VLOOKUP(②選手情報入力!I11,種目情報!$A$4:$B$36,2,FALSE),VLOOKUP(②選手情報入力!I11,種目情報!$E$4:$F$36,2,FALSE))))</f>
        <v/>
      </c>
      <c r="P2" t="str">
        <f>IF(E2="","",IF(②選手情報入力!J11="","",②選手情報入力!J11))</f>
        <v/>
      </c>
      <c r="Q2" s="30" t="str">
        <f>IF(E2="","",IF(②選手情報入力!H11="",0,1))</f>
        <v/>
      </c>
      <c r="R2" t="str">
        <f>IF(E2="","",IF(②選手情報入力!I11="","",IF(I2=1,VLOOKUP(②選手情報入力!I11,種目情報!$A$4:$C$40,3,FALSE),VLOOKUP(②選手情報入力!I11,種目情報!$E$4:$G$41,3,FALSE))))</f>
        <v/>
      </c>
      <c r="S2" t="str">
        <f>IF(E2="","",IF(②選手情報入力!L11="","",IF(I2=1,VLOOKUP(②選手情報入力!L11,種目情報!$A$4:$B$40,2,FALSE),VLOOKUP(②選手情報入力!L11,種目情報!$E$4:$F$41,2,FALSE))))</f>
        <v/>
      </c>
      <c r="T2" t="str">
        <f>IF(E2="","",IF(②選手情報入力!M11="","",②選手情報入力!M11))</f>
        <v/>
      </c>
      <c r="U2" s="30" t="str">
        <f>IF(E2="","",IF(②選手情報入力!K11="",0,1))</f>
        <v/>
      </c>
      <c r="V2" t="str">
        <f>IF(E2="","",IF(②選手情報入力!L11="","",IF(I2=1,VLOOKUP(②選手情報入力!L11,種目情報!$A$4:$C$40,3,FALSE),VLOOKUP(②選手情報入力!L11,種目情報!$E$4:$G$41,3,FALSE))))</f>
        <v/>
      </c>
      <c r="W2" t="str">
        <f>IF(E2="","",IF(②選手情報入力!O11="","",IF(I2=1,VLOOKUP(②選手情報入力!O11,種目情報!$A$4:$B$40,2,FALSE),VLOOKUP(②選手情報入力!O11,種目情報!$E$4:$F$41,2,FALSE))))</f>
        <v/>
      </c>
      <c r="X2" t="str">
        <f>IF(E2="","",IF(②選手情報入力!P11="","",②選手情報入力!P11))</f>
        <v/>
      </c>
      <c r="Y2" s="30" t="str">
        <f>IF(E2="","",IF(②選手情報入力!N11="",0,1))</f>
        <v/>
      </c>
      <c r="Z2" t="str">
        <f>IF(E2="","",IF(②選手情報入力!O11="","",IF(I2=1,VLOOKUP(②選手情報入力!O11,種目情報!$A$4:$C$40,3,FALSE),VLOOKUP(②選手情報入力!O11,種目情報!$E$4:$G$41,3,FALSE))))</f>
        <v/>
      </c>
      <c r="AA2" t="str">
        <f>IF(E2="","",IF(②選手情報入力!Q11="","",IF(I2=1,種目情報!$J$4,種目情報!$J$6)))</f>
        <v/>
      </c>
      <c r="AB2" t="str">
        <f>IF(E2="","",IF(②選手情報入力!Q11="","",IF(I2=1,IF(②選手情報入力!$R$6="","",②選手情報入力!$R$6),IF(②選手情報入力!$R$7="","",②選手情報入力!$R$7))))</f>
        <v/>
      </c>
      <c r="AC2" t="str">
        <f>IF(E2="","",IF(②選手情報入力!Q11="","",IF(I2=1,IF(②選手情報入力!$Q$6="",0,1),IF(②選手情報入力!$Q$7="",0,1))))</f>
        <v/>
      </c>
      <c r="AD2" t="str">
        <f>IF(E2="","",IF(②選手情報入力!Q11="","",2))</f>
        <v/>
      </c>
      <c r="AE2" t="str">
        <f>IF(E2="","",IF(②選手情報入力!S11="","",IF(I2=1,種目情報!$J$5,種目情報!$J$7)))</f>
        <v/>
      </c>
      <c r="AF2" t="str">
        <f>IF(E2="","",IF(②選手情報入力!S11="","",IF(I2=1,IF(②選手情報入力!$T$6="","",②選手情報入力!$T$6),IF(②選手情報入力!$T$7="","",②選手情報入力!$T$7))))</f>
        <v/>
      </c>
      <c r="AG2" t="str">
        <f>IF(E2="","",IF(②選手情報入力!S11="","",IF(I2=1,IF(②選手情報入力!$S$6="",0,1),IF(②選手情報入力!$S$7="",0,1))))</f>
        <v/>
      </c>
      <c r="AH2" t="str">
        <f>IF(E2="","",IF(②選手情報入力!S11="","",2))</f>
        <v/>
      </c>
    </row>
    <row r="3" spans="1:34">
      <c r="A3" t="str">
        <f>IF(E3="","",I3*4000000+①団体情報入力!$D$3*1000+②選手情報入力!A12)</f>
        <v/>
      </c>
      <c r="B3" t="str">
        <f>IF(E3="","",①団体情報入力!$D$3)</f>
        <v/>
      </c>
      <c r="D3" t="str">
        <f>IF(②選手情報入力!B12="","",LEFT(②選手情報入力!B12,1))</f>
        <v/>
      </c>
      <c r="E3" t="str">
        <f>IF(②選手情報入力!B12="","",②選手情報入力!B12)</f>
        <v/>
      </c>
      <c r="F3" t="str">
        <f>IF(E3="","",②選手情報入力!C12)</f>
        <v/>
      </c>
      <c r="G3" t="str">
        <f>IF(E3="","",②選手情報入力!D12)</f>
        <v/>
      </c>
      <c r="H3" t="str">
        <f t="shared" ref="H3:H66" si="0">IF(E3="","",F3)</f>
        <v/>
      </c>
      <c r="I3" t="str">
        <f>IF(E3="","",IF(②選手情報入力!F12="男",1,2))</f>
        <v/>
      </c>
      <c r="J3" t="str">
        <f>IF(E3="","",IF(②選手情報入力!G12="","",②選手情報入力!G12))</f>
        <v/>
      </c>
      <c r="L3" t="str">
        <f t="shared" ref="L3:L66" si="1">IF(E3="","",0)</f>
        <v/>
      </c>
      <c r="M3" t="str">
        <f t="shared" ref="M3:M66" si="2">IF(E3="","","愛知")</f>
        <v/>
      </c>
      <c r="O3" t="str">
        <f>IF(E3="","",IF(②選手情報入力!I12="","",IF(I3=1,VLOOKUP(②選手情報入力!I12,種目情報!$A$4:$B$36,2,FALSE),VLOOKUP(②選手情報入力!I12,種目情報!$E$4:$F$36,2,FALSE))))</f>
        <v/>
      </c>
      <c r="P3" t="str">
        <f>IF(E3="","",IF(②選手情報入力!J12="","",②選手情報入力!J12))</f>
        <v/>
      </c>
      <c r="Q3" s="30" t="str">
        <f>IF(E3="","",IF(②選手情報入力!H12="",0,1))</f>
        <v/>
      </c>
      <c r="R3" t="str">
        <f>IF(E3="","",IF(②選手情報入力!I12="","",IF(I3=1,VLOOKUP(②選手情報入力!I12,種目情報!$A$4:$C$40,3,FALSE),VLOOKUP(②選手情報入力!I12,種目情報!$E$4:$G$41,3,FALSE))))</f>
        <v/>
      </c>
      <c r="S3" t="str">
        <f>IF(E3="","",IF(②選手情報入力!L12="","",IF(I3=1,VLOOKUP(②選手情報入力!L12,種目情報!$A$4:$B$40,2,FALSE),VLOOKUP(②選手情報入力!L12,種目情報!$E$4:$F$41,2,FALSE))))</f>
        <v/>
      </c>
      <c r="T3" t="str">
        <f>IF(E3="","",IF(②選手情報入力!M12="","",②選手情報入力!M12))</f>
        <v/>
      </c>
      <c r="U3" s="30" t="str">
        <f>IF(E3="","",IF(②選手情報入力!K12="",0,1))</f>
        <v/>
      </c>
      <c r="V3" t="str">
        <f>IF(E3="","",IF(②選手情報入力!L12="","",IF(I3=1,VLOOKUP(②選手情報入力!L12,種目情報!$A$4:$C$40,3,FALSE),VLOOKUP(②選手情報入力!L12,種目情報!$E$4:$G$41,3,FALSE))))</f>
        <v/>
      </c>
      <c r="W3" t="str">
        <f>IF(E3="","",IF(②選手情報入力!O12="","",IF(I3=1,VLOOKUP(②選手情報入力!O12,種目情報!$A$4:$B$40,2,FALSE),VLOOKUP(②選手情報入力!O12,種目情報!$E$4:$F$41,2,FALSE))))</f>
        <v/>
      </c>
      <c r="X3" t="str">
        <f>IF(E3="","",IF(②選手情報入力!P12="","",②選手情報入力!P12))</f>
        <v/>
      </c>
      <c r="Y3" s="30" t="str">
        <f>IF(E3="","",IF(②選手情報入力!N12="",0,1))</f>
        <v/>
      </c>
      <c r="Z3" t="str">
        <f>IF(E3="","",IF(②選手情報入力!O12="","",IF(I3=1,VLOOKUP(②選手情報入力!O12,種目情報!$A$4:$C$40,3,FALSE),VLOOKUP(②選手情報入力!O12,種目情報!$E$4:$G$41,3,FALSE))))</f>
        <v/>
      </c>
      <c r="AA3" t="str">
        <f>IF(E3="","",IF(②選手情報入力!Q12="","",IF(I3=1,種目情報!$J$4,種目情報!$J$6)))</f>
        <v/>
      </c>
      <c r="AB3" t="str">
        <f>IF(E3="","",IF(②選手情報入力!Q12="","",IF(I3=1,IF(②選手情報入力!$R$6="","",②選手情報入力!$R$6),IF(②選手情報入力!$R$7="","",②選手情報入力!$R$7))))</f>
        <v/>
      </c>
      <c r="AC3" t="str">
        <f>IF(E3="","",IF(②選手情報入力!Q12="","",IF(I3=1,IF(②選手情報入力!$Q$6="",0,1),IF(②選手情報入力!$Q$7="",0,1))))</f>
        <v/>
      </c>
      <c r="AD3" t="str">
        <f>IF(E3="","",IF(②選手情報入力!Q12="","",2))</f>
        <v/>
      </c>
      <c r="AE3" t="str">
        <f>IF(E3="","",IF(②選手情報入力!S12="","",IF(I3=1,種目情報!$J$5,種目情報!$J$7)))</f>
        <v/>
      </c>
      <c r="AF3" t="str">
        <f>IF(E3="","",IF(②選手情報入力!S12="","",IF(I3=1,IF(②選手情報入力!$T$6="","",②選手情報入力!$T$6),IF(②選手情報入力!$T$7="","",②選手情報入力!$T$7))))</f>
        <v/>
      </c>
      <c r="AG3" t="str">
        <f>IF(E3="","",IF(②選手情報入力!S12="","",IF(I3=1,IF(②選手情報入力!$S$6="",0,1),IF(②選手情報入力!$S$7="",0,1))))</f>
        <v/>
      </c>
      <c r="AH3" t="str">
        <f>IF(E3="","",IF(②選手情報入力!S12="","",2))</f>
        <v/>
      </c>
    </row>
    <row r="4" spans="1:34">
      <c r="A4" t="str">
        <f>IF(E4="","",I4*4000000+①団体情報入力!$D$3*1000+②選手情報入力!A13)</f>
        <v/>
      </c>
      <c r="B4" t="str">
        <f>IF(E4="","",①団体情報入力!$D$3)</f>
        <v/>
      </c>
      <c r="D4" t="str">
        <f>IF(②選手情報入力!B13="","",LEFT(②選手情報入力!B13,1))</f>
        <v/>
      </c>
      <c r="E4" t="str">
        <f>IF(②選手情報入力!B13="","",②選手情報入力!B13)</f>
        <v/>
      </c>
      <c r="F4" t="str">
        <f>IF(E4="","",②選手情報入力!C13)</f>
        <v/>
      </c>
      <c r="G4" t="str">
        <f>IF(E4="","",②選手情報入力!D13)</f>
        <v/>
      </c>
      <c r="H4" t="str">
        <f t="shared" si="0"/>
        <v/>
      </c>
      <c r="I4" t="str">
        <f>IF(E4="","",IF(②選手情報入力!F13="男",1,2))</f>
        <v/>
      </c>
      <c r="J4" t="str">
        <f>IF(E4="","",IF(②選手情報入力!G13="","",②選手情報入力!G13))</f>
        <v/>
      </c>
      <c r="L4" t="str">
        <f t="shared" si="1"/>
        <v/>
      </c>
      <c r="M4" t="str">
        <f t="shared" si="2"/>
        <v/>
      </c>
      <c r="O4" t="str">
        <f>IF(E4="","",IF(②選手情報入力!I13="","",IF(I4=1,VLOOKUP(②選手情報入力!I13,種目情報!$A$4:$B$36,2,FALSE),VLOOKUP(②選手情報入力!I13,種目情報!$E$4:$F$36,2,FALSE))))</f>
        <v/>
      </c>
      <c r="P4" t="str">
        <f>IF(E4="","",IF(②選手情報入力!J13="","",②選手情報入力!J13))</f>
        <v/>
      </c>
      <c r="Q4" s="30" t="str">
        <f>IF(E4="","",IF(②選手情報入力!H13="",0,1))</f>
        <v/>
      </c>
      <c r="R4" t="str">
        <f>IF(E4="","",IF(②選手情報入力!I13="","",IF(I4=1,VLOOKUP(②選手情報入力!I13,種目情報!$A$4:$C$40,3,FALSE),VLOOKUP(②選手情報入力!I13,種目情報!$E$4:$G$41,3,FALSE))))</f>
        <v/>
      </c>
      <c r="S4" t="str">
        <f>IF(E4="","",IF(②選手情報入力!L13="","",IF(I4=1,VLOOKUP(②選手情報入力!L13,種目情報!$A$4:$B$40,2,FALSE),VLOOKUP(②選手情報入力!L13,種目情報!$E$4:$F$41,2,FALSE))))</f>
        <v/>
      </c>
      <c r="T4" t="str">
        <f>IF(E4="","",IF(②選手情報入力!M13="","",②選手情報入力!M13))</f>
        <v/>
      </c>
      <c r="U4" s="30" t="str">
        <f>IF(E4="","",IF(②選手情報入力!K13="",0,1))</f>
        <v/>
      </c>
      <c r="V4" t="str">
        <f>IF(E4="","",IF(②選手情報入力!L13="","",IF(I4=1,VLOOKUP(②選手情報入力!L13,種目情報!$A$4:$C$40,3,FALSE),VLOOKUP(②選手情報入力!L13,種目情報!$E$4:$G$41,3,FALSE))))</f>
        <v/>
      </c>
      <c r="W4" t="str">
        <f>IF(E4="","",IF(②選手情報入力!O13="","",IF(I4=1,VLOOKUP(②選手情報入力!O13,種目情報!$A$4:$B$40,2,FALSE),VLOOKUP(②選手情報入力!O13,種目情報!$E$4:$F$41,2,FALSE))))</f>
        <v/>
      </c>
      <c r="X4" t="str">
        <f>IF(E4="","",IF(②選手情報入力!P13="","",②選手情報入力!P13))</f>
        <v/>
      </c>
      <c r="Y4" s="30" t="str">
        <f>IF(E4="","",IF(②選手情報入力!N13="",0,1))</f>
        <v/>
      </c>
      <c r="Z4" t="str">
        <f>IF(E4="","",IF(②選手情報入力!O13="","",IF(I4=1,VLOOKUP(②選手情報入力!O13,種目情報!$A$4:$C$40,3,FALSE),VLOOKUP(②選手情報入力!O13,種目情報!$E$4:$G$41,3,FALSE))))</f>
        <v/>
      </c>
      <c r="AA4" t="str">
        <f>IF(E4="","",IF(②選手情報入力!Q13="","",IF(I4=1,種目情報!$J$4,種目情報!$J$6)))</f>
        <v/>
      </c>
      <c r="AB4" t="str">
        <f>IF(E4="","",IF(②選手情報入力!Q13="","",IF(I4=1,IF(②選手情報入力!$R$6="","",②選手情報入力!$R$6),IF(②選手情報入力!$R$7="","",②選手情報入力!$R$7))))</f>
        <v/>
      </c>
      <c r="AC4" t="str">
        <f>IF(E4="","",IF(②選手情報入力!Q13="","",IF(I4=1,IF(②選手情報入力!$Q$6="",0,1),IF(②選手情報入力!$Q$7="",0,1))))</f>
        <v/>
      </c>
      <c r="AD4" t="str">
        <f>IF(E4="","",IF(②選手情報入力!Q13="","",2))</f>
        <v/>
      </c>
      <c r="AE4" t="str">
        <f>IF(E4="","",IF(②選手情報入力!S13="","",IF(I4=1,種目情報!$J$5,種目情報!$J$7)))</f>
        <v/>
      </c>
      <c r="AF4" t="str">
        <f>IF(E4="","",IF(②選手情報入力!S13="","",IF(I4=1,IF(②選手情報入力!$T$6="","",②選手情報入力!$T$6),IF(②選手情報入力!$T$7="","",②選手情報入力!$T$7))))</f>
        <v/>
      </c>
      <c r="AG4" t="str">
        <f>IF(E4="","",IF(②選手情報入力!S13="","",IF(I4=1,IF(②選手情報入力!$S$6="",0,1),IF(②選手情報入力!$S$7="",0,1))))</f>
        <v/>
      </c>
      <c r="AH4" t="str">
        <f>IF(E4="","",IF(②選手情報入力!S13="","",2))</f>
        <v/>
      </c>
    </row>
    <row r="5" spans="1:34">
      <c r="A5" t="str">
        <f>IF(E5="","",I5*4000000+①団体情報入力!$D$3*1000+②選手情報入力!A14)</f>
        <v/>
      </c>
      <c r="B5" t="str">
        <f>IF(E5="","",①団体情報入力!$D$3)</f>
        <v/>
      </c>
      <c r="D5" t="str">
        <f>IF(②選手情報入力!B14="","",LEFT(②選手情報入力!B14,1))</f>
        <v/>
      </c>
      <c r="E5" t="str">
        <f>IF(②選手情報入力!B14="","",②選手情報入力!B14)</f>
        <v/>
      </c>
      <c r="F5" t="str">
        <f>IF(E5="","",②選手情報入力!C14)</f>
        <v/>
      </c>
      <c r="G5" t="str">
        <f>IF(E5="","",②選手情報入力!D14)</f>
        <v/>
      </c>
      <c r="H5" t="str">
        <f t="shared" si="0"/>
        <v/>
      </c>
      <c r="I5" t="str">
        <f>IF(E5="","",IF(②選手情報入力!F14="男",1,2))</f>
        <v/>
      </c>
      <c r="J5" t="str">
        <f>IF(E5="","",IF(②選手情報入力!G14="","",②選手情報入力!G14))</f>
        <v/>
      </c>
      <c r="L5" t="str">
        <f t="shared" si="1"/>
        <v/>
      </c>
      <c r="M5" t="str">
        <f t="shared" si="2"/>
        <v/>
      </c>
      <c r="O5" t="str">
        <f>IF(E5="","",IF(②選手情報入力!I14="","",IF(I5=1,VLOOKUP(②選手情報入力!I14,種目情報!$A$4:$B$36,2,FALSE),VLOOKUP(②選手情報入力!I14,種目情報!$E$4:$F$36,2,FALSE))))</f>
        <v/>
      </c>
      <c r="P5" t="str">
        <f>IF(E5="","",IF(②選手情報入力!J14="","",②選手情報入力!J14))</f>
        <v/>
      </c>
      <c r="Q5" s="30" t="str">
        <f>IF(E5="","",IF(②選手情報入力!H14="",0,1))</f>
        <v/>
      </c>
      <c r="R5" t="str">
        <f>IF(E5="","",IF(②選手情報入力!I14="","",IF(I5=1,VLOOKUP(②選手情報入力!I14,種目情報!$A$4:$C$40,3,FALSE),VLOOKUP(②選手情報入力!I14,種目情報!$E$4:$G$41,3,FALSE))))</f>
        <v/>
      </c>
      <c r="S5" t="str">
        <f>IF(E5="","",IF(②選手情報入力!L14="","",IF(I5=1,VLOOKUP(②選手情報入力!L14,種目情報!$A$4:$B$40,2,FALSE),VLOOKUP(②選手情報入力!L14,種目情報!$E$4:$F$41,2,FALSE))))</f>
        <v/>
      </c>
      <c r="T5" t="str">
        <f>IF(E5="","",IF(②選手情報入力!M14="","",②選手情報入力!M14))</f>
        <v/>
      </c>
      <c r="U5" s="30" t="str">
        <f>IF(E5="","",IF(②選手情報入力!K14="",0,1))</f>
        <v/>
      </c>
      <c r="V5" t="str">
        <f>IF(E5="","",IF(②選手情報入力!L14="","",IF(I5=1,VLOOKUP(②選手情報入力!L14,種目情報!$A$4:$C$40,3,FALSE),VLOOKUP(②選手情報入力!L14,種目情報!$E$4:$G$41,3,FALSE))))</f>
        <v/>
      </c>
      <c r="W5" t="str">
        <f>IF(E5="","",IF(②選手情報入力!O14="","",IF(I5=1,VLOOKUP(②選手情報入力!O14,種目情報!$A$4:$B$40,2,FALSE),VLOOKUP(②選手情報入力!O14,種目情報!$E$4:$F$41,2,FALSE))))</f>
        <v/>
      </c>
      <c r="X5" t="str">
        <f>IF(E5="","",IF(②選手情報入力!P14="","",②選手情報入力!P14))</f>
        <v/>
      </c>
      <c r="Y5" s="30" t="str">
        <f>IF(E5="","",IF(②選手情報入力!N14="",0,1))</f>
        <v/>
      </c>
      <c r="Z5" t="str">
        <f>IF(E5="","",IF(②選手情報入力!O14="","",IF(I5=1,VLOOKUP(②選手情報入力!O14,種目情報!$A$4:$C$40,3,FALSE),VLOOKUP(②選手情報入力!O14,種目情報!$E$4:$G$41,3,FALSE))))</f>
        <v/>
      </c>
      <c r="AA5" t="str">
        <f>IF(E5="","",IF(②選手情報入力!Q14="","",IF(I5=1,種目情報!$J$4,種目情報!$J$6)))</f>
        <v/>
      </c>
      <c r="AB5" t="str">
        <f>IF(E5="","",IF(②選手情報入力!Q14="","",IF(I5=1,IF(②選手情報入力!$R$6="","",②選手情報入力!$R$6),IF(②選手情報入力!$R$7="","",②選手情報入力!$R$7))))</f>
        <v/>
      </c>
      <c r="AC5" t="str">
        <f>IF(E5="","",IF(②選手情報入力!Q14="","",IF(I5=1,IF(②選手情報入力!$Q$6="",0,1),IF(②選手情報入力!$Q$7="",0,1))))</f>
        <v/>
      </c>
      <c r="AD5" t="str">
        <f>IF(E5="","",IF(②選手情報入力!Q14="","",2))</f>
        <v/>
      </c>
      <c r="AE5" t="str">
        <f>IF(E5="","",IF(②選手情報入力!S14="","",IF(I5=1,種目情報!$J$5,種目情報!$J$7)))</f>
        <v/>
      </c>
      <c r="AF5" t="str">
        <f>IF(E5="","",IF(②選手情報入力!S14="","",IF(I5=1,IF(②選手情報入力!$T$6="","",②選手情報入力!$T$6),IF(②選手情報入力!$T$7="","",②選手情報入力!$T$7))))</f>
        <v/>
      </c>
      <c r="AG5" t="str">
        <f>IF(E5="","",IF(②選手情報入力!S14="","",IF(I5=1,IF(②選手情報入力!$S$6="",0,1),IF(②選手情報入力!$S$7="",0,1))))</f>
        <v/>
      </c>
      <c r="AH5" t="str">
        <f>IF(E5="","",IF(②選手情報入力!S14="","",2))</f>
        <v/>
      </c>
    </row>
    <row r="6" spans="1:34">
      <c r="A6" t="str">
        <f>IF(E6="","",I6*4000000+①団体情報入力!$D$3*1000+②選手情報入力!A15)</f>
        <v/>
      </c>
      <c r="B6" t="str">
        <f>IF(E6="","",①団体情報入力!$D$3)</f>
        <v/>
      </c>
      <c r="D6" t="str">
        <f>IF(②選手情報入力!B15="","",LEFT(②選手情報入力!B15,1))</f>
        <v/>
      </c>
      <c r="E6" t="str">
        <f>IF(②選手情報入力!B15="","",②選手情報入力!B15)</f>
        <v/>
      </c>
      <c r="F6" t="str">
        <f>IF(E6="","",②選手情報入力!C15)</f>
        <v/>
      </c>
      <c r="G6" t="str">
        <f>IF(E6="","",②選手情報入力!D15)</f>
        <v/>
      </c>
      <c r="H6" t="str">
        <f t="shared" si="0"/>
        <v/>
      </c>
      <c r="I6" t="str">
        <f>IF(E6="","",IF(②選手情報入力!F15="男",1,2))</f>
        <v/>
      </c>
      <c r="J6" t="str">
        <f>IF(E6="","",IF(②選手情報入力!G15="","",②選手情報入力!G15))</f>
        <v/>
      </c>
      <c r="L6" t="str">
        <f t="shared" si="1"/>
        <v/>
      </c>
      <c r="M6" t="str">
        <f t="shared" si="2"/>
        <v/>
      </c>
      <c r="O6" t="str">
        <f>IF(E6="","",IF(②選手情報入力!I15="","",IF(I6=1,VLOOKUP(②選手情報入力!I15,種目情報!$A$4:$B$36,2,FALSE),VLOOKUP(②選手情報入力!I15,種目情報!$E$4:$F$36,2,FALSE))))</f>
        <v/>
      </c>
      <c r="P6" t="str">
        <f>IF(E6="","",IF(②選手情報入力!J15="","",②選手情報入力!J15))</f>
        <v/>
      </c>
      <c r="Q6" s="30" t="str">
        <f>IF(E6="","",IF(②選手情報入力!H15="",0,1))</f>
        <v/>
      </c>
      <c r="R6" t="str">
        <f>IF(E6="","",IF(②選手情報入力!I15="","",IF(I6=1,VLOOKUP(②選手情報入力!I15,種目情報!$A$4:$C$40,3,FALSE),VLOOKUP(②選手情報入力!I15,種目情報!$E$4:$G$41,3,FALSE))))</f>
        <v/>
      </c>
      <c r="S6" t="str">
        <f>IF(E6="","",IF(②選手情報入力!L15="","",IF(I6=1,VLOOKUP(②選手情報入力!L15,種目情報!$A$4:$B$40,2,FALSE),VLOOKUP(②選手情報入力!L15,種目情報!$E$4:$F$41,2,FALSE))))</f>
        <v/>
      </c>
      <c r="T6" t="str">
        <f>IF(E6="","",IF(②選手情報入力!M15="","",②選手情報入力!M15))</f>
        <v/>
      </c>
      <c r="U6" s="30" t="str">
        <f>IF(E6="","",IF(②選手情報入力!K15="",0,1))</f>
        <v/>
      </c>
      <c r="V6" t="str">
        <f>IF(E6="","",IF(②選手情報入力!L15="","",IF(I6=1,VLOOKUP(②選手情報入力!L15,種目情報!$A$4:$C$40,3,FALSE),VLOOKUP(②選手情報入力!L15,種目情報!$E$4:$G$41,3,FALSE))))</f>
        <v/>
      </c>
      <c r="W6" t="str">
        <f>IF(E6="","",IF(②選手情報入力!O15="","",IF(I6=1,VLOOKUP(②選手情報入力!O15,種目情報!$A$4:$B$40,2,FALSE),VLOOKUP(②選手情報入力!O15,種目情報!$E$4:$F$41,2,FALSE))))</f>
        <v/>
      </c>
      <c r="X6" t="str">
        <f>IF(E6="","",IF(②選手情報入力!P15="","",②選手情報入力!P15))</f>
        <v/>
      </c>
      <c r="Y6" s="30" t="str">
        <f>IF(E6="","",IF(②選手情報入力!N15="",0,1))</f>
        <v/>
      </c>
      <c r="Z6" t="str">
        <f>IF(E6="","",IF(②選手情報入力!O15="","",IF(I6=1,VLOOKUP(②選手情報入力!O15,種目情報!$A$4:$C$40,3,FALSE),VLOOKUP(②選手情報入力!O15,種目情報!$E$4:$G$41,3,FALSE))))</f>
        <v/>
      </c>
      <c r="AA6" t="str">
        <f>IF(E6="","",IF(②選手情報入力!Q15="","",IF(I6=1,種目情報!$J$4,種目情報!$J$6)))</f>
        <v/>
      </c>
      <c r="AB6" t="str">
        <f>IF(E6="","",IF(②選手情報入力!Q15="","",IF(I6=1,IF(②選手情報入力!$R$6="","",②選手情報入力!$R$6),IF(②選手情報入力!$R$7="","",②選手情報入力!$R$7))))</f>
        <v/>
      </c>
      <c r="AC6" t="str">
        <f>IF(E6="","",IF(②選手情報入力!Q15="","",IF(I6=1,IF(②選手情報入力!$Q$6="",0,1),IF(②選手情報入力!$Q$7="",0,1))))</f>
        <v/>
      </c>
      <c r="AD6" t="str">
        <f>IF(E6="","",IF(②選手情報入力!Q15="","",2))</f>
        <v/>
      </c>
      <c r="AE6" t="str">
        <f>IF(E6="","",IF(②選手情報入力!S15="","",IF(I6=1,種目情報!$J$5,種目情報!$J$7)))</f>
        <v/>
      </c>
      <c r="AF6" t="str">
        <f>IF(E6="","",IF(②選手情報入力!S15="","",IF(I6=1,IF(②選手情報入力!$T$6="","",②選手情報入力!$T$6),IF(②選手情報入力!$T$7="","",②選手情報入力!$T$7))))</f>
        <v/>
      </c>
      <c r="AG6" t="str">
        <f>IF(E6="","",IF(②選手情報入力!S15="","",IF(I6=1,IF(②選手情報入力!$S$6="",0,1),IF(②選手情報入力!$S$7="",0,1))))</f>
        <v/>
      </c>
      <c r="AH6" t="str">
        <f>IF(E6="","",IF(②選手情報入力!S15="","",2))</f>
        <v/>
      </c>
    </row>
    <row r="7" spans="1:34">
      <c r="A7" t="str">
        <f>IF(E7="","",I7*4000000+①団体情報入力!$D$3*1000+②選手情報入力!A16)</f>
        <v/>
      </c>
      <c r="B7" t="str">
        <f>IF(E7="","",①団体情報入力!$D$3)</f>
        <v/>
      </c>
      <c r="D7" t="str">
        <f>IF(②選手情報入力!B16="","",LEFT(②選手情報入力!B16,1))</f>
        <v/>
      </c>
      <c r="E7" t="str">
        <f>IF(②選手情報入力!B16="","",②選手情報入力!B16)</f>
        <v/>
      </c>
      <c r="F7" t="str">
        <f>IF(E7="","",②選手情報入力!C16)</f>
        <v/>
      </c>
      <c r="G7" t="str">
        <f>IF(E7="","",②選手情報入力!D16)</f>
        <v/>
      </c>
      <c r="H7" t="str">
        <f t="shared" si="0"/>
        <v/>
      </c>
      <c r="I7" t="str">
        <f>IF(E7="","",IF(②選手情報入力!F16="男",1,2))</f>
        <v/>
      </c>
      <c r="J7" t="str">
        <f>IF(E7="","",IF(②選手情報入力!G16="","",②選手情報入力!G16))</f>
        <v/>
      </c>
      <c r="L7" t="str">
        <f t="shared" si="1"/>
        <v/>
      </c>
      <c r="M7" t="str">
        <f t="shared" si="2"/>
        <v/>
      </c>
      <c r="O7" t="str">
        <f>IF(E7="","",IF(②選手情報入力!I16="","",IF(I7=1,VLOOKUP(②選手情報入力!I16,種目情報!$A$4:$B$36,2,FALSE),VLOOKUP(②選手情報入力!I16,種目情報!$E$4:$F$36,2,FALSE))))</f>
        <v/>
      </c>
      <c r="P7" t="str">
        <f>IF(E7="","",IF(②選手情報入力!J16="","",②選手情報入力!J16))</f>
        <v/>
      </c>
      <c r="Q7" s="30" t="str">
        <f>IF(E7="","",IF(②選手情報入力!H16="",0,1))</f>
        <v/>
      </c>
      <c r="R7" t="str">
        <f>IF(E7="","",IF(②選手情報入力!I16="","",IF(I7=1,VLOOKUP(②選手情報入力!I16,種目情報!$A$4:$C$40,3,FALSE),VLOOKUP(②選手情報入力!I16,種目情報!$E$4:$G$41,3,FALSE))))</f>
        <v/>
      </c>
      <c r="S7" t="str">
        <f>IF(E7="","",IF(②選手情報入力!L16="","",IF(I7=1,VLOOKUP(②選手情報入力!L16,種目情報!$A$4:$B$40,2,FALSE),VLOOKUP(②選手情報入力!L16,種目情報!$E$4:$F$41,2,FALSE))))</f>
        <v/>
      </c>
      <c r="T7" t="str">
        <f>IF(E7="","",IF(②選手情報入力!M16="","",②選手情報入力!M16))</f>
        <v/>
      </c>
      <c r="U7" s="30" t="str">
        <f>IF(E7="","",IF(②選手情報入力!K16="",0,1))</f>
        <v/>
      </c>
      <c r="V7" t="str">
        <f>IF(E7="","",IF(②選手情報入力!L16="","",IF(I7=1,VLOOKUP(②選手情報入力!L16,種目情報!$A$4:$C$40,3,FALSE),VLOOKUP(②選手情報入力!L16,種目情報!$E$4:$G$41,3,FALSE))))</f>
        <v/>
      </c>
      <c r="W7" t="str">
        <f>IF(E7="","",IF(②選手情報入力!O16="","",IF(I7=1,VLOOKUP(②選手情報入力!O16,種目情報!$A$4:$B$40,2,FALSE),VLOOKUP(②選手情報入力!O16,種目情報!$E$4:$F$41,2,FALSE))))</f>
        <v/>
      </c>
      <c r="X7" t="str">
        <f>IF(E7="","",IF(②選手情報入力!P16="","",②選手情報入力!P16))</f>
        <v/>
      </c>
      <c r="Y7" s="30" t="str">
        <f>IF(E7="","",IF(②選手情報入力!N16="",0,1))</f>
        <v/>
      </c>
      <c r="Z7" t="str">
        <f>IF(E7="","",IF(②選手情報入力!O16="","",IF(I7=1,VLOOKUP(②選手情報入力!O16,種目情報!$A$4:$C$40,3,FALSE),VLOOKUP(②選手情報入力!O16,種目情報!$E$4:$G$41,3,FALSE))))</f>
        <v/>
      </c>
      <c r="AA7" t="str">
        <f>IF(E7="","",IF(②選手情報入力!Q16="","",IF(I7=1,種目情報!$J$4,種目情報!$J$6)))</f>
        <v/>
      </c>
      <c r="AB7" t="str">
        <f>IF(E7="","",IF(②選手情報入力!Q16="","",IF(I7=1,IF(②選手情報入力!$R$6="","",②選手情報入力!$R$6),IF(②選手情報入力!$R$7="","",②選手情報入力!$R$7))))</f>
        <v/>
      </c>
      <c r="AC7" t="str">
        <f>IF(E7="","",IF(②選手情報入力!Q16="","",IF(I7=1,IF(②選手情報入力!$Q$6="",0,1),IF(②選手情報入力!$Q$7="",0,1))))</f>
        <v/>
      </c>
      <c r="AD7" t="str">
        <f>IF(E7="","",IF(②選手情報入力!Q16="","",2))</f>
        <v/>
      </c>
      <c r="AE7" t="str">
        <f>IF(E7="","",IF(②選手情報入力!S16="","",IF(I7=1,種目情報!$J$5,種目情報!$J$7)))</f>
        <v/>
      </c>
      <c r="AF7" t="str">
        <f>IF(E7="","",IF(②選手情報入力!S16="","",IF(I7=1,IF(②選手情報入力!$T$6="","",②選手情報入力!$T$6),IF(②選手情報入力!$T$7="","",②選手情報入力!$T$7))))</f>
        <v/>
      </c>
      <c r="AG7" t="str">
        <f>IF(E7="","",IF(②選手情報入力!S16="","",IF(I7=1,IF(②選手情報入力!$S$6="",0,1),IF(②選手情報入力!$S$7="",0,1))))</f>
        <v/>
      </c>
      <c r="AH7" t="str">
        <f>IF(E7="","",IF(②選手情報入力!S16="","",2))</f>
        <v/>
      </c>
    </row>
    <row r="8" spans="1:34">
      <c r="A8" t="str">
        <f>IF(E8="","",I8*4000000+①団体情報入力!$D$3*1000+②選手情報入力!A17)</f>
        <v/>
      </c>
      <c r="B8" t="str">
        <f>IF(E8="","",①団体情報入力!$D$3)</f>
        <v/>
      </c>
      <c r="D8" t="str">
        <f>IF(②選手情報入力!B17="","",LEFT(②選手情報入力!B17,1))</f>
        <v/>
      </c>
      <c r="E8" t="str">
        <f>IF(②選手情報入力!B17="","",②選手情報入力!B17)</f>
        <v/>
      </c>
      <c r="F8" t="str">
        <f>IF(E8="","",②選手情報入力!C17)</f>
        <v/>
      </c>
      <c r="G8" t="str">
        <f>IF(E8="","",②選手情報入力!D17)</f>
        <v/>
      </c>
      <c r="H8" t="str">
        <f t="shared" si="0"/>
        <v/>
      </c>
      <c r="I8" t="str">
        <f>IF(E8="","",IF(②選手情報入力!F17="男",1,2))</f>
        <v/>
      </c>
      <c r="J8" t="str">
        <f>IF(E8="","",IF(②選手情報入力!G17="","",②選手情報入力!G17))</f>
        <v/>
      </c>
      <c r="L8" t="str">
        <f t="shared" si="1"/>
        <v/>
      </c>
      <c r="M8" t="str">
        <f t="shared" si="2"/>
        <v/>
      </c>
      <c r="O8" t="str">
        <f>IF(E8="","",IF(②選手情報入力!I17="","",IF(I8=1,VLOOKUP(②選手情報入力!I17,種目情報!$A$4:$B$36,2,FALSE),VLOOKUP(②選手情報入力!I17,種目情報!$E$4:$F$36,2,FALSE))))</f>
        <v/>
      </c>
      <c r="P8" t="str">
        <f>IF(E8="","",IF(②選手情報入力!J17="","",②選手情報入力!J17))</f>
        <v/>
      </c>
      <c r="Q8" s="30" t="str">
        <f>IF(E8="","",IF(②選手情報入力!H17="",0,1))</f>
        <v/>
      </c>
      <c r="R8" t="str">
        <f>IF(E8="","",IF(②選手情報入力!I17="","",IF(I8=1,VLOOKUP(②選手情報入力!I17,種目情報!$A$4:$C$40,3,FALSE),VLOOKUP(②選手情報入力!I17,種目情報!$E$4:$G$41,3,FALSE))))</f>
        <v/>
      </c>
      <c r="S8" t="str">
        <f>IF(E8="","",IF(②選手情報入力!L17="","",IF(I8=1,VLOOKUP(②選手情報入力!L17,種目情報!$A$4:$B$40,2,FALSE),VLOOKUP(②選手情報入力!L17,種目情報!$E$4:$F$41,2,FALSE))))</f>
        <v/>
      </c>
      <c r="T8" t="str">
        <f>IF(E8="","",IF(②選手情報入力!M17="","",②選手情報入力!M17))</f>
        <v/>
      </c>
      <c r="U8" s="30" t="str">
        <f>IF(E8="","",IF(②選手情報入力!K17="",0,1))</f>
        <v/>
      </c>
      <c r="V8" t="str">
        <f>IF(E8="","",IF(②選手情報入力!L17="","",IF(I8=1,VLOOKUP(②選手情報入力!L17,種目情報!$A$4:$C$40,3,FALSE),VLOOKUP(②選手情報入力!L17,種目情報!$E$4:$G$41,3,FALSE))))</f>
        <v/>
      </c>
      <c r="W8" t="str">
        <f>IF(E8="","",IF(②選手情報入力!O17="","",IF(I8=1,VLOOKUP(②選手情報入力!O17,種目情報!$A$4:$B$40,2,FALSE),VLOOKUP(②選手情報入力!O17,種目情報!$E$4:$F$41,2,FALSE))))</f>
        <v/>
      </c>
      <c r="X8" t="str">
        <f>IF(E8="","",IF(②選手情報入力!P17="","",②選手情報入力!P17))</f>
        <v/>
      </c>
      <c r="Y8" s="30" t="str">
        <f>IF(E8="","",IF(②選手情報入力!N17="",0,1))</f>
        <v/>
      </c>
      <c r="Z8" t="str">
        <f>IF(E8="","",IF(②選手情報入力!O17="","",IF(I8=1,VLOOKUP(②選手情報入力!O17,種目情報!$A$4:$C$40,3,FALSE),VLOOKUP(②選手情報入力!O17,種目情報!$E$4:$G$41,3,FALSE))))</f>
        <v/>
      </c>
      <c r="AA8" t="str">
        <f>IF(E8="","",IF(②選手情報入力!Q17="","",IF(I8=1,種目情報!$J$4,種目情報!$J$6)))</f>
        <v/>
      </c>
      <c r="AB8" t="str">
        <f>IF(E8="","",IF(②選手情報入力!Q17="","",IF(I8=1,IF(②選手情報入力!$R$6="","",②選手情報入力!$R$6),IF(②選手情報入力!$R$7="","",②選手情報入力!$R$7))))</f>
        <v/>
      </c>
      <c r="AC8" t="str">
        <f>IF(E8="","",IF(②選手情報入力!Q17="","",IF(I8=1,IF(②選手情報入力!$Q$6="",0,1),IF(②選手情報入力!$Q$7="",0,1))))</f>
        <v/>
      </c>
      <c r="AD8" t="str">
        <f>IF(E8="","",IF(②選手情報入力!Q17="","",2))</f>
        <v/>
      </c>
      <c r="AE8" t="str">
        <f>IF(E8="","",IF(②選手情報入力!S17="","",IF(I8=1,種目情報!$J$5,種目情報!$J$7)))</f>
        <v/>
      </c>
      <c r="AF8" t="str">
        <f>IF(E8="","",IF(②選手情報入力!S17="","",IF(I8=1,IF(②選手情報入力!$T$6="","",②選手情報入力!$T$6),IF(②選手情報入力!$T$7="","",②選手情報入力!$T$7))))</f>
        <v/>
      </c>
      <c r="AG8" t="str">
        <f>IF(E8="","",IF(②選手情報入力!S17="","",IF(I8=1,IF(②選手情報入力!$S$6="",0,1),IF(②選手情報入力!$S$7="",0,1))))</f>
        <v/>
      </c>
      <c r="AH8" t="str">
        <f>IF(E8="","",IF(②選手情報入力!S17="","",2))</f>
        <v/>
      </c>
    </row>
    <row r="9" spans="1:34">
      <c r="A9" t="str">
        <f>IF(E9="","",I9*4000000+①団体情報入力!$D$3*1000+②選手情報入力!A18)</f>
        <v/>
      </c>
      <c r="B9" t="str">
        <f>IF(E9="","",①団体情報入力!$D$3)</f>
        <v/>
      </c>
      <c r="D9" t="str">
        <f>IF(②選手情報入力!B18="","",LEFT(②選手情報入力!B18,1))</f>
        <v/>
      </c>
      <c r="E9" t="str">
        <f>IF(②選手情報入力!B18="","",②選手情報入力!B18)</f>
        <v/>
      </c>
      <c r="F9" t="str">
        <f>IF(E9="","",②選手情報入力!C18)</f>
        <v/>
      </c>
      <c r="G9" t="str">
        <f>IF(E9="","",②選手情報入力!D18)</f>
        <v/>
      </c>
      <c r="H9" t="str">
        <f t="shared" si="0"/>
        <v/>
      </c>
      <c r="I9" t="str">
        <f>IF(E9="","",IF(②選手情報入力!F18="男",1,2))</f>
        <v/>
      </c>
      <c r="J9" t="str">
        <f>IF(E9="","",IF(②選手情報入力!G18="","",②選手情報入力!G18))</f>
        <v/>
      </c>
      <c r="L9" t="str">
        <f t="shared" si="1"/>
        <v/>
      </c>
      <c r="M9" t="str">
        <f t="shared" si="2"/>
        <v/>
      </c>
      <c r="O9" t="str">
        <f>IF(E9="","",IF(②選手情報入力!I18="","",IF(I9=1,VLOOKUP(②選手情報入力!I18,種目情報!$A$4:$B$36,2,FALSE),VLOOKUP(②選手情報入力!I18,種目情報!$E$4:$F$36,2,FALSE))))</f>
        <v/>
      </c>
      <c r="P9" t="str">
        <f>IF(E9="","",IF(②選手情報入力!J18="","",②選手情報入力!J18))</f>
        <v/>
      </c>
      <c r="Q9" s="30" t="str">
        <f>IF(E9="","",IF(②選手情報入力!H18="",0,1))</f>
        <v/>
      </c>
      <c r="R9" t="str">
        <f>IF(E9="","",IF(②選手情報入力!I18="","",IF(I9=1,VLOOKUP(②選手情報入力!I18,種目情報!$A$4:$C$40,3,FALSE),VLOOKUP(②選手情報入力!I18,種目情報!$E$4:$G$41,3,FALSE))))</f>
        <v/>
      </c>
      <c r="S9" t="str">
        <f>IF(E9="","",IF(②選手情報入力!L18="","",IF(I9=1,VLOOKUP(②選手情報入力!L18,種目情報!$A$4:$B$40,2,FALSE),VLOOKUP(②選手情報入力!L18,種目情報!$E$4:$F$41,2,FALSE))))</f>
        <v/>
      </c>
      <c r="T9" t="str">
        <f>IF(E9="","",IF(②選手情報入力!M18="","",②選手情報入力!M18))</f>
        <v/>
      </c>
      <c r="U9" s="30" t="str">
        <f>IF(E9="","",IF(②選手情報入力!K18="",0,1))</f>
        <v/>
      </c>
      <c r="V9" t="str">
        <f>IF(E9="","",IF(②選手情報入力!L18="","",IF(I9=1,VLOOKUP(②選手情報入力!L18,種目情報!$A$4:$C$40,3,FALSE),VLOOKUP(②選手情報入力!L18,種目情報!$E$4:$G$41,3,FALSE))))</f>
        <v/>
      </c>
      <c r="W9" t="str">
        <f>IF(E9="","",IF(②選手情報入力!O18="","",IF(I9=1,VLOOKUP(②選手情報入力!O18,種目情報!$A$4:$B$40,2,FALSE),VLOOKUP(②選手情報入力!O18,種目情報!$E$4:$F$41,2,FALSE))))</f>
        <v/>
      </c>
      <c r="X9" t="str">
        <f>IF(E9="","",IF(②選手情報入力!P18="","",②選手情報入力!P18))</f>
        <v/>
      </c>
      <c r="Y9" s="30" t="str">
        <f>IF(E9="","",IF(②選手情報入力!N18="",0,1))</f>
        <v/>
      </c>
      <c r="Z9" t="str">
        <f>IF(E9="","",IF(②選手情報入力!O18="","",IF(I9=1,VLOOKUP(②選手情報入力!O18,種目情報!$A$4:$C$40,3,FALSE),VLOOKUP(②選手情報入力!O18,種目情報!$E$4:$G$41,3,FALSE))))</f>
        <v/>
      </c>
      <c r="AA9" t="str">
        <f>IF(E9="","",IF(②選手情報入力!Q18="","",IF(I9=1,種目情報!$J$4,種目情報!$J$6)))</f>
        <v/>
      </c>
      <c r="AB9" t="str">
        <f>IF(E9="","",IF(②選手情報入力!Q18="","",IF(I9=1,IF(②選手情報入力!$R$6="","",②選手情報入力!$R$6),IF(②選手情報入力!$R$7="","",②選手情報入力!$R$7))))</f>
        <v/>
      </c>
      <c r="AC9" t="str">
        <f>IF(E9="","",IF(②選手情報入力!Q18="","",IF(I9=1,IF(②選手情報入力!$Q$6="",0,1),IF(②選手情報入力!$Q$7="",0,1))))</f>
        <v/>
      </c>
      <c r="AD9" t="str">
        <f>IF(E9="","",IF(②選手情報入力!Q18="","",2))</f>
        <v/>
      </c>
      <c r="AE9" t="str">
        <f>IF(E9="","",IF(②選手情報入力!S18="","",IF(I9=1,種目情報!$J$5,種目情報!$J$7)))</f>
        <v/>
      </c>
      <c r="AF9" t="str">
        <f>IF(E9="","",IF(②選手情報入力!S18="","",IF(I9=1,IF(②選手情報入力!$T$6="","",②選手情報入力!$T$6),IF(②選手情報入力!$T$7="","",②選手情報入力!$T$7))))</f>
        <v/>
      </c>
      <c r="AG9" t="str">
        <f>IF(E9="","",IF(②選手情報入力!S18="","",IF(I9=1,IF(②選手情報入力!$S$6="",0,1),IF(②選手情報入力!$S$7="",0,1))))</f>
        <v/>
      </c>
      <c r="AH9" t="str">
        <f>IF(E9="","",IF(②選手情報入力!S18="","",2))</f>
        <v/>
      </c>
    </row>
    <row r="10" spans="1:34">
      <c r="A10" t="str">
        <f>IF(E10="","",I10*4000000+①団体情報入力!$D$3*1000+②選手情報入力!A19)</f>
        <v/>
      </c>
      <c r="B10" t="str">
        <f>IF(E10="","",①団体情報入力!$D$3)</f>
        <v/>
      </c>
      <c r="D10" t="str">
        <f>IF(②選手情報入力!B19="","",LEFT(②選手情報入力!B19,1))</f>
        <v/>
      </c>
      <c r="E10" t="str">
        <f>IF(②選手情報入力!B19="","",②選手情報入力!B19)</f>
        <v/>
      </c>
      <c r="F10" t="str">
        <f>IF(E10="","",②選手情報入力!C19)</f>
        <v/>
      </c>
      <c r="G10" t="str">
        <f>IF(E10="","",②選手情報入力!D19)</f>
        <v/>
      </c>
      <c r="H10" t="str">
        <f t="shared" si="0"/>
        <v/>
      </c>
      <c r="I10" t="str">
        <f>IF(E10="","",IF(②選手情報入力!F19="男",1,2))</f>
        <v/>
      </c>
      <c r="J10" t="str">
        <f>IF(E10="","",IF(②選手情報入力!G19="","",②選手情報入力!G19))</f>
        <v/>
      </c>
      <c r="L10" t="str">
        <f t="shared" si="1"/>
        <v/>
      </c>
      <c r="M10" t="str">
        <f t="shared" si="2"/>
        <v/>
      </c>
      <c r="O10" t="str">
        <f>IF(E10="","",IF(②選手情報入力!I19="","",IF(I10=1,VLOOKUP(②選手情報入力!I19,種目情報!$A$4:$B$36,2,FALSE),VLOOKUP(②選手情報入力!I19,種目情報!$E$4:$F$36,2,FALSE))))</f>
        <v/>
      </c>
      <c r="P10" t="str">
        <f>IF(E10="","",IF(②選手情報入力!J19="","",②選手情報入力!J19))</f>
        <v/>
      </c>
      <c r="Q10" s="30" t="str">
        <f>IF(E10="","",IF(②選手情報入力!H19="",0,1))</f>
        <v/>
      </c>
      <c r="R10" t="str">
        <f>IF(E10="","",IF(②選手情報入力!I19="","",IF(I10=1,VLOOKUP(②選手情報入力!I19,種目情報!$A$4:$C$40,3,FALSE),VLOOKUP(②選手情報入力!I19,種目情報!$E$4:$G$41,3,FALSE))))</f>
        <v/>
      </c>
      <c r="S10" t="str">
        <f>IF(E10="","",IF(②選手情報入力!L19="","",IF(I10=1,VLOOKUP(②選手情報入力!L19,種目情報!$A$4:$B$40,2,FALSE),VLOOKUP(②選手情報入力!L19,種目情報!$E$4:$F$41,2,FALSE))))</f>
        <v/>
      </c>
      <c r="T10" t="str">
        <f>IF(E10="","",IF(②選手情報入力!M19="","",②選手情報入力!M19))</f>
        <v/>
      </c>
      <c r="U10" s="30" t="str">
        <f>IF(E10="","",IF(②選手情報入力!K19="",0,1))</f>
        <v/>
      </c>
      <c r="V10" t="str">
        <f>IF(E10="","",IF(②選手情報入力!L19="","",IF(I10=1,VLOOKUP(②選手情報入力!L19,種目情報!$A$4:$C$40,3,FALSE),VLOOKUP(②選手情報入力!L19,種目情報!$E$4:$G$41,3,FALSE))))</f>
        <v/>
      </c>
      <c r="W10" t="str">
        <f>IF(E10="","",IF(②選手情報入力!O19="","",IF(I10=1,VLOOKUP(②選手情報入力!O19,種目情報!$A$4:$B$40,2,FALSE),VLOOKUP(②選手情報入力!O19,種目情報!$E$4:$F$41,2,FALSE))))</f>
        <v/>
      </c>
      <c r="X10" t="str">
        <f>IF(E10="","",IF(②選手情報入力!P19="","",②選手情報入力!P19))</f>
        <v/>
      </c>
      <c r="Y10" s="30" t="str">
        <f>IF(E10="","",IF(②選手情報入力!N19="",0,1))</f>
        <v/>
      </c>
      <c r="Z10" t="str">
        <f>IF(E10="","",IF(②選手情報入力!O19="","",IF(I10=1,VLOOKUP(②選手情報入力!O19,種目情報!$A$4:$C$40,3,FALSE),VLOOKUP(②選手情報入力!O19,種目情報!$E$4:$G$41,3,FALSE))))</f>
        <v/>
      </c>
      <c r="AA10" t="str">
        <f>IF(E10="","",IF(②選手情報入力!Q19="","",IF(I10=1,種目情報!$J$4,種目情報!$J$6)))</f>
        <v/>
      </c>
      <c r="AB10" t="str">
        <f>IF(E10="","",IF(②選手情報入力!Q19="","",IF(I10=1,IF(②選手情報入力!$R$6="","",②選手情報入力!$R$6),IF(②選手情報入力!$R$7="","",②選手情報入力!$R$7))))</f>
        <v/>
      </c>
      <c r="AC10" t="str">
        <f>IF(E10="","",IF(②選手情報入力!Q19="","",IF(I10=1,IF(②選手情報入力!$Q$6="",0,1),IF(②選手情報入力!$Q$7="",0,1))))</f>
        <v/>
      </c>
      <c r="AD10" t="str">
        <f>IF(E10="","",IF(②選手情報入力!Q19="","",2))</f>
        <v/>
      </c>
      <c r="AE10" t="str">
        <f>IF(E10="","",IF(②選手情報入力!S19="","",IF(I10=1,種目情報!$J$5,種目情報!$J$7)))</f>
        <v/>
      </c>
      <c r="AF10" t="str">
        <f>IF(E10="","",IF(②選手情報入力!S19="","",IF(I10=1,IF(②選手情報入力!$T$6="","",②選手情報入力!$T$6),IF(②選手情報入力!$T$7="","",②選手情報入力!$T$7))))</f>
        <v/>
      </c>
      <c r="AG10" t="str">
        <f>IF(E10="","",IF(②選手情報入力!S19="","",IF(I10=1,IF(②選手情報入力!$S$6="",0,1),IF(②選手情報入力!$S$7="",0,1))))</f>
        <v/>
      </c>
      <c r="AH10" t="str">
        <f>IF(E10="","",IF(②選手情報入力!S19="","",2))</f>
        <v/>
      </c>
    </row>
    <row r="11" spans="1:34">
      <c r="A11" t="str">
        <f>IF(E11="","",I11*4000000+①団体情報入力!$D$3*1000+②選手情報入力!A20)</f>
        <v/>
      </c>
      <c r="B11" t="str">
        <f>IF(E11="","",①団体情報入力!$D$3)</f>
        <v/>
      </c>
      <c r="D11" t="str">
        <f>IF(②選手情報入力!B20="","",LEFT(②選手情報入力!B20,1))</f>
        <v/>
      </c>
      <c r="E11" t="str">
        <f>IF(②選手情報入力!B20="","",②選手情報入力!B20)</f>
        <v/>
      </c>
      <c r="F11" t="str">
        <f>IF(E11="","",②選手情報入力!C20)</f>
        <v/>
      </c>
      <c r="G11" t="str">
        <f>IF(E11="","",②選手情報入力!D20)</f>
        <v/>
      </c>
      <c r="H11" t="str">
        <f t="shared" si="0"/>
        <v/>
      </c>
      <c r="I11" t="str">
        <f>IF(E11="","",IF(②選手情報入力!F20="男",1,2))</f>
        <v/>
      </c>
      <c r="J11" t="str">
        <f>IF(E11="","",IF(②選手情報入力!G20="","",②選手情報入力!G20))</f>
        <v/>
      </c>
      <c r="L11" t="str">
        <f t="shared" si="1"/>
        <v/>
      </c>
      <c r="M11" t="str">
        <f t="shared" si="2"/>
        <v/>
      </c>
      <c r="O11" t="str">
        <f>IF(E11="","",IF(②選手情報入力!I20="","",IF(I11=1,VLOOKUP(②選手情報入力!I20,種目情報!$A$4:$B$36,2,FALSE),VLOOKUP(②選手情報入力!I20,種目情報!$E$4:$F$36,2,FALSE))))</f>
        <v/>
      </c>
      <c r="P11" t="str">
        <f>IF(E11="","",IF(②選手情報入力!J20="","",②選手情報入力!J20))</f>
        <v/>
      </c>
      <c r="Q11" s="30" t="str">
        <f>IF(E11="","",IF(②選手情報入力!H20="",0,1))</f>
        <v/>
      </c>
      <c r="R11" t="str">
        <f>IF(E11="","",IF(②選手情報入力!I20="","",IF(I11=1,VLOOKUP(②選手情報入力!I20,種目情報!$A$4:$C$40,3,FALSE),VLOOKUP(②選手情報入力!I20,種目情報!$E$4:$G$41,3,FALSE))))</f>
        <v/>
      </c>
      <c r="S11" t="str">
        <f>IF(E11="","",IF(②選手情報入力!L20="","",IF(I11=1,VLOOKUP(②選手情報入力!L20,種目情報!$A$4:$B$40,2,FALSE),VLOOKUP(②選手情報入力!L20,種目情報!$E$4:$F$41,2,FALSE))))</f>
        <v/>
      </c>
      <c r="T11" t="str">
        <f>IF(E11="","",IF(②選手情報入力!M20="","",②選手情報入力!M20))</f>
        <v/>
      </c>
      <c r="U11" s="30" t="str">
        <f>IF(E11="","",IF(②選手情報入力!K20="",0,1))</f>
        <v/>
      </c>
      <c r="V11" t="str">
        <f>IF(E11="","",IF(②選手情報入力!L20="","",IF(I11=1,VLOOKUP(②選手情報入力!L20,種目情報!$A$4:$C$40,3,FALSE),VLOOKUP(②選手情報入力!L20,種目情報!$E$4:$G$41,3,FALSE))))</f>
        <v/>
      </c>
      <c r="W11" t="str">
        <f>IF(E11="","",IF(②選手情報入力!O20="","",IF(I11=1,VLOOKUP(②選手情報入力!O20,種目情報!$A$4:$B$40,2,FALSE),VLOOKUP(②選手情報入力!O20,種目情報!$E$4:$F$41,2,FALSE))))</f>
        <v/>
      </c>
      <c r="X11" t="str">
        <f>IF(E11="","",IF(②選手情報入力!P20="","",②選手情報入力!P20))</f>
        <v/>
      </c>
      <c r="Y11" s="30" t="str">
        <f>IF(E11="","",IF(②選手情報入力!N20="",0,1))</f>
        <v/>
      </c>
      <c r="Z11" t="str">
        <f>IF(E11="","",IF(②選手情報入力!O20="","",IF(I11=1,VLOOKUP(②選手情報入力!O20,種目情報!$A$4:$C$40,3,FALSE),VLOOKUP(②選手情報入力!O20,種目情報!$E$4:$G$41,3,FALSE))))</f>
        <v/>
      </c>
      <c r="AA11" t="str">
        <f>IF(E11="","",IF(②選手情報入力!Q20="","",IF(I11=1,種目情報!$J$4,種目情報!$J$6)))</f>
        <v/>
      </c>
      <c r="AB11" t="str">
        <f>IF(E11="","",IF(②選手情報入力!Q20="","",IF(I11=1,IF(②選手情報入力!$R$6="","",②選手情報入力!$R$6),IF(②選手情報入力!$R$7="","",②選手情報入力!$R$7))))</f>
        <v/>
      </c>
      <c r="AC11" t="str">
        <f>IF(E11="","",IF(②選手情報入力!Q20="","",IF(I11=1,IF(②選手情報入力!$Q$6="",0,1),IF(②選手情報入力!$Q$7="",0,1))))</f>
        <v/>
      </c>
      <c r="AD11" t="str">
        <f>IF(E11="","",IF(②選手情報入力!Q20="","",2))</f>
        <v/>
      </c>
      <c r="AE11" t="str">
        <f>IF(E11="","",IF(②選手情報入力!S20="","",IF(I11=1,種目情報!$J$5,種目情報!$J$7)))</f>
        <v/>
      </c>
      <c r="AF11" t="str">
        <f>IF(E11="","",IF(②選手情報入力!S20="","",IF(I11=1,IF(②選手情報入力!$T$6="","",②選手情報入力!$T$6),IF(②選手情報入力!$T$7="","",②選手情報入力!$T$7))))</f>
        <v/>
      </c>
      <c r="AG11" t="str">
        <f>IF(E11="","",IF(②選手情報入力!S20="","",IF(I11=1,IF(②選手情報入力!$S$6="",0,1),IF(②選手情報入力!$S$7="",0,1))))</f>
        <v/>
      </c>
      <c r="AH11" t="str">
        <f>IF(E11="","",IF(②選手情報入力!S20="","",2))</f>
        <v/>
      </c>
    </row>
    <row r="12" spans="1:34">
      <c r="A12" t="str">
        <f>IF(E12="","",I12*4000000+①団体情報入力!$D$3*1000+②選手情報入力!A21)</f>
        <v/>
      </c>
      <c r="B12" t="str">
        <f>IF(E12="","",①団体情報入力!$D$3)</f>
        <v/>
      </c>
      <c r="D12" t="str">
        <f>IF(②選手情報入力!B21="","",LEFT(②選手情報入力!B21,1))</f>
        <v/>
      </c>
      <c r="E12" t="str">
        <f>IF(②選手情報入力!B21="","",②選手情報入力!B21)</f>
        <v/>
      </c>
      <c r="F12" t="str">
        <f>IF(E12="","",②選手情報入力!C21)</f>
        <v/>
      </c>
      <c r="G12" t="str">
        <f>IF(E12="","",②選手情報入力!D21)</f>
        <v/>
      </c>
      <c r="H12" t="str">
        <f t="shared" si="0"/>
        <v/>
      </c>
      <c r="I12" t="str">
        <f>IF(E12="","",IF(②選手情報入力!F21="男",1,2))</f>
        <v/>
      </c>
      <c r="J12" t="str">
        <f>IF(E12="","",IF(②選手情報入力!G21="","",②選手情報入力!G21))</f>
        <v/>
      </c>
      <c r="L12" t="str">
        <f t="shared" si="1"/>
        <v/>
      </c>
      <c r="M12" t="str">
        <f t="shared" si="2"/>
        <v/>
      </c>
      <c r="O12" t="str">
        <f>IF(E12="","",IF(②選手情報入力!I21="","",IF(I12=1,VLOOKUP(②選手情報入力!I21,種目情報!$A$4:$B$36,2,FALSE),VLOOKUP(②選手情報入力!I21,種目情報!$E$4:$F$36,2,FALSE))))</f>
        <v/>
      </c>
      <c r="P12" t="str">
        <f>IF(E12="","",IF(②選手情報入力!J21="","",②選手情報入力!J21))</f>
        <v/>
      </c>
      <c r="Q12" s="30" t="str">
        <f>IF(E12="","",IF(②選手情報入力!H21="",0,1))</f>
        <v/>
      </c>
      <c r="R12" t="str">
        <f>IF(E12="","",IF(②選手情報入力!I21="","",IF(I12=1,VLOOKUP(②選手情報入力!I21,種目情報!$A$4:$C$40,3,FALSE),VLOOKUP(②選手情報入力!I21,種目情報!$E$4:$G$41,3,FALSE))))</f>
        <v/>
      </c>
      <c r="S12" t="str">
        <f>IF(E12="","",IF(②選手情報入力!L21="","",IF(I12=1,VLOOKUP(②選手情報入力!L21,種目情報!$A$4:$B$40,2,FALSE),VLOOKUP(②選手情報入力!L21,種目情報!$E$4:$F$41,2,FALSE))))</f>
        <v/>
      </c>
      <c r="T12" t="str">
        <f>IF(E12="","",IF(②選手情報入力!M21="","",②選手情報入力!M21))</f>
        <v/>
      </c>
      <c r="U12" s="30" t="str">
        <f>IF(E12="","",IF(②選手情報入力!K21="",0,1))</f>
        <v/>
      </c>
      <c r="V12" t="str">
        <f>IF(E12="","",IF(②選手情報入力!L21="","",IF(I12=1,VLOOKUP(②選手情報入力!L21,種目情報!$A$4:$C$40,3,FALSE),VLOOKUP(②選手情報入力!L21,種目情報!$E$4:$G$41,3,FALSE))))</f>
        <v/>
      </c>
      <c r="W12" t="str">
        <f>IF(E12="","",IF(②選手情報入力!O21="","",IF(I12=1,VLOOKUP(②選手情報入力!O21,種目情報!$A$4:$B$40,2,FALSE),VLOOKUP(②選手情報入力!O21,種目情報!$E$4:$F$41,2,FALSE))))</f>
        <v/>
      </c>
      <c r="X12" t="str">
        <f>IF(E12="","",IF(②選手情報入力!P21="","",②選手情報入力!P21))</f>
        <v/>
      </c>
      <c r="Y12" s="30" t="str">
        <f>IF(E12="","",IF(②選手情報入力!N21="",0,1))</f>
        <v/>
      </c>
      <c r="Z12" t="str">
        <f>IF(E12="","",IF(②選手情報入力!O21="","",IF(I12=1,VLOOKUP(②選手情報入力!O21,種目情報!$A$4:$C$40,3,FALSE),VLOOKUP(②選手情報入力!O21,種目情報!$E$4:$G$41,3,FALSE))))</f>
        <v/>
      </c>
      <c r="AA12" t="str">
        <f>IF(E12="","",IF(②選手情報入力!Q21="","",IF(I12=1,種目情報!$J$4,種目情報!$J$6)))</f>
        <v/>
      </c>
      <c r="AB12" t="str">
        <f>IF(E12="","",IF(②選手情報入力!Q21="","",IF(I12=1,IF(②選手情報入力!$R$6="","",②選手情報入力!$R$6),IF(②選手情報入力!$R$7="","",②選手情報入力!$R$7))))</f>
        <v/>
      </c>
      <c r="AC12" t="str">
        <f>IF(E12="","",IF(②選手情報入力!Q21="","",IF(I12=1,IF(②選手情報入力!$Q$6="",0,1),IF(②選手情報入力!$Q$7="",0,1))))</f>
        <v/>
      </c>
      <c r="AD12" t="str">
        <f>IF(E12="","",IF(②選手情報入力!Q21="","",2))</f>
        <v/>
      </c>
      <c r="AE12" t="str">
        <f>IF(E12="","",IF(②選手情報入力!S21="","",IF(I12=1,種目情報!$J$5,種目情報!$J$7)))</f>
        <v/>
      </c>
      <c r="AF12" t="str">
        <f>IF(E12="","",IF(②選手情報入力!S21="","",IF(I12=1,IF(②選手情報入力!$T$6="","",②選手情報入力!$T$6),IF(②選手情報入力!$T$7="","",②選手情報入力!$T$7))))</f>
        <v/>
      </c>
      <c r="AG12" t="str">
        <f>IF(E12="","",IF(②選手情報入力!S21="","",IF(I12=1,IF(②選手情報入力!$S$6="",0,1),IF(②選手情報入力!$S$7="",0,1))))</f>
        <v/>
      </c>
      <c r="AH12" t="str">
        <f>IF(E12="","",IF(②選手情報入力!S21="","",2))</f>
        <v/>
      </c>
    </row>
    <row r="13" spans="1:34">
      <c r="A13" t="str">
        <f>IF(E13="","",I13*4000000+①団体情報入力!$D$3*1000+②選手情報入力!A22)</f>
        <v/>
      </c>
      <c r="B13" t="str">
        <f>IF(E13="","",①団体情報入力!$D$3)</f>
        <v/>
      </c>
      <c r="D13" t="str">
        <f>IF(②選手情報入力!B22="","",LEFT(②選手情報入力!B22,1))</f>
        <v/>
      </c>
      <c r="E13" t="str">
        <f>IF(②選手情報入力!B22="","",②選手情報入力!B22)</f>
        <v/>
      </c>
      <c r="F13" t="str">
        <f>IF(E13="","",②選手情報入力!C22)</f>
        <v/>
      </c>
      <c r="G13" t="str">
        <f>IF(E13="","",②選手情報入力!D22)</f>
        <v/>
      </c>
      <c r="H13" t="str">
        <f t="shared" si="0"/>
        <v/>
      </c>
      <c r="I13" t="str">
        <f>IF(E13="","",IF(②選手情報入力!F22="男",1,2))</f>
        <v/>
      </c>
      <c r="J13" t="str">
        <f>IF(E13="","",IF(②選手情報入力!G22="","",②選手情報入力!G22))</f>
        <v/>
      </c>
      <c r="L13" t="str">
        <f t="shared" si="1"/>
        <v/>
      </c>
      <c r="M13" t="str">
        <f t="shared" si="2"/>
        <v/>
      </c>
      <c r="O13" t="str">
        <f>IF(E13="","",IF(②選手情報入力!I22="","",IF(I13=1,VLOOKUP(②選手情報入力!I22,種目情報!$A$4:$B$36,2,FALSE),VLOOKUP(②選手情報入力!I22,種目情報!$E$4:$F$36,2,FALSE))))</f>
        <v/>
      </c>
      <c r="P13" t="str">
        <f>IF(E13="","",IF(②選手情報入力!J22="","",②選手情報入力!J22))</f>
        <v/>
      </c>
      <c r="Q13" s="30" t="str">
        <f>IF(E13="","",IF(②選手情報入力!H22="",0,1))</f>
        <v/>
      </c>
      <c r="R13" t="str">
        <f>IF(E13="","",IF(②選手情報入力!I22="","",IF(I13=1,VLOOKUP(②選手情報入力!I22,種目情報!$A$4:$C$40,3,FALSE),VLOOKUP(②選手情報入力!I22,種目情報!$E$4:$G$41,3,FALSE))))</f>
        <v/>
      </c>
      <c r="S13" t="str">
        <f>IF(E13="","",IF(②選手情報入力!L22="","",IF(I13=1,VLOOKUP(②選手情報入力!L22,種目情報!$A$4:$B$40,2,FALSE),VLOOKUP(②選手情報入力!L22,種目情報!$E$4:$F$41,2,FALSE))))</f>
        <v/>
      </c>
      <c r="T13" t="str">
        <f>IF(E13="","",IF(②選手情報入力!M22="","",②選手情報入力!M22))</f>
        <v/>
      </c>
      <c r="U13" s="30" t="str">
        <f>IF(E13="","",IF(②選手情報入力!K22="",0,1))</f>
        <v/>
      </c>
      <c r="V13" t="str">
        <f>IF(E13="","",IF(②選手情報入力!L22="","",IF(I13=1,VLOOKUP(②選手情報入力!L22,種目情報!$A$4:$C$40,3,FALSE),VLOOKUP(②選手情報入力!L22,種目情報!$E$4:$G$41,3,FALSE))))</f>
        <v/>
      </c>
      <c r="W13" t="str">
        <f>IF(E13="","",IF(②選手情報入力!O22="","",IF(I13=1,VLOOKUP(②選手情報入力!O22,種目情報!$A$4:$B$40,2,FALSE),VLOOKUP(②選手情報入力!O22,種目情報!$E$4:$F$41,2,FALSE))))</f>
        <v/>
      </c>
      <c r="X13" t="str">
        <f>IF(E13="","",IF(②選手情報入力!P22="","",②選手情報入力!P22))</f>
        <v/>
      </c>
      <c r="Y13" s="30" t="str">
        <f>IF(E13="","",IF(②選手情報入力!N22="",0,1))</f>
        <v/>
      </c>
      <c r="Z13" t="str">
        <f>IF(E13="","",IF(②選手情報入力!O22="","",IF(I13=1,VLOOKUP(②選手情報入力!O22,種目情報!$A$4:$C$40,3,FALSE),VLOOKUP(②選手情報入力!O22,種目情報!$E$4:$G$41,3,FALSE))))</f>
        <v/>
      </c>
      <c r="AA13" t="str">
        <f>IF(E13="","",IF(②選手情報入力!Q22="","",IF(I13=1,種目情報!$J$4,種目情報!$J$6)))</f>
        <v/>
      </c>
      <c r="AB13" t="str">
        <f>IF(E13="","",IF(②選手情報入力!Q22="","",IF(I13=1,IF(②選手情報入力!$R$6="","",②選手情報入力!$R$6),IF(②選手情報入力!$R$7="","",②選手情報入力!$R$7))))</f>
        <v/>
      </c>
      <c r="AC13" t="str">
        <f>IF(E13="","",IF(②選手情報入力!Q22="","",IF(I13=1,IF(②選手情報入力!$Q$6="",0,1),IF(②選手情報入力!$Q$7="",0,1))))</f>
        <v/>
      </c>
      <c r="AD13" t="str">
        <f>IF(E13="","",IF(②選手情報入力!Q22="","",2))</f>
        <v/>
      </c>
      <c r="AE13" t="str">
        <f>IF(E13="","",IF(②選手情報入力!S22="","",IF(I13=1,種目情報!$J$5,種目情報!$J$7)))</f>
        <v/>
      </c>
      <c r="AF13" t="str">
        <f>IF(E13="","",IF(②選手情報入力!S22="","",IF(I13=1,IF(②選手情報入力!$T$6="","",②選手情報入力!$T$6),IF(②選手情報入力!$T$7="","",②選手情報入力!$T$7))))</f>
        <v/>
      </c>
      <c r="AG13" t="str">
        <f>IF(E13="","",IF(②選手情報入力!S22="","",IF(I13=1,IF(②選手情報入力!$S$6="",0,1),IF(②選手情報入力!$S$7="",0,1))))</f>
        <v/>
      </c>
      <c r="AH13" t="str">
        <f>IF(E13="","",IF(②選手情報入力!S22="","",2))</f>
        <v/>
      </c>
    </row>
    <row r="14" spans="1:34">
      <c r="A14" t="str">
        <f>IF(E14="","",I14*4000000+①団体情報入力!$D$3*1000+②選手情報入力!A23)</f>
        <v/>
      </c>
      <c r="B14" t="str">
        <f>IF(E14="","",①団体情報入力!$D$3)</f>
        <v/>
      </c>
      <c r="D14" t="str">
        <f>IF(②選手情報入力!B23="","",LEFT(②選手情報入力!B23,1))</f>
        <v/>
      </c>
      <c r="E14" t="str">
        <f>IF(②選手情報入力!B23="","",②選手情報入力!B23)</f>
        <v/>
      </c>
      <c r="F14" t="str">
        <f>IF(E14="","",②選手情報入力!C23)</f>
        <v/>
      </c>
      <c r="G14" t="str">
        <f>IF(E14="","",②選手情報入力!D23)</f>
        <v/>
      </c>
      <c r="H14" t="str">
        <f t="shared" si="0"/>
        <v/>
      </c>
      <c r="I14" t="str">
        <f>IF(E14="","",IF(②選手情報入力!F23="男",1,2))</f>
        <v/>
      </c>
      <c r="J14" t="str">
        <f>IF(E14="","",IF(②選手情報入力!G23="","",②選手情報入力!G23))</f>
        <v/>
      </c>
      <c r="L14" t="str">
        <f t="shared" si="1"/>
        <v/>
      </c>
      <c r="M14" t="str">
        <f t="shared" si="2"/>
        <v/>
      </c>
      <c r="O14" t="str">
        <f>IF(E14="","",IF(②選手情報入力!I23="","",IF(I14=1,VLOOKUP(②選手情報入力!I23,種目情報!$A$4:$B$36,2,FALSE),VLOOKUP(②選手情報入力!I23,種目情報!$E$4:$F$36,2,FALSE))))</f>
        <v/>
      </c>
      <c r="P14" t="str">
        <f>IF(E14="","",IF(②選手情報入力!J23="","",②選手情報入力!J23))</f>
        <v/>
      </c>
      <c r="Q14" s="30" t="str">
        <f>IF(E14="","",IF(②選手情報入力!H23="",0,1))</f>
        <v/>
      </c>
      <c r="R14" t="str">
        <f>IF(E14="","",IF(②選手情報入力!I23="","",IF(I14=1,VLOOKUP(②選手情報入力!I23,種目情報!$A$4:$C$40,3,FALSE),VLOOKUP(②選手情報入力!I23,種目情報!$E$4:$G$41,3,FALSE))))</f>
        <v/>
      </c>
      <c r="S14" t="str">
        <f>IF(E14="","",IF(②選手情報入力!L23="","",IF(I14=1,VLOOKUP(②選手情報入力!L23,種目情報!$A$4:$B$40,2,FALSE),VLOOKUP(②選手情報入力!L23,種目情報!$E$4:$F$41,2,FALSE))))</f>
        <v/>
      </c>
      <c r="T14" t="str">
        <f>IF(E14="","",IF(②選手情報入力!M23="","",②選手情報入力!M23))</f>
        <v/>
      </c>
      <c r="U14" s="30" t="str">
        <f>IF(E14="","",IF(②選手情報入力!K23="",0,1))</f>
        <v/>
      </c>
      <c r="V14" t="str">
        <f>IF(E14="","",IF(②選手情報入力!L23="","",IF(I14=1,VLOOKUP(②選手情報入力!L23,種目情報!$A$4:$C$40,3,FALSE),VLOOKUP(②選手情報入力!L23,種目情報!$E$4:$G$41,3,FALSE))))</f>
        <v/>
      </c>
      <c r="W14" t="str">
        <f>IF(E14="","",IF(②選手情報入力!O23="","",IF(I14=1,VLOOKUP(②選手情報入力!O23,種目情報!$A$4:$B$40,2,FALSE),VLOOKUP(②選手情報入力!O23,種目情報!$E$4:$F$41,2,FALSE))))</f>
        <v/>
      </c>
      <c r="X14" t="str">
        <f>IF(E14="","",IF(②選手情報入力!P23="","",②選手情報入力!P23))</f>
        <v/>
      </c>
      <c r="Y14" s="30" t="str">
        <f>IF(E14="","",IF(②選手情報入力!N23="",0,1))</f>
        <v/>
      </c>
      <c r="Z14" t="str">
        <f>IF(E14="","",IF(②選手情報入力!O23="","",IF(I14=1,VLOOKUP(②選手情報入力!O23,種目情報!$A$4:$C$40,3,FALSE),VLOOKUP(②選手情報入力!O23,種目情報!$E$4:$G$41,3,FALSE))))</f>
        <v/>
      </c>
      <c r="AA14" t="str">
        <f>IF(E14="","",IF(②選手情報入力!Q23="","",IF(I14=1,種目情報!$J$4,種目情報!$J$6)))</f>
        <v/>
      </c>
      <c r="AB14" t="str">
        <f>IF(E14="","",IF(②選手情報入力!Q23="","",IF(I14=1,IF(②選手情報入力!$R$6="","",②選手情報入力!$R$6),IF(②選手情報入力!$R$7="","",②選手情報入力!$R$7))))</f>
        <v/>
      </c>
      <c r="AC14" t="str">
        <f>IF(E14="","",IF(②選手情報入力!Q23="","",IF(I14=1,IF(②選手情報入力!$Q$6="",0,1),IF(②選手情報入力!$Q$7="",0,1))))</f>
        <v/>
      </c>
      <c r="AD14" t="str">
        <f>IF(E14="","",IF(②選手情報入力!Q23="","",2))</f>
        <v/>
      </c>
      <c r="AE14" t="str">
        <f>IF(E14="","",IF(②選手情報入力!S23="","",IF(I14=1,種目情報!$J$5,種目情報!$J$7)))</f>
        <v/>
      </c>
      <c r="AF14" t="str">
        <f>IF(E14="","",IF(②選手情報入力!S23="","",IF(I14=1,IF(②選手情報入力!$T$6="","",②選手情報入力!$T$6),IF(②選手情報入力!$T$7="","",②選手情報入力!$T$7))))</f>
        <v/>
      </c>
      <c r="AG14" t="str">
        <f>IF(E14="","",IF(②選手情報入力!S23="","",IF(I14=1,IF(②選手情報入力!$S$6="",0,1),IF(②選手情報入力!$S$7="",0,1))))</f>
        <v/>
      </c>
      <c r="AH14" t="str">
        <f>IF(E14="","",IF(②選手情報入力!S23="","",2))</f>
        <v/>
      </c>
    </row>
    <row r="15" spans="1:34">
      <c r="A15" t="str">
        <f>IF(E15="","",I15*4000000+①団体情報入力!$D$3*1000+②選手情報入力!A24)</f>
        <v/>
      </c>
      <c r="B15" t="str">
        <f>IF(E15="","",①団体情報入力!$D$3)</f>
        <v/>
      </c>
      <c r="D15" t="str">
        <f>IF(②選手情報入力!B24="","",LEFT(②選手情報入力!B24,1))</f>
        <v/>
      </c>
      <c r="E15" t="str">
        <f>IF(②選手情報入力!B24="","",②選手情報入力!B24)</f>
        <v/>
      </c>
      <c r="F15" t="str">
        <f>IF(E15="","",②選手情報入力!C24)</f>
        <v/>
      </c>
      <c r="G15" t="str">
        <f>IF(E15="","",②選手情報入力!D24)</f>
        <v/>
      </c>
      <c r="H15" t="str">
        <f t="shared" si="0"/>
        <v/>
      </c>
      <c r="I15" t="str">
        <f>IF(E15="","",IF(②選手情報入力!F24="男",1,2))</f>
        <v/>
      </c>
      <c r="J15" t="str">
        <f>IF(E15="","",IF(②選手情報入力!G24="","",②選手情報入力!G24))</f>
        <v/>
      </c>
      <c r="L15" t="str">
        <f t="shared" si="1"/>
        <v/>
      </c>
      <c r="M15" t="str">
        <f t="shared" si="2"/>
        <v/>
      </c>
      <c r="O15" t="str">
        <f>IF(E15="","",IF(②選手情報入力!I24="","",IF(I15=1,VLOOKUP(②選手情報入力!I24,種目情報!$A$4:$B$36,2,FALSE),VLOOKUP(②選手情報入力!I24,種目情報!$E$4:$F$36,2,FALSE))))</f>
        <v/>
      </c>
      <c r="P15" t="str">
        <f>IF(E15="","",IF(②選手情報入力!J24="","",②選手情報入力!J24))</f>
        <v/>
      </c>
      <c r="Q15" s="30" t="str">
        <f>IF(E15="","",IF(②選手情報入力!H24="",0,1))</f>
        <v/>
      </c>
      <c r="R15" t="str">
        <f>IF(E15="","",IF(②選手情報入力!I24="","",IF(I15=1,VLOOKUP(②選手情報入力!I24,種目情報!$A$4:$C$40,3,FALSE),VLOOKUP(②選手情報入力!I24,種目情報!$E$4:$G$41,3,FALSE))))</f>
        <v/>
      </c>
      <c r="S15" t="str">
        <f>IF(E15="","",IF(②選手情報入力!L24="","",IF(I15=1,VLOOKUP(②選手情報入力!L24,種目情報!$A$4:$B$40,2,FALSE),VLOOKUP(②選手情報入力!L24,種目情報!$E$4:$F$41,2,FALSE))))</f>
        <v/>
      </c>
      <c r="T15" t="str">
        <f>IF(E15="","",IF(②選手情報入力!M24="","",②選手情報入力!M24))</f>
        <v/>
      </c>
      <c r="U15" s="30" t="str">
        <f>IF(E15="","",IF(②選手情報入力!K24="",0,1))</f>
        <v/>
      </c>
      <c r="V15" t="str">
        <f>IF(E15="","",IF(②選手情報入力!L24="","",IF(I15=1,VLOOKUP(②選手情報入力!L24,種目情報!$A$4:$C$40,3,FALSE),VLOOKUP(②選手情報入力!L24,種目情報!$E$4:$G$41,3,FALSE))))</f>
        <v/>
      </c>
      <c r="W15" t="str">
        <f>IF(E15="","",IF(②選手情報入力!O24="","",IF(I15=1,VLOOKUP(②選手情報入力!O24,種目情報!$A$4:$B$40,2,FALSE),VLOOKUP(②選手情報入力!O24,種目情報!$E$4:$F$41,2,FALSE))))</f>
        <v/>
      </c>
      <c r="X15" t="str">
        <f>IF(E15="","",IF(②選手情報入力!P24="","",②選手情報入力!P24))</f>
        <v/>
      </c>
      <c r="Y15" s="30" t="str">
        <f>IF(E15="","",IF(②選手情報入力!N24="",0,1))</f>
        <v/>
      </c>
      <c r="Z15" t="str">
        <f>IF(E15="","",IF(②選手情報入力!O24="","",IF(I15=1,VLOOKUP(②選手情報入力!O24,種目情報!$A$4:$C$40,3,FALSE),VLOOKUP(②選手情報入力!O24,種目情報!$E$4:$G$41,3,FALSE))))</f>
        <v/>
      </c>
      <c r="AA15" t="str">
        <f>IF(E15="","",IF(②選手情報入力!Q24="","",IF(I15=1,種目情報!$J$4,種目情報!$J$6)))</f>
        <v/>
      </c>
      <c r="AB15" t="str">
        <f>IF(E15="","",IF(②選手情報入力!Q24="","",IF(I15=1,IF(②選手情報入力!$R$6="","",②選手情報入力!$R$6),IF(②選手情報入力!$R$7="","",②選手情報入力!$R$7))))</f>
        <v/>
      </c>
      <c r="AC15" t="str">
        <f>IF(E15="","",IF(②選手情報入力!Q24="","",IF(I15=1,IF(②選手情報入力!$Q$6="",0,1),IF(②選手情報入力!$Q$7="",0,1))))</f>
        <v/>
      </c>
      <c r="AD15" t="str">
        <f>IF(E15="","",IF(②選手情報入力!Q24="","",2))</f>
        <v/>
      </c>
      <c r="AE15" t="str">
        <f>IF(E15="","",IF(②選手情報入力!S24="","",IF(I15=1,種目情報!$J$5,種目情報!$J$7)))</f>
        <v/>
      </c>
      <c r="AF15" t="str">
        <f>IF(E15="","",IF(②選手情報入力!S24="","",IF(I15=1,IF(②選手情報入力!$T$6="","",②選手情報入力!$T$6),IF(②選手情報入力!$T$7="","",②選手情報入力!$T$7))))</f>
        <v/>
      </c>
      <c r="AG15" t="str">
        <f>IF(E15="","",IF(②選手情報入力!S24="","",IF(I15=1,IF(②選手情報入力!$S$6="",0,1),IF(②選手情報入力!$S$7="",0,1))))</f>
        <v/>
      </c>
      <c r="AH15" t="str">
        <f>IF(E15="","",IF(②選手情報入力!S24="","",2))</f>
        <v/>
      </c>
    </row>
    <row r="16" spans="1:34">
      <c r="A16" t="str">
        <f>IF(E16="","",I16*4000000+①団体情報入力!$D$3*1000+②選手情報入力!A25)</f>
        <v/>
      </c>
      <c r="B16" t="str">
        <f>IF(E16="","",①団体情報入力!$D$3)</f>
        <v/>
      </c>
      <c r="D16" t="str">
        <f>IF(②選手情報入力!B25="","",LEFT(②選手情報入力!B25,1))</f>
        <v/>
      </c>
      <c r="E16" t="str">
        <f>IF(②選手情報入力!B25="","",②選手情報入力!B25)</f>
        <v/>
      </c>
      <c r="F16" t="str">
        <f>IF(E16="","",②選手情報入力!C25)</f>
        <v/>
      </c>
      <c r="G16" t="str">
        <f>IF(E16="","",②選手情報入力!D25)</f>
        <v/>
      </c>
      <c r="H16" t="str">
        <f t="shared" si="0"/>
        <v/>
      </c>
      <c r="I16" t="str">
        <f>IF(E16="","",IF(②選手情報入力!F25="男",1,2))</f>
        <v/>
      </c>
      <c r="J16" t="str">
        <f>IF(E16="","",IF(②選手情報入力!G25="","",②選手情報入力!G25))</f>
        <v/>
      </c>
      <c r="L16" t="str">
        <f t="shared" si="1"/>
        <v/>
      </c>
      <c r="M16" t="str">
        <f t="shared" si="2"/>
        <v/>
      </c>
      <c r="O16" t="str">
        <f>IF(E16="","",IF(②選手情報入力!I25="","",IF(I16=1,VLOOKUP(②選手情報入力!I25,種目情報!$A$4:$B$36,2,FALSE),VLOOKUP(②選手情報入力!I25,種目情報!$E$4:$F$36,2,FALSE))))</f>
        <v/>
      </c>
      <c r="P16" t="str">
        <f>IF(E16="","",IF(②選手情報入力!J25="","",②選手情報入力!J25))</f>
        <v/>
      </c>
      <c r="Q16" s="30" t="str">
        <f>IF(E16="","",IF(②選手情報入力!H25="",0,1))</f>
        <v/>
      </c>
      <c r="R16" t="str">
        <f>IF(E16="","",IF(②選手情報入力!I25="","",IF(I16=1,VLOOKUP(②選手情報入力!I25,種目情報!$A$4:$C$40,3,FALSE),VLOOKUP(②選手情報入力!I25,種目情報!$E$4:$G$41,3,FALSE))))</f>
        <v/>
      </c>
      <c r="S16" t="str">
        <f>IF(E16="","",IF(②選手情報入力!L25="","",IF(I16=1,VLOOKUP(②選手情報入力!L25,種目情報!$A$4:$B$40,2,FALSE),VLOOKUP(②選手情報入力!L25,種目情報!$E$4:$F$41,2,FALSE))))</f>
        <v/>
      </c>
      <c r="T16" t="str">
        <f>IF(E16="","",IF(②選手情報入力!M25="","",②選手情報入力!M25))</f>
        <v/>
      </c>
      <c r="U16" s="30" t="str">
        <f>IF(E16="","",IF(②選手情報入力!K25="",0,1))</f>
        <v/>
      </c>
      <c r="V16" t="str">
        <f>IF(E16="","",IF(②選手情報入力!L25="","",IF(I16=1,VLOOKUP(②選手情報入力!L25,種目情報!$A$4:$C$40,3,FALSE),VLOOKUP(②選手情報入力!L25,種目情報!$E$4:$G$41,3,FALSE))))</f>
        <v/>
      </c>
      <c r="W16" t="str">
        <f>IF(E16="","",IF(②選手情報入力!O25="","",IF(I16=1,VLOOKUP(②選手情報入力!O25,種目情報!$A$4:$B$40,2,FALSE),VLOOKUP(②選手情報入力!O25,種目情報!$E$4:$F$41,2,FALSE))))</f>
        <v/>
      </c>
      <c r="X16" t="str">
        <f>IF(E16="","",IF(②選手情報入力!P25="","",②選手情報入力!P25))</f>
        <v/>
      </c>
      <c r="Y16" s="30" t="str">
        <f>IF(E16="","",IF(②選手情報入力!N25="",0,1))</f>
        <v/>
      </c>
      <c r="Z16" t="str">
        <f>IF(E16="","",IF(②選手情報入力!O25="","",IF(I16=1,VLOOKUP(②選手情報入力!O25,種目情報!$A$4:$C$40,3,FALSE),VLOOKUP(②選手情報入力!O25,種目情報!$E$4:$G$41,3,FALSE))))</f>
        <v/>
      </c>
      <c r="AA16" t="str">
        <f>IF(E16="","",IF(②選手情報入力!Q25="","",IF(I16=1,種目情報!$J$4,種目情報!$J$6)))</f>
        <v/>
      </c>
      <c r="AB16" t="str">
        <f>IF(E16="","",IF(②選手情報入力!Q25="","",IF(I16=1,IF(②選手情報入力!$R$6="","",②選手情報入力!$R$6),IF(②選手情報入力!$R$7="","",②選手情報入力!$R$7))))</f>
        <v/>
      </c>
      <c r="AC16" t="str">
        <f>IF(E16="","",IF(②選手情報入力!Q25="","",IF(I16=1,IF(②選手情報入力!$Q$6="",0,1),IF(②選手情報入力!$Q$7="",0,1))))</f>
        <v/>
      </c>
      <c r="AD16" t="str">
        <f>IF(E16="","",IF(②選手情報入力!Q25="","",2))</f>
        <v/>
      </c>
      <c r="AE16" t="str">
        <f>IF(E16="","",IF(②選手情報入力!S25="","",IF(I16=1,種目情報!$J$5,種目情報!$J$7)))</f>
        <v/>
      </c>
      <c r="AF16" t="str">
        <f>IF(E16="","",IF(②選手情報入力!S25="","",IF(I16=1,IF(②選手情報入力!$T$6="","",②選手情報入力!$T$6),IF(②選手情報入力!$T$7="","",②選手情報入力!$T$7))))</f>
        <v/>
      </c>
      <c r="AG16" t="str">
        <f>IF(E16="","",IF(②選手情報入力!S25="","",IF(I16=1,IF(②選手情報入力!$S$6="",0,1),IF(②選手情報入力!$S$7="",0,1))))</f>
        <v/>
      </c>
      <c r="AH16" t="str">
        <f>IF(E16="","",IF(②選手情報入力!S25="","",2))</f>
        <v/>
      </c>
    </row>
    <row r="17" spans="1:34">
      <c r="A17" t="str">
        <f>IF(E17="","",I17*4000000+①団体情報入力!$D$3*1000+②選手情報入力!A26)</f>
        <v/>
      </c>
      <c r="B17" t="str">
        <f>IF(E17="","",①団体情報入力!$D$3)</f>
        <v/>
      </c>
      <c r="D17" t="str">
        <f>IF(②選手情報入力!B26="","",LEFT(②選手情報入力!B26,1))</f>
        <v/>
      </c>
      <c r="E17" t="str">
        <f>IF(②選手情報入力!B26="","",②選手情報入力!B26)</f>
        <v/>
      </c>
      <c r="F17" t="str">
        <f>IF(E17="","",②選手情報入力!C26)</f>
        <v/>
      </c>
      <c r="G17" t="str">
        <f>IF(E17="","",②選手情報入力!D26)</f>
        <v/>
      </c>
      <c r="H17" t="str">
        <f t="shared" si="0"/>
        <v/>
      </c>
      <c r="I17" t="str">
        <f>IF(E17="","",IF(②選手情報入力!F26="男",1,2))</f>
        <v/>
      </c>
      <c r="J17" t="str">
        <f>IF(E17="","",IF(②選手情報入力!G26="","",②選手情報入力!G26))</f>
        <v/>
      </c>
      <c r="L17" t="str">
        <f t="shared" si="1"/>
        <v/>
      </c>
      <c r="M17" t="str">
        <f t="shared" si="2"/>
        <v/>
      </c>
      <c r="O17" t="str">
        <f>IF(E17="","",IF(②選手情報入力!I26="","",IF(I17=1,VLOOKUP(②選手情報入力!I26,種目情報!$A$4:$B$36,2,FALSE),VLOOKUP(②選手情報入力!I26,種目情報!$E$4:$F$36,2,FALSE))))</f>
        <v/>
      </c>
      <c r="P17" t="str">
        <f>IF(E17="","",IF(②選手情報入力!J26="","",②選手情報入力!J26))</f>
        <v/>
      </c>
      <c r="Q17" s="30" t="str">
        <f>IF(E17="","",IF(②選手情報入力!H26="",0,1))</f>
        <v/>
      </c>
      <c r="R17" t="str">
        <f>IF(E17="","",IF(②選手情報入力!I26="","",IF(I17=1,VLOOKUP(②選手情報入力!I26,種目情報!$A$4:$C$40,3,FALSE),VLOOKUP(②選手情報入力!I26,種目情報!$E$4:$G$41,3,FALSE))))</f>
        <v/>
      </c>
      <c r="S17" t="str">
        <f>IF(E17="","",IF(②選手情報入力!L26="","",IF(I17=1,VLOOKUP(②選手情報入力!L26,種目情報!$A$4:$B$40,2,FALSE),VLOOKUP(②選手情報入力!L26,種目情報!$E$4:$F$41,2,FALSE))))</f>
        <v/>
      </c>
      <c r="T17" t="str">
        <f>IF(E17="","",IF(②選手情報入力!M26="","",②選手情報入力!M26))</f>
        <v/>
      </c>
      <c r="U17" s="30" t="str">
        <f>IF(E17="","",IF(②選手情報入力!K26="",0,1))</f>
        <v/>
      </c>
      <c r="V17" t="str">
        <f>IF(E17="","",IF(②選手情報入力!L26="","",IF(I17=1,VLOOKUP(②選手情報入力!L26,種目情報!$A$4:$C$40,3,FALSE),VLOOKUP(②選手情報入力!L26,種目情報!$E$4:$G$41,3,FALSE))))</f>
        <v/>
      </c>
      <c r="W17" t="str">
        <f>IF(E17="","",IF(②選手情報入力!O26="","",IF(I17=1,VLOOKUP(②選手情報入力!O26,種目情報!$A$4:$B$40,2,FALSE),VLOOKUP(②選手情報入力!O26,種目情報!$E$4:$F$41,2,FALSE))))</f>
        <v/>
      </c>
      <c r="X17" t="str">
        <f>IF(E17="","",IF(②選手情報入力!P26="","",②選手情報入力!P26))</f>
        <v/>
      </c>
      <c r="Y17" s="30" t="str">
        <f>IF(E17="","",IF(②選手情報入力!N26="",0,1))</f>
        <v/>
      </c>
      <c r="Z17" t="str">
        <f>IF(E17="","",IF(②選手情報入力!O26="","",IF(I17=1,VLOOKUP(②選手情報入力!O26,種目情報!$A$4:$C$40,3,FALSE),VLOOKUP(②選手情報入力!O26,種目情報!$E$4:$G$41,3,FALSE))))</f>
        <v/>
      </c>
      <c r="AA17" t="str">
        <f>IF(E17="","",IF(②選手情報入力!Q26="","",IF(I17=1,種目情報!$J$4,種目情報!$J$6)))</f>
        <v/>
      </c>
      <c r="AB17" t="str">
        <f>IF(E17="","",IF(②選手情報入力!Q26="","",IF(I17=1,IF(②選手情報入力!$R$6="","",②選手情報入力!$R$6),IF(②選手情報入力!$R$7="","",②選手情報入力!$R$7))))</f>
        <v/>
      </c>
      <c r="AC17" t="str">
        <f>IF(E17="","",IF(②選手情報入力!Q26="","",IF(I17=1,IF(②選手情報入力!$Q$6="",0,1),IF(②選手情報入力!$Q$7="",0,1))))</f>
        <v/>
      </c>
      <c r="AD17" t="str">
        <f>IF(E17="","",IF(②選手情報入力!Q26="","",2))</f>
        <v/>
      </c>
      <c r="AE17" t="str">
        <f>IF(E17="","",IF(②選手情報入力!S26="","",IF(I17=1,種目情報!$J$5,種目情報!$J$7)))</f>
        <v/>
      </c>
      <c r="AF17" t="str">
        <f>IF(E17="","",IF(②選手情報入力!S26="","",IF(I17=1,IF(②選手情報入力!$T$6="","",②選手情報入力!$T$6),IF(②選手情報入力!$T$7="","",②選手情報入力!$T$7))))</f>
        <v/>
      </c>
      <c r="AG17" t="str">
        <f>IF(E17="","",IF(②選手情報入力!S26="","",IF(I17=1,IF(②選手情報入力!$S$6="",0,1),IF(②選手情報入力!$S$7="",0,1))))</f>
        <v/>
      </c>
      <c r="AH17" t="str">
        <f>IF(E17="","",IF(②選手情報入力!S26="","",2))</f>
        <v/>
      </c>
    </row>
    <row r="18" spans="1:34">
      <c r="A18" t="str">
        <f>IF(E18="","",I18*4000000+①団体情報入力!$D$3*1000+②選手情報入力!A27)</f>
        <v/>
      </c>
      <c r="B18" t="str">
        <f>IF(E18="","",①団体情報入力!$D$3)</f>
        <v/>
      </c>
      <c r="D18" t="str">
        <f>IF(②選手情報入力!B27="","",LEFT(②選手情報入力!B27,1))</f>
        <v/>
      </c>
      <c r="E18" t="str">
        <f>IF(②選手情報入力!B27="","",②選手情報入力!B27)</f>
        <v/>
      </c>
      <c r="F18" t="str">
        <f>IF(E18="","",②選手情報入力!C27)</f>
        <v/>
      </c>
      <c r="G18" t="str">
        <f>IF(E18="","",②選手情報入力!D27)</f>
        <v/>
      </c>
      <c r="H18" t="str">
        <f t="shared" si="0"/>
        <v/>
      </c>
      <c r="I18" t="str">
        <f>IF(E18="","",IF(②選手情報入力!F27="男",1,2))</f>
        <v/>
      </c>
      <c r="J18" t="str">
        <f>IF(E18="","",IF(②選手情報入力!G27="","",②選手情報入力!G27))</f>
        <v/>
      </c>
      <c r="L18" t="str">
        <f t="shared" si="1"/>
        <v/>
      </c>
      <c r="M18" t="str">
        <f t="shared" si="2"/>
        <v/>
      </c>
      <c r="O18" t="str">
        <f>IF(E18="","",IF(②選手情報入力!I27="","",IF(I18=1,VLOOKUP(②選手情報入力!I27,種目情報!$A$4:$B$36,2,FALSE),VLOOKUP(②選手情報入力!I27,種目情報!$E$4:$F$36,2,FALSE))))</f>
        <v/>
      </c>
      <c r="P18" t="str">
        <f>IF(E18="","",IF(②選手情報入力!J27="","",②選手情報入力!J27))</f>
        <v/>
      </c>
      <c r="Q18" s="30" t="str">
        <f>IF(E18="","",IF(②選手情報入力!H27="",0,1))</f>
        <v/>
      </c>
      <c r="R18" t="str">
        <f>IF(E18="","",IF(②選手情報入力!I27="","",IF(I18=1,VLOOKUP(②選手情報入力!I27,種目情報!$A$4:$C$40,3,FALSE),VLOOKUP(②選手情報入力!I27,種目情報!$E$4:$G$41,3,FALSE))))</f>
        <v/>
      </c>
      <c r="S18" t="str">
        <f>IF(E18="","",IF(②選手情報入力!L27="","",IF(I18=1,VLOOKUP(②選手情報入力!L27,種目情報!$A$4:$B$40,2,FALSE),VLOOKUP(②選手情報入力!L27,種目情報!$E$4:$F$41,2,FALSE))))</f>
        <v/>
      </c>
      <c r="T18" t="str">
        <f>IF(E18="","",IF(②選手情報入力!M27="","",②選手情報入力!M27))</f>
        <v/>
      </c>
      <c r="U18" s="30" t="str">
        <f>IF(E18="","",IF(②選手情報入力!K27="",0,1))</f>
        <v/>
      </c>
      <c r="V18" t="str">
        <f>IF(E18="","",IF(②選手情報入力!L27="","",IF(I18=1,VLOOKUP(②選手情報入力!L27,種目情報!$A$4:$C$40,3,FALSE),VLOOKUP(②選手情報入力!L27,種目情報!$E$4:$G$41,3,FALSE))))</f>
        <v/>
      </c>
      <c r="W18" t="str">
        <f>IF(E18="","",IF(②選手情報入力!O27="","",IF(I18=1,VLOOKUP(②選手情報入力!O27,種目情報!$A$4:$B$40,2,FALSE),VLOOKUP(②選手情報入力!O27,種目情報!$E$4:$F$41,2,FALSE))))</f>
        <v/>
      </c>
      <c r="X18" t="str">
        <f>IF(E18="","",IF(②選手情報入力!P27="","",②選手情報入力!P27))</f>
        <v/>
      </c>
      <c r="Y18" s="30" t="str">
        <f>IF(E18="","",IF(②選手情報入力!N27="",0,1))</f>
        <v/>
      </c>
      <c r="Z18" t="str">
        <f>IF(E18="","",IF(②選手情報入力!O27="","",IF(I18=1,VLOOKUP(②選手情報入力!O27,種目情報!$A$4:$C$40,3,FALSE),VLOOKUP(②選手情報入力!O27,種目情報!$E$4:$G$41,3,FALSE))))</f>
        <v/>
      </c>
      <c r="AA18" t="str">
        <f>IF(E18="","",IF(②選手情報入力!Q27="","",IF(I18=1,種目情報!$J$4,種目情報!$J$6)))</f>
        <v/>
      </c>
      <c r="AB18" t="str">
        <f>IF(E18="","",IF(②選手情報入力!Q27="","",IF(I18=1,IF(②選手情報入力!$R$6="","",②選手情報入力!$R$6),IF(②選手情報入力!$R$7="","",②選手情報入力!$R$7))))</f>
        <v/>
      </c>
      <c r="AC18" t="str">
        <f>IF(E18="","",IF(②選手情報入力!Q27="","",IF(I18=1,IF(②選手情報入力!$Q$6="",0,1),IF(②選手情報入力!$Q$7="",0,1))))</f>
        <v/>
      </c>
      <c r="AD18" t="str">
        <f>IF(E18="","",IF(②選手情報入力!Q27="","",2))</f>
        <v/>
      </c>
      <c r="AE18" t="str">
        <f>IF(E18="","",IF(②選手情報入力!S27="","",IF(I18=1,種目情報!$J$5,種目情報!$J$7)))</f>
        <v/>
      </c>
      <c r="AF18" t="str">
        <f>IF(E18="","",IF(②選手情報入力!S27="","",IF(I18=1,IF(②選手情報入力!$T$6="","",②選手情報入力!$T$6),IF(②選手情報入力!$T$7="","",②選手情報入力!$T$7))))</f>
        <v/>
      </c>
      <c r="AG18" t="str">
        <f>IF(E18="","",IF(②選手情報入力!S27="","",IF(I18=1,IF(②選手情報入力!$S$6="",0,1),IF(②選手情報入力!$S$7="",0,1))))</f>
        <v/>
      </c>
      <c r="AH18" t="str">
        <f>IF(E18="","",IF(②選手情報入力!S27="","",2))</f>
        <v/>
      </c>
    </row>
    <row r="19" spans="1:34">
      <c r="A19" t="str">
        <f>IF(E19="","",I19*4000000+①団体情報入力!$D$3*1000+②選手情報入力!A28)</f>
        <v/>
      </c>
      <c r="B19" t="str">
        <f>IF(E19="","",①団体情報入力!$D$3)</f>
        <v/>
      </c>
      <c r="D19" t="str">
        <f>IF(②選手情報入力!B28="","",LEFT(②選手情報入力!B28,1))</f>
        <v/>
      </c>
      <c r="E19" t="str">
        <f>IF(②選手情報入力!B28="","",②選手情報入力!B28)</f>
        <v/>
      </c>
      <c r="F19" t="str">
        <f>IF(E19="","",②選手情報入力!C28)</f>
        <v/>
      </c>
      <c r="G19" t="str">
        <f>IF(E19="","",②選手情報入力!D28)</f>
        <v/>
      </c>
      <c r="H19" t="str">
        <f t="shared" si="0"/>
        <v/>
      </c>
      <c r="I19" t="str">
        <f>IF(E19="","",IF(②選手情報入力!F28="男",1,2))</f>
        <v/>
      </c>
      <c r="J19" t="str">
        <f>IF(E19="","",IF(②選手情報入力!G28="","",②選手情報入力!G28))</f>
        <v/>
      </c>
      <c r="L19" t="str">
        <f t="shared" si="1"/>
        <v/>
      </c>
      <c r="M19" t="str">
        <f t="shared" si="2"/>
        <v/>
      </c>
      <c r="O19" t="str">
        <f>IF(E19="","",IF(②選手情報入力!I28="","",IF(I19=1,VLOOKUP(②選手情報入力!I28,種目情報!$A$4:$B$36,2,FALSE),VLOOKUP(②選手情報入力!I28,種目情報!$E$4:$F$36,2,FALSE))))</f>
        <v/>
      </c>
      <c r="P19" t="str">
        <f>IF(E19="","",IF(②選手情報入力!J28="","",②選手情報入力!J28))</f>
        <v/>
      </c>
      <c r="Q19" s="30" t="str">
        <f>IF(E19="","",IF(②選手情報入力!H28="",0,1))</f>
        <v/>
      </c>
      <c r="R19" t="str">
        <f>IF(E19="","",IF(②選手情報入力!I28="","",IF(I19=1,VLOOKUP(②選手情報入力!I28,種目情報!$A$4:$C$40,3,FALSE),VLOOKUP(②選手情報入力!I28,種目情報!$E$4:$G$41,3,FALSE))))</f>
        <v/>
      </c>
      <c r="S19" t="str">
        <f>IF(E19="","",IF(②選手情報入力!L28="","",IF(I19=1,VLOOKUP(②選手情報入力!L28,種目情報!$A$4:$B$40,2,FALSE),VLOOKUP(②選手情報入力!L28,種目情報!$E$4:$F$41,2,FALSE))))</f>
        <v/>
      </c>
      <c r="T19" t="str">
        <f>IF(E19="","",IF(②選手情報入力!M28="","",②選手情報入力!M28))</f>
        <v/>
      </c>
      <c r="U19" s="30" t="str">
        <f>IF(E19="","",IF(②選手情報入力!K28="",0,1))</f>
        <v/>
      </c>
      <c r="V19" t="str">
        <f>IF(E19="","",IF(②選手情報入力!L28="","",IF(I19=1,VLOOKUP(②選手情報入力!L28,種目情報!$A$4:$C$40,3,FALSE),VLOOKUP(②選手情報入力!L28,種目情報!$E$4:$G$41,3,FALSE))))</f>
        <v/>
      </c>
      <c r="W19" t="str">
        <f>IF(E19="","",IF(②選手情報入力!O28="","",IF(I19=1,VLOOKUP(②選手情報入力!O28,種目情報!$A$4:$B$40,2,FALSE),VLOOKUP(②選手情報入力!O28,種目情報!$E$4:$F$41,2,FALSE))))</f>
        <v/>
      </c>
      <c r="X19" t="str">
        <f>IF(E19="","",IF(②選手情報入力!P28="","",②選手情報入力!P28))</f>
        <v/>
      </c>
      <c r="Y19" s="30" t="str">
        <f>IF(E19="","",IF(②選手情報入力!N28="",0,1))</f>
        <v/>
      </c>
      <c r="Z19" t="str">
        <f>IF(E19="","",IF(②選手情報入力!O28="","",IF(I19=1,VLOOKUP(②選手情報入力!O28,種目情報!$A$4:$C$40,3,FALSE),VLOOKUP(②選手情報入力!O28,種目情報!$E$4:$G$41,3,FALSE))))</f>
        <v/>
      </c>
      <c r="AA19" t="str">
        <f>IF(E19="","",IF(②選手情報入力!Q28="","",IF(I19=1,種目情報!$J$4,種目情報!$J$6)))</f>
        <v/>
      </c>
      <c r="AB19" t="str">
        <f>IF(E19="","",IF(②選手情報入力!Q28="","",IF(I19=1,IF(②選手情報入力!$R$6="","",②選手情報入力!$R$6),IF(②選手情報入力!$R$7="","",②選手情報入力!$R$7))))</f>
        <v/>
      </c>
      <c r="AC19" t="str">
        <f>IF(E19="","",IF(②選手情報入力!Q28="","",IF(I19=1,IF(②選手情報入力!$Q$6="",0,1),IF(②選手情報入力!$Q$7="",0,1))))</f>
        <v/>
      </c>
      <c r="AD19" t="str">
        <f>IF(E19="","",IF(②選手情報入力!Q28="","",2))</f>
        <v/>
      </c>
      <c r="AE19" t="str">
        <f>IF(E19="","",IF(②選手情報入力!S28="","",IF(I19=1,種目情報!$J$5,種目情報!$J$7)))</f>
        <v/>
      </c>
      <c r="AF19" t="str">
        <f>IF(E19="","",IF(②選手情報入力!S28="","",IF(I19=1,IF(②選手情報入力!$T$6="","",②選手情報入力!$T$6),IF(②選手情報入力!$T$7="","",②選手情報入力!$T$7))))</f>
        <v/>
      </c>
      <c r="AG19" t="str">
        <f>IF(E19="","",IF(②選手情報入力!S28="","",IF(I19=1,IF(②選手情報入力!$S$6="",0,1),IF(②選手情報入力!$S$7="",0,1))))</f>
        <v/>
      </c>
      <c r="AH19" t="str">
        <f>IF(E19="","",IF(②選手情報入力!S28="","",2))</f>
        <v/>
      </c>
    </row>
    <row r="20" spans="1:34">
      <c r="A20" t="str">
        <f>IF(E20="","",I20*4000000+①団体情報入力!$D$3*1000+②選手情報入力!A29)</f>
        <v/>
      </c>
      <c r="B20" t="str">
        <f>IF(E20="","",①団体情報入力!$D$3)</f>
        <v/>
      </c>
      <c r="D20" t="str">
        <f>IF(②選手情報入力!B29="","",LEFT(②選手情報入力!B29,1))</f>
        <v/>
      </c>
      <c r="E20" t="str">
        <f>IF(②選手情報入力!B29="","",②選手情報入力!B29)</f>
        <v/>
      </c>
      <c r="F20" t="str">
        <f>IF(E20="","",②選手情報入力!C29)</f>
        <v/>
      </c>
      <c r="G20" t="str">
        <f>IF(E20="","",②選手情報入力!D29)</f>
        <v/>
      </c>
      <c r="H20" t="str">
        <f t="shared" si="0"/>
        <v/>
      </c>
      <c r="I20" t="str">
        <f>IF(E20="","",IF(②選手情報入力!F29="男",1,2))</f>
        <v/>
      </c>
      <c r="J20" t="str">
        <f>IF(E20="","",IF(②選手情報入力!G29="","",②選手情報入力!G29))</f>
        <v/>
      </c>
      <c r="L20" t="str">
        <f t="shared" si="1"/>
        <v/>
      </c>
      <c r="M20" t="str">
        <f t="shared" si="2"/>
        <v/>
      </c>
      <c r="O20" t="str">
        <f>IF(E20="","",IF(②選手情報入力!I29="","",IF(I20=1,VLOOKUP(②選手情報入力!I29,種目情報!$A$4:$B$36,2,FALSE),VLOOKUP(②選手情報入力!I29,種目情報!$E$4:$F$36,2,FALSE))))</f>
        <v/>
      </c>
      <c r="P20" t="str">
        <f>IF(E20="","",IF(②選手情報入力!J29="","",②選手情報入力!J29))</f>
        <v/>
      </c>
      <c r="Q20" s="30" t="str">
        <f>IF(E20="","",IF(②選手情報入力!H29="",0,1))</f>
        <v/>
      </c>
      <c r="R20" t="str">
        <f>IF(E20="","",IF(②選手情報入力!I29="","",IF(I20=1,VLOOKUP(②選手情報入力!I29,種目情報!$A$4:$C$40,3,FALSE),VLOOKUP(②選手情報入力!I29,種目情報!$E$4:$G$41,3,FALSE))))</f>
        <v/>
      </c>
      <c r="S20" t="str">
        <f>IF(E20="","",IF(②選手情報入力!L29="","",IF(I20=1,VLOOKUP(②選手情報入力!L29,種目情報!$A$4:$B$40,2,FALSE),VLOOKUP(②選手情報入力!L29,種目情報!$E$4:$F$41,2,FALSE))))</f>
        <v/>
      </c>
      <c r="T20" t="str">
        <f>IF(E20="","",IF(②選手情報入力!M29="","",②選手情報入力!M29))</f>
        <v/>
      </c>
      <c r="U20" s="30" t="str">
        <f>IF(E20="","",IF(②選手情報入力!K29="",0,1))</f>
        <v/>
      </c>
      <c r="V20" t="str">
        <f>IF(E20="","",IF(②選手情報入力!L29="","",IF(I20=1,VLOOKUP(②選手情報入力!L29,種目情報!$A$4:$C$40,3,FALSE),VLOOKUP(②選手情報入力!L29,種目情報!$E$4:$G$41,3,FALSE))))</f>
        <v/>
      </c>
      <c r="W20" t="str">
        <f>IF(E20="","",IF(②選手情報入力!O29="","",IF(I20=1,VLOOKUP(②選手情報入力!O29,種目情報!$A$4:$B$40,2,FALSE),VLOOKUP(②選手情報入力!O29,種目情報!$E$4:$F$41,2,FALSE))))</f>
        <v/>
      </c>
      <c r="X20" t="str">
        <f>IF(E20="","",IF(②選手情報入力!P29="","",②選手情報入力!P29))</f>
        <v/>
      </c>
      <c r="Y20" s="30" t="str">
        <f>IF(E20="","",IF(②選手情報入力!N29="",0,1))</f>
        <v/>
      </c>
      <c r="Z20" t="str">
        <f>IF(E20="","",IF(②選手情報入力!O29="","",IF(I20=1,VLOOKUP(②選手情報入力!O29,種目情報!$A$4:$C$40,3,FALSE),VLOOKUP(②選手情報入力!O29,種目情報!$E$4:$G$41,3,FALSE))))</f>
        <v/>
      </c>
      <c r="AA20" t="str">
        <f>IF(E20="","",IF(②選手情報入力!Q29="","",IF(I20=1,種目情報!$J$4,種目情報!$J$6)))</f>
        <v/>
      </c>
      <c r="AB20" t="str">
        <f>IF(E20="","",IF(②選手情報入力!Q29="","",IF(I20=1,IF(②選手情報入力!$R$6="","",②選手情報入力!$R$6),IF(②選手情報入力!$R$7="","",②選手情報入力!$R$7))))</f>
        <v/>
      </c>
      <c r="AC20" t="str">
        <f>IF(E20="","",IF(②選手情報入力!Q29="","",IF(I20=1,IF(②選手情報入力!$Q$6="",0,1),IF(②選手情報入力!$Q$7="",0,1))))</f>
        <v/>
      </c>
      <c r="AD20" t="str">
        <f>IF(E20="","",IF(②選手情報入力!Q29="","",2))</f>
        <v/>
      </c>
      <c r="AE20" t="str">
        <f>IF(E20="","",IF(②選手情報入力!S29="","",IF(I20=1,種目情報!$J$5,種目情報!$J$7)))</f>
        <v/>
      </c>
      <c r="AF20" t="str">
        <f>IF(E20="","",IF(②選手情報入力!S29="","",IF(I20=1,IF(②選手情報入力!$T$6="","",②選手情報入力!$T$6),IF(②選手情報入力!$T$7="","",②選手情報入力!$T$7))))</f>
        <v/>
      </c>
      <c r="AG20" t="str">
        <f>IF(E20="","",IF(②選手情報入力!S29="","",IF(I20=1,IF(②選手情報入力!$S$6="",0,1),IF(②選手情報入力!$S$7="",0,1))))</f>
        <v/>
      </c>
      <c r="AH20" t="str">
        <f>IF(E20="","",IF(②選手情報入力!S29="","",2))</f>
        <v/>
      </c>
    </row>
    <row r="21" spans="1:34">
      <c r="A21" t="str">
        <f>IF(E21="","",I21*4000000+①団体情報入力!$D$3*1000+②選手情報入力!A30)</f>
        <v/>
      </c>
      <c r="B21" t="str">
        <f>IF(E21="","",①団体情報入力!$D$3)</f>
        <v/>
      </c>
      <c r="D21" t="str">
        <f>IF(②選手情報入力!B30="","",LEFT(②選手情報入力!B30,1))</f>
        <v/>
      </c>
      <c r="E21" t="str">
        <f>IF(②選手情報入力!B30="","",②選手情報入力!B30)</f>
        <v/>
      </c>
      <c r="F21" t="str">
        <f>IF(E21="","",②選手情報入力!C30)</f>
        <v/>
      </c>
      <c r="G21" t="str">
        <f>IF(E21="","",②選手情報入力!D30)</f>
        <v/>
      </c>
      <c r="H21" t="str">
        <f t="shared" si="0"/>
        <v/>
      </c>
      <c r="I21" t="str">
        <f>IF(E21="","",IF(②選手情報入力!F30="男",1,2))</f>
        <v/>
      </c>
      <c r="J21" t="str">
        <f>IF(E21="","",IF(②選手情報入力!G30="","",②選手情報入力!G30))</f>
        <v/>
      </c>
      <c r="L21" t="str">
        <f t="shared" si="1"/>
        <v/>
      </c>
      <c r="M21" t="str">
        <f t="shared" si="2"/>
        <v/>
      </c>
      <c r="O21" t="str">
        <f>IF(E21="","",IF(②選手情報入力!I30="","",IF(I21=1,VLOOKUP(②選手情報入力!I30,種目情報!$A$4:$B$36,2,FALSE),VLOOKUP(②選手情報入力!I30,種目情報!$E$4:$F$36,2,FALSE))))</f>
        <v/>
      </c>
      <c r="P21" t="str">
        <f>IF(E21="","",IF(②選手情報入力!J30="","",②選手情報入力!J30))</f>
        <v/>
      </c>
      <c r="Q21" s="30" t="str">
        <f>IF(E21="","",IF(②選手情報入力!H30="",0,1))</f>
        <v/>
      </c>
      <c r="R21" t="str">
        <f>IF(E21="","",IF(②選手情報入力!I30="","",IF(I21=1,VLOOKUP(②選手情報入力!I30,種目情報!$A$4:$C$40,3,FALSE),VLOOKUP(②選手情報入力!I30,種目情報!$E$4:$G$41,3,FALSE))))</f>
        <v/>
      </c>
      <c r="S21" t="str">
        <f>IF(E21="","",IF(②選手情報入力!L30="","",IF(I21=1,VLOOKUP(②選手情報入力!L30,種目情報!$A$4:$B$40,2,FALSE),VLOOKUP(②選手情報入力!L30,種目情報!$E$4:$F$41,2,FALSE))))</f>
        <v/>
      </c>
      <c r="T21" t="str">
        <f>IF(E21="","",IF(②選手情報入力!M30="","",②選手情報入力!M30))</f>
        <v/>
      </c>
      <c r="U21" s="30" t="str">
        <f>IF(E21="","",IF(②選手情報入力!K30="",0,1))</f>
        <v/>
      </c>
      <c r="V21" t="str">
        <f>IF(E21="","",IF(②選手情報入力!L30="","",IF(I21=1,VLOOKUP(②選手情報入力!L30,種目情報!$A$4:$C$40,3,FALSE),VLOOKUP(②選手情報入力!L30,種目情報!$E$4:$G$41,3,FALSE))))</f>
        <v/>
      </c>
      <c r="W21" t="str">
        <f>IF(E21="","",IF(②選手情報入力!O30="","",IF(I21=1,VLOOKUP(②選手情報入力!O30,種目情報!$A$4:$B$40,2,FALSE),VLOOKUP(②選手情報入力!O30,種目情報!$E$4:$F$41,2,FALSE))))</f>
        <v/>
      </c>
      <c r="X21" t="str">
        <f>IF(E21="","",IF(②選手情報入力!P30="","",②選手情報入力!P30))</f>
        <v/>
      </c>
      <c r="Y21" s="30" t="str">
        <f>IF(E21="","",IF(②選手情報入力!N30="",0,1))</f>
        <v/>
      </c>
      <c r="Z21" t="str">
        <f>IF(E21="","",IF(②選手情報入力!O30="","",IF(I21=1,VLOOKUP(②選手情報入力!O30,種目情報!$A$4:$C$40,3,FALSE),VLOOKUP(②選手情報入力!O30,種目情報!$E$4:$G$41,3,FALSE))))</f>
        <v/>
      </c>
      <c r="AA21" t="str">
        <f>IF(E21="","",IF(②選手情報入力!Q30="","",IF(I21=1,種目情報!$J$4,種目情報!$J$6)))</f>
        <v/>
      </c>
      <c r="AB21" t="str">
        <f>IF(E21="","",IF(②選手情報入力!Q30="","",IF(I21=1,IF(②選手情報入力!$R$6="","",②選手情報入力!$R$6),IF(②選手情報入力!$R$7="","",②選手情報入力!$R$7))))</f>
        <v/>
      </c>
      <c r="AC21" t="str">
        <f>IF(E21="","",IF(②選手情報入力!Q30="","",IF(I21=1,IF(②選手情報入力!$Q$6="",0,1),IF(②選手情報入力!$Q$7="",0,1))))</f>
        <v/>
      </c>
      <c r="AD21" t="str">
        <f>IF(E21="","",IF(②選手情報入力!Q30="","",2))</f>
        <v/>
      </c>
      <c r="AE21" t="str">
        <f>IF(E21="","",IF(②選手情報入力!S30="","",IF(I21=1,種目情報!$J$5,種目情報!$J$7)))</f>
        <v/>
      </c>
      <c r="AF21" t="str">
        <f>IF(E21="","",IF(②選手情報入力!S30="","",IF(I21=1,IF(②選手情報入力!$T$6="","",②選手情報入力!$T$6),IF(②選手情報入力!$T$7="","",②選手情報入力!$T$7))))</f>
        <v/>
      </c>
      <c r="AG21" t="str">
        <f>IF(E21="","",IF(②選手情報入力!S30="","",IF(I21=1,IF(②選手情報入力!$S$6="",0,1),IF(②選手情報入力!$S$7="",0,1))))</f>
        <v/>
      </c>
      <c r="AH21" t="str">
        <f>IF(E21="","",IF(②選手情報入力!S30="","",2))</f>
        <v/>
      </c>
    </row>
    <row r="22" spans="1:34">
      <c r="A22" t="str">
        <f>IF(E22="","",I22*4000000+①団体情報入力!$D$3*1000+②選手情報入力!A31)</f>
        <v/>
      </c>
      <c r="B22" t="str">
        <f>IF(E22="","",①団体情報入力!$D$3)</f>
        <v/>
      </c>
      <c r="D22" t="str">
        <f>IF(②選手情報入力!B31="","",LEFT(②選手情報入力!B31,1))</f>
        <v/>
      </c>
      <c r="E22" t="str">
        <f>IF(②選手情報入力!B31="","",②選手情報入力!B31)</f>
        <v/>
      </c>
      <c r="F22" t="str">
        <f>IF(E22="","",②選手情報入力!C31)</f>
        <v/>
      </c>
      <c r="G22" t="str">
        <f>IF(E22="","",②選手情報入力!D31)</f>
        <v/>
      </c>
      <c r="H22" t="str">
        <f t="shared" si="0"/>
        <v/>
      </c>
      <c r="I22" t="str">
        <f>IF(E22="","",IF(②選手情報入力!F31="男",1,2))</f>
        <v/>
      </c>
      <c r="J22" t="str">
        <f>IF(E22="","",IF(②選手情報入力!G31="","",②選手情報入力!G31))</f>
        <v/>
      </c>
      <c r="L22" t="str">
        <f t="shared" si="1"/>
        <v/>
      </c>
      <c r="M22" t="str">
        <f t="shared" si="2"/>
        <v/>
      </c>
      <c r="O22" t="str">
        <f>IF(E22="","",IF(②選手情報入力!I31="","",IF(I22=1,VLOOKUP(②選手情報入力!I31,種目情報!$A$4:$B$36,2,FALSE),VLOOKUP(②選手情報入力!I31,種目情報!$E$4:$F$36,2,FALSE))))</f>
        <v/>
      </c>
      <c r="P22" t="str">
        <f>IF(E22="","",IF(②選手情報入力!J31="","",②選手情報入力!J31))</f>
        <v/>
      </c>
      <c r="Q22" s="30" t="str">
        <f>IF(E22="","",IF(②選手情報入力!H31="",0,1))</f>
        <v/>
      </c>
      <c r="R22" t="str">
        <f>IF(E22="","",IF(②選手情報入力!I31="","",IF(I22=1,VLOOKUP(②選手情報入力!I31,種目情報!$A$4:$C$40,3,FALSE),VLOOKUP(②選手情報入力!I31,種目情報!$E$4:$G$41,3,FALSE))))</f>
        <v/>
      </c>
      <c r="S22" t="str">
        <f>IF(E22="","",IF(②選手情報入力!L31="","",IF(I22=1,VLOOKUP(②選手情報入力!L31,種目情報!$A$4:$B$40,2,FALSE),VLOOKUP(②選手情報入力!L31,種目情報!$E$4:$F$41,2,FALSE))))</f>
        <v/>
      </c>
      <c r="T22" t="str">
        <f>IF(E22="","",IF(②選手情報入力!M31="","",②選手情報入力!M31))</f>
        <v/>
      </c>
      <c r="U22" s="30" t="str">
        <f>IF(E22="","",IF(②選手情報入力!K31="",0,1))</f>
        <v/>
      </c>
      <c r="V22" t="str">
        <f>IF(E22="","",IF(②選手情報入力!L31="","",IF(I22=1,VLOOKUP(②選手情報入力!L31,種目情報!$A$4:$C$40,3,FALSE),VLOOKUP(②選手情報入力!L31,種目情報!$E$4:$G$41,3,FALSE))))</f>
        <v/>
      </c>
      <c r="W22" t="str">
        <f>IF(E22="","",IF(②選手情報入力!O31="","",IF(I22=1,VLOOKUP(②選手情報入力!O31,種目情報!$A$4:$B$40,2,FALSE),VLOOKUP(②選手情報入力!O31,種目情報!$E$4:$F$41,2,FALSE))))</f>
        <v/>
      </c>
      <c r="X22" t="str">
        <f>IF(E22="","",IF(②選手情報入力!P31="","",②選手情報入力!P31))</f>
        <v/>
      </c>
      <c r="Y22" s="30" t="str">
        <f>IF(E22="","",IF(②選手情報入力!N31="",0,1))</f>
        <v/>
      </c>
      <c r="Z22" t="str">
        <f>IF(E22="","",IF(②選手情報入力!O31="","",IF(I22=1,VLOOKUP(②選手情報入力!O31,種目情報!$A$4:$C$40,3,FALSE),VLOOKUP(②選手情報入力!O31,種目情報!$E$4:$G$41,3,FALSE))))</f>
        <v/>
      </c>
      <c r="AA22" t="str">
        <f>IF(E22="","",IF(②選手情報入力!Q31="","",IF(I22=1,種目情報!$J$4,種目情報!$J$6)))</f>
        <v/>
      </c>
      <c r="AB22" t="str">
        <f>IF(E22="","",IF(②選手情報入力!Q31="","",IF(I22=1,IF(②選手情報入力!$R$6="","",②選手情報入力!$R$6),IF(②選手情報入力!$R$7="","",②選手情報入力!$R$7))))</f>
        <v/>
      </c>
      <c r="AC22" t="str">
        <f>IF(E22="","",IF(②選手情報入力!Q31="","",IF(I22=1,IF(②選手情報入力!$Q$6="",0,1),IF(②選手情報入力!$Q$7="",0,1))))</f>
        <v/>
      </c>
      <c r="AD22" t="str">
        <f>IF(E22="","",IF(②選手情報入力!Q31="","",2))</f>
        <v/>
      </c>
      <c r="AE22" t="str">
        <f>IF(E22="","",IF(②選手情報入力!S31="","",IF(I22=1,種目情報!$J$5,種目情報!$J$7)))</f>
        <v/>
      </c>
      <c r="AF22" t="str">
        <f>IF(E22="","",IF(②選手情報入力!S31="","",IF(I22=1,IF(②選手情報入力!$T$6="","",②選手情報入力!$T$6),IF(②選手情報入力!$T$7="","",②選手情報入力!$T$7))))</f>
        <v/>
      </c>
      <c r="AG22" t="str">
        <f>IF(E22="","",IF(②選手情報入力!S31="","",IF(I22=1,IF(②選手情報入力!$S$6="",0,1),IF(②選手情報入力!$S$7="",0,1))))</f>
        <v/>
      </c>
      <c r="AH22" t="str">
        <f>IF(E22="","",IF(②選手情報入力!S31="","",2))</f>
        <v/>
      </c>
    </row>
    <row r="23" spans="1:34">
      <c r="A23" t="str">
        <f>IF(E23="","",I23*4000000+①団体情報入力!$D$3*1000+②選手情報入力!A32)</f>
        <v/>
      </c>
      <c r="B23" t="str">
        <f>IF(E23="","",①団体情報入力!$D$3)</f>
        <v/>
      </c>
      <c r="D23" t="str">
        <f>IF(②選手情報入力!B32="","",LEFT(②選手情報入力!B32,1))</f>
        <v/>
      </c>
      <c r="E23" t="str">
        <f>IF(②選手情報入力!B32="","",②選手情報入力!B32)</f>
        <v/>
      </c>
      <c r="F23" t="str">
        <f>IF(E23="","",②選手情報入力!C32)</f>
        <v/>
      </c>
      <c r="G23" t="str">
        <f>IF(E23="","",②選手情報入力!D32)</f>
        <v/>
      </c>
      <c r="H23" t="str">
        <f t="shared" si="0"/>
        <v/>
      </c>
      <c r="I23" t="str">
        <f>IF(E23="","",IF(②選手情報入力!F32="男",1,2))</f>
        <v/>
      </c>
      <c r="J23" t="str">
        <f>IF(E23="","",IF(②選手情報入力!G32="","",②選手情報入力!G32))</f>
        <v/>
      </c>
      <c r="L23" t="str">
        <f t="shared" si="1"/>
        <v/>
      </c>
      <c r="M23" t="str">
        <f t="shared" si="2"/>
        <v/>
      </c>
      <c r="O23" t="str">
        <f>IF(E23="","",IF(②選手情報入力!I32="","",IF(I23=1,VLOOKUP(②選手情報入力!I32,種目情報!$A$4:$B$36,2,FALSE),VLOOKUP(②選手情報入力!I32,種目情報!$E$4:$F$36,2,FALSE))))</f>
        <v/>
      </c>
      <c r="P23" t="str">
        <f>IF(E23="","",IF(②選手情報入力!J32="","",②選手情報入力!J32))</f>
        <v/>
      </c>
      <c r="Q23" s="30" t="str">
        <f>IF(E23="","",IF(②選手情報入力!H32="",0,1))</f>
        <v/>
      </c>
      <c r="R23" t="str">
        <f>IF(E23="","",IF(②選手情報入力!I32="","",IF(I23=1,VLOOKUP(②選手情報入力!I32,種目情報!$A$4:$C$40,3,FALSE),VLOOKUP(②選手情報入力!I32,種目情報!$E$4:$G$41,3,FALSE))))</f>
        <v/>
      </c>
      <c r="S23" t="str">
        <f>IF(E23="","",IF(②選手情報入力!L32="","",IF(I23=1,VLOOKUP(②選手情報入力!L32,種目情報!$A$4:$B$40,2,FALSE),VLOOKUP(②選手情報入力!L32,種目情報!$E$4:$F$41,2,FALSE))))</f>
        <v/>
      </c>
      <c r="T23" t="str">
        <f>IF(E23="","",IF(②選手情報入力!M32="","",②選手情報入力!M32))</f>
        <v/>
      </c>
      <c r="U23" s="30" t="str">
        <f>IF(E23="","",IF(②選手情報入力!K32="",0,1))</f>
        <v/>
      </c>
      <c r="V23" t="str">
        <f>IF(E23="","",IF(②選手情報入力!L32="","",IF(I23=1,VLOOKUP(②選手情報入力!L32,種目情報!$A$4:$C$40,3,FALSE),VLOOKUP(②選手情報入力!L32,種目情報!$E$4:$G$41,3,FALSE))))</f>
        <v/>
      </c>
      <c r="W23" t="str">
        <f>IF(E23="","",IF(②選手情報入力!O32="","",IF(I23=1,VLOOKUP(②選手情報入力!O32,種目情報!$A$4:$B$40,2,FALSE),VLOOKUP(②選手情報入力!O32,種目情報!$E$4:$F$41,2,FALSE))))</f>
        <v/>
      </c>
      <c r="X23" t="str">
        <f>IF(E23="","",IF(②選手情報入力!P32="","",②選手情報入力!P32))</f>
        <v/>
      </c>
      <c r="Y23" s="30" t="str">
        <f>IF(E23="","",IF(②選手情報入力!N32="",0,1))</f>
        <v/>
      </c>
      <c r="Z23" t="str">
        <f>IF(E23="","",IF(②選手情報入力!O32="","",IF(I23=1,VLOOKUP(②選手情報入力!O32,種目情報!$A$4:$C$40,3,FALSE),VLOOKUP(②選手情報入力!O32,種目情報!$E$4:$G$41,3,FALSE))))</f>
        <v/>
      </c>
      <c r="AA23" t="str">
        <f>IF(E23="","",IF(②選手情報入力!Q32="","",IF(I23=1,種目情報!$J$4,種目情報!$J$6)))</f>
        <v/>
      </c>
      <c r="AB23" t="str">
        <f>IF(E23="","",IF(②選手情報入力!Q32="","",IF(I23=1,IF(②選手情報入力!$R$6="","",②選手情報入力!$R$6),IF(②選手情報入力!$R$7="","",②選手情報入力!$R$7))))</f>
        <v/>
      </c>
      <c r="AC23" t="str">
        <f>IF(E23="","",IF(②選手情報入力!Q32="","",IF(I23=1,IF(②選手情報入力!$Q$6="",0,1),IF(②選手情報入力!$Q$7="",0,1))))</f>
        <v/>
      </c>
      <c r="AD23" t="str">
        <f>IF(E23="","",IF(②選手情報入力!Q32="","",2))</f>
        <v/>
      </c>
      <c r="AE23" t="str">
        <f>IF(E23="","",IF(②選手情報入力!S32="","",IF(I23=1,種目情報!$J$5,種目情報!$J$7)))</f>
        <v/>
      </c>
      <c r="AF23" t="str">
        <f>IF(E23="","",IF(②選手情報入力!S32="","",IF(I23=1,IF(②選手情報入力!$T$6="","",②選手情報入力!$T$6),IF(②選手情報入力!$T$7="","",②選手情報入力!$T$7))))</f>
        <v/>
      </c>
      <c r="AG23" t="str">
        <f>IF(E23="","",IF(②選手情報入力!S32="","",IF(I23=1,IF(②選手情報入力!$S$6="",0,1),IF(②選手情報入力!$S$7="",0,1))))</f>
        <v/>
      </c>
      <c r="AH23" t="str">
        <f>IF(E23="","",IF(②選手情報入力!S32="","",2))</f>
        <v/>
      </c>
    </row>
    <row r="24" spans="1:34">
      <c r="A24" t="str">
        <f>IF(E24="","",I24*4000000+①団体情報入力!$D$3*1000+②選手情報入力!A33)</f>
        <v/>
      </c>
      <c r="B24" t="str">
        <f>IF(E24="","",①団体情報入力!$D$3)</f>
        <v/>
      </c>
      <c r="D24" t="str">
        <f>IF(②選手情報入力!B33="","",LEFT(②選手情報入力!B33,1))</f>
        <v/>
      </c>
      <c r="E24" t="str">
        <f>IF(②選手情報入力!B33="","",②選手情報入力!B33)</f>
        <v/>
      </c>
      <c r="F24" t="str">
        <f>IF(E24="","",②選手情報入力!C33)</f>
        <v/>
      </c>
      <c r="G24" t="str">
        <f>IF(E24="","",②選手情報入力!D33)</f>
        <v/>
      </c>
      <c r="H24" t="str">
        <f t="shared" si="0"/>
        <v/>
      </c>
      <c r="I24" t="str">
        <f>IF(E24="","",IF(②選手情報入力!F33="男",1,2))</f>
        <v/>
      </c>
      <c r="J24" t="str">
        <f>IF(E24="","",IF(②選手情報入力!G33="","",②選手情報入力!G33))</f>
        <v/>
      </c>
      <c r="L24" t="str">
        <f t="shared" si="1"/>
        <v/>
      </c>
      <c r="M24" t="str">
        <f t="shared" si="2"/>
        <v/>
      </c>
      <c r="O24" t="str">
        <f>IF(E24="","",IF(②選手情報入力!I33="","",IF(I24=1,VLOOKUP(②選手情報入力!I33,種目情報!$A$4:$B$36,2,FALSE),VLOOKUP(②選手情報入力!I33,種目情報!$E$4:$F$36,2,FALSE))))</f>
        <v/>
      </c>
      <c r="P24" t="str">
        <f>IF(E24="","",IF(②選手情報入力!J33="","",②選手情報入力!J33))</f>
        <v/>
      </c>
      <c r="Q24" s="30" t="str">
        <f>IF(E24="","",IF(②選手情報入力!H33="",0,1))</f>
        <v/>
      </c>
      <c r="R24" t="str">
        <f>IF(E24="","",IF(②選手情報入力!I33="","",IF(I24=1,VLOOKUP(②選手情報入力!I33,種目情報!$A$4:$C$40,3,FALSE),VLOOKUP(②選手情報入力!I33,種目情報!$E$4:$G$41,3,FALSE))))</f>
        <v/>
      </c>
      <c r="S24" t="str">
        <f>IF(E24="","",IF(②選手情報入力!L33="","",IF(I24=1,VLOOKUP(②選手情報入力!L33,種目情報!$A$4:$B$40,2,FALSE),VLOOKUP(②選手情報入力!L33,種目情報!$E$4:$F$41,2,FALSE))))</f>
        <v/>
      </c>
      <c r="T24" t="str">
        <f>IF(E24="","",IF(②選手情報入力!M33="","",②選手情報入力!M33))</f>
        <v/>
      </c>
      <c r="U24" s="30" t="str">
        <f>IF(E24="","",IF(②選手情報入力!K33="",0,1))</f>
        <v/>
      </c>
      <c r="V24" t="str">
        <f>IF(E24="","",IF(②選手情報入力!L33="","",IF(I24=1,VLOOKUP(②選手情報入力!L33,種目情報!$A$4:$C$40,3,FALSE),VLOOKUP(②選手情報入力!L33,種目情報!$E$4:$G$41,3,FALSE))))</f>
        <v/>
      </c>
      <c r="W24" t="str">
        <f>IF(E24="","",IF(②選手情報入力!O33="","",IF(I24=1,VLOOKUP(②選手情報入力!O33,種目情報!$A$4:$B$40,2,FALSE),VLOOKUP(②選手情報入力!O33,種目情報!$E$4:$F$41,2,FALSE))))</f>
        <v/>
      </c>
      <c r="X24" t="str">
        <f>IF(E24="","",IF(②選手情報入力!P33="","",②選手情報入力!P33))</f>
        <v/>
      </c>
      <c r="Y24" s="30" t="str">
        <f>IF(E24="","",IF(②選手情報入力!N33="",0,1))</f>
        <v/>
      </c>
      <c r="Z24" t="str">
        <f>IF(E24="","",IF(②選手情報入力!O33="","",IF(I24=1,VLOOKUP(②選手情報入力!O33,種目情報!$A$4:$C$40,3,FALSE),VLOOKUP(②選手情報入力!O33,種目情報!$E$4:$G$41,3,FALSE))))</f>
        <v/>
      </c>
      <c r="AA24" t="str">
        <f>IF(E24="","",IF(②選手情報入力!Q33="","",IF(I24=1,種目情報!$J$4,種目情報!$J$6)))</f>
        <v/>
      </c>
      <c r="AB24" t="str">
        <f>IF(E24="","",IF(②選手情報入力!Q33="","",IF(I24=1,IF(②選手情報入力!$R$6="","",②選手情報入力!$R$6),IF(②選手情報入力!$R$7="","",②選手情報入力!$R$7))))</f>
        <v/>
      </c>
      <c r="AC24" t="str">
        <f>IF(E24="","",IF(②選手情報入力!Q33="","",IF(I24=1,IF(②選手情報入力!$Q$6="",0,1),IF(②選手情報入力!$Q$7="",0,1))))</f>
        <v/>
      </c>
      <c r="AD24" t="str">
        <f>IF(E24="","",IF(②選手情報入力!Q33="","",2))</f>
        <v/>
      </c>
      <c r="AE24" t="str">
        <f>IF(E24="","",IF(②選手情報入力!S33="","",IF(I24=1,種目情報!$J$5,種目情報!$J$7)))</f>
        <v/>
      </c>
      <c r="AF24" t="str">
        <f>IF(E24="","",IF(②選手情報入力!S33="","",IF(I24=1,IF(②選手情報入力!$T$6="","",②選手情報入力!$T$6),IF(②選手情報入力!$T$7="","",②選手情報入力!$T$7))))</f>
        <v/>
      </c>
      <c r="AG24" t="str">
        <f>IF(E24="","",IF(②選手情報入力!S33="","",IF(I24=1,IF(②選手情報入力!$S$6="",0,1),IF(②選手情報入力!$S$7="",0,1))))</f>
        <v/>
      </c>
      <c r="AH24" t="str">
        <f>IF(E24="","",IF(②選手情報入力!S33="","",2))</f>
        <v/>
      </c>
    </row>
    <row r="25" spans="1:34">
      <c r="A25" t="str">
        <f>IF(E25="","",I25*4000000+①団体情報入力!$D$3*1000+②選手情報入力!A34)</f>
        <v/>
      </c>
      <c r="B25" t="str">
        <f>IF(E25="","",①団体情報入力!$D$3)</f>
        <v/>
      </c>
      <c r="D25" t="str">
        <f>IF(②選手情報入力!B34="","",LEFT(②選手情報入力!B34,1))</f>
        <v/>
      </c>
      <c r="E25" t="str">
        <f>IF(②選手情報入力!B34="","",②選手情報入力!B34)</f>
        <v/>
      </c>
      <c r="F25" t="str">
        <f>IF(E25="","",②選手情報入力!C34)</f>
        <v/>
      </c>
      <c r="G25" t="str">
        <f>IF(E25="","",②選手情報入力!D34)</f>
        <v/>
      </c>
      <c r="H25" t="str">
        <f t="shared" si="0"/>
        <v/>
      </c>
      <c r="I25" t="str">
        <f>IF(E25="","",IF(②選手情報入力!F34="男",1,2))</f>
        <v/>
      </c>
      <c r="J25" t="str">
        <f>IF(E25="","",IF(②選手情報入力!G34="","",②選手情報入力!G34))</f>
        <v/>
      </c>
      <c r="L25" t="str">
        <f t="shared" si="1"/>
        <v/>
      </c>
      <c r="M25" t="str">
        <f t="shared" si="2"/>
        <v/>
      </c>
      <c r="O25" t="str">
        <f>IF(E25="","",IF(②選手情報入力!I34="","",IF(I25=1,VLOOKUP(②選手情報入力!I34,種目情報!$A$4:$B$36,2,FALSE),VLOOKUP(②選手情報入力!I34,種目情報!$E$4:$F$36,2,FALSE))))</f>
        <v/>
      </c>
      <c r="P25" t="str">
        <f>IF(E25="","",IF(②選手情報入力!J34="","",②選手情報入力!J34))</f>
        <v/>
      </c>
      <c r="Q25" s="30" t="str">
        <f>IF(E25="","",IF(②選手情報入力!H34="",0,1))</f>
        <v/>
      </c>
      <c r="R25" t="str">
        <f>IF(E25="","",IF(②選手情報入力!I34="","",IF(I25=1,VLOOKUP(②選手情報入力!I34,種目情報!$A$4:$C$40,3,FALSE),VLOOKUP(②選手情報入力!I34,種目情報!$E$4:$G$41,3,FALSE))))</f>
        <v/>
      </c>
      <c r="S25" t="str">
        <f>IF(E25="","",IF(②選手情報入力!L34="","",IF(I25=1,VLOOKUP(②選手情報入力!L34,種目情報!$A$4:$B$40,2,FALSE),VLOOKUP(②選手情報入力!L34,種目情報!$E$4:$F$41,2,FALSE))))</f>
        <v/>
      </c>
      <c r="T25" t="str">
        <f>IF(E25="","",IF(②選手情報入力!M34="","",②選手情報入力!M34))</f>
        <v/>
      </c>
      <c r="U25" s="30" t="str">
        <f>IF(E25="","",IF(②選手情報入力!K34="",0,1))</f>
        <v/>
      </c>
      <c r="V25" t="str">
        <f>IF(E25="","",IF(②選手情報入力!L34="","",IF(I25=1,VLOOKUP(②選手情報入力!L34,種目情報!$A$4:$C$40,3,FALSE),VLOOKUP(②選手情報入力!L34,種目情報!$E$4:$G$41,3,FALSE))))</f>
        <v/>
      </c>
      <c r="W25" t="str">
        <f>IF(E25="","",IF(②選手情報入力!O34="","",IF(I25=1,VLOOKUP(②選手情報入力!O34,種目情報!$A$4:$B$40,2,FALSE),VLOOKUP(②選手情報入力!O34,種目情報!$E$4:$F$41,2,FALSE))))</f>
        <v/>
      </c>
      <c r="X25" t="str">
        <f>IF(E25="","",IF(②選手情報入力!P34="","",②選手情報入力!P34))</f>
        <v/>
      </c>
      <c r="Y25" s="30" t="str">
        <f>IF(E25="","",IF(②選手情報入力!N34="",0,1))</f>
        <v/>
      </c>
      <c r="Z25" t="str">
        <f>IF(E25="","",IF(②選手情報入力!O34="","",IF(I25=1,VLOOKUP(②選手情報入力!O34,種目情報!$A$4:$C$40,3,FALSE),VLOOKUP(②選手情報入力!O34,種目情報!$E$4:$G$41,3,FALSE))))</f>
        <v/>
      </c>
      <c r="AA25" t="str">
        <f>IF(E25="","",IF(②選手情報入力!Q34="","",IF(I25=1,種目情報!$J$4,種目情報!$J$6)))</f>
        <v/>
      </c>
      <c r="AB25" t="str">
        <f>IF(E25="","",IF(②選手情報入力!Q34="","",IF(I25=1,IF(②選手情報入力!$R$6="","",②選手情報入力!$R$6),IF(②選手情報入力!$R$7="","",②選手情報入力!$R$7))))</f>
        <v/>
      </c>
      <c r="AC25" t="str">
        <f>IF(E25="","",IF(②選手情報入力!Q34="","",IF(I25=1,IF(②選手情報入力!$Q$6="",0,1),IF(②選手情報入力!$Q$7="",0,1))))</f>
        <v/>
      </c>
      <c r="AD25" t="str">
        <f>IF(E25="","",IF(②選手情報入力!Q34="","",2))</f>
        <v/>
      </c>
      <c r="AE25" t="str">
        <f>IF(E25="","",IF(②選手情報入力!S34="","",IF(I25=1,種目情報!$J$5,種目情報!$J$7)))</f>
        <v/>
      </c>
      <c r="AF25" t="str">
        <f>IF(E25="","",IF(②選手情報入力!S34="","",IF(I25=1,IF(②選手情報入力!$T$6="","",②選手情報入力!$T$6),IF(②選手情報入力!$T$7="","",②選手情報入力!$T$7))))</f>
        <v/>
      </c>
      <c r="AG25" t="str">
        <f>IF(E25="","",IF(②選手情報入力!S34="","",IF(I25=1,IF(②選手情報入力!$S$6="",0,1),IF(②選手情報入力!$S$7="",0,1))))</f>
        <v/>
      </c>
      <c r="AH25" t="str">
        <f>IF(E25="","",IF(②選手情報入力!S34="","",2))</f>
        <v/>
      </c>
    </row>
    <row r="26" spans="1:34">
      <c r="A26" t="str">
        <f>IF(E26="","",I26*4000000+①団体情報入力!$D$3*1000+②選手情報入力!A35)</f>
        <v/>
      </c>
      <c r="B26" t="str">
        <f>IF(E26="","",①団体情報入力!$D$3)</f>
        <v/>
      </c>
      <c r="D26" t="str">
        <f>IF(②選手情報入力!B35="","",LEFT(②選手情報入力!B35,1))</f>
        <v/>
      </c>
      <c r="E26" t="str">
        <f>IF(②選手情報入力!B35="","",②選手情報入力!B35)</f>
        <v/>
      </c>
      <c r="F26" t="str">
        <f>IF(E26="","",②選手情報入力!C35)</f>
        <v/>
      </c>
      <c r="G26" t="str">
        <f>IF(E26="","",②選手情報入力!D35)</f>
        <v/>
      </c>
      <c r="H26" t="str">
        <f t="shared" si="0"/>
        <v/>
      </c>
      <c r="I26" t="str">
        <f>IF(E26="","",IF(②選手情報入力!F35="男",1,2))</f>
        <v/>
      </c>
      <c r="J26" t="str">
        <f>IF(E26="","",IF(②選手情報入力!G35="","",②選手情報入力!G35))</f>
        <v/>
      </c>
      <c r="L26" t="str">
        <f t="shared" si="1"/>
        <v/>
      </c>
      <c r="M26" t="str">
        <f t="shared" si="2"/>
        <v/>
      </c>
      <c r="O26" t="str">
        <f>IF(E26="","",IF(②選手情報入力!I35="","",IF(I26=1,VLOOKUP(②選手情報入力!I35,種目情報!$A$4:$B$36,2,FALSE),VLOOKUP(②選手情報入力!I35,種目情報!$E$4:$F$36,2,FALSE))))</f>
        <v/>
      </c>
      <c r="P26" t="str">
        <f>IF(E26="","",IF(②選手情報入力!J35="","",②選手情報入力!J35))</f>
        <v/>
      </c>
      <c r="Q26" s="30" t="str">
        <f>IF(E26="","",IF(②選手情報入力!H35="",0,1))</f>
        <v/>
      </c>
      <c r="R26" t="str">
        <f>IF(E26="","",IF(②選手情報入力!I35="","",IF(I26=1,VLOOKUP(②選手情報入力!I35,種目情報!$A$4:$C$40,3,FALSE),VLOOKUP(②選手情報入力!I35,種目情報!$E$4:$G$41,3,FALSE))))</f>
        <v/>
      </c>
      <c r="S26" t="str">
        <f>IF(E26="","",IF(②選手情報入力!L35="","",IF(I26=1,VLOOKUP(②選手情報入力!L35,種目情報!$A$4:$B$40,2,FALSE),VLOOKUP(②選手情報入力!L35,種目情報!$E$4:$F$41,2,FALSE))))</f>
        <v/>
      </c>
      <c r="T26" t="str">
        <f>IF(E26="","",IF(②選手情報入力!M35="","",②選手情報入力!M35))</f>
        <v/>
      </c>
      <c r="U26" s="30" t="str">
        <f>IF(E26="","",IF(②選手情報入力!K35="",0,1))</f>
        <v/>
      </c>
      <c r="V26" t="str">
        <f>IF(E26="","",IF(②選手情報入力!L35="","",IF(I26=1,VLOOKUP(②選手情報入力!L35,種目情報!$A$4:$C$40,3,FALSE),VLOOKUP(②選手情報入力!L35,種目情報!$E$4:$G$41,3,FALSE))))</f>
        <v/>
      </c>
      <c r="W26" t="str">
        <f>IF(E26="","",IF(②選手情報入力!O35="","",IF(I26=1,VLOOKUP(②選手情報入力!O35,種目情報!$A$4:$B$40,2,FALSE),VLOOKUP(②選手情報入力!O35,種目情報!$E$4:$F$41,2,FALSE))))</f>
        <v/>
      </c>
      <c r="X26" t="str">
        <f>IF(E26="","",IF(②選手情報入力!P35="","",②選手情報入力!P35))</f>
        <v/>
      </c>
      <c r="Y26" s="30" t="str">
        <f>IF(E26="","",IF(②選手情報入力!N35="",0,1))</f>
        <v/>
      </c>
      <c r="Z26" t="str">
        <f>IF(E26="","",IF(②選手情報入力!O35="","",IF(I26=1,VLOOKUP(②選手情報入力!O35,種目情報!$A$4:$C$40,3,FALSE),VLOOKUP(②選手情報入力!O35,種目情報!$E$4:$G$41,3,FALSE))))</f>
        <v/>
      </c>
      <c r="AA26" t="str">
        <f>IF(E26="","",IF(②選手情報入力!Q35="","",IF(I26=1,種目情報!$J$4,種目情報!$J$6)))</f>
        <v/>
      </c>
      <c r="AB26" t="str">
        <f>IF(E26="","",IF(②選手情報入力!Q35="","",IF(I26=1,IF(②選手情報入力!$R$6="","",②選手情報入力!$R$6),IF(②選手情報入力!$R$7="","",②選手情報入力!$R$7))))</f>
        <v/>
      </c>
      <c r="AC26" t="str">
        <f>IF(E26="","",IF(②選手情報入力!Q35="","",IF(I26=1,IF(②選手情報入力!$Q$6="",0,1),IF(②選手情報入力!$Q$7="",0,1))))</f>
        <v/>
      </c>
      <c r="AD26" t="str">
        <f>IF(E26="","",IF(②選手情報入力!Q35="","",2))</f>
        <v/>
      </c>
      <c r="AE26" t="str">
        <f>IF(E26="","",IF(②選手情報入力!S35="","",IF(I26=1,種目情報!$J$5,種目情報!$J$7)))</f>
        <v/>
      </c>
      <c r="AF26" t="str">
        <f>IF(E26="","",IF(②選手情報入力!S35="","",IF(I26=1,IF(②選手情報入力!$T$6="","",②選手情報入力!$T$6),IF(②選手情報入力!$T$7="","",②選手情報入力!$T$7))))</f>
        <v/>
      </c>
      <c r="AG26" t="str">
        <f>IF(E26="","",IF(②選手情報入力!S35="","",IF(I26=1,IF(②選手情報入力!$S$6="",0,1),IF(②選手情報入力!$S$7="",0,1))))</f>
        <v/>
      </c>
      <c r="AH26" t="str">
        <f>IF(E26="","",IF(②選手情報入力!S35="","",2))</f>
        <v/>
      </c>
    </row>
    <row r="27" spans="1:34">
      <c r="A27" t="str">
        <f>IF(E27="","",I27*4000000+①団体情報入力!$D$3*1000+②選手情報入力!A36)</f>
        <v/>
      </c>
      <c r="B27" t="str">
        <f>IF(E27="","",①団体情報入力!$D$3)</f>
        <v/>
      </c>
      <c r="D27" t="str">
        <f>IF(②選手情報入力!B36="","",LEFT(②選手情報入力!B36,1))</f>
        <v/>
      </c>
      <c r="E27" t="str">
        <f>IF(②選手情報入力!B36="","",②選手情報入力!B36)</f>
        <v/>
      </c>
      <c r="F27" t="str">
        <f>IF(E27="","",②選手情報入力!C36)</f>
        <v/>
      </c>
      <c r="G27" t="str">
        <f>IF(E27="","",②選手情報入力!D36)</f>
        <v/>
      </c>
      <c r="H27" t="str">
        <f t="shared" si="0"/>
        <v/>
      </c>
      <c r="I27" t="str">
        <f>IF(E27="","",IF(②選手情報入力!F36="男",1,2))</f>
        <v/>
      </c>
      <c r="J27" t="str">
        <f>IF(E27="","",IF(②選手情報入力!G36="","",②選手情報入力!G36))</f>
        <v/>
      </c>
      <c r="L27" t="str">
        <f t="shared" si="1"/>
        <v/>
      </c>
      <c r="M27" t="str">
        <f t="shared" si="2"/>
        <v/>
      </c>
      <c r="O27" t="str">
        <f>IF(E27="","",IF(②選手情報入力!I36="","",IF(I27=1,VLOOKUP(②選手情報入力!I36,種目情報!$A$4:$B$36,2,FALSE),VLOOKUP(②選手情報入力!I36,種目情報!$E$4:$F$36,2,FALSE))))</f>
        <v/>
      </c>
      <c r="P27" t="str">
        <f>IF(E27="","",IF(②選手情報入力!J36="","",②選手情報入力!J36))</f>
        <v/>
      </c>
      <c r="Q27" s="30" t="str">
        <f>IF(E27="","",IF(②選手情報入力!H36="",0,1))</f>
        <v/>
      </c>
      <c r="R27" t="str">
        <f>IF(E27="","",IF(②選手情報入力!I36="","",IF(I27=1,VLOOKUP(②選手情報入力!I36,種目情報!$A$4:$C$40,3,FALSE),VLOOKUP(②選手情報入力!I36,種目情報!$E$4:$G$41,3,FALSE))))</f>
        <v/>
      </c>
      <c r="S27" t="str">
        <f>IF(E27="","",IF(②選手情報入力!L36="","",IF(I27=1,VLOOKUP(②選手情報入力!L36,種目情報!$A$4:$B$40,2,FALSE),VLOOKUP(②選手情報入力!L36,種目情報!$E$4:$F$41,2,FALSE))))</f>
        <v/>
      </c>
      <c r="T27" t="str">
        <f>IF(E27="","",IF(②選手情報入力!M36="","",②選手情報入力!M36))</f>
        <v/>
      </c>
      <c r="U27" s="30" t="str">
        <f>IF(E27="","",IF(②選手情報入力!K36="",0,1))</f>
        <v/>
      </c>
      <c r="V27" t="str">
        <f>IF(E27="","",IF(②選手情報入力!L36="","",IF(I27=1,VLOOKUP(②選手情報入力!L36,種目情報!$A$4:$C$40,3,FALSE),VLOOKUP(②選手情報入力!L36,種目情報!$E$4:$G$41,3,FALSE))))</f>
        <v/>
      </c>
      <c r="W27" t="str">
        <f>IF(E27="","",IF(②選手情報入力!O36="","",IF(I27=1,VLOOKUP(②選手情報入力!O36,種目情報!$A$4:$B$40,2,FALSE),VLOOKUP(②選手情報入力!O36,種目情報!$E$4:$F$41,2,FALSE))))</f>
        <v/>
      </c>
      <c r="X27" t="str">
        <f>IF(E27="","",IF(②選手情報入力!P36="","",②選手情報入力!P36))</f>
        <v/>
      </c>
      <c r="Y27" s="30" t="str">
        <f>IF(E27="","",IF(②選手情報入力!N36="",0,1))</f>
        <v/>
      </c>
      <c r="Z27" t="str">
        <f>IF(E27="","",IF(②選手情報入力!O36="","",IF(I27=1,VLOOKUP(②選手情報入力!O36,種目情報!$A$4:$C$40,3,FALSE),VLOOKUP(②選手情報入力!O36,種目情報!$E$4:$G$41,3,FALSE))))</f>
        <v/>
      </c>
      <c r="AA27" t="str">
        <f>IF(E27="","",IF(②選手情報入力!Q36="","",IF(I27=1,種目情報!$J$4,種目情報!$J$6)))</f>
        <v/>
      </c>
      <c r="AB27" t="str">
        <f>IF(E27="","",IF(②選手情報入力!Q36="","",IF(I27=1,IF(②選手情報入力!$R$6="","",②選手情報入力!$R$6),IF(②選手情報入力!$R$7="","",②選手情報入力!$R$7))))</f>
        <v/>
      </c>
      <c r="AC27" t="str">
        <f>IF(E27="","",IF(②選手情報入力!Q36="","",IF(I27=1,IF(②選手情報入力!$Q$6="",0,1),IF(②選手情報入力!$Q$7="",0,1))))</f>
        <v/>
      </c>
      <c r="AD27" t="str">
        <f>IF(E27="","",IF(②選手情報入力!Q36="","",2))</f>
        <v/>
      </c>
      <c r="AE27" t="str">
        <f>IF(E27="","",IF(②選手情報入力!S36="","",IF(I27=1,種目情報!$J$5,種目情報!$J$7)))</f>
        <v/>
      </c>
      <c r="AF27" t="str">
        <f>IF(E27="","",IF(②選手情報入力!S36="","",IF(I27=1,IF(②選手情報入力!$T$6="","",②選手情報入力!$T$6),IF(②選手情報入力!$T$7="","",②選手情報入力!$T$7))))</f>
        <v/>
      </c>
      <c r="AG27" t="str">
        <f>IF(E27="","",IF(②選手情報入力!S36="","",IF(I27=1,IF(②選手情報入力!$S$6="",0,1),IF(②選手情報入力!$S$7="",0,1))))</f>
        <v/>
      </c>
      <c r="AH27" t="str">
        <f>IF(E27="","",IF(②選手情報入力!S36="","",2))</f>
        <v/>
      </c>
    </row>
    <row r="28" spans="1:34">
      <c r="A28" t="str">
        <f>IF(E28="","",I28*4000000+①団体情報入力!$D$3*1000+②選手情報入力!A37)</f>
        <v/>
      </c>
      <c r="B28" t="str">
        <f>IF(E28="","",①団体情報入力!$D$3)</f>
        <v/>
      </c>
      <c r="D28" t="str">
        <f>IF(②選手情報入力!B37="","",LEFT(②選手情報入力!B37,1))</f>
        <v/>
      </c>
      <c r="E28" t="str">
        <f>IF(②選手情報入力!B37="","",②選手情報入力!B37)</f>
        <v/>
      </c>
      <c r="F28" t="str">
        <f>IF(E28="","",②選手情報入力!C37)</f>
        <v/>
      </c>
      <c r="G28" t="str">
        <f>IF(E28="","",②選手情報入力!D37)</f>
        <v/>
      </c>
      <c r="H28" t="str">
        <f t="shared" si="0"/>
        <v/>
      </c>
      <c r="I28" t="str">
        <f>IF(E28="","",IF(②選手情報入力!F37="男",1,2))</f>
        <v/>
      </c>
      <c r="J28" t="str">
        <f>IF(E28="","",IF(②選手情報入力!G37="","",②選手情報入力!G37))</f>
        <v/>
      </c>
      <c r="L28" t="str">
        <f t="shared" si="1"/>
        <v/>
      </c>
      <c r="M28" t="str">
        <f t="shared" si="2"/>
        <v/>
      </c>
      <c r="O28" t="str">
        <f>IF(E28="","",IF(②選手情報入力!I37="","",IF(I28=1,VLOOKUP(②選手情報入力!I37,種目情報!$A$4:$B$36,2,FALSE),VLOOKUP(②選手情報入力!I37,種目情報!$E$4:$F$36,2,FALSE))))</f>
        <v/>
      </c>
      <c r="P28" t="str">
        <f>IF(E28="","",IF(②選手情報入力!J37="","",②選手情報入力!J37))</f>
        <v/>
      </c>
      <c r="Q28" s="30" t="str">
        <f>IF(E28="","",IF(②選手情報入力!H37="",0,1))</f>
        <v/>
      </c>
      <c r="R28" t="str">
        <f>IF(E28="","",IF(②選手情報入力!I37="","",IF(I28=1,VLOOKUP(②選手情報入力!I37,種目情報!$A$4:$C$40,3,FALSE),VLOOKUP(②選手情報入力!I37,種目情報!$E$4:$G$41,3,FALSE))))</f>
        <v/>
      </c>
      <c r="S28" t="str">
        <f>IF(E28="","",IF(②選手情報入力!L37="","",IF(I28=1,VLOOKUP(②選手情報入力!L37,種目情報!$A$4:$B$40,2,FALSE),VLOOKUP(②選手情報入力!L37,種目情報!$E$4:$F$41,2,FALSE))))</f>
        <v/>
      </c>
      <c r="T28" t="str">
        <f>IF(E28="","",IF(②選手情報入力!M37="","",②選手情報入力!M37))</f>
        <v/>
      </c>
      <c r="U28" s="30" t="str">
        <f>IF(E28="","",IF(②選手情報入力!K37="",0,1))</f>
        <v/>
      </c>
      <c r="V28" t="str">
        <f>IF(E28="","",IF(②選手情報入力!L37="","",IF(I28=1,VLOOKUP(②選手情報入力!L37,種目情報!$A$4:$C$40,3,FALSE),VLOOKUP(②選手情報入力!L37,種目情報!$E$4:$G$41,3,FALSE))))</f>
        <v/>
      </c>
      <c r="W28" t="str">
        <f>IF(E28="","",IF(②選手情報入力!O37="","",IF(I28=1,VLOOKUP(②選手情報入力!O37,種目情報!$A$4:$B$40,2,FALSE),VLOOKUP(②選手情報入力!O37,種目情報!$E$4:$F$41,2,FALSE))))</f>
        <v/>
      </c>
      <c r="X28" t="str">
        <f>IF(E28="","",IF(②選手情報入力!P37="","",②選手情報入力!P37))</f>
        <v/>
      </c>
      <c r="Y28" s="30" t="str">
        <f>IF(E28="","",IF(②選手情報入力!N37="",0,1))</f>
        <v/>
      </c>
      <c r="Z28" t="str">
        <f>IF(E28="","",IF(②選手情報入力!O37="","",IF(I28=1,VLOOKUP(②選手情報入力!O37,種目情報!$A$4:$C$40,3,FALSE),VLOOKUP(②選手情報入力!O37,種目情報!$E$4:$G$41,3,FALSE))))</f>
        <v/>
      </c>
      <c r="AA28" t="str">
        <f>IF(E28="","",IF(②選手情報入力!Q37="","",IF(I28=1,種目情報!$J$4,種目情報!$J$6)))</f>
        <v/>
      </c>
      <c r="AB28" t="str">
        <f>IF(E28="","",IF(②選手情報入力!Q37="","",IF(I28=1,IF(②選手情報入力!$R$6="","",②選手情報入力!$R$6),IF(②選手情報入力!$R$7="","",②選手情報入力!$R$7))))</f>
        <v/>
      </c>
      <c r="AC28" t="str">
        <f>IF(E28="","",IF(②選手情報入力!Q37="","",IF(I28=1,IF(②選手情報入力!$Q$6="",0,1),IF(②選手情報入力!$Q$7="",0,1))))</f>
        <v/>
      </c>
      <c r="AD28" t="str">
        <f>IF(E28="","",IF(②選手情報入力!Q37="","",2))</f>
        <v/>
      </c>
      <c r="AE28" t="str">
        <f>IF(E28="","",IF(②選手情報入力!S37="","",IF(I28=1,種目情報!$J$5,種目情報!$J$7)))</f>
        <v/>
      </c>
      <c r="AF28" t="str">
        <f>IF(E28="","",IF(②選手情報入力!S37="","",IF(I28=1,IF(②選手情報入力!$T$6="","",②選手情報入力!$T$6),IF(②選手情報入力!$T$7="","",②選手情報入力!$T$7))))</f>
        <v/>
      </c>
      <c r="AG28" t="str">
        <f>IF(E28="","",IF(②選手情報入力!S37="","",IF(I28=1,IF(②選手情報入力!$S$6="",0,1),IF(②選手情報入力!$S$7="",0,1))))</f>
        <v/>
      </c>
      <c r="AH28" t="str">
        <f>IF(E28="","",IF(②選手情報入力!S37="","",2))</f>
        <v/>
      </c>
    </row>
    <row r="29" spans="1:34">
      <c r="A29" t="str">
        <f>IF(E29="","",I29*4000000+①団体情報入力!$D$3*1000+②選手情報入力!A38)</f>
        <v/>
      </c>
      <c r="B29" t="str">
        <f>IF(E29="","",①団体情報入力!$D$3)</f>
        <v/>
      </c>
      <c r="D29" t="str">
        <f>IF(②選手情報入力!B38="","",LEFT(②選手情報入力!B38,1))</f>
        <v/>
      </c>
      <c r="E29" t="str">
        <f>IF(②選手情報入力!B38="","",②選手情報入力!B38)</f>
        <v/>
      </c>
      <c r="F29" t="str">
        <f>IF(E29="","",②選手情報入力!C38)</f>
        <v/>
      </c>
      <c r="G29" t="str">
        <f>IF(E29="","",②選手情報入力!D38)</f>
        <v/>
      </c>
      <c r="H29" t="str">
        <f t="shared" si="0"/>
        <v/>
      </c>
      <c r="I29" t="str">
        <f>IF(E29="","",IF(②選手情報入力!F38="男",1,2))</f>
        <v/>
      </c>
      <c r="J29" t="str">
        <f>IF(E29="","",IF(②選手情報入力!G38="","",②選手情報入力!G38))</f>
        <v/>
      </c>
      <c r="L29" t="str">
        <f t="shared" si="1"/>
        <v/>
      </c>
      <c r="M29" t="str">
        <f t="shared" si="2"/>
        <v/>
      </c>
      <c r="O29" t="str">
        <f>IF(E29="","",IF(②選手情報入力!I38="","",IF(I29=1,VLOOKUP(②選手情報入力!I38,種目情報!$A$4:$B$36,2,FALSE),VLOOKUP(②選手情報入力!I38,種目情報!$E$4:$F$36,2,FALSE))))</f>
        <v/>
      </c>
      <c r="P29" t="str">
        <f>IF(E29="","",IF(②選手情報入力!J38="","",②選手情報入力!J38))</f>
        <v/>
      </c>
      <c r="Q29" s="30" t="str">
        <f>IF(E29="","",IF(②選手情報入力!H38="",0,1))</f>
        <v/>
      </c>
      <c r="R29" t="str">
        <f>IF(E29="","",IF(②選手情報入力!I38="","",IF(I29=1,VLOOKUP(②選手情報入力!I38,種目情報!$A$4:$C$40,3,FALSE),VLOOKUP(②選手情報入力!I38,種目情報!$E$4:$G$41,3,FALSE))))</f>
        <v/>
      </c>
      <c r="S29" t="str">
        <f>IF(E29="","",IF(②選手情報入力!L38="","",IF(I29=1,VLOOKUP(②選手情報入力!L38,種目情報!$A$4:$B$40,2,FALSE),VLOOKUP(②選手情報入力!L38,種目情報!$E$4:$F$41,2,FALSE))))</f>
        <v/>
      </c>
      <c r="T29" t="str">
        <f>IF(E29="","",IF(②選手情報入力!M38="","",②選手情報入力!M38))</f>
        <v/>
      </c>
      <c r="U29" s="30" t="str">
        <f>IF(E29="","",IF(②選手情報入力!K38="",0,1))</f>
        <v/>
      </c>
      <c r="V29" t="str">
        <f>IF(E29="","",IF(②選手情報入力!L38="","",IF(I29=1,VLOOKUP(②選手情報入力!L38,種目情報!$A$4:$C$40,3,FALSE),VLOOKUP(②選手情報入力!L38,種目情報!$E$4:$G$41,3,FALSE))))</f>
        <v/>
      </c>
      <c r="W29" t="str">
        <f>IF(E29="","",IF(②選手情報入力!O38="","",IF(I29=1,VLOOKUP(②選手情報入力!O38,種目情報!$A$4:$B$40,2,FALSE),VLOOKUP(②選手情報入力!O38,種目情報!$E$4:$F$41,2,FALSE))))</f>
        <v/>
      </c>
      <c r="X29" t="str">
        <f>IF(E29="","",IF(②選手情報入力!P38="","",②選手情報入力!P38))</f>
        <v/>
      </c>
      <c r="Y29" s="30" t="str">
        <f>IF(E29="","",IF(②選手情報入力!N38="",0,1))</f>
        <v/>
      </c>
      <c r="Z29" t="str">
        <f>IF(E29="","",IF(②選手情報入力!O38="","",IF(I29=1,VLOOKUP(②選手情報入力!O38,種目情報!$A$4:$C$40,3,FALSE),VLOOKUP(②選手情報入力!O38,種目情報!$E$4:$G$41,3,FALSE))))</f>
        <v/>
      </c>
      <c r="AA29" t="str">
        <f>IF(E29="","",IF(②選手情報入力!Q38="","",IF(I29=1,種目情報!$J$4,種目情報!$J$6)))</f>
        <v/>
      </c>
      <c r="AB29" t="str">
        <f>IF(E29="","",IF(②選手情報入力!Q38="","",IF(I29=1,IF(②選手情報入力!$R$6="","",②選手情報入力!$R$6),IF(②選手情報入力!$R$7="","",②選手情報入力!$R$7))))</f>
        <v/>
      </c>
      <c r="AC29" t="str">
        <f>IF(E29="","",IF(②選手情報入力!Q38="","",IF(I29=1,IF(②選手情報入力!$Q$6="",0,1),IF(②選手情報入力!$Q$7="",0,1))))</f>
        <v/>
      </c>
      <c r="AD29" t="str">
        <f>IF(E29="","",IF(②選手情報入力!Q38="","",2))</f>
        <v/>
      </c>
      <c r="AE29" t="str">
        <f>IF(E29="","",IF(②選手情報入力!S38="","",IF(I29=1,種目情報!$J$5,種目情報!$J$7)))</f>
        <v/>
      </c>
      <c r="AF29" t="str">
        <f>IF(E29="","",IF(②選手情報入力!S38="","",IF(I29=1,IF(②選手情報入力!$T$6="","",②選手情報入力!$T$6),IF(②選手情報入力!$T$7="","",②選手情報入力!$T$7))))</f>
        <v/>
      </c>
      <c r="AG29" t="str">
        <f>IF(E29="","",IF(②選手情報入力!S38="","",IF(I29=1,IF(②選手情報入力!$S$6="",0,1),IF(②選手情報入力!$S$7="",0,1))))</f>
        <v/>
      </c>
      <c r="AH29" t="str">
        <f>IF(E29="","",IF(②選手情報入力!S38="","",2))</f>
        <v/>
      </c>
    </row>
    <row r="30" spans="1:34">
      <c r="A30" t="str">
        <f>IF(E30="","",I30*4000000+①団体情報入力!$D$3*1000+②選手情報入力!A39)</f>
        <v/>
      </c>
      <c r="B30" t="str">
        <f>IF(E30="","",①団体情報入力!$D$3)</f>
        <v/>
      </c>
      <c r="D30" t="str">
        <f>IF(②選手情報入力!B39="","",LEFT(②選手情報入力!B39,1))</f>
        <v/>
      </c>
      <c r="E30" t="str">
        <f>IF(②選手情報入力!B39="","",②選手情報入力!B39)</f>
        <v/>
      </c>
      <c r="F30" t="str">
        <f>IF(E30="","",②選手情報入力!C39)</f>
        <v/>
      </c>
      <c r="G30" t="str">
        <f>IF(E30="","",②選手情報入力!D39)</f>
        <v/>
      </c>
      <c r="H30" t="str">
        <f t="shared" si="0"/>
        <v/>
      </c>
      <c r="I30" t="str">
        <f>IF(E30="","",IF(②選手情報入力!F39="男",1,2))</f>
        <v/>
      </c>
      <c r="J30" t="str">
        <f>IF(E30="","",IF(②選手情報入力!G39="","",②選手情報入力!G39))</f>
        <v/>
      </c>
      <c r="L30" t="str">
        <f t="shared" si="1"/>
        <v/>
      </c>
      <c r="M30" t="str">
        <f t="shared" si="2"/>
        <v/>
      </c>
      <c r="O30" t="str">
        <f>IF(E30="","",IF(②選手情報入力!I39="","",IF(I30=1,VLOOKUP(②選手情報入力!I39,種目情報!$A$4:$B$36,2,FALSE),VLOOKUP(②選手情報入力!I39,種目情報!$E$4:$F$36,2,FALSE))))</f>
        <v/>
      </c>
      <c r="P30" t="str">
        <f>IF(E30="","",IF(②選手情報入力!J39="","",②選手情報入力!J39))</f>
        <v/>
      </c>
      <c r="Q30" s="30" t="str">
        <f>IF(E30="","",IF(②選手情報入力!H39="",0,1))</f>
        <v/>
      </c>
      <c r="R30" t="str">
        <f>IF(E30="","",IF(②選手情報入力!I39="","",IF(I30=1,VLOOKUP(②選手情報入力!I39,種目情報!$A$4:$C$40,3,FALSE),VLOOKUP(②選手情報入力!I39,種目情報!$E$4:$G$41,3,FALSE))))</f>
        <v/>
      </c>
      <c r="S30" t="str">
        <f>IF(E30="","",IF(②選手情報入力!L39="","",IF(I30=1,VLOOKUP(②選手情報入力!L39,種目情報!$A$4:$B$40,2,FALSE),VLOOKUP(②選手情報入力!L39,種目情報!$E$4:$F$41,2,FALSE))))</f>
        <v/>
      </c>
      <c r="T30" t="str">
        <f>IF(E30="","",IF(②選手情報入力!M39="","",②選手情報入力!M39))</f>
        <v/>
      </c>
      <c r="U30" s="30" t="str">
        <f>IF(E30="","",IF(②選手情報入力!K39="",0,1))</f>
        <v/>
      </c>
      <c r="V30" t="str">
        <f>IF(E30="","",IF(②選手情報入力!L39="","",IF(I30=1,VLOOKUP(②選手情報入力!L39,種目情報!$A$4:$C$40,3,FALSE),VLOOKUP(②選手情報入力!L39,種目情報!$E$4:$G$41,3,FALSE))))</f>
        <v/>
      </c>
      <c r="W30" t="str">
        <f>IF(E30="","",IF(②選手情報入力!O39="","",IF(I30=1,VLOOKUP(②選手情報入力!O39,種目情報!$A$4:$B$40,2,FALSE),VLOOKUP(②選手情報入力!O39,種目情報!$E$4:$F$41,2,FALSE))))</f>
        <v/>
      </c>
      <c r="X30" t="str">
        <f>IF(E30="","",IF(②選手情報入力!P39="","",②選手情報入力!P39))</f>
        <v/>
      </c>
      <c r="Y30" s="30" t="str">
        <f>IF(E30="","",IF(②選手情報入力!N39="",0,1))</f>
        <v/>
      </c>
      <c r="Z30" t="str">
        <f>IF(E30="","",IF(②選手情報入力!O39="","",IF(I30=1,VLOOKUP(②選手情報入力!O39,種目情報!$A$4:$C$40,3,FALSE),VLOOKUP(②選手情報入力!O39,種目情報!$E$4:$G$41,3,FALSE))))</f>
        <v/>
      </c>
      <c r="AA30" t="str">
        <f>IF(E30="","",IF(②選手情報入力!Q39="","",IF(I30=1,種目情報!$J$4,種目情報!$J$6)))</f>
        <v/>
      </c>
      <c r="AB30" t="str">
        <f>IF(E30="","",IF(②選手情報入力!Q39="","",IF(I30=1,IF(②選手情報入力!$R$6="","",②選手情報入力!$R$6),IF(②選手情報入力!$R$7="","",②選手情報入力!$R$7))))</f>
        <v/>
      </c>
      <c r="AC30" t="str">
        <f>IF(E30="","",IF(②選手情報入力!Q39="","",IF(I30=1,IF(②選手情報入力!$Q$6="",0,1),IF(②選手情報入力!$Q$7="",0,1))))</f>
        <v/>
      </c>
      <c r="AD30" t="str">
        <f>IF(E30="","",IF(②選手情報入力!Q39="","",2))</f>
        <v/>
      </c>
      <c r="AE30" t="str">
        <f>IF(E30="","",IF(②選手情報入力!S39="","",IF(I30=1,種目情報!$J$5,種目情報!$J$7)))</f>
        <v/>
      </c>
      <c r="AF30" t="str">
        <f>IF(E30="","",IF(②選手情報入力!S39="","",IF(I30=1,IF(②選手情報入力!$T$6="","",②選手情報入力!$T$6),IF(②選手情報入力!$T$7="","",②選手情報入力!$T$7))))</f>
        <v/>
      </c>
      <c r="AG30" t="str">
        <f>IF(E30="","",IF(②選手情報入力!S39="","",IF(I30=1,IF(②選手情報入力!$S$6="",0,1),IF(②選手情報入力!$S$7="",0,1))))</f>
        <v/>
      </c>
      <c r="AH30" t="str">
        <f>IF(E30="","",IF(②選手情報入力!S39="","",2))</f>
        <v/>
      </c>
    </row>
    <row r="31" spans="1:34">
      <c r="A31" t="str">
        <f>IF(E31="","",I31*4000000+①団体情報入力!$D$3*1000+②選手情報入力!A40)</f>
        <v/>
      </c>
      <c r="B31" t="str">
        <f>IF(E31="","",①団体情報入力!$D$3)</f>
        <v/>
      </c>
      <c r="D31" t="str">
        <f>IF(②選手情報入力!B40="","",LEFT(②選手情報入力!B40,1))</f>
        <v/>
      </c>
      <c r="E31" t="str">
        <f>IF(②選手情報入力!B40="","",②選手情報入力!B40)</f>
        <v/>
      </c>
      <c r="F31" t="str">
        <f>IF(E31="","",②選手情報入力!C40)</f>
        <v/>
      </c>
      <c r="G31" t="str">
        <f>IF(E31="","",②選手情報入力!D40)</f>
        <v/>
      </c>
      <c r="H31" t="str">
        <f t="shared" si="0"/>
        <v/>
      </c>
      <c r="I31" t="str">
        <f>IF(E31="","",IF(②選手情報入力!F40="男",1,2))</f>
        <v/>
      </c>
      <c r="J31" t="str">
        <f>IF(E31="","",IF(②選手情報入力!G40="","",②選手情報入力!G40))</f>
        <v/>
      </c>
      <c r="L31" t="str">
        <f t="shared" si="1"/>
        <v/>
      </c>
      <c r="M31" t="str">
        <f t="shared" si="2"/>
        <v/>
      </c>
      <c r="O31" t="str">
        <f>IF(E31="","",IF(②選手情報入力!I40="","",IF(I31=1,VLOOKUP(②選手情報入力!I40,種目情報!$A$4:$B$36,2,FALSE),VLOOKUP(②選手情報入力!I40,種目情報!$E$4:$F$36,2,FALSE))))</f>
        <v/>
      </c>
      <c r="P31" t="str">
        <f>IF(E31="","",IF(②選手情報入力!J40="","",②選手情報入力!J40))</f>
        <v/>
      </c>
      <c r="Q31" s="30" t="str">
        <f>IF(E31="","",IF(②選手情報入力!H40="",0,1))</f>
        <v/>
      </c>
      <c r="R31" t="str">
        <f>IF(E31="","",IF(②選手情報入力!I40="","",IF(I31=1,VLOOKUP(②選手情報入力!I40,種目情報!$A$4:$C$40,3,FALSE),VLOOKUP(②選手情報入力!I40,種目情報!$E$4:$G$41,3,FALSE))))</f>
        <v/>
      </c>
      <c r="S31" t="str">
        <f>IF(E31="","",IF(②選手情報入力!L40="","",IF(I31=1,VLOOKUP(②選手情報入力!L40,種目情報!$A$4:$B$40,2,FALSE),VLOOKUP(②選手情報入力!L40,種目情報!$E$4:$F$41,2,FALSE))))</f>
        <v/>
      </c>
      <c r="T31" t="str">
        <f>IF(E31="","",IF(②選手情報入力!M40="","",②選手情報入力!M40))</f>
        <v/>
      </c>
      <c r="U31" s="30" t="str">
        <f>IF(E31="","",IF(②選手情報入力!K40="",0,1))</f>
        <v/>
      </c>
      <c r="V31" t="str">
        <f>IF(E31="","",IF(②選手情報入力!L40="","",IF(I31=1,VLOOKUP(②選手情報入力!L40,種目情報!$A$4:$C$40,3,FALSE),VLOOKUP(②選手情報入力!L40,種目情報!$E$4:$G$41,3,FALSE))))</f>
        <v/>
      </c>
      <c r="W31" t="str">
        <f>IF(E31="","",IF(②選手情報入力!O40="","",IF(I31=1,VLOOKUP(②選手情報入力!O40,種目情報!$A$4:$B$40,2,FALSE),VLOOKUP(②選手情報入力!O40,種目情報!$E$4:$F$41,2,FALSE))))</f>
        <v/>
      </c>
      <c r="X31" t="str">
        <f>IF(E31="","",IF(②選手情報入力!P40="","",②選手情報入力!P40))</f>
        <v/>
      </c>
      <c r="Y31" s="30" t="str">
        <f>IF(E31="","",IF(②選手情報入力!N40="",0,1))</f>
        <v/>
      </c>
      <c r="Z31" t="str">
        <f>IF(E31="","",IF(②選手情報入力!O40="","",IF(I31=1,VLOOKUP(②選手情報入力!O40,種目情報!$A$4:$C$40,3,FALSE),VLOOKUP(②選手情報入力!O40,種目情報!$E$4:$G$41,3,FALSE))))</f>
        <v/>
      </c>
      <c r="AA31" t="str">
        <f>IF(E31="","",IF(②選手情報入力!Q40="","",IF(I31=1,種目情報!$J$4,種目情報!$J$6)))</f>
        <v/>
      </c>
      <c r="AB31" t="str">
        <f>IF(E31="","",IF(②選手情報入力!Q40="","",IF(I31=1,IF(②選手情報入力!$R$6="","",②選手情報入力!$R$6),IF(②選手情報入力!$R$7="","",②選手情報入力!$R$7))))</f>
        <v/>
      </c>
      <c r="AC31" t="str">
        <f>IF(E31="","",IF(②選手情報入力!Q40="","",IF(I31=1,IF(②選手情報入力!$Q$6="",0,1),IF(②選手情報入力!$Q$7="",0,1))))</f>
        <v/>
      </c>
      <c r="AD31" t="str">
        <f>IF(E31="","",IF(②選手情報入力!Q40="","",2))</f>
        <v/>
      </c>
      <c r="AE31" t="str">
        <f>IF(E31="","",IF(②選手情報入力!S40="","",IF(I31=1,種目情報!$J$5,種目情報!$J$7)))</f>
        <v/>
      </c>
      <c r="AF31" t="str">
        <f>IF(E31="","",IF(②選手情報入力!S40="","",IF(I31=1,IF(②選手情報入力!$T$6="","",②選手情報入力!$T$6),IF(②選手情報入力!$T$7="","",②選手情報入力!$T$7))))</f>
        <v/>
      </c>
      <c r="AG31" t="str">
        <f>IF(E31="","",IF(②選手情報入力!S40="","",IF(I31=1,IF(②選手情報入力!$S$6="",0,1),IF(②選手情報入力!$S$7="",0,1))))</f>
        <v/>
      </c>
      <c r="AH31" t="str">
        <f>IF(E31="","",IF(②選手情報入力!S40="","",2))</f>
        <v/>
      </c>
    </row>
    <row r="32" spans="1:34">
      <c r="A32" t="str">
        <f>IF(E32="","",I32*4000000+①団体情報入力!$D$3*1000+②選手情報入力!A41)</f>
        <v/>
      </c>
      <c r="B32" t="str">
        <f>IF(E32="","",①団体情報入力!$D$3)</f>
        <v/>
      </c>
      <c r="D32" t="str">
        <f>IF(②選手情報入力!B41="","",LEFT(②選手情報入力!B41,1))</f>
        <v/>
      </c>
      <c r="E32" t="str">
        <f>IF(②選手情報入力!B41="","",②選手情報入力!B41)</f>
        <v/>
      </c>
      <c r="F32" t="str">
        <f>IF(E32="","",②選手情報入力!C41)</f>
        <v/>
      </c>
      <c r="G32" t="str">
        <f>IF(E32="","",②選手情報入力!D41)</f>
        <v/>
      </c>
      <c r="H32" t="str">
        <f t="shared" si="0"/>
        <v/>
      </c>
      <c r="I32" t="str">
        <f>IF(E32="","",IF(②選手情報入力!F41="男",1,2))</f>
        <v/>
      </c>
      <c r="J32" t="str">
        <f>IF(E32="","",IF(②選手情報入力!G41="","",②選手情報入力!G41))</f>
        <v/>
      </c>
      <c r="L32" t="str">
        <f t="shared" si="1"/>
        <v/>
      </c>
      <c r="M32" t="str">
        <f t="shared" si="2"/>
        <v/>
      </c>
      <c r="O32" t="str">
        <f>IF(E32="","",IF(②選手情報入力!I41="","",IF(I32=1,VLOOKUP(②選手情報入力!I41,種目情報!$A$4:$B$36,2,FALSE),VLOOKUP(②選手情報入力!I41,種目情報!$E$4:$F$36,2,FALSE))))</f>
        <v/>
      </c>
      <c r="P32" t="str">
        <f>IF(E32="","",IF(②選手情報入力!J41="","",②選手情報入力!J41))</f>
        <v/>
      </c>
      <c r="Q32" s="30" t="str">
        <f>IF(E32="","",IF(②選手情報入力!H41="",0,1))</f>
        <v/>
      </c>
      <c r="R32" t="str">
        <f>IF(E32="","",IF(②選手情報入力!I41="","",IF(I32=1,VLOOKUP(②選手情報入力!I41,種目情報!$A$4:$C$40,3,FALSE),VLOOKUP(②選手情報入力!I41,種目情報!$E$4:$G$41,3,FALSE))))</f>
        <v/>
      </c>
      <c r="S32" t="str">
        <f>IF(E32="","",IF(②選手情報入力!L41="","",IF(I32=1,VLOOKUP(②選手情報入力!L41,種目情報!$A$4:$B$40,2,FALSE),VLOOKUP(②選手情報入力!L41,種目情報!$E$4:$F$41,2,FALSE))))</f>
        <v/>
      </c>
      <c r="T32" t="str">
        <f>IF(E32="","",IF(②選手情報入力!M41="","",②選手情報入力!M41))</f>
        <v/>
      </c>
      <c r="U32" s="30" t="str">
        <f>IF(E32="","",IF(②選手情報入力!K41="",0,1))</f>
        <v/>
      </c>
      <c r="V32" t="str">
        <f>IF(E32="","",IF(②選手情報入力!L41="","",IF(I32=1,VLOOKUP(②選手情報入力!L41,種目情報!$A$4:$C$40,3,FALSE),VLOOKUP(②選手情報入力!L41,種目情報!$E$4:$G$41,3,FALSE))))</f>
        <v/>
      </c>
      <c r="W32" t="str">
        <f>IF(E32="","",IF(②選手情報入力!O41="","",IF(I32=1,VLOOKUP(②選手情報入力!O41,種目情報!$A$4:$B$40,2,FALSE),VLOOKUP(②選手情報入力!O41,種目情報!$E$4:$F$41,2,FALSE))))</f>
        <v/>
      </c>
      <c r="X32" t="str">
        <f>IF(E32="","",IF(②選手情報入力!P41="","",②選手情報入力!P41))</f>
        <v/>
      </c>
      <c r="Y32" s="30" t="str">
        <f>IF(E32="","",IF(②選手情報入力!N41="",0,1))</f>
        <v/>
      </c>
      <c r="Z32" t="str">
        <f>IF(E32="","",IF(②選手情報入力!O41="","",IF(I32=1,VLOOKUP(②選手情報入力!O41,種目情報!$A$4:$C$40,3,FALSE),VLOOKUP(②選手情報入力!O41,種目情報!$E$4:$G$41,3,FALSE))))</f>
        <v/>
      </c>
      <c r="AA32" t="str">
        <f>IF(E32="","",IF(②選手情報入力!Q41="","",IF(I32=1,種目情報!$J$4,種目情報!$J$6)))</f>
        <v/>
      </c>
      <c r="AB32" t="str">
        <f>IF(E32="","",IF(②選手情報入力!Q41="","",IF(I32=1,IF(②選手情報入力!$R$6="","",②選手情報入力!$R$6),IF(②選手情報入力!$R$7="","",②選手情報入力!$R$7))))</f>
        <v/>
      </c>
      <c r="AC32" t="str">
        <f>IF(E32="","",IF(②選手情報入力!Q41="","",IF(I32=1,IF(②選手情報入力!$Q$6="",0,1),IF(②選手情報入力!$Q$7="",0,1))))</f>
        <v/>
      </c>
      <c r="AD32" t="str">
        <f>IF(E32="","",IF(②選手情報入力!Q41="","",2))</f>
        <v/>
      </c>
      <c r="AE32" t="str">
        <f>IF(E32="","",IF(②選手情報入力!S41="","",IF(I32=1,種目情報!$J$5,種目情報!$J$7)))</f>
        <v/>
      </c>
      <c r="AF32" t="str">
        <f>IF(E32="","",IF(②選手情報入力!S41="","",IF(I32=1,IF(②選手情報入力!$T$6="","",②選手情報入力!$T$6),IF(②選手情報入力!$T$7="","",②選手情報入力!$T$7))))</f>
        <v/>
      </c>
      <c r="AG32" t="str">
        <f>IF(E32="","",IF(②選手情報入力!S41="","",IF(I32=1,IF(②選手情報入力!$S$6="",0,1),IF(②選手情報入力!$S$7="",0,1))))</f>
        <v/>
      </c>
      <c r="AH32" t="str">
        <f>IF(E32="","",IF(②選手情報入力!S41="","",2))</f>
        <v/>
      </c>
    </row>
    <row r="33" spans="1:34">
      <c r="A33" t="str">
        <f>IF(E33="","",I33*4000000+①団体情報入力!$D$3*1000+②選手情報入力!A42)</f>
        <v/>
      </c>
      <c r="B33" t="str">
        <f>IF(E33="","",①団体情報入力!$D$3)</f>
        <v/>
      </c>
      <c r="D33" t="str">
        <f>IF(②選手情報入力!B42="","",LEFT(②選手情報入力!B42,1))</f>
        <v/>
      </c>
      <c r="E33" t="str">
        <f>IF(②選手情報入力!B42="","",②選手情報入力!B42)</f>
        <v/>
      </c>
      <c r="F33" t="str">
        <f>IF(E33="","",②選手情報入力!C42)</f>
        <v/>
      </c>
      <c r="G33" t="str">
        <f>IF(E33="","",②選手情報入力!D42)</f>
        <v/>
      </c>
      <c r="H33" t="str">
        <f t="shared" si="0"/>
        <v/>
      </c>
      <c r="I33" t="str">
        <f>IF(E33="","",IF(②選手情報入力!F42="男",1,2))</f>
        <v/>
      </c>
      <c r="J33" t="str">
        <f>IF(E33="","",IF(②選手情報入力!G42="","",②選手情報入力!G42))</f>
        <v/>
      </c>
      <c r="L33" t="str">
        <f t="shared" si="1"/>
        <v/>
      </c>
      <c r="M33" t="str">
        <f t="shared" si="2"/>
        <v/>
      </c>
      <c r="O33" t="str">
        <f>IF(E33="","",IF(②選手情報入力!I42="","",IF(I33=1,VLOOKUP(②選手情報入力!I42,種目情報!$A$4:$B$36,2,FALSE),VLOOKUP(②選手情報入力!I42,種目情報!$E$4:$F$36,2,FALSE))))</f>
        <v/>
      </c>
      <c r="P33" t="str">
        <f>IF(E33="","",IF(②選手情報入力!J42="","",②選手情報入力!J42))</f>
        <v/>
      </c>
      <c r="Q33" s="30" t="str">
        <f>IF(E33="","",IF(②選手情報入力!H42="",0,1))</f>
        <v/>
      </c>
      <c r="R33" t="str">
        <f>IF(E33="","",IF(②選手情報入力!I42="","",IF(I33=1,VLOOKUP(②選手情報入力!I42,種目情報!$A$4:$C$40,3,FALSE),VLOOKUP(②選手情報入力!I42,種目情報!$E$4:$G$41,3,FALSE))))</f>
        <v/>
      </c>
      <c r="S33" t="str">
        <f>IF(E33="","",IF(②選手情報入力!L42="","",IF(I33=1,VLOOKUP(②選手情報入力!L42,種目情報!$A$4:$B$40,2,FALSE),VLOOKUP(②選手情報入力!L42,種目情報!$E$4:$F$41,2,FALSE))))</f>
        <v/>
      </c>
      <c r="T33" t="str">
        <f>IF(E33="","",IF(②選手情報入力!M42="","",②選手情報入力!M42))</f>
        <v/>
      </c>
      <c r="U33" s="30" t="str">
        <f>IF(E33="","",IF(②選手情報入力!K42="",0,1))</f>
        <v/>
      </c>
      <c r="V33" t="str">
        <f>IF(E33="","",IF(②選手情報入力!L42="","",IF(I33=1,VLOOKUP(②選手情報入力!L42,種目情報!$A$4:$C$40,3,FALSE),VLOOKUP(②選手情報入力!L42,種目情報!$E$4:$G$41,3,FALSE))))</f>
        <v/>
      </c>
      <c r="W33" t="str">
        <f>IF(E33="","",IF(②選手情報入力!O42="","",IF(I33=1,VLOOKUP(②選手情報入力!O42,種目情報!$A$4:$B$40,2,FALSE),VLOOKUP(②選手情報入力!O42,種目情報!$E$4:$F$41,2,FALSE))))</f>
        <v/>
      </c>
      <c r="X33" t="str">
        <f>IF(E33="","",IF(②選手情報入力!P42="","",②選手情報入力!P42))</f>
        <v/>
      </c>
      <c r="Y33" s="30" t="str">
        <f>IF(E33="","",IF(②選手情報入力!N42="",0,1))</f>
        <v/>
      </c>
      <c r="Z33" t="str">
        <f>IF(E33="","",IF(②選手情報入力!O42="","",IF(I33=1,VLOOKUP(②選手情報入力!O42,種目情報!$A$4:$C$40,3,FALSE),VLOOKUP(②選手情報入力!O42,種目情報!$E$4:$G$41,3,FALSE))))</f>
        <v/>
      </c>
      <c r="AA33" t="str">
        <f>IF(E33="","",IF(②選手情報入力!Q42="","",IF(I33=1,種目情報!$J$4,種目情報!$J$6)))</f>
        <v/>
      </c>
      <c r="AB33" t="str">
        <f>IF(E33="","",IF(②選手情報入力!Q42="","",IF(I33=1,IF(②選手情報入力!$R$6="","",②選手情報入力!$R$6),IF(②選手情報入力!$R$7="","",②選手情報入力!$R$7))))</f>
        <v/>
      </c>
      <c r="AC33" t="str">
        <f>IF(E33="","",IF(②選手情報入力!Q42="","",IF(I33=1,IF(②選手情報入力!$Q$6="",0,1),IF(②選手情報入力!$Q$7="",0,1))))</f>
        <v/>
      </c>
      <c r="AD33" t="str">
        <f>IF(E33="","",IF(②選手情報入力!Q42="","",2))</f>
        <v/>
      </c>
      <c r="AE33" t="str">
        <f>IF(E33="","",IF(②選手情報入力!S42="","",IF(I33=1,種目情報!$J$5,種目情報!$J$7)))</f>
        <v/>
      </c>
      <c r="AF33" t="str">
        <f>IF(E33="","",IF(②選手情報入力!S42="","",IF(I33=1,IF(②選手情報入力!$T$6="","",②選手情報入力!$T$6),IF(②選手情報入力!$T$7="","",②選手情報入力!$T$7))))</f>
        <v/>
      </c>
      <c r="AG33" t="str">
        <f>IF(E33="","",IF(②選手情報入力!S42="","",IF(I33=1,IF(②選手情報入力!$S$6="",0,1),IF(②選手情報入力!$S$7="",0,1))))</f>
        <v/>
      </c>
      <c r="AH33" t="str">
        <f>IF(E33="","",IF(②選手情報入力!S42="","",2))</f>
        <v/>
      </c>
    </row>
    <row r="34" spans="1:34">
      <c r="A34" t="str">
        <f>IF(E34="","",I34*4000000+①団体情報入力!$D$3*1000+②選手情報入力!A43)</f>
        <v/>
      </c>
      <c r="B34" t="str">
        <f>IF(E34="","",①団体情報入力!$D$3)</f>
        <v/>
      </c>
      <c r="D34" t="str">
        <f>IF(②選手情報入力!B43="","",LEFT(②選手情報入力!B43,1))</f>
        <v/>
      </c>
      <c r="E34" t="str">
        <f>IF(②選手情報入力!B43="","",②選手情報入力!B43)</f>
        <v/>
      </c>
      <c r="F34" t="str">
        <f>IF(E34="","",②選手情報入力!C43)</f>
        <v/>
      </c>
      <c r="G34" t="str">
        <f>IF(E34="","",②選手情報入力!D43)</f>
        <v/>
      </c>
      <c r="H34" t="str">
        <f t="shared" si="0"/>
        <v/>
      </c>
      <c r="I34" t="str">
        <f>IF(E34="","",IF(②選手情報入力!F43="男",1,2))</f>
        <v/>
      </c>
      <c r="J34" t="str">
        <f>IF(E34="","",IF(②選手情報入力!G43="","",②選手情報入力!G43))</f>
        <v/>
      </c>
      <c r="L34" t="str">
        <f t="shared" si="1"/>
        <v/>
      </c>
      <c r="M34" t="str">
        <f t="shared" si="2"/>
        <v/>
      </c>
      <c r="O34" t="str">
        <f>IF(E34="","",IF(②選手情報入力!I43="","",IF(I34=1,VLOOKUP(②選手情報入力!I43,種目情報!$A$4:$B$36,2,FALSE),VLOOKUP(②選手情報入力!I43,種目情報!$E$4:$F$36,2,FALSE))))</f>
        <v/>
      </c>
      <c r="P34" t="str">
        <f>IF(E34="","",IF(②選手情報入力!J43="","",②選手情報入力!J43))</f>
        <v/>
      </c>
      <c r="Q34" s="30" t="str">
        <f>IF(E34="","",IF(②選手情報入力!H43="",0,1))</f>
        <v/>
      </c>
      <c r="R34" t="str">
        <f>IF(E34="","",IF(②選手情報入力!I43="","",IF(I34=1,VLOOKUP(②選手情報入力!I43,種目情報!$A$4:$C$40,3,FALSE),VLOOKUP(②選手情報入力!I43,種目情報!$E$4:$G$41,3,FALSE))))</f>
        <v/>
      </c>
      <c r="S34" t="str">
        <f>IF(E34="","",IF(②選手情報入力!L43="","",IF(I34=1,VLOOKUP(②選手情報入力!L43,種目情報!$A$4:$B$40,2,FALSE),VLOOKUP(②選手情報入力!L43,種目情報!$E$4:$F$41,2,FALSE))))</f>
        <v/>
      </c>
      <c r="T34" t="str">
        <f>IF(E34="","",IF(②選手情報入力!M43="","",②選手情報入力!M43))</f>
        <v/>
      </c>
      <c r="U34" s="30" t="str">
        <f>IF(E34="","",IF(②選手情報入力!K43="",0,1))</f>
        <v/>
      </c>
      <c r="V34" t="str">
        <f>IF(E34="","",IF(②選手情報入力!L43="","",IF(I34=1,VLOOKUP(②選手情報入力!L43,種目情報!$A$4:$C$40,3,FALSE),VLOOKUP(②選手情報入力!L43,種目情報!$E$4:$G$41,3,FALSE))))</f>
        <v/>
      </c>
      <c r="W34" t="str">
        <f>IF(E34="","",IF(②選手情報入力!O43="","",IF(I34=1,VLOOKUP(②選手情報入力!O43,種目情報!$A$4:$B$40,2,FALSE),VLOOKUP(②選手情報入力!O43,種目情報!$E$4:$F$41,2,FALSE))))</f>
        <v/>
      </c>
      <c r="X34" t="str">
        <f>IF(E34="","",IF(②選手情報入力!P43="","",②選手情報入力!P43))</f>
        <v/>
      </c>
      <c r="Y34" s="30" t="str">
        <f>IF(E34="","",IF(②選手情報入力!N43="",0,1))</f>
        <v/>
      </c>
      <c r="Z34" t="str">
        <f>IF(E34="","",IF(②選手情報入力!O43="","",IF(I34=1,VLOOKUP(②選手情報入力!O43,種目情報!$A$4:$C$40,3,FALSE),VLOOKUP(②選手情報入力!O43,種目情報!$E$4:$G$41,3,FALSE))))</f>
        <v/>
      </c>
      <c r="AA34" t="str">
        <f>IF(E34="","",IF(②選手情報入力!Q43="","",IF(I34=1,種目情報!$J$4,種目情報!$J$6)))</f>
        <v/>
      </c>
      <c r="AB34" t="str">
        <f>IF(E34="","",IF(②選手情報入力!Q43="","",IF(I34=1,IF(②選手情報入力!$R$6="","",②選手情報入力!$R$6),IF(②選手情報入力!$R$7="","",②選手情報入力!$R$7))))</f>
        <v/>
      </c>
      <c r="AC34" t="str">
        <f>IF(E34="","",IF(②選手情報入力!Q43="","",IF(I34=1,IF(②選手情報入力!$Q$6="",0,1),IF(②選手情報入力!$Q$7="",0,1))))</f>
        <v/>
      </c>
      <c r="AD34" t="str">
        <f>IF(E34="","",IF(②選手情報入力!Q43="","",2))</f>
        <v/>
      </c>
      <c r="AE34" t="str">
        <f>IF(E34="","",IF(②選手情報入力!S43="","",IF(I34=1,種目情報!$J$5,種目情報!$J$7)))</f>
        <v/>
      </c>
      <c r="AF34" t="str">
        <f>IF(E34="","",IF(②選手情報入力!S43="","",IF(I34=1,IF(②選手情報入力!$T$6="","",②選手情報入力!$T$6),IF(②選手情報入力!$T$7="","",②選手情報入力!$T$7))))</f>
        <v/>
      </c>
      <c r="AG34" t="str">
        <f>IF(E34="","",IF(②選手情報入力!S43="","",IF(I34=1,IF(②選手情報入力!$S$6="",0,1),IF(②選手情報入力!$S$7="",0,1))))</f>
        <v/>
      </c>
      <c r="AH34" t="str">
        <f>IF(E34="","",IF(②選手情報入力!S43="","",2))</f>
        <v/>
      </c>
    </row>
    <row r="35" spans="1:34">
      <c r="A35" t="str">
        <f>IF(E35="","",I35*4000000+①団体情報入力!$D$3*1000+②選手情報入力!A44)</f>
        <v/>
      </c>
      <c r="B35" t="str">
        <f>IF(E35="","",①団体情報入力!$D$3)</f>
        <v/>
      </c>
      <c r="D35" t="str">
        <f>IF(②選手情報入力!B44="","",LEFT(②選手情報入力!B44,1))</f>
        <v/>
      </c>
      <c r="E35" t="str">
        <f>IF(②選手情報入力!B44="","",②選手情報入力!B44)</f>
        <v/>
      </c>
      <c r="F35" t="str">
        <f>IF(E35="","",②選手情報入力!C44)</f>
        <v/>
      </c>
      <c r="G35" t="str">
        <f>IF(E35="","",②選手情報入力!D44)</f>
        <v/>
      </c>
      <c r="H35" t="str">
        <f t="shared" si="0"/>
        <v/>
      </c>
      <c r="I35" t="str">
        <f>IF(E35="","",IF(②選手情報入力!F44="男",1,2))</f>
        <v/>
      </c>
      <c r="J35" t="str">
        <f>IF(E35="","",IF(②選手情報入力!G44="","",②選手情報入力!G44))</f>
        <v/>
      </c>
      <c r="L35" t="str">
        <f t="shared" si="1"/>
        <v/>
      </c>
      <c r="M35" t="str">
        <f t="shared" si="2"/>
        <v/>
      </c>
      <c r="O35" t="str">
        <f>IF(E35="","",IF(②選手情報入力!I44="","",IF(I35=1,VLOOKUP(②選手情報入力!I44,種目情報!$A$4:$B$36,2,FALSE),VLOOKUP(②選手情報入力!I44,種目情報!$E$4:$F$36,2,FALSE))))</f>
        <v/>
      </c>
      <c r="P35" t="str">
        <f>IF(E35="","",IF(②選手情報入力!J44="","",②選手情報入力!J44))</f>
        <v/>
      </c>
      <c r="Q35" s="30" t="str">
        <f>IF(E35="","",IF(②選手情報入力!H44="",0,1))</f>
        <v/>
      </c>
      <c r="R35" t="str">
        <f>IF(E35="","",IF(②選手情報入力!I44="","",IF(I35=1,VLOOKUP(②選手情報入力!I44,種目情報!$A$4:$C$40,3,FALSE),VLOOKUP(②選手情報入力!I44,種目情報!$E$4:$G$41,3,FALSE))))</f>
        <v/>
      </c>
      <c r="S35" t="str">
        <f>IF(E35="","",IF(②選手情報入力!L44="","",IF(I35=1,VLOOKUP(②選手情報入力!L44,種目情報!$A$4:$B$40,2,FALSE),VLOOKUP(②選手情報入力!L44,種目情報!$E$4:$F$41,2,FALSE))))</f>
        <v/>
      </c>
      <c r="T35" t="str">
        <f>IF(E35="","",IF(②選手情報入力!M44="","",②選手情報入力!M44))</f>
        <v/>
      </c>
      <c r="U35" s="30" t="str">
        <f>IF(E35="","",IF(②選手情報入力!K44="",0,1))</f>
        <v/>
      </c>
      <c r="V35" t="str">
        <f>IF(E35="","",IF(②選手情報入力!L44="","",IF(I35=1,VLOOKUP(②選手情報入力!L44,種目情報!$A$4:$C$40,3,FALSE),VLOOKUP(②選手情報入力!L44,種目情報!$E$4:$G$41,3,FALSE))))</f>
        <v/>
      </c>
      <c r="W35" t="str">
        <f>IF(E35="","",IF(②選手情報入力!O44="","",IF(I35=1,VLOOKUP(②選手情報入力!O44,種目情報!$A$4:$B$40,2,FALSE),VLOOKUP(②選手情報入力!O44,種目情報!$E$4:$F$41,2,FALSE))))</f>
        <v/>
      </c>
      <c r="X35" t="str">
        <f>IF(E35="","",IF(②選手情報入力!P44="","",②選手情報入力!P44))</f>
        <v/>
      </c>
      <c r="Y35" s="30" t="str">
        <f>IF(E35="","",IF(②選手情報入力!N44="",0,1))</f>
        <v/>
      </c>
      <c r="Z35" t="str">
        <f>IF(E35="","",IF(②選手情報入力!O44="","",IF(I35=1,VLOOKUP(②選手情報入力!O44,種目情報!$A$4:$C$40,3,FALSE),VLOOKUP(②選手情報入力!O44,種目情報!$E$4:$G$41,3,FALSE))))</f>
        <v/>
      </c>
      <c r="AA35" t="str">
        <f>IF(E35="","",IF(②選手情報入力!Q44="","",IF(I35=1,種目情報!$J$4,種目情報!$J$6)))</f>
        <v/>
      </c>
      <c r="AB35" t="str">
        <f>IF(E35="","",IF(②選手情報入力!Q44="","",IF(I35=1,IF(②選手情報入力!$R$6="","",②選手情報入力!$R$6),IF(②選手情報入力!$R$7="","",②選手情報入力!$R$7))))</f>
        <v/>
      </c>
      <c r="AC35" t="str">
        <f>IF(E35="","",IF(②選手情報入力!Q44="","",IF(I35=1,IF(②選手情報入力!$Q$6="",0,1),IF(②選手情報入力!$Q$7="",0,1))))</f>
        <v/>
      </c>
      <c r="AD35" t="str">
        <f>IF(E35="","",IF(②選手情報入力!Q44="","",2))</f>
        <v/>
      </c>
      <c r="AE35" t="str">
        <f>IF(E35="","",IF(②選手情報入力!S44="","",IF(I35=1,種目情報!$J$5,種目情報!$J$7)))</f>
        <v/>
      </c>
      <c r="AF35" t="str">
        <f>IF(E35="","",IF(②選手情報入力!S44="","",IF(I35=1,IF(②選手情報入力!$T$6="","",②選手情報入力!$T$6),IF(②選手情報入力!$T$7="","",②選手情報入力!$T$7))))</f>
        <v/>
      </c>
      <c r="AG35" t="str">
        <f>IF(E35="","",IF(②選手情報入力!S44="","",IF(I35=1,IF(②選手情報入力!$S$6="",0,1),IF(②選手情報入力!$S$7="",0,1))))</f>
        <v/>
      </c>
      <c r="AH35" t="str">
        <f>IF(E35="","",IF(②選手情報入力!S44="","",2))</f>
        <v/>
      </c>
    </row>
    <row r="36" spans="1:34">
      <c r="A36" t="str">
        <f>IF(E36="","",I36*4000000+①団体情報入力!$D$3*1000+②選手情報入力!A45)</f>
        <v/>
      </c>
      <c r="B36" t="str">
        <f>IF(E36="","",①団体情報入力!$D$3)</f>
        <v/>
      </c>
      <c r="D36" t="str">
        <f>IF(②選手情報入力!B45="","",LEFT(②選手情報入力!B45,1))</f>
        <v/>
      </c>
      <c r="E36" t="str">
        <f>IF(②選手情報入力!B45="","",②選手情報入力!B45)</f>
        <v/>
      </c>
      <c r="F36" t="str">
        <f>IF(E36="","",②選手情報入力!C45)</f>
        <v/>
      </c>
      <c r="G36" t="str">
        <f>IF(E36="","",②選手情報入力!D45)</f>
        <v/>
      </c>
      <c r="H36" t="str">
        <f t="shared" si="0"/>
        <v/>
      </c>
      <c r="I36" t="str">
        <f>IF(E36="","",IF(②選手情報入力!F45="男",1,2))</f>
        <v/>
      </c>
      <c r="J36" t="str">
        <f>IF(E36="","",IF(②選手情報入力!G45="","",②選手情報入力!G45))</f>
        <v/>
      </c>
      <c r="L36" t="str">
        <f t="shared" si="1"/>
        <v/>
      </c>
      <c r="M36" t="str">
        <f t="shared" si="2"/>
        <v/>
      </c>
      <c r="O36" t="str">
        <f>IF(E36="","",IF(②選手情報入力!I45="","",IF(I36=1,VLOOKUP(②選手情報入力!I45,種目情報!$A$4:$B$36,2,FALSE),VLOOKUP(②選手情報入力!I45,種目情報!$E$4:$F$36,2,FALSE))))</f>
        <v/>
      </c>
      <c r="P36" t="str">
        <f>IF(E36="","",IF(②選手情報入力!J45="","",②選手情報入力!J45))</f>
        <v/>
      </c>
      <c r="Q36" s="30" t="str">
        <f>IF(E36="","",IF(②選手情報入力!H45="",0,1))</f>
        <v/>
      </c>
      <c r="R36" t="str">
        <f>IF(E36="","",IF(②選手情報入力!I45="","",IF(I36=1,VLOOKUP(②選手情報入力!I45,種目情報!$A$4:$C$40,3,FALSE),VLOOKUP(②選手情報入力!I45,種目情報!$E$4:$G$41,3,FALSE))))</f>
        <v/>
      </c>
      <c r="S36" t="str">
        <f>IF(E36="","",IF(②選手情報入力!L45="","",IF(I36=1,VLOOKUP(②選手情報入力!L45,種目情報!$A$4:$B$40,2,FALSE),VLOOKUP(②選手情報入力!L45,種目情報!$E$4:$F$41,2,FALSE))))</f>
        <v/>
      </c>
      <c r="T36" t="str">
        <f>IF(E36="","",IF(②選手情報入力!M45="","",②選手情報入力!M45))</f>
        <v/>
      </c>
      <c r="U36" s="30" t="str">
        <f>IF(E36="","",IF(②選手情報入力!K45="",0,1))</f>
        <v/>
      </c>
      <c r="V36" t="str">
        <f>IF(E36="","",IF(②選手情報入力!L45="","",IF(I36=1,VLOOKUP(②選手情報入力!L45,種目情報!$A$4:$C$40,3,FALSE),VLOOKUP(②選手情報入力!L45,種目情報!$E$4:$G$41,3,FALSE))))</f>
        <v/>
      </c>
      <c r="W36" t="str">
        <f>IF(E36="","",IF(②選手情報入力!O45="","",IF(I36=1,VLOOKUP(②選手情報入力!O45,種目情報!$A$4:$B$40,2,FALSE),VLOOKUP(②選手情報入力!O45,種目情報!$E$4:$F$41,2,FALSE))))</f>
        <v/>
      </c>
      <c r="X36" t="str">
        <f>IF(E36="","",IF(②選手情報入力!P45="","",②選手情報入力!P45))</f>
        <v/>
      </c>
      <c r="Y36" s="30" t="str">
        <f>IF(E36="","",IF(②選手情報入力!N45="",0,1))</f>
        <v/>
      </c>
      <c r="Z36" t="str">
        <f>IF(E36="","",IF(②選手情報入力!O45="","",IF(I36=1,VLOOKUP(②選手情報入力!O45,種目情報!$A$4:$C$40,3,FALSE),VLOOKUP(②選手情報入力!O45,種目情報!$E$4:$G$41,3,FALSE))))</f>
        <v/>
      </c>
      <c r="AA36" t="str">
        <f>IF(E36="","",IF(②選手情報入力!Q45="","",IF(I36=1,種目情報!$J$4,種目情報!$J$6)))</f>
        <v/>
      </c>
      <c r="AB36" t="str">
        <f>IF(E36="","",IF(②選手情報入力!Q45="","",IF(I36=1,IF(②選手情報入力!$R$6="","",②選手情報入力!$R$6),IF(②選手情報入力!$R$7="","",②選手情報入力!$R$7))))</f>
        <v/>
      </c>
      <c r="AC36" t="str">
        <f>IF(E36="","",IF(②選手情報入力!Q45="","",IF(I36=1,IF(②選手情報入力!$Q$6="",0,1),IF(②選手情報入力!$Q$7="",0,1))))</f>
        <v/>
      </c>
      <c r="AD36" t="str">
        <f>IF(E36="","",IF(②選手情報入力!Q45="","",2))</f>
        <v/>
      </c>
      <c r="AE36" t="str">
        <f>IF(E36="","",IF(②選手情報入力!S45="","",IF(I36=1,種目情報!$J$5,種目情報!$J$7)))</f>
        <v/>
      </c>
      <c r="AF36" t="str">
        <f>IF(E36="","",IF(②選手情報入力!S45="","",IF(I36=1,IF(②選手情報入力!$T$6="","",②選手情報入力!$T$6),IF(②選手情報入力!$T$7="","",②選手情報入力!$T$7))))</f>
        <v/>
      </c>
      <c r="AG36" t="str">
        <f>IF(E36="","",IF(②選手情報入力!S45="","",IF(I36=1,IF(②選手情報入力!$S$6="",0,1),IF(②選手情報入力!$S$7="",0,1))))</f>
        <v/>
      </c>
      <c r="AH36" t="str">
        <f>IF(E36="","",IF(②選手情報入力!S45="","",2))</f>
        <v/>
      </c>
    </row>
    <row r="37" spans="1:34">
      <c r="A37" t="str">
        <f>IF(E37="","",I37*4000000+①団体情報入力!$D$3*1000+②選手情報入力!A46)</f>
        <v/>
      </c>
      <c r="B37" t="str">
        <f>IF(E37="","",①団体情報入力!$D$3)</f>
        <v/>
      </c>
      <c r="D37" t="str">
        <f>IF(②選手情報入力!B46="","",LEFT(②選手情報入力!B46,1))</f>
        <v/>
      </c>
      <c r="E37" t="str">
        <f>IF(②選手情報入力!B46="","",②選手情報入力!B46)</f>
        <v/>
      </c>
      <c r="F37" t="str">
        <f>IF(E37="","",②選手情報入力!C46)</f>
        <v/>
      </c>
      <c r="G37" t="str">
        <f>IF(E37="","",②選手情報入力!D46)</f>
        <v/>
      </c>
      <c r="H37" t="str">
        <f t="shared" si="0"/>
        <v/>
      </c>
      <c r="I37" t="str">
        <f>IF(E37="","",IF(②選手情報入力!F46="男",1,2))</f>
        <v/>
      </c>
      <c r="J37" t="str">
        <f>IF(E37="","",IF(②選手情報入力!G46="","",②選手情報入力!G46))</f>
        <v/>
      </c>
      <c r="L37" t="str">
        <f t="shared" si="1"/>
        <v/>
      </c>
      <c r="M37" t="str">
        <f t="shared" si="2"/>
        <v/>
      </c>
      <c r="O37" t="str">
        <f>IF(E37="","",IF(②選手情報入力!I46="","",IF(I37=1,VLOOKUP(②選手情報入力!I46,種目情報!$A$4:$B$36,2,FALSE),VLOOKUP(②選手情報入力!I46,種目情報!$E$4:$F$36,2,FALSE))))</f>
        <v/>
      </c>
      <c r="P37" t="str">
        <f>IF(E37="","",IF(②選手情報入力!J46="","",②選手情報入力!J46))</f>
        <v/>
      </c>
      <c r="Q37" s="30" t="str">
        <f>IF(E37="","",IF(②選手情報入力!H46="",0,1))</f>
        <v/>
      </c>
      <c r="R37" t="str">
        <f>IF(E37="","",IF(②選手情報入力!I46="","",IF(I37=1,VLOOKUP(②選手情報入力!I46,種目情報!$A$4:$C$40,3,FALSE),VLOOKUP(②選手情報入力!I46,種目情報!$E$4:$G$41,3,FALSE))))</f>
        <v/>
      </c>
      <c r="S37" t="str">
        <f>IF(E37="","",IF(②選手情報入力!L46="","",IF(I37=1,VLOOKUP(②選手情報入力!L46,種目情報!$A$4:$B$40,2,FALSE),VLOOKUP(②選手情報入力!L46,種目情報!$E$4:$F$41,2,FALSE))))</f>
        <v/>
      </c>
      <c r="T37" t="str">
        <f>IF(E37="","",IF(②選手情報入力!M46="","",②選手情報入力!M46))</f>
        <v/>
      </c>
      <c r="U37" s="30" t="str">
        <f>IF(E37="","",IF(②選手情報入力!K46="",0,1))</f>
        <v/>
      </c>
      <c r="V37" t="str">
        <f>IF(E37="","",IF(②選手情報入力!L46="","",IF(I37=1,VLOOKUP(②選手情報入力!L46,種目情報!$A$4:$C$40,3,FALSE),VLOOKUP(②選手情報入力!L46,種目情報!$E$4:$G$41,3,FALSE))))</f>
        <v/>
      </c>
      <c r="W37" t="str">
        <f>IF(E37="","",IF(②選手情報入力!O46="","",IF(I37=1,VLOOKUP(②選手情報入力!O46,種目情報!$A$4:$B$40,2,FALSE),VLOOKUP(②選手情報入力!O46,種目情報!$E$4:$F$41,2,FALSE))))</f>
        <v/>
      </c>
      <c r="X37" t="str">
        <f>IF(E37="","",IF(②選手情報入力!P46="","",②選手情報入力!P46))</f>
        <v/>
      </c>
      <c r="Y37" s="30" t="str">
        <f>IF(E37="","",IF(②選手情報入力!N46="",0,1))</f>
        <v/>
      </c>
      <c r="Z37" t="str">
        <f>IF(E37="","",IF(②選手情報入力!O46="","",IF(I37=1,VLOOKUP(②選手情報入力!O46,種目情報!$A$4:$C$40,3,FALSE),VLOOKUP(②選手情報入力!O46,種目情報!$E$4:$G$41,3,FALSE))))</f>
        <v/>
      </c>
      <c r="AA37" t="str">
        <f>IF(E37="","",IF(②選手情報入力!Q46="","",IF(I37=1,種目情報!$J$4,種目情報!$J$6)))</f>
        <v/>
      </c>
      <c r="AB37" t="str">
        <f>IF(E37="","",IF(②選手情報入力!Q46="","",IF(I37=1,IF(②選手情報入力!$R$6="","",②選手情報入力!$R$6),IF(②選手情報入力!$R$7="","",②選手情報入力!$R$7))))</f>
        <v/>
      </c>
      <c r="AC37" t="str">
        <f>IF(E37="","",IF(②選手情報入力!Q46="","",IF(I37=1,IF(②選手情報入力!$Q$6="",0,1),IF(②選手情報入力!$Q$7="",0,1))))</f>
        <v/>
      </c>
      <c r="AD37" t="str">
        <f>IF(E37="","",IF(②選手情報入力!Q46="","",2))</f>
        <v/>
      </c>
      <c r="AE37" t="str">
        <f>IF(E37="","",IF(②選手情報入力!S46="","",IF(I37=1,種目情報!$J$5,種目情報!$J$7)))</f>
        <v/>
      </c>
      <c r="AF37" t="str">
        <f>IF(E37="","",IF(②選手情報入力!S46="","",IF(I37=1,IF(②選手情報入力!$T$6="","",②選手情報入力!$T$6),IF(②選手情報入力!$T$7="","",②選手情報入力!$T$7))))</f>
        <v/>
      </c>
      <c r="AG37" t="str">
        <f>IF(E37="","",IF(②選手情報入力!S46="","",IF(I37=1,IF(②選手情報入力!$S$6="",0,1),IF(②選手情報入力!$S$7="",0,1))))</f>
        <v/>
      </c>
      <c r="AH37" t="str">
        <f>IF(E37="","",IF(②選手情報入力!S46="","",2))</f>
        <v/>
      </c>
    </row>
    <row r="38" spans="1:34">
      <c r="A38" t="str">
        <f>IF(E38="","",I38*4000000+①団体情報入力!$D$3*1000+②選手情報入力!A47)</f>
        <v/>
      </c>
      <c r="B38" t="str">
        <f>IF(E38="","",①団体情報入力!$D$3)</f>
        <v/>
      </c>
      <c r="D38" t="str">
        <f>IF(②選手情報入力!B47="","",LEFT(②選手情報入力!B47,1))</f>
        <v/>
      </c>
      <c r="E38" t="str">
        <f>IF(②選手情報入力!B47="","",②選手情報入力!B47)</f>
        <v/>
      </c>
      <c r="F38" t="str">
        <f>IF(E38="","",②選手情報入力!C47)</f>
        <v/>
      </c>
      <c r="G38" t="str">
        <f>IF(E38="","",②選手情報入力!D47)</f>
        <v/>
      </c>
      <c r="H38" t="str">
        <f t="shared" si="0"/>
        <v/>
      </c>
      <c r="I38" t="str">
        <f>IF(E38="","",IF(②選手情報入力!F47="男",1,2))</f>
        <v/>
      </c>
      <c r="J38" t="str">
        <f>IF(E38="","",IF(②選手情報入力!G47="","",②選手情報入力!G47))</f>
        <v/>
      </c>
      <c r="L38" t="str">
        <f t="shared" si="1"/>
        <v/>
      </c>
      <c r="M38" t="str">
        <f t="shared" si="2"/>
        <v/>
      </c>
      <c r="O38" t="str">
        <f>IF(E38="","",IF(②選手情報入力!I47="","",IF(I38=1,VLOOKUP(②選手情報入力!I47,種目情報!$A$4:$B$36,2,FALSE),VLOOKUP(②選手情報入力!I47,種目情報!$E$4:$F$36,2,FALSE))))</f>
        <v/>
      </c>
      <c r="P38" t="str">
        <f>IF(E38="","",IF(②選手情報入力!J47="","",②選手情報入力!J47))</f>
        <v/>
      </c>
      <c r="Q38" s="30" t="str">
        <f>IF(E38="","",IF(②選手情報入力!H47="",0,1))</f>
        <v/>
      </c>
      <c r="R38" t="str">
        <f>IF(E38="","",IF(②選手情報入力!I47="","",IF(I38=1,VLOOKUP(②選手情報入力!I47,種目情報!$A$4:$C$40,3,FALSE),VLOOKUP(②選手情報入力!I47,種目情報!$E$4:$G$41,3,FALSE))))</f>
        <v/>
      </c>
      <c r="S38" t="str">
        <f>IF(E38="","",IF(②選手情報入力!L47="","",IF(I38=1,VLOOKUP(②選手情報入力!L47,種目情報!$A$4:$B$40,2,FALSE),VLOOKUP(②選手情報入力!L47,種目情報!$E$4:$F$41,2,FALSE))))</f>
        <v/>
      </c>
      <c r="T38" t="str">
        <f>IF(E38="","",IF(②選手情報入力!M47="","",②選手情報入力!M47))</f>
        <v/>
      </c>
      <c r="U38" s="30" t="str">
        <f>IF(E38="","",IF(②選手情報入力!K47="",0,1))</f>
        <v/>
      </c>
      <c r="V38" t="str">
        <f>IF(E38="","",IF(②選手情報入力!L47="","",IF(I38=1,VLOOKUP(②選手情報入力!L47,種目情報!$A$4:$C$40,3,FALSE),VLOOKUP(②選手情報入力!L47,種目情報!$E$4:$G$41,3,FALSE))))</f>
        <v/>
      </c>
      <c r="W38" t="str">
        <f>IF(E38="","",IF(②選手情報入力!O47="","",IF(I38=1,VLOOKUP(②選手情報入力!O47,種目情報!$A$4:$B$40,2,FALSE),VLOOKUP(②選手情報入力!O47,種目情報!$E$4:$F$41,2,FALSE))))</f>
        <v/>
      </c>
      <c r="X38" t="str">
        <f>IF(E38="","",IF(②選手情報入力!P47="","",②選手情報入力!P47))</f>
        <v/>
      </c>
      <c r="Y38" s="30" t="str">
        <f>IF(E38="","",IF(②選手情報入力!N47="",0,1))</f>
        <v/>
      </c>
      <c r="Z38" t="str">
        <f>IF(E38="","",IF(②選手情報入力!O47="","",IF(I38=1,VLOOKUP(②選手情報入力!O47,種目情報!$A$4:$C$40,3,FALSE),VLOOKUP(②選手情報入力!O47,種目情報!$E$4:$G$41,3,FALSE))))</f>
        <v/>
      </c>
      <c r="AA38" t="str">
        <f>IF(E38="","",IF(②選手情報入力!Q47="","",IF(I38=1,種目情報!$J$4,種目情報!$J$6)))</f>
        <v/>
      </c>
      <c r="AB38" t="str">
        <f>IF(E38="","",IF(②選手情報入力!Q47="","",IF(I38=1,IF(②選手情報入力!$R$6="","",②選手情報入力!$R$6),IF(②選手情報入力!$R$7="","",②選手情報入力!$R$7))))</f>
        <v/>
      </c>
      <c r="AC38" t="str">
        <f>IF(E38="","",IF(②選手情報入力!Q47="","",IF(I38=1,IF(②選手情報入力!$Q$6="",0,1),IF(②選手情報入力!$Q$7="",0,1))))</f>
        <v/>
      </c>
      <c r="AD38" t="str">
        <f>IF(E38="","",IF(②選手情報入力!Q47="","",2))</f>
        <v/>
      </c>
      <c r="AE38" t="str">
        <f>IF(E38="","",IF(②選手情報入力!S47="","",IF(I38=1,種目情報!$J$5,種目情報!$J$7)))</f>
        <v/>
      </c>
      <c r="AF38" t="str">
        <f>IF(E38="","",IF(②選手情報入力!S47="","",IF(I38=1,IF(②選手情報入力!$T$6="","",②選手情報入力!$T$6),IF(②選手情報入力!$T$7="","",②選手情報入力!$T$7))))</f>
        <v/>
      </c>
      <c r="AG38" t="str">
        <f>IF(E38="","",IF(②選手情報入力!S47="","",IF(I38=1,IF(②選手情報入力!$S$6="",0,1),IF(②選手情報入力!$S$7="",0,1))))</f>
        <v/>
      </c>
      <c r="AH38" t="str">
        <f>IF(E38="","",IF(②選手情報入力!S47="","",2))</f>
        <v/>
      </c>
    </row>
    <row r="39" spans="1:34">
      <c r="A39" t="str">
        <f>IF(E39="","",I39*4000000+①団体情報入力!$D$3*1000+②選手情報入力!A48)</f>
        <v/>
      </c>
      <c r="B39" t="str">
        <f>IF(E39="","",①団体情報入力!$D$3)</f>
        <v/>
      </c>
      <c r="D39" t="str">
        <f>IF(②選手情報入力!B48="","",LEFT(②選手情報入力!B48,1))</f>
        <v/>
      </c>
      <c r="E39" t="str">
        <f>IF(②選手情報入力!B48="","",②選手情報入力!B48)</f>
        <v/>
      </c>
      <c r="F39" t="str">
        <f>IF(E39="","",②選手情報入力!C48)</f>
        <v/>
      </c>
      <c r="G39" t="str">
        <f>IF(E39="","",②選手情報入力!D48)</f>
        <v/>
      </c>
      <c r="H39" t="str">
        <f t="shared" si="0"/>
        <v/>
      </c>
      <c r="I39" t="str">
        <f>IF(E39="","",IF(②選手情報入力!F48="男",1,2))</f>
        <v/>
      </c>
      <c r="J39" t="str">
        <f>IF(E39="","",IF(②選手情報入力!G48="","",②選手情報入力!G48))</f>
        <v/>
      </c>
      <c r="L39" t="str">
        <f t="shared" si="1"/>
        <v/>
      </c>
      <c r="M39" t="str">
        <f t="shared" si="2"/>
        <v/>
      </c>
      <c r="O39" t="str">
        <f>IF(E39="","",IF(②選手情報入力!I48="","",IF(I39=1,VLOOKUP(②選手情報入力!I48,種目情報!$A$4:$B$36,2,FALSE),VLOOKUP(②選手情報入力!I48,種目情報!$E$4:$F$36,2,FALSE))))</f>
        <v/>
      </c>
      <c r="P39" t="str">
        <f>IF(E39="","",IF(②選手情報入力!J48="","",②選手情報入力!J48))</f>
        <v/>
      </c>
      <c r="Q39" s="30" t="str">
        <f>IF(E39="","",IF(②選手情報入力!H48="",0,1))</f>
        <v/>
      </c>
      <c r="R39" t="str">
        <f>IF(E39="","",IF(②選手情報入力!I48="","",IF(I39=1,VLOOKUP(②選手情報入力!I48,種目情報!$A$4:$C$40,3,FALSE),VLOOKUP(②選手情報入力!I48,種目情報!$E$4:$G$41,3,FALSE))))</f>
        <v/>
      </c>
      <c r="S39" t="str">
        <f>IF(E39="","",IF(②選手情報入力!L48="","",IF(I39=1,VLOOKUP(②選手情報入力!L48,種目情報!$A$4:$B$40,2,FALSE),VLOOKUP(②選手情報入力!L48,種目情報!$E$4:$F$41,2,FALSE))))</f>
        <v/>
      </c>
      <c r="T39" t="str">
        <f>IF(E39="","",IF(②選手情報入力!M48="","",②選手情報入力!M48))</f>
        <v/>
      </c>
      <c r="U39" s="30" t="str">
        <f>IF(E39="","",IF(②選手情報入力!K48="",0,1))</f>
        <v/>
      </c>
      <c r="V39" t="str">
        <f>IF(E39="","",IF(②選手情報入力!L48="","",IF(I39=1,VLOOKUP(②選手情報入力!L48,種目情報!$A$4:$C$40,3,FALSE),VLOOKUP(②選手情報入力!L48,種目情報!$E$4:$G$41,3,FALSE))))</f>
        <v/>
      </c>
      <c r="W39" t="str">
        <f>IF(E39="","",IF(②選手情報入力!O48="","",IF(I39=1,VLOOKUP(②選手情報入力!O48,種目情報!$A$4:$B$40,2,FALSE),VLOOKUP(②選手情報入力!O48,種目情報!$E$4:$F$41,2,FALSE))))</f>
        <v/>
      </c>
      <c r="X39" t="str">
        <f>IF(E39="","",IF(②選手情報入力!P48="","",②選手情報入力!P48))</f>
        <v/>
      </c>
      <c r="Y39" s="30" t="str">
        <f>IF(E39="","",IF(②選手情報入力!N48="",0,1))</f>
        <v/>
      </c>
      <c r="Z39" t="str">
        <f>IF(E39="","",IF(②選手情報入力!O48="","",IF(I39=1,VLOOKUP(②選手情報入力!O48,種目情報!$A$4:$C$40,3,FALSE),VLOOKUP(②選手情報入力!O48,種目情報!$E$4:$G$41,3,FALSE))))</f>
        <v/>
      </c>
      <c r="AA39" t="str">
        <f>IF(E39="","",IF(②選手情報入力!Q48="","",IF(I39=1,種目情報!$J$4,種目情報!$J$6)))</f>
        <v/>
      </c>
      <c r="AB39" t="str">
        <f>IF(E39="","",IF(②選手情報入力!Q48="","",IF(I39=1,IF(②選手情報入力!$R$6="","",②選手情報入力!$R$6),IF(②選手情報入力!$R$7="","",②選手情報入力!$R$7))))</f>
        <v/>
      </c>
      <c r="AC39" t="str">
        <f>IF(E39="","",IF(②選手情報入力!Q48="","",IF(I39=1,IF(②選手情報入力!$Q$6="",0,1),IF(②選手情報入力!$Q$7="",0,1))))</f>
        <v/>
      </c>
      <c r="AD39" t="str">
        <f>IF(E39="","",IF(②選手情報入力!Q48="","",2))</f>
        <v/>
      </c>
      <c r="AE39" t="str">
        <f>IF(E39="","",IF(②選手情報入力!S48="","",IF(I39=1,種目情報!$J$5,種目情報!$J$7)))</f>
        <v/>
      </c>
      <c r="AF39" t="str">
        <f>IF(E39="","",IF(②選手情報入力!S48="","",IF(I39=1,IF(②選手情報入力!$T$6="","",②選手情報入力!$T$6),IF(②選手情報入力!$T$7="","",②選手情報入力!$T$7))))</f>
        <v/>
      </c>
      <c r="AG39" t="str">
        <f>IF(E39="","",IF(②選手情報入力!S48="","",IF(I39=1,IF(②選手情報入力!$S$6="",0,1),IF(②選手情報入力!$S$7="",0,1))))</f>
        <v/>
      </c>
      <c r="AH39" t="str">
        <f>IF(E39="","",IF(②選手情報入力!S48="","",2))</f>
        <v/>
      </c>
    </row>
    <row r="40" spans="1:34">
      <c r="A40" t="str">
        <f>IF(E40="","",I40*4000000+①団体情報入力!$D$3*1000+②選手情報入力!A49)</f>
        <v/>
      </c>
      <c r="B40" t="str">
        <f>IF(E40="","",①団体情報入力!$D$3)</f>
        <v/>
      </c>
      <c r="D40" t="str">
        <f>IF(②選手情報入力!B49="","",LEFT(②選手情報入力!B49,1))</f>
        <v/>
      </c>
      <c r="E40" t="str">
        <f>IF(②選手情報入力!B49="","",②選手情報入力!B49)</f>
        <v/>
      </c>
      <c r="F40" t="str">
        <f>IF(E40="","",②選手情報入力!C49)</f>
        <v/>
      </c>
      <c r="G40" t="str">
        <f>IF(E40="","",②選手情報入力!D49)</f>
        <v/>
      </c>
      <c r="H40" t="str">
        <f t="shared" si="0"/>
        <v/>
      </c>
      <c r="I40" t="str">
        <f>IF(E40="","",IF(②選手情報入力!F49="男",1,2))</f>
        <v/>
      </c>
      <c r="J40" t="str">
        <f>IF(E40="","",IF(②選手情報入力!G49="","",②選手情報入力!G49))</f>
        <v/>
      </c>
      <c r="L40" t="str">
        <f t="shared" si="1"/>
        <v/>
      </c>
      <c r="M40" t="str">
        <f t="shared" si="2"/>
        <v/>
      </c>
      <c r="O40" t="str">
        <f>IF(E40="","",IF(②選手情報入力!I49="","",IF(I40=1,VLOOKUP(②選手情報入力!I49,種目情報!$A$4:$B$36,2,FALSE),VLOOKUP(②選手情報入力!I49,種目情報!$E$4:$F$36,2,FALSE))))</f>
        <v/>
      </c>
      <c r="P40" t="str">
        <f>IF(E40="","",IF(②選手情報入力!J49="","",②選手情報入力!J49))</f>
        <v/>
      </c>
      <c r="Q40" s="30" t="str">
        <f>IF(E40="","",IF(②選手情報入力!H49="",0,1))</f>
        <v/>
      </c>
      <c r="R40" t="str">
        <f>IF(E40="","",IF(②選手情報入力!I49="","",IF(I40=1,VLOOKUP(②選手情報入力!I49,種目情報!$A$4:$C$40,3,FALSE),VLOOKUP(②選手情報入力!I49,種目情報!$E$4:$G$41,3,FALSE))))</f>
        <v/>
      </c>
      <c r="S40" t="str">
        <f>IF(E40="","",IF(②選手情報入力!L49="","",IF(I40=1,VLOOKUP(②選手情報入力!L49,種目情報!$A$4:$B$40,2,FALSE),VLOOKUP(②選手情報入力!L49,種目情報!$E$4:$F$41,2,FALSE))))</f>
        <v/>
      </c>
      <c r="T40" t="str">
        <f>IF(E40="","",IF(②選手情報入力!M49="","",②選手情報入力!M49))</f>
        <v/>
      </c>
      <c r="U40" s="30" t="str">
        <f>IF(E40="","",IF(②選手情報入力!K49="",0,1))</f>
        <v/>
      </c>
      <c r="V40" t="str">
        <f>IF(E40="","",IF(②選手情報入力!L49="","",IF(I40=1,VLOOKUP(②選手情報入力!L49,種目情報!$A$4:$C$40,3,FALSE),VLOOKUP(②選手情報入力!L49,種目情報!$E$4:$G$41,3,FALSE))))</f>
        <v/>
      </c>
      <c r="W40" t="str">
        <f>IF(E40="","",IF(②選手情報入力!O49="","",IF(I40=1,VLOOKUP(②選手情報入力!O49,種目情報!$A$4:$B$40,2,FALSE),VLOOKUP(②選手情報入力!O49,種目情報!$E$4:$F$41,2,FALSE))))</f>
        <v/>
      </c>
      <c r="X40" t="str">
        <f>IF(E40="","",IF(②選手情報入力!P49="","",②選手情報入力!P49))</f>
        <v/>
      </c>
      <c r="Y40" s="30" t="str">
        <f>IF(E40="","",IF(②選手情報入力!N49="",0,1))</f>
        <v/>
      </c>
      <c r="Z40" t="str">
        <f>IF(E40="","",IF(②選手情報入力!O49="","",IF(I40=1,VLOOKUP(②選手情報入力!O49,種目情報!$A$4:$C$40,3,FALSE),VLOOKUP(②選手情報入力!O49,種目情報!$E$4:$G$41,3,FALSE))))</f>
        <v/>
      </c>
      <c r="AA40" t="str">
        <f>IF(E40="","",IF(②選手情報入力!Q49="","",IF(I40=1,種目情報!$J$4,種目情報!$J$6)))</f>
        <v/>
      </c>
      <c r="AB40" t="str">
        <f>IF(E40="","",IF(②選手情報入力!Q49="","",IF(I40=1,IF(②選手情報入力!$R$6="","",②選手情報入力!$R$6),IF(②選手情報入力!$R$7="","",②選手情報入力!$R$7))))</f>
        <v/>
      </c>
      <c r="AC40" t="str">
        <f>IF(E40="","",IF(②選手情報入力!Q49="","",IF(I40=1,IF(②選手情報入力!$Q$6="",0,1),IF(②選手情報入力!$Q$7="",0,1))))</f>
        <v/>
      </c>
      <c r="AD40" t="str">
        <f>IF(E40="","",IF(②選手情報入力!Q49="","",2))</f>
        <v/>
      </c>
      <c r="AE40" t="str">
        <f>IF(E40="","",IF(②選手情報入力!S49="","",IF(I40=1,種目情報!$J$5,種目情報!$J$7)))</f>
        <v/>
      </c>
      <c r="AF40" t="str">
        <f>IF(E40="","",IF(②選手情報入力!S49="","",IF(I40=1,IF(②選手情報入力!$T$6="","",②選手情報入力!$T$6),IF(②選手情報入力!$T$7="","",②選手情報入力!$T$7))))</f>
        <v/>
      </c>
      <c r="AG40" t="str">
        <f>IF(E40="","",IF(②選手情報入力!S49="","",IF(I40=1,IF(②選手情報入力!$S$6="",0,1),IF(②選手情報入力!$S$7="",0,1))))</f>
        <v/>
      </c>
      <c r="AH40" t="str">
        <f>IF(E40="","",IF(②選手情報入力!S49="","",2))</f>
        <v/>
      </c>
    </row>
    <row r="41" spans="1:34">
      <c r="A41" t="str">
        <f>IF(E41="","",I41*4000000+①団体情報入力!$D$3*1000+②選手情報入力!A50)</f>
        <v/>
      </c>
      <c r="B41" t="str">
        <f>IF(E41="","",①団体情報入力!$D$3)</f>
        <v/>
      </c>
      <c r="D41" t="str">
        <f>IF(②選手情報入力!B50="","",LEFT(②選手情報入力!B50,1))</f>
        <v/>
      </c>
      <c r="E41" t="str">
        <f>IF(②選手情報入力!B50="","",②選手情報入力!B50)</f>
        <v/>
      </c>
      <c r="F41" t="str">
        <f>IF(E41="","",②選手情報入力!C50)</f>
        <v/>
      </c>
      <c r="G41" t="str">
        <f>IF(E41="","",②選手情報入力!D50)</f>
        <v/>
      </c>
      <c r="H41" t="str">
        <f t="shared" si="0"/>
        <v/>
      </c>
      <c r="I41" t="str">
        <f>IF(E41="","",IF(②選手情報入力!F50="男",1,2))</f>
        <v/>
      </c>
      <c r="J41" t="str">
        <f>IF(E41="","",IF(②選手情報入力!G50="","",②選手情報入力!G50))</f>
        <v/>
      </c>
      <c r="L41" t="str">
        <f t="shared" si="1"/>
        <v/>
      </c>
      <c r="M41" t="str">
        <f t="shared" si="2"/>
        <v/>
      </c>
      <c r="O41" t="str">
        <f>IF(E41="","",IF(②選手情報入力!I50="","",IF(I41=1,VLOOKUP(②選手情報入力!I50,種目情報!$A$4:$B$36,2,FALSE),VLOOKUP(②選手情報入力!I50,種目情報!$E$4:$F$36,2,FALSE))))</f>
        <v/>
      </c>
      <c r="P41" t="str">
        <f>IF(E41="","",IF(②選手情報入力!J50="","",②選手情報入力!J50))</f>
        <v/>
      </c>
      <c r="Q41" s="30" t="str">
        <f>IF(E41="","",IF(②選手情報入力!H50="",0,1))</f>
        <v/>
      </c>
      <c r="R41" t="str">
        <f>IF(E41="","",IF(②選手情報入力!I50="","",IF(I41=1,VLOOKUP(②選手情報入力!I50,種目情報!$A$4:$C$40,3,FALSE),VLOOKUP(②選手情報入力!I50,種目情報!$E$4:$G$41,3,FALSE))))</f>
        <v/>
      </c>
      <c r="S41" t="str">
        <f>IF(E41="","",IF(②選手情報入力!L50="","",IF(I41=1,VLOOKUP(②選手情報入力!L50,種目情報!$A$4:$B$40,2,FALSE),VLOOKUP(②選手情報入力!L50,種目情報!$E$4:$F$41,2,FALSE))))</f>
        <v/>
      </c>
      <c r="T41" t="str">
        <f>IF(E41="","",IF(②選手情報入力!M50="","",②選手情報入力!M50))</f>
        <v/>
      </c>
      <c r="U41" s="30" t="str">
        <f>IF(E41="","",IF(②選手情報入力!K50="",0,1))</f>
        <v/>
      </c>
      <c r="V41" t="str">
        <f>IF(E41="","",IF(②選手情報入力!L50="","",IF(I41=1,VLOOKUP(②選手情報入力!L50,種目情報!$A$4:$C$40,3,FALSE),VLOOKUP(②選手情報入力!L50,種目情報!$E$4:$G$41,3,FALSE))))</f>
        <v/>
      </c>
      <c r="W41" t="str">
        <f>IF(E41="","",IF(②選手情報入力!O50="","",IF(I41=1,VLOOKUP(②選手情報入力!O50,種目情報!$A$4:$B$40,2,FALSE),VLOOKUP(②選手情報入力!O50,種目情報!$E$4:$F$41,2,FALSE))))</f>
        <v/>
      </c>
      <c r="X41" t="str">
        <f>IF(E41="","",IF(②選手情報入力!P50="","",②選手情報入力!P50))</f>
        <v/>
      </c>
      <c r="Y41" s="30" t="str">
        <f>IF(E41="","",IF(②選手情報入力!N50="",0,1))</f>
        <v/>
      </c>
      <c r="Z41" t="str">
        <f>IF(E41="","",IF(②選手情報入力!O50="","",IF(I41=1,VLOOKUP(②選手情報入力!O50,種目情報!$A$4:$C$40,3,FALSE),VLOOKUP(②選手情報入力!O50,種目情報!$E$4:$G$41,3,FALSE))))</f>
        <v/>
      </c>
      <c r="AA41" t="str">
        <f>IF(E41="","",IF(②選手情報入力!Q50="","",IF(I41=1,種目情報!$J$4,種目情報!$J$6)))</f>
        <v/>
      </c>
      <c r="AB41" t="str">
        <f>IF(E41="","",IF(②選手情報入力!Q50="","",IF(I41=1,IF(②選手情報入力!$R$6="","",②選手情報入力!$R$6),IF(②選手情報入力!$R$7="","",②選手情報入力!$R$7))))</f>
        <v/>
      </c>
      <c r="AC41" t="str">
        <f>IF(E41="","",IF(②選手情報入力!Q50="","",IF(I41=1,IF(②選手情報入力!$Q$6="",0,1),IF(②選手情報入力!$Q$7="",0,1))))</f>
        <v/>
      </c>
      <c r="AD41" t="str">
        <f>IF(E41="","",IF(②選手情報入力!Q50="","",2))</f>
        <v/>
      </c>
      <c r="AE41" t="str">
        <f>IF(E41="","",IF(②選手情報入力!S50="","",IF(I41=1,種目情報!$J$5,種目情報!$J$7)))</f>
        <v/>
      </c>
      <c r="AF41" t="str">
        <f>IF(E41="","",IF(②選手情報入力!S50="","",IF(I41=1,IF(②選手情報入力!$T$6="","",②選手情報入力!$T$6),IF(②選手情報入力!$T$7="","",②選手情報入力!$T$7))))</f>
        <v/>
      </c>
      <c r="AG41" t="str">
        <f>IF(E41="","",IF(②選手情報入力!S50="","",IF(I41=1,IF(②選手情報入力!$S$6="",0,1),IF(②選手情報入力!$S$7="",0,1))))</f>
        <v/>
      </c>
      <c r="AH41" t="str">
        <f>IF(E41="","",IF(②選手情報入力!S50="","",2))</f>
        <v/>
      </c>
    </row>
    <row r="42" spans="1:34">
      <c r="A42" t="str">
        <f>IF(E42="","",I42*4000000+①団体情報入力!$D$3*1000+②選手情報入力!A51)</f>
        <v/>
      </c>
      <c r="B42" t="str">
        <f>IF(E42="","",①団体情報入力!$D$3)</f>
        <v/>
      </c>
      <c r="D42" t="str">
        <f>IF(②選手情報入力!B51="","",LEFT(②選手情報入力!B51,1))</f>
        <v/>
      </c>
      <c r="E42" t="str">
        <f>IF(②選手情報入力!B51="","",②選手情報入力!B51)</f>
        <v/>
      </c>
      <c r="F42" t="str">
        <f>IF(E42="","",②選手情報入力!C51)</f>
        <v/>
      </c>
      <c r="G42" t="str">
        <f>IF(E42="","",②選手情報入力!D51)</f>
        <v/>
      </c>
      <c r="H42" t="str">
        <f t="shared" si="0"/>
        <v/>
      </c>
      <c r="I42" t="str">
        <f>IF(E42="","",IF(②選手情報入力!F51="男",1,2))</f>
        <v/>
      </c>
      <c r="J42" t="str">
        <f>IF(E42="","",IF(②選手情報入力!G51="","",②選手情報入力!G51))</f>
        <v/>
      </c>
      <c r="L42" t="str">
        <f t="shared" si="1"/>
        <v/>
      </c>
      <c r="M42" t="str">
        <f t="shared" si="2"/>
        <v/>
      </c>
      <c r="O42" t="str">
        <f>IF(E42="","",IF(②選手情報入力!I51="","",IF(I42=1,VLOOKUP(②選手情報入力!I51,種目情報!$A$4:$B$36,2,FALSE),VLOOKUP(②選手情報入力!I51,種目情報!$E$4:$F$36,2,FALSE))))</f>
        <v/>
      </c>
      <c r="P42" t="str">
        <f>IF(E42="","",IF(②選手情報入力!J51="","",②選手情報入力!J51))</f>
        <v/>
      </c>
      <c r="Q42" s="30" t="str">
        <f>IF(E42="","",IF(②選手情報入力!H51="",0,1))</f>
        <v/>
      </c>
      <c r="R42" t="str">
        <f>IF(E42="","",IF(②選手情報入力!I51="","",IF(I42=1,VLOOKUP(②選手情報入力!I51,種目情報!$A$4:$C$40,3,FALSE),VLOOKUP(②選手情報入力!I51,種目情報!$E$4:$G$41,3,FALSE))))</f>
        <v/>
      </c>
      <c r="S42" t="str">
        <f>IF(E42="","",IF(②選手情報入力!L51="","",IF(I42=1,VLOOKUP(②選手情報入力!L51,種目情報!$A$4:$B$40,2,FALSE),VLOOKUP(②選手情報入力!L51,種目情報!$E$4:$F$41,2,FALSE))))</f>
        <v/>
      </c>
      <c r="T42" t="str">
        <f>IF(E42="","",IF(②選手情報入力!M51="","",②選手情報入力!M51))</f>
        <v/>
      </c>
      <c r="U42" s="30" t="str">
        <f>IF(E42="","",IF(②選手情報入力!K51="",0,1))</f>
        <v/>
      </c>
      <c r="V42" t="str">
        <f>IF(E42="","",IF(②選手情報入力!L51="","",IF(I42=1,VLOOKUP(②選手情報入力!L51,種目情報!$A$4:$C$40,3,FALSE),VLOOKUP(②選手情報入力!L51,種目情報!$E$4:$G$41,3,FALSE))))</f>
        <v/>
      </c>
      <c r="W42" t="str">
        <f>IF(E42="","",IF(②選手情報入力!O51="","",IF(I42=1,VLOOKUP(②選手情報入力!O51,種目情報!$A$4:$B$40,2,FALSE),VLOOKUP(②選手情報入力!O51,種目情報!$E$4:$F$41,2,FALSE))))</f>
        <v/>
      </c>
      <c r="X42" t="str">
        <f>IF(E42="","",IF(②選手情報入力!P51="","",②選手情報入力!P51))</f>
        <v/>
      </c>
      <c r="Y42" s="30" t="str">
        <f>IF(E42="","",IF(②選手情報入力!N51="",0,1))</f>
        <v/>
      </c>
      <c r="Z42" t="str">
        <f>IF(E42="","",IF(②選手情報入力!O51="","",IF(I42=1,VLOOKUP(②選手情報入力!O51,種目情報!$A$4:$C$40,3,FALSE),VLOOKUP(②選手情報入力!O51,種目情報!$E$4:$G$41,3,FALSE))))</f>
        <v/>
      </c>
      <c r="AA42" t="str">
        <f>IF(E42="","",IF(②選手情報入力!Q51="","",IF(I42=1,種目情報!$J$4,種目情報!$J$6)))</f>
        <v/>
      </c>
      <c r="AB42" t="str">
        <f>IF(E42="","",IF(②選手情報入力!Q51="","",IF(I42=1,IF(②選手情報入力!$R$6="","",②選手情報入力!$R$6),IF(②選手情報入力!$R$7="","",②選手情報入力!$R$7))))</f>
        <v/>
      </c>
      <c r="AC42" t="str">
        <f>IF(E42="","",IF(②選手情報入力!Q51="","",IF(I42=1,IF(②選手情報入力!$Q$6="",0,1),IF(②選手情報入力!$Q$7="",0,1))))</f>
        <v/>
      </c>
      <c r="AD42" t="str">
        <f>IF(E42="","",IF(②選手情報入力!Q51="","",2))</f>
        <v/>
      </c>
      <c r="AE42" t="str">
        <f>IF(E42="","",IF(②選手情報入力!S51="","",IF(I42=1,種目情報!$J$5,種目情報!$J$7)))</f>
        <v/>
      </c>
      <c r="AF42" t="str">
        <f>IF(E42="","",IF(②選手情報入力!S51="","",IF(I42=1,IF(②選手情報入力!$T$6="","",②選手情報入力!$T$6),IF(②選手情報入力!$T$7="","",②選手情報入力!$T$7))))</f>
        <v/>
      </c>
      <c r="AG42" t="str">
        <f>IF(E42="","",IF(②選手情報入力!S51="","",IF(I42=1,IF(②選手情報入力!$S$6="",0,1),IF(②選手情報入力!$S$7="",0,1))))</f>
        <v/>
      </c>
      <c r="AH42" t="str">
        <f>IF(E42="","",IF(②選手情報入力!S51="","",2))</f>
        <v/>
      </c>
    </row>
    <row r="43" spans="1:34">
      <c r="A43" t="str">
        <f>IF(E43="","",I43*4000000+①団体情報入力!$D$3*1000+②選手情報入力!A52)</f>
        <v/>
      </c>
      <c r="B43" t="str">
        <f>IF(E43="","",①団体情報入力!$D$3)</f>
        <v/>
      </c>
      <c r="D43" t="str">
        <f>IF(②選手情報入力!B52="","",LEFT(②選手情報入力!B52,1))</f>
        <v/>
      </c>
      <c r="E43" t="str">
        <f>IF(②選手情報入力!B52="","",②選手情報入力!B52)</f>
        <v/>
      </c>
      <c r="F43" t="str">
        <f>IF(E43="","",②選手情報入力!C52)</f>
        <v/>
      </c>
      <c r="G43" t="str">
        <f>IF(E43="","",②選手情報入力!D52)</f>
        <v/>
      </c>
      <c r="H43" t="str">
        <f t="shared" si="0"/>
        <v/>
      </c>
      <c r="I43" t="str">
        <f>IF(E43="","",IF(②選手情報入力!F52="男",1,2))</f>
        <v/>
      </c>
      <c r="J43" t="str">
        <f>IF(E43="","",IF(②選手情報入力!G52="","",②選手情報入力!G52))</f>
        <v/>
      </c>
      <c r="L43" t="str">
        <f t="shared" si="1"/>
        <v/>
      </c>
      <c r="M43" t="str">
        <f t="shared" si="2"/>
        <v/>
      </c>
      <c r="O43" t="str">
        <f>IF(E43="","",IF(②選手情報入力!I52="","",IF(I43=1,VLOOKUP(②選手情報入力!I52,種目情報!$A$4:$B$36,2,FALSE),VLOOKUP(②選手情報入力!I52,種目情報!$E$4:$F$36,2,FALSE))))</f>
        <v/>
      </c>
      <c r="P43" t="str">
        <f>IF(E43="","",IF(②選手情報入力!J52="","",②選手情報入力!J52))</f>
        <v/>
      </c>
      <c r="Q43" s="30" t="str">
        <f>IF(E43="","",IF(②選手情報入力!H52="",0,1))</f>
        <v/>
      </c>
      <c r="R43" t="str">
        <f>IF(E43="","",IF(②選手情報入力!I52="","",IF(I43=1,VLOOKUP(②選手情報入力!I52,種目情報!$A$4:$C$40,3,FALSE),VLOOKUP(②選手情報入力!I52,種目情報!$E$4:$G$41,3,FALSE))))</f>
        <v/>
      </c>
      <c r="S43" t="str">
        <f>IF(E43="","",IF(②選手情報入力!L52="","",IF(I43=1,VLOOKUP(②選手情報入力!L52,種目情報!$A$4:$B$40,2,FALSE),VLOOKUP(②選手情報入力!L52,種目情報!$E$4:$F$41,2,FALSE))))</f>
        <v/>
      </c>
      <c r="T43" t="str">
        <f>IF(E43="","",IF(②選手情報入力!M52="","",②選手情報入力!M52))</f>
        <v/>
      </c>
      <c r="U43" s="30" t="str">
        <f>IF(E43="","",IF(②選手情報入力!K52="",0,1))</f>
        <v/>
      </c>
      <c r="V43" t="str">
        <f>IF(E43="","",IF(②選手情報入力!L52="","",IF(I43=1,VLOOKUP(②選手情報入力!L52,種目情報!$A$4:$C$40,3,FALSE),VLOOKUP(②選手情報入力!L52,種目情報!$E$4:$G$41,3,FALSE))))</f>
        <v/>
      </c>
      <c r="W43" t="str">
        <f>IF(E43="","",IF(②選手情報入力!O52="","",IF(I43=1,VLOOKUP(②選手情報入力!O52,種目情報!$A$4:$B$40,2,FALSE),VLOOKUP(②選手情報入力!O52,種目情報!$E$4:$F$41,2,FALSE))))</f>
        <v/>
      </c>
      <c r="X43" t="str">
        <f>IF(E43="","",IF(②選手情報入力!P52="","",②選手情報入力!P52))</f>
        <v/>
      </c>
      <c r="Y43" s="30" t="str">
        <f>IF(E43="","",IF(②選手情報入力!N52="",0,1))</f>
        <v/>
      </c>
      <c r="Z43" t="str">
        <f>IF(E43="","",IF(②選手情報入力!O52="","",IF(I43=1,VLOOKUP(②選手情報入力!O52,種目情報!$A$4:$C$40,3,FALSE),VLOOKUP(②選手情報入力!O52,種目情報!$E$4:$G$41,3,FALSE))))</f>
        <v/>
      </c>
      <c r="AA43" t="str">
        <f>IF(E43="","",IF(②選手情報入力!Q52="","",IF(I43=1,種目情報!$J$4,種目情報!$J$6)))</f>
        <v/>
      </c>
      <c r="AB43" t="str">
        <f>IF(E43="","",IF(②選手情報入力!Q52="","",IF(I43=1,IF(②選手情報入力!$R$6="","",②選手情報入力!$R$6),IF(②選手情報入力!$R$7="","",②選手情報入力!$R$7))))</f>
        <v/>
      </c>
      <c r="AC43" t="str">
        <f>IF(E43="","",IF(②選手情報入力!Q52="","",IF(I43=1,IF(②選手情報入力!$Q$6="",0,1),IF(②選手情報入力!$Q$7="",0,1))))</f>
        <v/>
      </c>
      <c r="AD43" t="str">
        <f>IF(E43="","",IF(②選手情報入力!Q52="","",2))</f>
        <v/>
      </c>
      <c r="AE43" t="str">
        <f>IF(E43="","",IF(②選手情報入力!S52="","",IF(I43=1,種目情報!$J$5,種目情報!$J$7)))</f>
        <v/>
      </c>
      <c r="AF43" t="str">
        <f>IF(E43="","",IF(②選手情報入力!S52="","",IF(I43=1,IF(②選手情報入力!$T$6="","",②選手情報入力!$T$6),IF(②選手情報入力!$T$7="","",②選手情報入力!$T$7))))</f>
        <v/>
      </c>
      <c r="AG43" t="str">
        <f>IF(E43="","",IF(②選手情報入力!S52="","",IF(I43=1,IF(②選手情報入力!$S$6="",0,1),IF(②選手情報入力!$S$7="",0,1))))</f>
        <v/>
      </c>
      <c r="AH43" t="str">
        <f>IF(E43="","",IF(②選手情報入力!S52="","",2))</f>
        <v/>
      </c>
    </row>
    <row r="44" spans="1:34">
      <c r="A44" t="str">
        <f>IF(E44="","",I44*4000000+①団体情報入力!$D$3*1000+②選手情報入力!A53)</f>
        <v/>
      </c>
      <c r="B44" t="str">
        <f>IF(E44="","",①団体情報入力!$D$3)</f>
        <v/>
      </c>
      <c r="D44" t="str">
        <f>IF(②選手情報入力!B53="","",LEFT(②選手情報入力!B53,1))</f>
        <v/>
      </c>
      <c r="E44" t="str">
        <f>IF(②選手情報入力!B53="","",②選手情報入力!B53)</f>
        <v/>
      </c>
      <c r="F44" t="str">
        <f>IF(E44="","",②選手情報入力!C53)</f>
        <v/>
      </c>
      <c r="G44" t="str">
        <f>IF(E44="","",②選手情報入力!D53)</f>
        <v/>
      </c>
      <c r="H44" t="str">
        <f t="shared" si="0"/>
        <v/>
      </c>
      <c r="I44" t="str">
        <f>IF(E44="","",IF(②選手情報入力!F53="男",1,2))</f>
        <v/>
      </c>
      <c r="J44" t="str">
        <f>IF(E44="","",IF(②選手情報入力!G53="","",②選手情報入力!G53))</f>
        <v/>
      </c>
      <c r="L44" t="str">
        <f t="shared" si="1"/>
        <v/>
      </c>
      <c r="M44" t="str">
        <f t="shared" si="2"/>
        <v/>
      </c>
      <c r="O44" t="str">
        <f>IF(E44="","",IF(②選手情報入力!I53="","",IF(I44=1,VLOOKUP(②選手情報入力!I53,種目情報!$A$4:$B$36,2,FALSE),VLOOKUP(②選手情報入力!I53,種目情報!$E$4:$F$36,2,FALSE))))</f>
        <v/>
      </c>
      <c r="P44" t="str">
        <f>IF(E44="","",IF(②選手情報入力!J53="","",②選手情報入力!J53))</f>
        <v/>
      </c>
      <c r="Q44" s="30" t="str">
        <f>IF(E44="","",IF(②選手情報入力!H53="",0,1))</f>
        <v/>
      </c>
      <c r="R44" t="str">
        <f>IF(E44="","",IF(②選手情報入力!I53="","",IF(I44=1,VLOOKUP(②選手情報入力!I53,種目情報!$A$4:$C$40,3,FALSE),VLOOKUP(②選手情報入力!I53,種目情報!$E$4:$G$41,3,FALSE))))</f>
        <v/>
      </c>
      <c r="S44" t="str">
        <f>IF(E44="","",IF(②選手情報入力!L53="","",IF(I44=1,VLOOKUP(②選手情報入力!L53,種目情報!$A$4:$B$40,2,FALSE),VLOOKUP(②選手情報入力!L53,種目情報!$E$4:$F$41,2,FALSE))))</f>
        <v/>
      </c>
      <c r="T44" t="str">
        <f>IF(E44="","",IF(②選手情報入力!M53="","",②選手情報入力!M53))</f>
        <v/>
      </c>
      <c r="U44" s="30" t="str">
        <f>IF(E44="","",IF(②選手情報入力!K53="",0,1))</f>
        <v/>
      </c>
      <c r="V44" t="str">
        <f>IF(E44="","",IF(②選手情報入力!L53="","",IF(I44=1,VLOOKUP(②選手情報入力!L53,種目情報!$A$4:$C$40,3,FALSE),VLOOKUP(②選手情報入力!L53,種目情報!$E$4:$G$41,3,FALSE))))</f>
        <v/>
      </c>
      <c r="W44" t="str">
        <f>IF(E44="","",IF(②選手情報入力!O53="","",IF(I44=1,VLOOKUP(②選手情報入力!O53,種目情報!$A$4:$B$40,2,FALSE),VLOOKUP(②選手情報入力!O53,種目情報!$E$4:$F$41,2,FALSE))))</f>
        <v/>
      </c>
      <c r="X44" t="str">
        <f>IF(E44="","",IF(②選手情報入力!P53="","",②選手情報入力!P53))</f>
        <v/>
      </c>
      <c r="Y44" s="30" t="str">
        <f>IF(E44="","",IF(②選手情報入力!N53="",0,1))</f>
        <v/>
      </c>
      <c r="Z44" t="str">
        <f>IF(E44="","",IF(②選手情報入力!O53="","",IF(I44=1,VLOOKUP(②選手情報入力!O53,種目情報!$A$4:$C$40,3,FALSE),VLOOKUP(②選手情報入力!O53,種目情報!$E$4:$G$41,3,FALSE))))</f>
        <v/>
      </c>
      <c r="AA44" t="str">
        <f>IF(E44="","",IF(②選手情報入力!Q53="","",IF(I44=1,種目情報!$J$4,種目情報!$J$6)))</f>
        <v/>
      </c>
      <c r="AB44" t="str">
        <f>IF(E44="","",IF(②選手情報入力!Q53="","",IF(I44=1,IF(②選手情報入力!$R$6="","",②選手情報入力!$R$6),IF(②選手情報入力!$R$7="","",②選手情報入力!$R$7))))</f>
        <v/>
      </c>
      <c r="AC44" t="str">
        <f>IF(E44="","",IF(②選手情報入力!Q53="","",IF(I44=1,IF(②選手情報入力!$Q$6="",0,1),IF(②選手情報入力!$Q$7="",0,1))))</f>
        <v/>
      </c>
      <c r="AD44" t="str">
        <f>IF(E44="","",IF(②選手情報入力!Q53="","",2))</f>
        <v/>
      </c>
      <c r="AE44" t="str">
        <f>IF(E44="","",IF(②選手情報入力!S53="","",IF(I44=1,種目情報!$J$5,種目情報!$J$7)))</f>
        <v/>
      </c>
      <c r="AF44" t="str">
        <f>IF(E44="","",IF(②選手情報入力!S53="","",IF(I44=1,IF(②選手情報入力!$T$6="","",②選手情報入力!$T$6),IF(②選手情報入力!$T$7="","",②選手情報入力!$T$7))))</f>
        <v/>
      </c>
      <c r="AG44" t="str">
        <f>IF(E44="","",IF(②選手情報入力!S53="","",IF(I44=1,IF(②選手情報入力!$S$6="",0,1),IF(②選手情報入力!$S$7="",0,1))))</f>
        <v/>
      </c>
      <c r="AH44" t="str">
        <f>IF(E44="","",IF(②選手情報入力!S53="","",2))</f>
        <v/>
      </c>
    </row>
    <row r="45" spans="1:34">
      <c r="A45" t="str">
        <f>IF(E45="","",I45*4000000+①団体情報入力!$D$3*1000+②選手情報入力!A54)</f>
        <v/>
      </c>
      <c r="B45" t="str">
        <f>IF(E45="","",①団体情報入力!$D$3)</f>
        <v/>
      </c>
      <c r="D45" t="str">
        <f>IF(②選手情報入力!B54="","",LEFT(②選手情報入力!B54,1))</f>
        <v/>
      </c>
      <c r="E45" t="str">
        <f>IF(②選手情報入力!B54="","",②選手情報入力!B54)</f>
        <v/>
      </c>
      <c r="F45" t="str">
        <f>IF(E45="","",②選手情報入力!C54)</f>
        <v/>
      </c>
      <c r="G45" t="str">
        <f>IF(E45="","",②選手情報入力!D54)</f>
        <v/>
      </c>
      <c r="H45" t="str">
        <f t="shared" si="0"/>
        <v/>
      </c>
      <c r="I45" t="str">
        <f>IF(E45="","",IF(②選手情報入力!F54="男",1,2))</f>
        <v/>
      </c>
      <c r="J45" t="str">
        <f>IF(E45="","",IF(②選手情報入力!G54="","",②選手情報入力!G54))</f>
        <v/>
      </c>
      <c r="L45" t="str">
        <f t="shared" si="1"/>
        <v/>
      </c>
      <c r="M45" t="str">
        <f t="shared" si="2"/>
        <v/>
      </c>
      <c r="O45" t="str">
        <f>IF(E45="","",IF(②選手情報入力!I54="","",IF(I45=1,VLOOKUP(②選手情報入力!I54,種目情報!$A$4:$B$36,2,FALSE),VLOOKUP(②選手情報入力!I54,種目情報!$E$4:$F$36,2,FALSE))))</f>
        <v/>
      </c>
      <c r="P45" t="str">
        <f>IF(E45="","",IF(②選手情報入力!J54="","",②選手情報入力!J54))</f>
        <v/>
      </c>
      <c r="Q45" s="30" t="str">
        <f>IF(E45="","",IF(②選手情報入力!H54="",0,1))</f>
        <v/>
      </c>
      <c r="R45" t="str">
        <f>IF(E45="","",IF(②選手情報入力!I54="","",IF(I45=1,VLOOKUP(②選手情報入力!I54,種目情報!$A$4:$C$40,3,FALSE),VLOOKUP(②選手情報入力!I54,種目情報!$E$4:$G$41,3,FALSE))))</f>
        <v/>
      </c>
      <c r="S45" t="str">
        <f>IF(E45="","",IF(②選手情報入力!L54="","",IF(I45=1,VLOOKUP(②選手情報入力!L54,種目情報!$A$4:$B$40,2,FALSE),VLOOKUP(②選手情報入力!L54,種目情報!$E$4:$F$41,2,FALSE))))</f>
        <v/>
      </c>
      <c r="T45" t="str">
        <f>IF(E45="","",IF(②選手情報入力!M54="","",②選手情報入力!M54))</f>
        <v/>
      </c>
      <c r="U45" s="30" t="str">
        <f>IF(E45="","",IF(②選手情報入力!K54="",0,1))</f>
        <v/>
      </c>
      <c r="V45" t="str">
        <f>IF(E45="","",IF(②選手情報入力!L54="","",IF(I45=1,VLOOKUP(②選手情報入力!L54,種目情報!$A$4:$C$40,3,FALSE),VLOOKUP(②選手情報入力!L54,種目情報!$E$4:$G$41,3,FALSE))))</f>
        <v/>
      </c>
      <c r="W45" t="str">
        <f>IF(E45="","",IF(②選手情報入力!O54="","",IF(I45=1,VLOOKUP(②選手情報入力!O54,種目情報!$A$4:$B$40,2,FALSE),VLOOKUP(②選手情報入力!O54,種目情報!$E$4:$F$41,2,FALSE))))</f>
        <v/>
      </c>
      <c r="X45" t="str">
        <f>IF(E45="","",IF(②選手情報入力!P54="","",②選手情報入力!P54))</f>
        <v/>
      </c>
      <c r="Y45" s="30" t="str">
        <f>IF(E45="","",IF(②選手情報入力!N54="",0,1))</f>
        <v/>
      </c>
      <c r="Z45" t="str">
        <f>IF(E45="","",IF(②選手情報入力!O54="","",IF(I45=1,VLOOKUP(②選手情報入力!O54,種目情報!$A$4:$C$40,3,FALSE),VLOOKUP(②選手情報入力!O54,種目情報!$E$4:$G$41,3,FALSE))))</f>
        <v/>
      </c>
      <c r="AA45" t="str">
        <f>IF(E45="","",IF(②選手情報入力!Q54="","",IF(I45=1,種目情報!$J$4,種目情報!$J$6)))</f>
        <v/>
      </c>
      <c r="AB45" t="str">
        <f>IF(E45="","",IF(②選手情報入力!Q54="","",IF(I45=1,IF(②選手情報入力!$R$6="","",②選手情報入力!$R$6),IF(②選手情報入力!$R$7="","",②選手情報入力!$R$7))))</f>
        <v/>
      </c>
      <c r="AC45" t="str">
        <f>IF(E45="","",IF(②選手情報入力!Q54="","",IF(I45=1,IF(②選手情報入力!$Q$6="",0,1),IF(②選手情報入力!$Q$7="",0,1))))</f>
        <v/>
      </c>
      <c r="AD45" t="str">
        <f>IF(E45="","",IF(②選手情報入力!Q54="","",2))</f>
        <v/>
      </c>
      <c r="AE45" t="str">
        <f>IF(E45="","",IF(②選手情報入力!S54="","",IF(I45=1,種目情報!$J$5,種目情報!$J$7)))</f>
        <v/>
      </c>
      <c r="AF45" t="str">
        <f>IF(E45="","",IF(②選手情報入力!S54="","",IF(I45=1,IF(②選手情報入力!$T$6="","",②選手情報入力!$T$6),IF(②選手情報入力!$T$7="","",②選手情報入力!$T$7))))</f>
        <v/>
      </c>
      <c r="AG45" t="str">
        <f>IF(E45="","",IF(②選手情報入力!S54="","",IF(I45=1,IF(②選手情報入力!$S$6="",0,1),IF(②選手情報入力!$S$7="",0,1))))</f>
        <v/>
      </c>
      <c r="AH45" t="str">
        <f>IF(E45="","",IF(②選手情報入力!S54="","",2))</f>
        <v/>
      </c>
    </row>
    <row r="46" spans="1:34">
      <c r="A46" t="str">
        <f>IF(E46="","",I46*4000000+①団体情報入力!$D$3*1000+②選手情報入力!A55)</f>
        <v/>
      </c>
      <c r="B46" t="str">
        <f>IF(E46="","",①団体情報入力!$D$3)</f>
        <v/>
      </c>
      <c r="D46" t="str">
        <f>IF(②選手情報入力!B55="","",LEFT(②選手情報入力!B55,1))</f>
        <v/>
      </c>
      <c r="E46" t="str">
        <f>IF(②選手情報入力!B55="","",②選手情報入力!B55)</f>
        <v/>
      </c>
      <c r="F46" t="str">
        <f>IF(E46="","",②選手情報入力!C55)</f>
        <v/>
      </c>
      <c r="G46" t="str">
        <f>IF(E46="","",②選手情報入力!D55)</f>
        <v/>
      </c>
      <c r="H46" t="str">
        <f t="shared" si="0"/>
        <v/>
      </c>
      <c r="I46" t="str">
        <f>IF(E46="","",IF(②選手情報入力!F55="男",1,2))</f>
        <v/>
      </c>
      <c r="J46" t="str">
        <f>IF(E46="","",IF(②選手情報入力!G55="","",②選手情報入力!G55))</f>
        <v/>
      </c>
      <c r="L46" t="str">
        <f t="shared" si="1"/>
        <v/>
      </c>
      <c r="M46" t="str">
        <f t="shared" si="2"/>
        <v/>
      </c>
      <c r="O46" t="str">
        <f>IF(E46="","",IF(②選手情報入力!I55="","",IF(I46=1,VLOOKUP(②選手情報入力!I55,種目情報!$A$4:$B$36,2,FALSE),VLOOKUP(②選手情報入力!I55,種目情報!$E$4:$F$36,2,FALSE))))</f>
        <v/>
      </c>
      <c r="P46" t="str">
        <f>IF(E46="","",IF(②選手情報入力!J55="","",②選手情報入力!J55))</f>
        <v/>
      </c>
      <c r="Q46" s="30" t="str">
        <f>IF(E46="","",IF(②選手情報入力!H55="",0,1))</f>
        <v/>
      </c>
      <c r="R46" t="str">
        <f>IF(E46="","",IF(②選手情報入力!I55="","",IF(I46=1,VLOOKUP(②選手情報入力!I55,種目情報!$A$4:$C$40,3,FALSE),VLOOKUP(②選手情報入力!I55,種目情報!$E$4:$G$41,3,FALSE))))</f>
        <v/>
      </c>
      <c r="S46" t="str">
        <f>IF(E46="","",IF(②選手情報入力!L55="","",IF(I46=1,VLOOKUP(②選手情報入力!L55,種目情報!$A$4:$B$40,2,FALSE),VLOOKUP(②選手情報入力!L55,種目情報!$E$4:$F$41,2,FALSE))))</f>
        <v/>
      </c>
      <c r="T46" t="str">
        <f>IF(E46="","",IF(②選手情報入力!M55="","",②選手情報入力!M55))</f>
        <v/>
      </c>
      <c r="U46" s="30" t="str">
        <f>IF(E46="","",IF(②選手情報入力!K55="",0,1))</f>
        <v/>
      </c>
      <c r="V46" t="str">
        <f>IF(E46="","",IF(②選手情報入力!L55="","",IF(I46=1,VLOOKUP(②選手情報入力!L55,種目情報!$A$4:$C$40,3,FALSE),VLOOKUP(②選手情報入力!L55,種目情報!$E$4:$G$41,3,FALSE))))</f>
        <v/>
      </c>
      <c r="W46" t="str">
        <f>IF(E46="","",IF(②選手情報入力!O55="","",IF(I46=1,VLOOKUP(②選手情報入力!O55,種目情報!$A$4:$B$40,2,FALSE),VLOOKUP(②選手情報入力!O55,種目情報!$E$4:$F$41,2,FALSE))))</f>
        <v/>
      </c>
      <c r="X46" t="str">
        <f>IF(E46="","",IF(②選手情報入力!P55="","",②選手情報入力!P55))</f>
        <v/>
      </c>
      <c r="Y46" s="30" t="str">
        <f>IF(E46="","",IF(②選手情報入力!N55="",0,1))</f>
        <v/>
      </c>
      <c r="Z46" t="str">
        <f>IF(E46="","",IF(②選手情報入力!O55="","",IF(I46=1,VLOOKUP(②選手情報入力!O55,種目情報!$A$4:$C$40,3,FALSE),VLOOKUP(②選手情報入力!O55,種目情報!$E$4:$G$41,3,FALSE))))</f>
        <v/>
      </c>
      <c r="AA46" t="str">
        <f>IF(E46="","",IF(②選手情報入力!Q55="","",IF(I46=1,種目情報!$J$4,種目情報!$J$6)))</f>
        <v/>
      </c>
      <c r="AB46" t="str">
        <f>IF(E46="","",IF(②選手情報入力!Q55="","",IF(I46=1,IF(②選手情報入力!$R$6="","",②選手情報入力!$R$6),IF(②選手情報入力!$R$7="","",②選手情報入力!$R$7))))</f>
        <v/>
      </c>
      <c r="AC46" t="str">
        <f>IF(E46="","",IF(②選手情報入力!Q55="","",IF(I46=1,IF(②選手情報入力!$Q$6="",0,1),IF(②選手情報入力!$Q$7="",0,1))))</f>
        <v/>
      </c>
      <c r="AD46" t="str">
        <f>IF(E46="","",IF(②選手情報入力!Q55="","",2))</f>
        <v/>
      </c>
      <c r="AE46" t="str">
        <f>IF(E46="","",IF(②選手情報入力!S55="","",IF(I46=1,種目情報!$J$5,種目情報!$J$7)))</f>
        <v/>
      </c>
      <c r="AF46" t="str">
        <f>IF(E46="","",IF(②選手情報入力!S55="","",IF(I46=1,IF(②選手情報入力!$T$6="","",②選手情報入力!$T$6),IF(②選手情報入力!$T$7="","",②選手情報入力!$T$7))))</f>
        <v/>
      </c>
      <c r="AG46" t="str">
        <f>IF(E46="","",IF(②選手情報入力!S55="","",IF(I46=1,IF(②選手情報入力!$S$6="",0,1),IF(②選手情報入力!$S$7="",0,1))))</f>
        <v/>
      </c>
      <c r="AH46" t="str">
        <f>IF(E46="","",IF(②選手情報入力!S55="","",2))</f>
        <v/>
      </c>
    </row>
    <row r="47" spans="1:34">
      <c r="A47" t="str">
        <f>IF(E47="","",I47*4000000+①団体情報入力!$D$3*1000+②選手情報入力!A56)</f>
        <v/>
      </c>
      <c r="B47" t="str">
        <f>IF(E47="","",①団体情報入力!$D$3)</f>
        <v/>
      </c>
      <c r="D47" t="str">
        <f>IF(②選手情報入力!B56="","",LEFT(②選手情報入力!B56,1))</f>
        <v/>
      </c>
      <c r="E47" t="str">
        <f>IF(②選手情報入力!B56="","",②選手情報入力!B56)</f>
        <v/>
      </c>
      <c r="F47" t="str">
        <f>IF(E47="","",②選手情報入力!C56)</f>
        <v/>
      </c>
      <c r="G47" t="str">
        <f>IF(E47="","",②選手情報入力!D56)</f>
        <v/>
      </c>
      <c r="H47" t="str">
        <f t="shared" si="0"/>
        <v/>
      </c>
      <c r="I47" t="str">
        <f>IF(E47="","",IF(②選手情報入力!F56="男",1,2))</f>
        <v/>
      </c>
      <c r="J47" t="str">
        <f>IF(E47="","",IF(②選手情報入力!G56="","",②選手情報入力!G56))</f>
        <v/>
      </c>
      <c r="L47" t="str">
        <f t="shared" si="1"/>
        <v/>
      </c>
      <c r="M47" t="str">
        <f t="shared" si="2"/>
        <v/>
      </c>
      <c r="O47" t="str">
        <f>IF(E47="","",IF(②選手情報入力!I56="","",IF(I47=1,VLOOKUP(②選手情報入力!I56,種目情報!$A$4:$B$36,2,FALSE),VLOOKUP(②選手情報入力!I56,種目情報!$E$4:$F$36,2,FALSE))))</f>
        <v/>
      </c>
      <c r="P47" t="str">
        <f>IF(E47="","",IF(②選手情報入力!J56="","",②選手情報入力!J56))</f>
        <v/>
      </c>
      <c r="Q47" s="30" t="str">
        <f>IF(E47="","",IF(②選手情報入力!H56="",0,1))</f>
        <v/>
      </c>
      <c r="R47" t="str">
        <f>IF(E47="","",IF(②選手情報入力!I56="","",IF(I47=1,VLOOKUP(②選手情報入力!I56,種目情報!$A$4:$C$40,3,FALSE),VLOOKUP(②選手情報入力!I56,種目情報!$E$4:$G$41,3,FALSE))))</f>
        <v/>
      </c>
      <c r="S47" t="str">
        <f>IF(E47="","",IF(②選手情報入力!L56="","",IF(I47=1,VLOOKUP(②選手情報入力!L56,種目情報!$A$4:$B$40,2,FALSE),VLOOKUP(②選手情報入力!L56,種目情報!$E$4:$F$41,2,FALSE))))</f>
        <v/>
      </c>
      <c r="T47" t="str">
        <f>IF(E47="","",IF(②選手情報入力!M56="","",②選手情報入力!M56))</f>
        <v/>
      </c>
      <c r="U47" s="30" t="str">
        <f>IF(E47="","",IF(②選手情報入力!K56="",0,1))</f>
        <v/>
      </c>
      <c r="V47" t="str">
        <f>IF(E47="","",IF(②選手情報入力!L56="","",IF(I47=1,VLOOKUP(②選手情報入力!L56,種目情報!$A$4:$C$40,3,FALSE),VLOOKUP(②選手情報入力!L56,種目情報!$E$4:$G$41,3,FALSE))))</f>
        <v/>
      </c>
      <c r="W47" t="str">
        <f>IF(E47="","",IF(②選手情報入力!O56="","",IF(I47=1,VLOOKUP(②選手情報入力!O56,種目情報!$A$4:$B$40,2,FALSE),VLOOKUP(②選手情報入力!O56,種目情報!$E$4:$F$41,2,FALSE))))</f>
        <v/>
      </c>
      <c r="X47" t="str">
        <f>IF(E47="","",IF(②選手情報入力!P56="","",②選手情報入力!P56))</f>
        <v/>
      </c>
      <c r="Y47" s="30" t="str">
        <f>IF(E47="","",IF(②選手情報入力!N56="",0,1))</f>
        <v/>
      </c>
      <c r="Z47" t="str">
        <f>IF(E47="","",IF(②選手情報入力!O56="","",IF(I47=1,VLOOKUP(②選手情報入力!O56,種目情報!$A$4:$C$40,3,FALSE),VLOOKUP(②選手情報入力!O56,種目情報!$E$4:$G$41,3,FALSE))))</f>
        <v/>
      </c>
      <c r="AA47" t="str">
        <f>IF(E47="","",IF(②選手情報入力!Q56="","",IF(I47=1,種目情報!$J$4,種目情報!$J$6)))</f>
        <v/>
      </c>
      <c r="AB47" t="str">
        <f>IF(E47="","",IF(②選手情報入力!Q56="","",IF(I47=1,IF(②選手情報入力!$R$6="","",②選手情報入力!$R$6),IF(②選手情報入力!$R$7="","",②選手情報入力!$R$7))))</f>
        <v/>
      </c>
      <c r="AC47" t="str">
        <f>IF(E47="","",IF(②選手情報入力!Q56="","",IF(I47=1,IF(②選手情報入力!$Q$6="",0,1),IF(②選手情報入力!$Q$7="",0,1))))</f>
        <v/>
      </c>
      <c r="AD47" t="str">
        <f>IF(E47="","",IF(②選手情報入力!Q56="","",2))</f>
        <v/>
      </c>
      <c r="AE47" t="str">
        <f>IF(E47="","",IF(②選手情報入力!S56="","",IF(I47=1,種目情報!$J$5,種目情報!$J$7)))</f>
        <v/>
      </c>
      <c r="AF47" t="str">
        <f>IF(E47="","",IF(②選手情報入力!S56="","",IF(I47=1,IF(②選手情報入力!$T$6="","",②選手情報入力!$T$6),IF(②選手情報入力!$T$7="","",②選手情報入力!$T$7))))</f>
        <v/>
      </c>
      <c r="AG47" t="str">
        <f>IF(E47="","",IF(②選手情報入力!S56="","",IF(I47=1,IF(②選手情報入力!$S$6="",0,1),IF(②選手情報入力!$S$7="",0,1))))</f>
        <v/>
      </c>
      <c r="AH47" t="str">
        <f>IF(E47="","",IF(②選手情報入力!S56="","",2))</f>
        <v/>
      </c>
    </row>
    <row r="48" spans="1:34">
      <c r="A48" t="str">
        <f>IF(E48="","",I48*4000000+①団体情報入力!$D$3*1000+②選手情報入力!A57)</f>
        <v/>
      </c>
      <c r="B48" t="str">
        <f>IF(E48="","",①団体情報入力!$D$3)</f>
        <v/>
      </c>
      <c r="D48" t="str">
        <f>IF(②選手情報入力!B57="","",LEFT(②選手情報入力!B57,1))</f>
        <v/>
      </c>
      <c r="E48" t="str">
        <f>IF(②選手情報入力!B57="","",②選手情報入力!B57)</f>
        <v/>
      </c>
      <c r="F48" t="str">
        <f>IF(E48="","",②選手情報入力!C57)</f>
        <v/>
      </c>
      <c r="G48" t="str">
        <f>IF(E48="","",②選手情報入力!D57)</f>
        <v/>
      </c>
      <c r="H48" t="str">
        <f t="shared" si="0"/>
        <v/>
      </c>
      <c r="I48" t="str">
        <f>IF(E48="","",IF(②選手情報入力!F57="男",1,2))</f>
        <v/>
      </c>
      <c r="J48" t="str">
        <f>IF(E48="","",IF(②選手情報入力!G57="","",②選手情報入力!G57))</f>
        <v/>
      </c>
      <c r="L48" t="str">
        <f t="shared" si="1"/>
        <v/>
      </c>
      <c r="M48" t="str">
        <f t="shared" si="2"/>
        <v/>
      </c>
      <c r="O48" t="str">
        <f>IF(E48="","",IF(②選手情報入力!I57="","",IF(I48=1,VLOOKUP(②選手情報入力!I57,種目情報!$A$4:$B$36,2,FALSE),VLOOKUP(②選手情報入力!I57,種目情報!$E$4:$F$36,2,FALSE))))</f>
        <v/>
      </c>
      <c r="P48" t="str">
        <f>IF(E48="","",IF(②選手情報入力!J57="","",②選手情報入力!J57))</f>
        <v/>
      </c>
      <c r="Q48" s="30" t="str">
        <f>IF(E48="","",IF(②選手情報入力!H57="",0,1))</f>
        <v/>
      </c>
      <c r="R48" t="str">
        <f>IF(E48="","",IF(②選手情報入力!I57="","",IF(I48=1,VLOOKUP(②選手情報入力!I57,種目情報!$A$4:$C$40,3,FALSE),VLOOKUP(②選手情報入力!I57,種目情報!$E$4:$G$41,3,FALSE))))</f>
        <v/>
      </c>
      <c r="S48" t="str">
        <f>IF(E48="","",IF(②選手情報入力!L57="","",IF(I48=1,VLOOKUP(②選手情報入力!L57,種目情報!$A$4:$B$40,2,FALSE),VLOOKUP(②選手情報入力!L57,種目情報!$E$4:$F$41,2,FALSE))))</f>
        <v/>
      </c>
      <c r="T48" t="str">
        <f>IF(E48="","",IF(②選手情報入力!M57="","",②選手情報入力!M57))</f>
        <v/>
      </c>
      <c r="U48" s="30" t="str">
        <f>IF(E48="","",IF(②選手情報入力!K57="",0,1))</f>
        <v/>
      </c>
      <c r="V48" t="str">
        <f>IF(E48="","",IF(②選手情報入力!L57="","",IF(I48=1,VLOOKUP(②選手情報入力!L57,種目情報!$A$4:$C$40,3,FALSE),VLOOKUP(②選手情報入力!L57,種目情報!$E$4:$G$41,3,FALSE))))</f>
        <v/>
      </c>
      <c r="W48" t="str">
        <f>IF(E48="","",IF(②選手情報入力!O57="","",IF(I48=1,VLOOKUP(②選手情報入力!O57,種目情報!$A$4:$B$40,2,FALSE),VLOOKUP(②選手情報入力!O57,種目情報!$E$4:$F$41,2,FALSE))))</f>
        <v/>
      </c>
      <c r="X48" t="str">
        <f>IF(E48="","",IF(②選手情報入力!P57="","",②選手情報入力!P57))</f>
        <v/>
      </c>
      <c r="Y48" s="30" t="str">
        <f>IF(E48="","",IF(②選手情報入力!N57="",0,1))</f>
        <v/>
      </c>
      <c r="Z48" t="str">
        <f>IF(E48="","",IF(②選手情報入力!O57="","",IF(I48=1,VLOOKUP(②選手情報入力!O57,種目情報!$A$4:$C$40,3,FALSE),VLOOKUP(②選手情報入力!O57,種目情報!$E$4:$G$41,3,FALSE))))</f>
        <v/>
      </c>
      <c r="AA48" t="str">
        <f>IF(E48="","",IF(②選手情報入力!Q57="","",IF(I48=1,種目情報!$J$4,種目情報!$J$6)))</f>
        <v/>
      </c>
      <c r="AB48" t="str">
        <f>IF(E48="","",IF(②選手情報入力!Q57="","",IF(I48=1,IF(②選手情報入力!$R$6="","",②選手情報入力!$R$6),IF(②選手情報入力!$R$7="","",②選手情報入力!$R$7))))</f>
        <v/>
      </c>
      <c r="AC48" t="str">
        <f>IF(E48="","",IF(②選手情報入力!Q57="","",IF(I48=1,IF(②選手情報入力!$Q$6="",0,1),IF(②選手情報入力!$Q$7="",0,1))))</f>
        <v/>
      </c>
      <c r="AD48" t="str">
        <f>IF(E48="","",IF(②選手情報入力!Q57="","",2))</f>
        <v/>
      </c>
      <c r="AE48" t="str">
        <f>IF(E48="","",IF(②選手情報入力!S57="","",IF(I48=1,種目情報!$J$5,種目情報!$J$7)))</f>
        <v/>
      </c>
      <c r="AF48" t="str">
        <f>IF(E48="","",IF(②選手情報入力!S57="","",IF(I48=1,IF(②選手情報入力!$T$6="","",②選手情報入力!$T$6),IF(②選手情報入力!$T$7="","",②選手情報入力!$T$7))))</f>
        <v/>
      </c>
      <c r="AG48" t="str">
        <f>IF(E48="","",IF(②選手情報入力!S57="","",IF(I48=1,IF(②選手情報入力!$S$6="",0,1),IF(②選手情報入力!$S$7="",0,1))))</f>
        <v/>
      </c>
      <c r="AH48" t="str">
        <f>IF(E48="","",IF(②選手情報入力!S57="","",2))</f>
        <v/>
      </c>
    </row>
    <row r="49" spans="1:34">
      <c r="A49" t="str">
        <f>IF(E49="","",I49*4000000+①団体情報入力!$D$3*1000+②選手情報入力!A58)</f>
        <v/>
      </c>
      <c r="B49" t="str">
        <f>IF(E49="","",①団体情報入力!$D$3)</f>
        <v/>
      </c>
      <c r="D49" t="str">
        <f>IF(②選手情報入力!B58="","",LEFT(②選手情報入力!B58,1))</f>
        <v/>
      </c>
      <c r="E49" t="str">
        <f>IF(②選手情報入力!B58="","",②選手情報入力!B58)</f>
        <v/>
      </c>
      <c r="F49" t="str">
        <f>IF(E49="","",②選手情報入力!C58)</f>
        <v/>
      </c>
      <c r="G49" t="str">
        <f>IF(E49="","",②選手情報入力!D58)</f>
        <v/>
      </c>
      <c r="H49" t="str">
        <f t="shared" si="0"/>
        <v/>
      </c>
      <c r="I49" t="str">
        <f>IF(E49="","",IF(②選手情報入力!F58="男",1,2))</f>
        <v/>
      </c>
      <c r="J49" t="str">
        <f>IF(E49="","",IF(②選手情報入力!G58="","",②選手情報入力!G58))</f>
        <v/>
      </c>
      <c r="L49" t="str">
        <f t="shared" si="1"/>
        <v/>
      </c>
      <c r="M49" t="str">
        <f t="shared" si="2"/>
        <v/>
      </c>
      <c r="O49" t="str">
        <f>IF(E49="","",IF(②選手情報入力!I58="","",IF(I49=1,VLOOKUP(②選手情報入力!I58,種目情報!$A$4:$B$36,2,FALSE),VLOOKUP(②選手情報入力!I58,種目情報!$E$4:$F$36,2,FALSE))))</f>
        <v/>
      </c>
      <c r="P49" t="str">
        <f>IF(E49="","",IF(②選手情報入力!J58="","",②選手情報入力!J58))</f>
        <v/>
      </c>
      <c r="Q49" s="30" t="str">
        <f>IF(E49="","",IF(②選手情報入力!H58="",0,1))</f>
        <v/>
      </c>
      <c r="R49" t="str">
        <f>IF(E49="","",IF(②選手情報入力!I58="","",IF(I49=1,VLOOKUP(②選手情報入力!I58,種目情報!$A$4:$C$40,3,FALSE),VLOOKUP(②選手情報入力!I58,種目情報!$E$4:$G$41,3,FALSE))))</f>
        <v/>
      </c>
      <c r="S49" t="str">
        <f>IF(E49="","",IF(②選手情報入力!L58="","",IF(I49=1,VLOOKUP(②選手情報入力!L58,種目情報!$A$4:$B$40,2,FALSE),VLOOKUP(②選手情報入力!L58,種目情報!$E$4:$F$41,2,FALSE))))</f>
        <v/>
      </c>
      <c r="T49" t="str">
        <f>IF(E49="","",IF(②選手情報入力!M58="","",②選手情報入力!M58))</f>
        <v/>
      </c>
      <c r="U49" s="30" t="str">
        <f>IF(E49="","",IF(②選手情報入力!K58="",0,1))</f>
        <v/>
      </c>
      <c r="V49" t="str">
        <f>IF(E49="","",IF(②選手情報入力!L58="","",IF(I49=1,VLOOKUP(②選手情報入力!L58,種目情報!$A$4:$C$40,3,FALSE),VLOOKUP(②選手情報入力!L58,種目情報!$E$4:$G$41,3,FALSE))))</f>
        <v/>
      </c>
      <c r="W49" t="str">
        <f>IF(E49="","",IF(②選手情報入力!O58="","",IF(I49=1,VLOOKUP(②選手情報入力!O58,種目情報!$A$4:$B$40,2,FALSE),VLOOKUP(②選手情報入力!O58,種目情報!$E$4:$F$41,2,FALSE))))</f>
        <v/>
      </c>
      <c r="X49" t="str">
        <f>IF(E49="","",IF(②選手情報入力!P58="","",②選手情報入力!P58))</f>
        <v/>
      </c>
      <c r="Y49" s="30" t="str">
        <f>IF(E49="","",IF(②選手情報入力!N58="",0,1))</f>
        <v/>
      </c>
      <c r="Z49" t="str">
        <f>IF(E49="","",IF(②選手情報入力!O58="","",IF(I49=1,VLOOKUP(②選手情報入力!O58,種目情報!$A$4:$C$40,3,FALSE),VLOOKUP(②選手情報入力!O58,種目情報!$E$4:$G$41,3,FALSE))))</f>
        <v/>
      </c>
      <c r="AA49" t="str">
        <f>IF(E49="","",IF(②選手情報入力!Q58="","",IF(I49=1,種目情報!$J$4,種目情報!$J$6)))</f>
        <v/>
      </c>
      <c r="AB49" t="str">
        <f>IF(E49="","",IF(②選手情報入力!Q58="","",IF(I49=1,IF(②選手情報入力!$R$6="","",②選手情報入力!$R$6),IF(②選手情報入力!$R$7="","",②選手情報入力!$R$7))))</f>
        <v/>
      </c>
      <c r="AC49" t="str">
        <f>IF(E49="","",IF(②選手情報入力!Q58="","",IF(I49=1,IF(②選手情報入力!$Q$6="",0,1),IF(②選手情報入力!$Q$7="",0,1))))</f>
        <v/>
      </c>
      <c r="AD49" t="str">
        <f>IF(E49="","",IF(②選手情報入力!Q58="","",2))</f>
        <v/>
      </c>
      <c r="AE49" t="str">
        <f>IF(E49="","",IF(②選手情報入力!S58="","",IF(I49=1,種目情報!$J$5,種目情報!$J$7)))</f>
        <v/>
      </c>
      <c r="AF49" t="str">
        <f>IF(E49="","",IF(②選手情報入力!S58="","",IF(I49=1,IF(②選手情報入力!$T$6="","",②選手情報入力!$T$6),IF(②選手情報入力!$T$7="","",②選手情報入力!$T$7))))</f>
        <v/>
      </c>
      <c r="AG49" t="str">
        <f>IF(E49="","",IF(②選手情報入力!S58="","",IF(I49=1,IF(②選手情報入力!$S$6="",0,1),IF(②選手情報入力!$S$7="",0,1))))</f>
        <v/>
      </c>
      <c r="AH49" t="str">
        <f>IF(E49="","",IF(②選手情報入力!S58="","",2))</f>
        <v/>
      </c>
    </row>
    <row r="50" spans="1:34">
      <c r="A50" t="str">
        <f>IF(E50="","",I50*4000000+①団体情報入力!$D$3*1000+②選手情報入力!A59)</f>
        <v/>
      </c>
      <c r="B50" t="str">
        <f>IF(E50="","",①団体情報入力!$D$3)</f>
        <v/>
      </c>
      <c r="D50" t="str">
        <f>IF(②選手情報入力!B59="","",LEFT(②選手情報入力!B59,1))</f>
        <v/>
      </c>
      <c r="E50" t="str">
        <f>IF(②選手情報入力!B59="","",②選手情報入力!B59)</f>
        <v/>
      </c>
      <c r="F50" t="str">
        <f>IF(E50="","",②選手情報入力!C59)</f>
        <v/>
      </c>
      <c r="G50" t="str">
        <f>IF(E50="","",②選手情報入力!D59)</f>
        <v/>
      </c>
      <c r="H50" t="str">
        <f t="shared" si="0"/>
        <v/>
      </c>
      <c r="I50" t="str">
        <f>IF(E50="","",IF(②選手情報入力!F59="男",1,2))</f>
        <v/>
      </c>
      <c r="J50" t="str">
        <f>IF(E50="","",IF(②選手情報入力!G59="","",②選手情報入力!G59))</f>
        <v/>
      </c>
      <c r="L50" t="str">
        <f t="shared" si="1"/>
        <v/>
      </c>
      <c r="M50" t="str">
        <f t="shared" si="2"/>
        <v/>
      </c>
      <c r="O50" t="str">
        <f>IF(E50="","",IF(②選手情報入力!I59="","",IF(I50=1,VLOOKUP(②選手情報入力!I59,種目情報!$A$4:$B$36,2,FALSE),VLOOKUP(②選手情報入力!I59,種目情報!$E$4:$F$36,2,FALSE))))</f>
        <v/>
      </c>
      <c r="P50" t="str">
        <f>IF(E50="","",IF(②選手情報入力!J59="","",②選手情報入力!J59))</f>
        <v/>
      </c>
      <c r="Q50" s="30" t="str">
        <f>IF(E50="","",IF(②選手情報入力!H59="",0,1))</f>
        <v/>
      </c>
      <c r="R50" t="str">
        <f>IF(E50="","",IF(②選手情報入力!I59="","",IF(I50=1,VLOOKUP(②選手情報入力!I59,種目情報!$A$4:$C$40,3,FALSE),VLOOKUP(②選手情報入力!I59,種目情報!$E$4:$G$41,3,FALSE))))</f>
        <v/>
      </c>
      <c r="S50" t="str">
        <f>IF(E50="","",IF(②選手情報入力!L59="","",IF(I50=1,VLOOKUP(②選手情報入力!L59,種目情報!$A$4:$B$40,2,FALSE),VLOOKUP(②選手情報入力!L59,種目情報!$E$4:$F$41,2,FALSE))))</f>
        <v/>
      </c>
      <c r="T50" t="str">
        <f>IF(E50="","",IF(②選手情報入力!M59="","",②選手情報入力!M59))</f>
        <v/>
      </c>
      <c r="U50" s="30" t="str">
        <f>IF(E50="","",IF(②選手情報入力!K59="",0,1))</f>
        <v/>
      </c>
      <c r="V50" t="str">
        <f>IF(E50="","",IF(②選手情報入力!L59="","",IF(I50=1,VLOOKUP(②選手情報入力!L59,種目情報!$A$4:$C$40,3,FALSE),VLOOKUP(②選手情報入力!L59,種目情報!$E$4:$G$41,3,FALSE))))</f>
        <v/>
      </c>
      <c r="W50" t="str">
        <f>IF(E50="","",IF(②選手情報入力!O59="","",IF(I50=1,VLOOKUP(②選手情報入力!O59,種目情報!$A$4:$B$40,2,FALSE),VLOOKUP(②選手情報入力!O59,種目情報!$E$4:$F$41,2,FALSE))))</f>
        <v/>
      </c>
      <c r="X50" t="str">
        <f>IF(E50="","",IF(②選手情報入力!P59="","",②選手情報入力!P59))</f>
        <v/>
      </c>
      <c r="Y50" s="30" t="str">
        <f>IF(E50="","",IF(②選手情報入力!N59="",0,1))</f>
        <v/>
      </c>
      <c r="Z50" t="str">
        <f>IF(E50="","",IF(②選手情報入力!O59="","",IF(I50=1,VLOOKUP(②選手情報入力!O59,種目情報!$A$4:$C$40,3,FALSE),VLOOKUP(②選手情報入力!O59,種目情報!$E$4:$G$41,3,FALSE))))</f>
        <v/>
      </c>
      <c r="AA50" t="str">
        <f>IF(E50="","",IF(②選手情報入力!Q59="","",IF(I50=1,種目情報!$J$4,種目情報!$J$6)))</f>
        <v/>
      </c>
      <c r="AB50" t="str">
        <f>IF(E50="","",IF(②選手情報入力!Q59="","",IF(I50=1,IF(②選手情報入力!$R$6="","",②選手情報入力!$R$6),IF(②選手情報入力!$R$7="","",②選手情報入力!$R$7))))</f>
        <v/>
      </c>
      <c r="AC50" t="str">
        <f>IF(E50="","",IF(②選手情報入力!Q59="","",IF(I50=1,IF(②選手情報入力!$Q$6="",0,1),IF(②選手情報入力!$Q$7="",0,1))))</f>
        <v/>
      </c>
      <c r="AD50" t="str">
        <f>IF(E50="","",IF(②選手情報入力!Q59="","",2))</f>
        <v/>
      </c>
      <c r="AE50" t="str">
        <f>IF(E50="","",IF(②選手情報入力!S59="","",IF(I50=1,種目情報!$J$5,種目情報!$J$7)))</f>
        <v/>
      </c>
      <c r="AF50" t="str">
        <f>IF(E50="","",IF(②選手情報入力!S59="","",IF(I50=1,IF(②選手情報入力!$T$6="","",②選手情報入力!$T$6),IF(②選手情報入力!$T$7="","",②選手情報入力!$T$7))))</f>
        <v/>
      </c>
      <c r="AG50" t="str">
        <f>IF(E50="","",IF(②選手情報入力!S59="","",IF(I50=1,IF(②選手情報入力!$S$6="",0,1),IF(②選手情報入力!$S$7="",0,1))))</f>
        <v/>
      </c>
      <c r="AH50" t="str">
        <f>IF(E50="","",IF(②選手情報入力!S59="","",2))</f>
        <v/>
      </c>
    </row>
    <row r="51" spans="1:34">
      <c r="A51" t="str">
        <f>IF(E51="","",I51*4000000+①団体情報入力!$D$3*1000+②選手情報入力!A60)</f>
        <v/>
      </c>
      <c r="B51" t="str">
        <f>IF(E51="","",①団体情報入力!$D$3)</f>
        <v/>
      </c>
      <c r="D51" t="str">
        <f>IF(②選手情報入力!B60="","",LEFT(②選手情報入力!B60,1))</f>
        <v/>
      </c>
      <c r="E51" t="str">
        <f>IF(②選手情報入力!B60="","",②選手情報入力!B60)</f>
        <v/>
      </c>
      <c r="F51" t="str">
        <f>IF(E51="","",②選手情報入力!C60)</f>
        <v/>
      </c>
      <c r="G51" t="str">
        <f>IF(E51="","",②選手情報入力!D60)</f>
        <v/>
      </c>
      <c r="H51" t="str">
        <f t="shared" si="0"/>
        <v/>
      </c>
      <c r="I51" t="str">
        <f>IF(E51="","",IF(②選手情報入力!F60="男",1,2))</f>
        <v/>
      </c>
      <c r="J51" t="str">
        <f>IF(E51="","",IF(②選手情報入力!G60="","",②選手情報入力!G60))</f>
        <v/>
      </c>
      <c r="L51" t="str">
        <f t="shared" si="1"/>
        <v/>
      </c>
      <c r="M51" t="str">
        <f t="shared" si="2"/>
        <v/>
      </c>
      <c r="O51" t="str">
        <f>IF(E51="","",IF(②選手情報入力!I60="","",IF(I51=1,VLOOKUP(②選手情報入力!I60,種目情報!$A$4:$B$36,2,FALSE),VLOOKUP(②選手情報入力!I60,種目情報!$E$4:$F$36,2,FALSE))))</f>
        <v/>
      </c>
      <c r="P51" t="str">
        <f>IF(E51="","",IF(②選手情報入力!J60="","",②選手情報入力!J60))</f>
        <v/>
      </c>
      <c r="Q51" s="30" t="str">
        <f>IF(E51="","",IF(②選手情報入力!H60="",0,1))</f>
        <v/>
      </c>
      <c r="R51" t="str">
        <f>IF(E51="","",IF(②選手情報入力!I60="","",IF(I51=1,VLOOKUP(②選手情報入力!I60,種目情報!$A$4:$C$40,3,FALSE),VLOOKUP(②選手情報入力!I60,種目情報!$E$4:$G$41,3,FALSE))))</f>
        <v/>
      </c>
      <c r="S51" t="str">
        <f>IF(E51="","",IF(②選手情報入力!L60="","",IF(I51=1,VLOOKUP(②選手情報入力!L60,種目情報!$A$4:$B$40,2,FALSE),VLOOKUP(②選手情報入力!L60,種目情報!$E$4:$F$41,2,FALSE))))</f>
        <v/>
      </c>
      <c r="T51" t="str">
        <f>IF(E51="","",IF(②選手情報入力!M60="","",②選手情報入力!M60))</f>
        <v/>
      </c>
      <c r="U51" s="30" t="str">
        <f>IF(E51="","",IF(②選手情報入力!K60="",0,1))</f>
        <v/>
      </c>
      <c r="V51" t="str">
        <f>IF(E51="","",IF(②選手情報入力!L60="","",IF(I51=1,VLOOKUP(②選手情報入力!L60,種目情報!$A$4:$C$40,3,FALSE),VLOOKUP(②選手情報入力!L60,種目情報!$E$4:$G$41,3,FALSE))))</f>
        <v/>
      </c>
      <c r="W51" t="str">
        <f>IF(E51="","",IF(②選手情報入力!O60="","",IF(I51=1,VLOOKUP(②選手情報入力!O60,種目情報!$A$4:$B$40,2,FALSE),VLOOKUP(②選手情報入力!O60,種目情報!$E$4:$F$41,2,FALSE))))</f>
        <v/>
      </c>
      <c r="X51" t="str">
        <f>IF(E51="","",IF(②選手情報入力!P60="","",②選手情報入力!P60))</f>
        <v/>
      </c>
      <c r="Y51" s="30" t="str">
        <f>IF(E51="","",IF(②選手情報入力!N60="",0,1))</f>
        <v/>
      </c>
      <c r="Z51" t="str">
        <f>IF(E51="","",IF(②選手情報入力!O60="","",IF(I51=1,VLOOKUP(②選手情報入力!O60,種目情報!$A$4:$C$40,3,FALSE),VLOOKUP(②選手情報入力!O60,種目情報!$E$4:$G$41,3,FALSE))))</f>
        <v/>
      </c>
      <c r="AA51" t="str">
        <f>IF(E51="","",IF(②選手情報入力!Q60="","",IF(I51=1,種目情報!$J$4,種目情報!$J$6)))</f>
        <v/>
      </c>
      <c r="AB51" t="str">
        <f>IF(E51="","",IF(②選手情報入力!Q60="","",IF(I51=1,IF(②選手情報入力!$R$6="","",②選手情報入力!$R$6),IF(②選手情報入力!$R$7="","",②選手情報入力!$R$7))))</f>
        <v/>
      </c>
      <c r="AC51" t="str">
        <f>IF(E51="","",IF(②選手情報入力!Q60="","",IF(I51=1,IF(②選手情報入力!$Q$6="",0,1),IF(②選手情報入力!$Q$7="",0,1))))</f>
        <v/>
      </c>
      <c r="AD51" t="str">
        <f>IF(E51="","",IF(②選手情報入力!Q60="","",2))</f>
        <v/>
      </c>
      <c r="AE51" t="str">
        <f>IF(E51="","",IF(②選手情報入力!S60="","",IF(I51=1,種目情報!$J$5,種目情報!$J$7)))</f>
        <v/>
      </c>
      <c r="AF51" t="str">
        <f>IF(E51="","",IF(②選手情報入力!S60="","",IF(I51=1,IF(②選手情報入力!$T$6="","",②選手情報入力!$T$6),IF(②選手情報入力!$T$7="","",②選手情報入力!$T$7))))</f>
        <v/>
      </c>
      <c r="AG51" t="str">
        <f>IF(E51="","",IF(②選手情報入力!S60="","",IF(I51=1,IF(②選手情報入力!$S$6="",0,1),IF(②選手情報入力!$S$7="",0,1))))</f>
        <v/>
      </c>
      <c r="AH51" t="str">
        <f>IF(E51="","",IF(②選手情報入力!S60="","",2))</f>
        <v/>
      </c>
    </row>
    <row r="52" spans="1:34">
      <c r="A52" t="str">
        <f>IF(E52="","",I52*4000000+①団体情報入力!$D$3*1000+②選手情報入力!A61)</f>
        <v/>
      </c>
      <c r="B52" t="str">
        <f>IF(E52="","",①団体情報入力!$D$3)</f>
        <v/>
      </c>
      <c r="D52" t="str">
        <f>IF(②選手情報入力!B61="","",LEFT(②選手情報入力!B61,1))</f>
        <v/>
      </c>
      <c r="E52" t="str">
        <f>IF(②選手情報入力!B61="","",②選手情報入力!B61)</f>
        <v/>
      </c>
      <c r="F52" t="str">
        <f>IF(E52="","",②選手情報入力!C61)</f>
        <v/>
      </c>
      <c r="G52" t="str">
        <f>IF(E52="","",②選手情報入力!D61)</f>
        <v/>
      </c>
      <c r="H52" t="str">
        <f t="shared" si="0"/>
        <v/>
      </c>
      <c r="I52" t="str">
        <f>IF(E52="","",IF(②選手情報入力!F61="男",1,2))</f>
        <v/>
      </c>
      <c r="J52" t="str">
        <f>IF(E52="","",IF(②選手情報入力!G61="","",②選手情報入力!G61))</f>
        <v/>
      </c>
      <c r="L52" t="str">
        <f t="shared" si="1"/>
        <v/>
      </c>
      <c r="M52" t="str">
        <f t="shared" si="2"/>
        <v/>
      </c>
      <c r="O52" t="str">
        <f>IF(E52="","",IF(②選手情報入力!I61="","",IF(I52=1,VLOOKUP(②選手情報入力!I61,種目情報!$A$4:$B$36,2,FALSE),VLOOKUP(②選手情報入力!I61,種目情報!$E$4:$F$36,2,FALSE))))</f>
        <v/>
      </c>
      <c r="P52" t="str">
        <f>IF(E52="","",IF(②選手情報入力!J61="","",②選手情報入力!J61))</f>
        <v/>
      </c>
      <c r="Q52" s="30" t="str">
        <f>IF(E52="","",IF(②選手情報入力!H61="",0,1))</f>
        <v/>
      </c>
      <c r="R52" t="str">
        <f>IF(E52="","",IF(②選手情報入力!I61="","",IF(I52=1,VLOOKUP(②選手情報入力!I61,種目情報!$A$4:$C$40,3,FALSE),VLOOKUP(②選手情報入力!I61,種目情報!$E$4:$G$41,3,FALSE))))</f>
        <v/>
      </c>
      <c r="S52" t="str">
        <f>IF(E52="","",IF(②選手情報入力!L61="","",IF(I52=1,VLOOKUP(②選手情報入力!L61,種目情報!$A$4:$B$40,2,FALSE),VLOOKUP(②選手情報入力!L61,種目情報!$E$4:$F$41,2,FALSE))))</f>
        <v/>
      </c>
      <c r="T52" t="str">
        <f>IF(E52="","",IF(②選手情報入力!M61="","",②選手情報入力!M61))</f>
        <v/>
      </c>
      <c r="U52" s="30" t="str">
        <f>IF(E52="","",IF(②選手情報入力!K61="",0,1))</f>
        <v/>
      </c>
      <c r="V52" t="str">
        <f>IF(E52="","",IF(②選手情報入力!L61="","",IF(I52=1,VLOOKUP(②選手情報入力!L61,種目情報!$A$4:$C$40,3,FALSE),VLOOKUP(②選手情報入力!L61,種目情報!$E$4:$G$41,3,FALSE))))</f>
        <v/>
      </c>
      <c r="W52" t="str">
        <f>IF(E52="","",IF(②選手情報入力!O61="","",IF(I52=1,VLOOKUP(②選手情報入力!O61,種目情報!$A$4:$B$40,2,FALSE),VLOOKUP(②選手情報入力!O61,種目情報!$E$4:$F$41,2,FALSE))))</f>
        <v/>
      </c>
      <c r="X52" t="str">
        <f>IF(E52="","",IF(②選手情報入力!P61="","",②選手情報入力!P61))</f>
        <v/>
      </c>
      <c r="Y52" s="30" t="str">
        <f>IF(E52="","",IF(②選手情報入力!N61="",0,1))</f>
        <v/>
      </c>
      <c r="Z52" t="str">
        <f>IF(E52="","",IF(②選手情報入力!O61="","",IF(I52=1,VLOOKUP(②選手情報入力!O61,種目情報!$A$4:$C$40,3,FALSE),VLOOKUP(②選手情報入力!O61,種目情報!$E$4:$G$41,3,FALSE))))</f>
        <v/>
      </c>
      <c r="AA52" t="str">
        <f>IF(E52="","",IF(②選手情報入力!Q61="","",IF(I52=1,種目情報!$J$4,種目情報!$J$6)))</f>
        <v/>
      </c>
      <c r="AB52" t="str">
        <f>IF(E52="","",IF(②選手情報入力!Q61="","",IF(I52=1,IF(②選手情報入力!$R$6="","",②選手情報入力!$R$6),IF(②選手情報入力!$R$7="","",②選手情報入力!$R$7))))</f>
        <v/>
      </c>
      <c r="AC52" t="str">
        <f>IF(E52="","",IF(②選手情報入力!Q61="","",IF(I52=1,IF(②選手情報入力!$Q$6="",0,1),IF(②選手情報入力!$Q$7="",0,1))))</f>
        <v/>
      </c>
      <c r="AD52" t="str">
        <f>IF(E52="","",IF(②選手情報入力!Q61="","",2))</f>
        <v/>
      </c>
      <c r="AE52" t="str">
        <f>IF(E52="","",IF(②選手情報入力!S61="","",IF(I52=1,種目情報!$J$5,種目情報!$J$7)))</f>
        <v/>
      </c>
      <c r="AF52" t="str">
        <f>IF(E52="","",IF(②選手情報入力!S61="","",IF(I52=1,IF(②選手情報入力!$T$6="","",②選手情報入力!$T$6),IF(②選手情報入力!$T$7="","",②選手情報入力!$T$7))))</f>
        <v/>
      </c>
      <c r="AG52" t="str">
        <f>IF(E52="","",IF(②選手情報入力!S61="","",IF(I52=1,IF(②選手情報入力!$S$6="",0,1),IF(②選手情報入力!$S$7="",0,1))))</f>
        <v/>
      </c>
      <c r="AH52" t="str">
        <f>IF(E52="","",IF(②選手情報入力!S61="","",2))</f>
        <v/>
      </c>
    </row>
    <row r="53" spans="1:34">
      <c r="A53" t="str">
        <f>IF(E53="","",I53*4000000+①団体情報入力!$D$3*1000+②選手情報入力!A62)</f>
        <v/>
      </c>
      <c r="B53" t="str">
        <f>IF(E53="","",①団体情報入力!$D$3)</f>
        <v/>
      </c>
      <c r="D53" t="str">
        <f>IF(②選手情報入力!B62="","",LEFT(②選手情報入力!B62,1))</f>
        <v/>
      </c>
      <c r="E53" t="str">
        <f>IF(②選手情報入力!B62="","",②選手情報入力!B62)</f>
        <v/>
      </c>
      <c r="F53" t="str">
        <f>IF(E53="","",②選手情報入力!C62)</f>
        <v/>
      </c>
      <c r="G53" t="str">
        <f>IF(E53="","",②選手情報入力!D62)</f>
        <v/>
      </c>
      <c r="H53" t="str">
        <f t="shared" si="0"/>
        <v/>
      </c>
      <c r="I53" t="str">
        <f>IF(E53="","",IF(②選手情報入力!F62="男",1,2))</f>
        <v/>
      </c>
      <c r="J53" t="str">
        <f>IF(E53="","",IF(②選手情報入力!G62="","",②選手情報入力!G62))</f>
        <v/>
      </c>
      <c r="L53" t="str">
        <f t="shared" si="1"/>
        <v/>
      </c>
      <c r="M53" t="str">
        <f t="shared" si="2"/>
        <v/>
      </c>
      <c r="O53" t="str">
        <f>IF(E53="","",IF(②選手情報入力!I62="","",IF(I53=1,VLOOKUP(②選手情報入力!I62,種目情報!$A$4:$B$36,2,FALSE),VLOOKUP(②選手情報入力!I62,種目情報!$E$4:$F$36,2,FALSE))))</f>
        <v/>
      </c>
      <c r="P53" t="str">
        <f>IF(E53="","",IF(②選手情報入力!J62="","",②選手情報入力!J62))</f>
        <v/>
      </c>
      <c r="Q53" s="30" t="str">
        <f>IF(E53="","",IF(②選手情報入力!H62="",0,1))</f>
        <v/>
      </c>
      <c r="R53" t="str">
        <f>IF(E53="","",IF(②選手情報入力!I62="","",IF(I53=1,VLOOKUP(②選手情報入力!I62,種目情報!$A$4:$C$40,3,FALSE),VLOOKUP(②選手情報入力!I62,種目情報!$E$4:$G$41,3,FALSE))))</f>
        <v/>
      </c>
      <c r="S53" t="str">
        <f>IF(E53="","",IF(②選手情報入力!L62="","",IF(I53=1,VLOOKUP(②選手情報入力!L62,種目情報!$A$4:$B$40,2,FALSE),VLOOKUP(②選手情報入力!L62,種目情報!$E$4:$F$41,2,FALSE))))</f>
        <v/>
      </c>
      <c r="T53" t="str">
        <f>IF(E53="","",IF(②選手情報入力!M62="","",②選手情報入力!M62))</f>
        <v/>
      </c>
      <c r="U53" s="30" t="str">
        <f>IF(E53="","",IF(②選手情報入力!K62="",0,1))</f>
        <v/>
      </c>
      <c r="V53" t="str">
        <f>IF(E53="","",IF(②選手情報入力!L62="","",IF(I53=1,VLOOKUP(②選手情報入力!L62,種目情報!$A$4:$C$40,3,FALSE),VLOOKUP(②選手情報入力!L62,種目情報!$E$4:$G$41,3,FALSE))))</f>
        <v/>
      </c>
      <c r="W53" t="str">
        <f>IF(E53="","",IF(②選手情報入力!O62="","",IF(I53=1,VLOOKUP(②選手情報入力!O62,種目情報!$A$4:$B$40,2,FALSE),VLOOKUP(②選手情報入力!O62,種目情報!$E$4:$F$41,2,FALSE))))</f>
        <v/>
      </c>
      <c r="X53" t="str">
        <f>IF(E53="","",IF(②選手情報入力!P62="","",②選手情報入力!P62))</f>
        <v/>
      </c>
      <c r="Y53" s="30" t="str">
        <f>IF(E53="","",IF(②選手情報入力!N62="",0,1))</f>
        <v/>
      </c>
      <c r="Z53" t="str">
        <f>IF(E53="","",IF(②選手情報入力!O62="","",IF(I53=1,VLOOKUP(②選手情報入力!O62,種目情報!$A$4:$C$40,3,FALSE),VLOOKUP(②選手情報入力!O62,種目情報!$E$4:$G$41,3,FALSE))))</f>
        <v/>
      </c>
      <c r="AA53" t="str">
        <f>IF(E53="","",IF(②選手情報入力!Q62="","",IF(I53=1,種目情報!$J$4,種目情報!$J$6)))</f>
        <v/>
      </c>
      <c r="AB53" t="str">
        <f>IF(E53="","",IF(②選手情報入力!Q62="","",IF(I53=1,IF(②選手情報入力!$R$6="","",②選手情報入力!$R$6),IF(②選手情報入力!$R$7="","",②選手情報入力!$R$7))))</f>
        <v/>
      </c>
      <c r="AC53" t="str">
        <f>IF(E53="","",IF(②選手情報入力!Q62="","",IF(I53=1,IF(②選手情報入力!$Q$6="",0,1),IF(②選手情報入力!$Q$7="",0,1))))</f>
        <v/>
      </c>
      <c r="AD53" t="str">
        <f>IF(E53="","",IF(②選手情報入力!Q62="","",2))</f>
        <v/>
      </c>
      <c r="AE53" t="str">
        <f>IF(E53="","",IF(②選手情報入力!S62="","",IF(I53=1,種目情報!$J$5,種目情報!$J$7)))</f>
        <v/>
      </c>
      <c r="AF53" t="str">
        <f>IF(E53="","",IF(②選手情報入力!S62="","",IF(I53=1,IF(②選手情報入力!$T$6="","",②選手情報入力!$T$6),IF(②選手情報入力!$T$7="","",②選手情報入力!$T$7))))</f>
        <v/>
      </c>
      <c r="AG53" t="str">
        <f>IF(E53="","",IF(②選手情報入力!S62="","",IF(I53=1,IF(②選手情報入力!$S$6="",0,1),IF(②選手情報入力!$S$7="",0,1))))</f>
        <v/>
      </c>
      <c r="AH53" t="str">
        <f>IF(E53="","",IF(②選手情報入力!S62="","",2))</f>
        <v/>
      </c>
    </row>
    <row r="54" spans="1:34">
      <c r="A54" t="str">
        <f>IF(E54="","",I54*4000000+①団体情報入力!$D$3*1000+②選手情報入力!A63)</f>
        <v/>
      </c>
      <c r="B54" t="str">
        <f>IF(E54="","",①団体情報入力!$D$3)</f>
        <v/>
      </c>
      <c r="D54" t="str">
        <f>IF(②選手情報入力!B63="","",LEFT(②選手情報入力!B63,1))</f>
        <v/>
      </c>
      <c r="E54" t="str">
        <f>IF(②選手情報入力!B63="","",②選手情報入力!B63)</f>
        <v/>
      </c>
      <c r="F54" t="str">
        <f>IF(E54="","",②選手情報入力!C63)</f>
        <v/>
      </c>
      <c r="G54" t="str">
        <f>IF(E54="","",②選手情報入力!D63)</f>
        <v/>
      </c>
      <c r="H54" t="str">
        <f t="shared" si="0"/>
        <v/>
      </c>
      <c r="I54" t="str">
        <f>IF(E54="","",IF(②選手情報入力!F63="男",1,2))</f>
        <v/>
      </c>
      <c r="J54" t="str">
        <f>IF(E54="","",IF(②選手情報入力!G63="","",②選手情報入力!G63))</f>
        <v/>
      </c>
      <c r="L54" t="str">
        <f t="shared" si="1"/>
        <v/>
      </c>
      <c r="M54" t="str">
        <f t="shared" si="2"/>
        <v/>
      </c>
      <c r="O54" t="str">
        <f>IF(E54="","",IF(②選手情報入力!I63="","",IF(I54=1,VLOOKUP(②選手情報入力!I63,種目情報!$A$4:$B$36,2,FALSE),VLOOKUP(②選手情報入力!I63,種目情報!$E$4:$F$36,2,FALSE))))</f>
        <v/>
      </c>
      <c r="P54" t="str">
        <f>IF(E54="","",IF(②選手情報入力!J63="","",②選手情報入力!J63))</f>
        <v/>
      </c>
      <c r="Q54" s="30" t="str">
        <f>IF(E54="","",IF(②選手情報入力!H63="",0,1))</f>
        <v/>
      </c>
      <c r="R54" t="str">
        <f>IF(E54="","",IF(②選手情報入力!I63="","",IF(I54=1,VLOOKUP(②選手情報入力!I63,種目情報!$A$4:$C$40,3,FALSE),VLOOKUP(②選手情報入力!I63,種目情報!$E$4:$G$41,3,FALSE))))</f>
        <v/>
      </c>
      <c r="S54" t="str">
        <f>IF(E54="","",IF(②選手情報入力!L63="","",IF(I54=1,VLOOKUP(②選手情報入力!L63,種目情報!$A$4:$B$40,2,FALSE),VLOOKUP(②選手情報入力!L63,種目情報!$E$4:$F$41,2,FALSE))))</f>
        <v/>
      </c>
      <c r="T54" t="str">
        <f>IF(E54="","",IF(②選手情報入力!M63="","",②選手情報入力!M63))</f>
        <v/>
      </c>
      <c r="U54" s="30" t="str">
        <f>IF(E54="","",IF(②選手情報入力!K63="",0,1))</f>
        <v/>
      </c>
      <c r="V54" t="str">
        <f>IF(E54="","",IF(②選手情報入力!L63="","",IF(I54=1,VLOOKUP(②選手情報入力!L63,種目情報!$A$4:$C$40,3,FALSE),VLOOKUP(②選手情報入力!L63,種目情報!$E$4:$G$41,3,FALSE))))</f>
        <v/>
      </c>
      <c r="W54" t="str">
        <f>IF(E54="","",IF(②選手情報入力!O63="","",IF(I54=1,VLOOKUP(②選手情報入力!O63,種目情報!$A$4:$B$40,2,FALSE),VLOOKUP(②選手情報入力!O63,種目情報!$E$4:$F$41,2,FALSE))))</f>
        <v/>
      </c>
      <c r="X54" t="str">
        <f>IF(E54="","",IF(②選手情報入力!P63="","",②選手情報入力!P63))</f>
        <v/>
      </c>
      <c r="Y54" s="30" t="str">
        <f>IF(E54="","",IF(②選手情報入力!N63="",0,1))</f>
        <v/>
      </c>
      <c r="Z54" t="str">
        <f>IF(E54="","",IF(②選手情報入力!O63="","",IF(I54=1,VLOOKUP(②選手情報入力!O63,種目情報!$A$4:$C$40,3,FALSE),VLOOKUP(②選手情報入力!O63,種目情報!$E$4:$G$41,3,FALSE))))</f>
        <v/>
      </c>
      <c r="AA54" t="str">
        <f>IF(E54="","",IF(②選手情報入力!Q63="","",IF(I54=1,種目情報!$J$4,種目情報!$J$6)))</f>
        <v/>
      </c>
      <c r="AB54" t="str">
        <f>IF(E54="","",IF(②選手情報入力!Q63="","",IF(I54=1,IF(②選手情報入力!$R$6="","",②選手情報入力!$R$6),IF(②選手情報入力!$R$7="","",②選手情報入力!$R$7))))</f>
        <v/>
      </c>
      <c r="AC54" t="str">
        <f>IF(E54="","",IF(②選手情報入力!Q63="","",IF(I54=1,IF(②選手情報入力!$Q$6="",0,1),IF(②選手情報入力!$Q$7="",0,1))))</f>
        <v/>
      </c>
      <c r="AD54" t="str">
        <f>IF(E54="","",IF(②選手情報入力!Q63="","",2))</f>
        <v/>
      </c>
      <c r="AE54" t="str">
        <f>IF(E54="","",IF(②選手情報入力!S63="","",IF(I54=1,種目情報!$J$5,種目情報!$J$7)))</f>
        <v/>
      </c>
      <c r="AF54" t="str">
        <f>IF(E54="","",IF(②選手情報入力!S63="","",IF(I54=1,IF(②選手情報入力!$T$6="","",②選手情報入力!$T$6),IF(②選手情報入力!$T$7="","",②選手情報入力!$T$7))))</f>
        <v/>
      </c>
      <c r="AG54" t="str">
        <f>IF(E54="","",IF(②選手情報入力!S63="","",IF(I54=1,IF(②選手情報入力!$S$6="",0,1),IF(②選手情報入力!$S$7="",0,1))))</f>
        <v/>
      </c>
      <c r="AH54" t="str">
        <f>IF(E54="","",IF(②選手情報入力!S63="","",2))</f>
        <v/>
      </c>
    </row>
    <row r="55" spans="1:34">
      <c r="A55" t="str">
        <f>IF(E55="","",I55*4000000+①団体情報入力!$D$3*1000+②選手情報入力!A64)</f>
        <v/>
      </c>
      <c r="B55" t="str">
        <f>IF(E55="","",①団体情報入力!$D$3)</f>
        <v/>
      </c>
      <c r="D55" t="str">
        <f>IF(②選手情報入力!B64="","",LEFT(②選手情報入力!B64,1))</f>
        <v/>
      </c>
      <c r="E55" t="str">
        <f>IF(②選手情報入力!B64="","",②選手情報入力!B64)</f>
        <v/>
      </c>
      <c r="F55" t="str">
        <f>IF(E55="","",②選手情報入力!C64)</f>
        <v/>
      </c>
      <c r="G55" t="str">
        <f>IF(E55="","",②選手情報入力!D64)</f>
        <v/>
      </c>
      <c r="H55" t="str">
        <f t="shared" si="0"/>
        <v/>
      </c>
      <c r="I55" t="str">
        <f>IF(E55="","",IF(②選手情報入力!F64="男",1,2))</f>
        <v/>
      </c>
      <c r="J55" t="str">
        <f>IF(E55="","",IF(②選手情報入力!G64="","",②選手情報入力!G64))</f>
        <v/>
      </c>
      <c r="L55" t="str">
        <f t="shared" si="1"/>
        <v/>
      </c>
      <c r="M55" t="str">
        <f t="shared" si="2"/>
        <v/>
      </c>
      <c r="O55" t="str">
        <f>IF(E55="","",IF(②選手情報入力!I64="","",IF(I55=1,VLOOKUP(②選手情報入力!I64,種目情報!$A$4:$B$36,2,FALSE),VLOOKUP(②選手情報入力!I64,種目情報!$E$4:$F$36,2,FALSE))))</f>
        <v/>
      </c>
      <c r="P55" t="str">
        <f>IF(E55="","",IF(②選手情報入力!J64="","",②選手情報入力!J64))</f>
        <v/>
      </c>
      <c r="Q55" s="30" t="str">
        <f>IF(E55="","",IF(②選手情報入力!H64="",0,1))</f>
        <v/>
      </c>
      <c r="R55" t="str">
        <f>IF(E55="","",IF(②選手情報入力!I64="","",IF(I55=1,VLOOKUP(②選手情報入力!I64,種目情報!$A$4:$C$40,3,FALSE),VLOOKUP(②選手情報入力!I64,種目情報!$E$4:$G$41,3,FALSE))))</f>
        <v/>
      </c>
      <c r="S55" t="str">
        <f>IF(E55="","",IF(②選手情報入力!L64="","",IF(I55=1,VLOOKUP(②選手情報入力!L64,種目情報!$A$4:$B$40,2,FALSE),VLOOKUP(②選手情報入力!L64,種目情報!$E$4:$F$41,2,FALSE))))</f>
        <v/>
      </c>
      <c r="T55" t="str">
        <f>IF(E55="","",IF(②選手情報入力!M64="","",②選手情報入力!M64))</f>
        <v/>
      </c>
      <c r="U55" s="30" t="str">
        <f>IF(E55="","",IF(②選手情報入力!K64="",0,1))</f>
        <v/>
      </c>
      <c r="V55" t="str">
        <f>IF(E55="","",IF(②選手情報入力!L64="","",IF(I55=1,VLOOKUP(②選手情報入力!L64,種目情報!$A$4:$C$40,3,FALSE),VLOOKUP(②選手情報入力!L64,種目情報!$E$4:$G$41,3,FALSE))))</f>
        <v/>
      </c>
      <c r="W55" t="str">
        <f>IF(E55="","",IF(②選手情報入力!O64="","",IF(I55=1,VLOOKUP(②選手情報入力!O64,種目情報!$A$4:$B$40,2,FALSE),VLOOKUP(②選手情報入力!O64,種目情報!$E$4:$F$41,2,FALSE))))</f>
        <v/>
      </c>
      <c r="X55" t="str">
        <f>IF(E55="","",IF(②選手情報入力!P64="","",②選手情報入力!P64))</f>
        <v/>
      </c>
      <c r="Y55" s="30" t="str">
        <f>IF(E55="","",IF(②選手情報入力!N64="",0,1))</f>
        <v/>
      </c>
      <c r="Z55" t="str">
        <f>IF(E55="","",IF(②選手情報入力!O64="","",IF(I55=1,VLOOKUP(②選手情報入力!O64,種目情報!$A$4:$C$40,3,FALSE),VLOOKUP(②選手情報入力!O64,種目情報!$E$4:$G$41,3,FALSE))))</f>
        <v/>
      </c>
      <c r="AA55" t="str">
        <f>IF(E55="","",IF(②選手情報入力!Q64="","",IF(I55=1,種目情報!$J$4,種目情報!$J$6)))</f>
        <v/>
      </c>
      <c r="AB55" t="str">
        <f>IF(E55="","",IF(②選手情報入力!Q64="","",IF(I55=1,IF(②選手情報入力!$R$6="","",②選手情報入力!$R$6),IF(②選手情報入力!$R$7="","",②選手情報入力!$R$7))))</f>
        <v/>
      </c>
      <c r="AC55" t="str">
        <f>IF(E55="","",IF(②選手情報入力!Q64="","",IF(I55=1,IF(②選手情報入力!$Q$6="",0,1),IF(②選手情報入力!$Q$7="",0,1))))</f>
        <v/>
      </c>
      <c r="AD55" t="str">
        <f>IF(E55="","",IF(②選手情報入力!Q64="","",2))</f>
        <v/>
      </c>
      <c r="AE55" t="str">
        <f>IF(E55="","",IF(②選手情報入力!S64="","",IF(I55=1,種目情報!$J$5,種目情報!$J$7)))</f>
        <v/>
      </c>
      <c r="AF55" t="str">
        <f>IF(E55="","",IF(②選手情報入力!S64="","",IF(I55=1,IF(②選手情報入力!$T$6="","",②選手情報入力!$T$6),IF(②選手情報入力!$T$7="","",②選手情報入力!$T$7))))</f>
        <v/>
      </c>
      <c r="AG55" t="str">
        <f>IF(E55="","",IF(②選手情報入力!S64="","",IF(I55=1,IF(②選手情報入力!$S$6="",0,1),IF(②選手情報入力!$S$7="",0,1))))</f>
        <v/>
      </c>
      <c r="AH55" t="str">
        <f>IF(E55="","",IF(②選手情報入力!S64="","",2))</f>
        <v/>
      </c>
    </row>
    <row r="56" spans="1:34">
      <c r="A56" t="str">
        <f>IF(E56="","",I56*4000000+①団体情報入力!$D$3*1000+②選手情報入力!A65)</f>
        <v/>
      </c>
      <c r="B56" t="str">
        <f>IF(E56="","",①団体情報入力!$D$3)</f>
        <v/>
      </c>
      <c r="D56" t="str">
        <f>IF(②選手情報入力!B65="","",LEFT(②選手情報入力!B65,1))</f>
        <v/>
      </c>
      <c r="E56" t="str">
        <f>IF(②選手情報入力!B65="","",②選手情報入力!B65)</f>
        <v/>
      </c>
      <c r="F56" t="str">
        <f>IF(E56="","",②選手情報入力!C65)</f>
        <v/>
      </c>
      <c r="G56" t="str">
        <f>IF(E56="","",②選手情報入力!D65)</f>
        <v/>
      </c>
      <c r="H56" t="str">
        <f t="shared" si="0"/>
        <v/>
      </c>
      <c r="I56" t="str">
        <f>IF(E56="","",IF(②選手情報入力!F65="男",1,2))</f>
        <v/>
      </c>
      <c r="J56" t="str">
        <f>IF(E56="","",IF(②選手情報入力!G65="","",②選手情報入力!G65))</f>
        <v/>
      </c>
      <c r="L56" t="str">
        <f t="shared" si="1"/>
        <v/>
      </c>
      <c r="M56" t="str">
        <f t="shared" si="2"/>
        <v/>
      </c>
      <c r="O56" t="str">
        <f>IF(E56="","",IF(②選手情報入力!I65="","",IF(I56=1,VLOOKUP(②選手情報入力!I65,種目情報!$A$4:$B$36,2,FALSE),VLOOKUP(②選手情報入力!I65,種目情報!$E$4:$F$36,2,FALSE))))</f>
        <v/>
      </c>
      <c r="P56" t="str">
        <f>IF(E56="","",IF(②選手情報入力!J65="","",②選手情報入力!J65))</f>
        <v/>
      </c>
      <c r="Q56" s="30" t="str">
        <f>IF(E56="","",IF(②選手情報入力!H65="",0,1))</f>
        <v/>
      </c>
      <c r="R56" t="str">
        <f>IF(E56="","",IF(②選手情報入力!I65="","",IF(I56=1,VLOOKUP(②選手情報入力!I65,種目情報!$A$4:$C$40,3,FALSE),VLOOKUP(②選手情報入力!I65,種目情報!$E$4:$G$41,3,FALSE))))</f>
        <v/>
      </c>
      <c r="S56" t="str">
        <f>IF(E56="","",IF(②選手情報入力!L65="","",IF(I56=1,VLOOKUP(②選手情報入力!L65,種目情報!$A$4:$B$40,2,FALSE),VLOOKUP(②選手情報入力!L65,種目情報!$E$4:$F$41,2,FALSE))))</f>
        <v/>
      </c>
      <c r="T56" t="str">
        <f>IF(E56="","",IF(②選手情報入力!M65="","",②選手情報入力!M65))</f>
        <v/>
      </c>
      <c r="U56" s="30" t="str">
        <f>IF(E56="","",IF(②選手情報入力!K65="",0,1))</f>
        <v/>
      </c>
      <c r="V56" t="str">
        <f>IF(E56="","",IF(②選手情報入力!L65="","",IF(I56=1,VLOOKUP(②選手情報入力!L65,種目情報!$A$4:$C$40,3,FALSE),VLOOKUP(②選手情報入力!L65,種目情報!$E$4:$G$41,3,FALSE))))</f>
        <v/>
      </c>
      <c r="W56" t="str">
        <f>IF(E56="","",IF(②選手情報入力!O65="","",IF(I56=1,VLOOKUP(②選手情報入力!O65,種目情報!$A$4:$B$40,2,FALSE),VLOOKUP(②選手情報入力!O65,種目情報!$E$4:$F$41,2,FALSE))))</f>
        <v/>
      </c>
      <c r="X56" t="str">
        <f>IF(E56="","",IF(②選手情報入力!P65="","",②選手情報入力!P65))</f>
        <v/>
      </c>
      <c r="Y56" s="30" t="str">
        <f>IF(E56="","",IF(②選手情報入力!N65="",0,1))</f>
        <v/>
      </c>
      <c r="Z56" t="str">
        <f>IF(E56="","",IF(②選手情報入力!O65="","",IF(I56=1,VLOOKUP(②選手情報入力!O65,種目情報!$A$4:$C$40,3,FALSE),VLOOKUP(②選手情報入力!O65,種目情報!$E$4:$G$41,3,FALSE))))</f>
        <v/>
      </c>
      <c r="AA56" t="str">
        <f>IF(E56="","",IF(②選手情報入力!Q65="","",IF(I56=1,種目情報!$J$4,種目情報!$J$6)))</f>
        <v/>
      </c>
      <c r="AB56" t="str">
        <f>IF(E56="","",IF(②選手情報入力!Q65="","",IF(I56=1,IF(②選手情報入力!$R$6="","",②選手情報入力!$R$6),IF(②選手情報入力!$R$7="","",②選手情報入力!$R$7))))</f>
        <v/>
      </c>
      <c r="AC56" t="str">
        <f>IF(E56="","",IF(②選手情報入力!Q65="","",IF(I56=1,IF(②選手情報入力!$Q$6="",0,1),IF(②選手情報入力!$Q$7="",0,1))))</f>
        <v/>
      </c>
      <c r="AD56" t="str">
        <f>IF(E56="","",IF(②選手情報入力!Q65="","",2))</f>
        <v/>
      </c>
      <c r="AE56" t="str">
        <f>IF(E56="","",IF(②選手情報入力!S65="","",IF(I56=1,種目情報!$J$5,種目情報!$J$7)))</f>
        <v/>
      </c>
      <c r="AF56" t="str">
        <f>IF(E56="","",IF(②選手情報入力!S65="","",IF(I56=1,IF(②選手情報入力!$T$6="","",②選手情報入力!$T$6),IF(②選手情報入力!$T$7="","",②選手情報入力!$T$7))))</f>
        <v/>
      </c>
      <c r="AG56" t="str">
        <f>IF(E56="","",IF(②選手情報入力!S65="","",IF(I56=1,IF(②選手情報入力!$S$6="",0,1),IF(②選手情報入力!$S$7="",0,1))))</f>
        <v/>
      </c>
      <c r="AH56" t="str">
        <f>IF(E56="","",IF(②選手情報入力!S65="","",2))</f>
        <v/>
      </c>
    </row>
    <row r="57" spans="1:34">
      <c r="A57" t="str">
        <f>IF(E57="","",I57*4000000+①団体情報入力!$D$3*1000+②選手情報入力!A66)</f>
        <v/>
      </c>
      <c r="B57" t="str">
        <f>IF(E57="","",①団体情報入力!$D$3)</f>
        <v/>
      </c>
      <c r="D57" t="str">
        <f>IF(②選手情報入力!B66="","",LEFT(②選手情報入力!B66,1))</f>
        <v/>
      </c>
      <c r="E57" t="str">
        <f>IF(②選手情報入力!B66="","",②選手情報入力!B66)</f>
        <v/>
      </c>
      <c r="F57" t="str">
        <f>IF(E57="","",②選手情報入力!C66)</f>
        <v/>
      </c>
      <c r="G57" t="str">
        <f>IF(E57="","",②選手情報入力!D66)</f>
        <v/>
      </c>
      <c r="H57" t="str">
        <f t="shared" si="0"/>
        <v/>
      </c>
      <c r="I57" t="str">
        <f>IF(E57="","",IF(②選手情報入力!F66="男",1,2))</f>
        <v/>
      </c>
      <c r="J57" t="str">
        <f>IF(E57="","",IF(②選手情報入力!G66="","",②選手情報入力!G66))</f>
        <v/>
      </c>
      <c r="L57" t="str">
        <f t="shared" si="1"/>
        <v/>
      </c>
      <c r="M57" t="str">
        <f t="shared" si="2"/>
        <v/>
      </c>
      <c r="O57" t="str">
        <f>IF(E57="","",IF(②選手情報入力!I66="","",IF(I57=1,VLOOKUP(②選手情報入力!I66,種目情報!$A$4:$B$36,2,FALSE),VLOOKUP(②選手情報入力!I66,種目情報!$E$4:$F$36,2,FALSE))))</f>
        <v/>
      </c>
      <c r="P57" t="str">
        <f>IF(E57="","",IF(②選手情報入力!J66="","",②選手情報入力!J66))</f>
        <v/>
      </c>
      <c r="Q57" s="30" t="str">
        <f>IF(E57="","",IF(②選手情報入力!H66="",0,1))</f>
        <v/>
      </c>
      <c r="R57" t="str">
        <f>IF(E57="","",IF(②選手情報入力!I66="","",IF(I57=1,VLOOKUP(②選手情報入力!I66,種目情報!$A$4:$C$40,3,FALSE),VLOOKUP(②選手情報入力!I66,種目情報!$E$4:$G$41,3,FALSE))))</f>
        <v/>
      </c>
      <c r="S57" t="str">
        <f>IF(E57="","",IF(②選手情報入力!L66="","",IF(I57=1,VLOOKUP(②選手情報入力!L66,種目情報!$A$4:$B$40,2,FALSE),VLOOKUP(②選手情報入力!L66,種目情報!$E$4:$F$41,2,FALSE))))</f>
        <v/>
      </c>
      <c r="T57" t="str">
        <f>IF(E57="","",IF(②選手情報入力!M66="","",②選手情報入力!M66))</f>
        <v/>
      </c>
      <c r="U57" s="30" t="str">
        <f>IF(E57="","",IF(②選手情報入力!K66="",0,1))</f>
        <v/>
      </c>
      <c r="V57" t="str">
        <f>IF(E57="","",IF(②選手情報入力!L66="","",IF(I57=1,VLOOKUP(②選手情報入力!L66,種目情報!$A$4:$C$40,3,FALSE),VLOOKUP(②選手情報入力!L66,種目情報!$E$4:$G$41,3,FALSE))))</f>
        <v/>
      </c>
      <c r="W57" t="str">
        <f>IF(E57="","",IF(②選手情報入力!O66="","",IF(I57=1,VLOOKUP(②選手情報入力!O66,種目情報!$A$4:$B$40,2,FALSE),VLOOKUP(②選手情報入力!O66,種目情報!$E$4:$F$41,2,FALSE))))</f>
        <v/>
      </c>
      <c r="X57" t="str">
        <f>IF(E57="","",IF(②選手情報入力!P66="","",②選手情報入力!P66))</f>
        <v/>
      </c>
      <c r="Y57" s="30" t="str">
        <f>IF(E57="","",IF(②選手情報入力!N66="",0,1))</f>
        <v/>
      </c>
      <c r="Z57" t="str">
        <f>IF(E57="","",IF(②選手情報入力!O66="","",IF(I57=1,VLOOKUP(②選手情報入力!O66,種目情報!$A$4:$C$40,3,FALSE),VLOOKUP(②選手情報入力!O66,種目情報!$E$4:$G$41,3,FALSE))))</f>
        <v/>
      </c>
      <c r="AA57" t="str">
        <f>IF(E57="","",IF(②選手情報入力!Q66="","",IF(I57=1,種目情報!$J$4,種目情報!$J$6)))</f>
        <v/>
      </c>
      <c r="AB57" t="str">
        <f>IF(E57="","",IF(②選手情報入力!Q66="","",IF(I57=1,IF(②選手情報入力!$R$6="","",②選手情報入力!$R$6),IF(②選手情報入力!$R$7="","",②選手情報入力!$R$7))))</f>
        <v/>
      </c>
      <c r="AC57" t="str">
        <f>IF(E57="","",IF(②選手情報入力!Q66="","",IF(I57=1,IF(②選手情報入力!$Q$6="",0,1),IF(②選手情報入力!$Q$7="",0,1))))</f>
        <v/>
      </c>
      <c r="AD57" t="str">
        <f>IF(E57="","",IF(②選手情報入力!Q66="","",2))</f>
        <v/>
      </c>
      <c r="AE57" t="str">
        <f>IF(E57="","",IF(②選手情報入力!S66="","",IF(I57=1,種目情報!$J$5,種目情報!$J$7)))</f>
        <v/>
      </c>
      <c r="AF57" t="str">
        <f>IF(E57="","",IF(②選手情報入力!S66="","",IF(I57=1,IF(②選手情報入力!$T$6="","",②選手情報入力!$T$6),IF(②選手情報入力!$T$7="","",②選手情報入力!$T$7))))</f>
        <v/>
      </c>
      <c r="AG57" t="str">
        <f>IF(E57="","",IF(②選手情報入力!S66="","",IF(I57=1,IF(②選手情報入力!$S$6="",0,1),IF(②選手情報入力!$S$7="",0,1))))</f>
        <v/>
      </c>
      <c r="AH57" t="str">
        <f>IF(E57="","",IF(②選手情報入力!S66="","",2))</f>
        <v/>
      </c>
    </row>
    <row r="58" spans="1:34">
      <c r="A58" t="str">
        <f>IF(E58="","",I58*4000000+①団体情報入力!$D$3*1000+②選手情報入力!A67)</f>
        <v/>
      </c>
      <c r="B58" t="str">
        <f>IF(E58="","",①団体情報入力!$D$3)</f>
        <v/>
      </c>
      <c r="D58" t="str">
        <f>IF(②選手情報入力!B67="","",LEFT(②選手情報入力!B67,1))</f>
        <v/>
      </c>
      <c r="E58" t="str">
        <f>IF(②選手情報入力!B67="","",②選手情報入力!B67)</f>
        <v/>
      </c>
      <c r="F58" t="str">
        <f>IF(E58="","",②選手情報入力!C67)</f>
        <v/>
      </c>
      <c r="G58" t="str">
        <f>IF(E58="","",②選手情報入力!D67)</f>
        <v/>
      </c>
      <c r="H58" t="str">
        <f t="shared" si="0"/>
        <v/>
      </c>
      <c r="I58" t="str">
        <f>IF(E58="","",IF(②選手情報入力!F67="男",1,2))</f>
        <v/>
      </c>
      <c r="J58" t="str">
        <f>IF(E58="","",IF(②選手情報入力!G67="","",②選手情報入力!G67))</f>
        <v/>
      </c>
      <c r="L58" t="str">
        <f t="shared" si="1"/>
        <v/>
      </c>
      <c r="M58" t="str">
        <f t="shared" si="2"/>
        <v/>
      </c>
      <c r="O58" t="str">
        <f>IF(E58="","",IF(②選手情報入力!I67="","",IF(I58=1,VLOOKUP(②選手情報入力!I67,種目情報!$A$4:$B$36,2,FALSE),VLOOKUP(②選手情報入力!I67,種目情報!$E$4:$F$36,2,FALSE))))</f>
        <v/>
      </c>
      <c r="P58" t="str">
        <f>IF(E58="","",IF(②選手情報入力!J67="","",②選手情報入力!J67))</f>
        <v/>
      </c>
      <c r="Q58" s="30" t="str">
        <f>IF(E58="","",IF(②選手情報入力!H67="",0,1))</f>
        <v/>
      </c>
      <c r="R58" t="str">
        <f>IF(E58="","",IF(②選手情報入力!I67="","",IF(I58=1,VLOOKUP(②選手情報入力!I67,種目情報!$A$4:$C$40,3,FALSE),VLOOKUP(②選手情報入力!I67,種目情報!$E$4:$G$41,3,FALSE))))</f>
        <v/>
      </c>
      <c r="S58" t="str">
        <f>IF(E58="","",IF(②選手情報入力!L67="","",IF(I58=1,VLOOKUP(②選手情報入力!L67,種目情報!$A$4:$B$40,2,FALSE),VLOOKUP(②選手情報入力!L67,種目情報!$E$4:$F$41,2,FALSE))))</f>
        <v/>
      </c>
      <c r="T58" t="str">
        <f>IF(E58="","",IF(②選手情報入力!M67="","",②選手情報入力!M67))</f>
        <v/>
      </c>
      <c r="U58" s="30" t="str">
        <f>IF(E58="","",IF(②選手情報入力!K67="",0,1))</f>
        <v/>
      </c>
      <c r="V58" t="str">
        <f>IF(E58="","",IF(②選手情報入力!L67="","",IF(I58=1,VLOOKUP(②選手情報入力!L67,種目情報!$A$4:$C$40,3,FALSE),VLOOKUP(②選手情報入力!L67,種目情報!$E$4:$G$41,3,FALSE))))</f>
        <v/>
      </c>
      <c r="W58" t="str">
        <f>IF(E58="","",IF(②選手情報入力!O67="","",IF(I58=1,VLOOKUP(②選手情報入力!O67,種目情報!$A$4:$B$40,2,FALSE),VLOOKUP(②選手情報入力!O67,種目情報!$E$4:$F$41,2,FALSE))))</f>
        <v/>
      </c>
      <c r="X58" t="str">
        <f>IF(E58="","",IF(②選手情報入力!P67="","",②選手情報入力!P67))</f>
        <v/>
      </c>
      <c r="Y58" s="30" t="str">
        <f>IF(E58="","",IF(②選手情報入力!N67="",0,1))</f>
        <v/>
      </c>
      <c r="Z58" t="str">
        <f>IF(E58="","",IF(②選手情報入力!O67="","",IF(I58=1,VLOOKUP(②選手情報入力!O67,種目情報!$A$4:$C$40,3,FALSE),VLOOKUP(②選手情報入力!O67,種目情報!$E$4:$G$41,3,FALSE))))</f>
        <v/>
      </c>
      <c r="AA58" t="str">
        <f>IF(E58="","",IF(②選手情報入力!Q67="","",IF(I58=1,種目情報!$J$4,種目情報!$J$6)))</f>
        <v/>
      </c>
      <c r="AB58" t="str">
        <f>IF(E58="","",IF(②選手情報入力!Q67="","",IF(I58=1,IF(②選手情報入力!$R$6="","",②選手情報入力!$R$6),IF(②選手情報入力!$R$7="","",②選手情報入力!$R$7))))</f>
        <v/>
      </c>
      <c r="AC58" t="str">
        <f>IF(E58="","",IF(②選手情報入力!Q67="","",IF(I58=1,IF(②選手情報入力!$Q$6="",0,1),IF(②選手情報入力!$Q$7="",0,1))))</f>
        <v/>
      </c>
      <c r="AD58" t="str">
        <f>IF(E58="","",IF(②選手情報入力!Q67="","",2))</f>
        <v/>
      </c>
      <c r="AE58" t="str">
        <f>IF(E58="","",IF(②選手情報入力!S67="","",IF(I58=1,種目情報!$J$5,種目情報!$J$7)))</f>
        <v/>
      </c>
      <c r="AF58" t="str">
        <f>IF(E58="","",IF(②選手情報入力!S67="","",IF(I58=1,IF(②選手情報入力!$T$6="","",②選手情報入力!$T$6),IF(②選手情報入力!$T$7="","",②選手情報入力!$T$7))))</f>
        <v/>
      </c>
      <c r="AG58" t="str">
        <f>IF(E58="","",IF(②選手情報入力!S67="","",IF(I58=1,IF(②選手情報入力!$S$6="",0,1),IF(②選手情報入力!$S$7="",0,1))))</f>
        <v/>
      </c>
      <c r="AH58" t="str">
        <f>IF(E58="","",IF(②選手情報入力!S67="","",2))</f>
        <v/>
      </c>
    </row>
    <row r="59" spans="1:34">
      <c r="A59" t="str">
        <f>IF(E59="","",I59*4000000+①団体情報入力!$D$3*1000+②選手情報入力!A68)</f>
        <v/>
      </c>
      <c r="B59" t="str">
        <f>IF(E59="","",①団体情報入力!$D$3)</f>
        <v/>
      </c>
      <c r="D59" t="str">
        <f>IF(②選手情報入力!B68="","",LEFT(②選手情報入力!B68,1))</f>
        <v/>
      </c>
      <c r="E59" t="str">
        <f>IF(②選手情報入力!B68="","",②選手情報入力!B68)</f>
        <v/>
      </c>
      <c r="F59" t="str">
        <f>IF(E59="","",②選手情報入力!C68)</f>
        <v/>
      </c>
      <c r="G59" t="str">
        <f>IF(E59="","",②選手情報入力!D68)</f>
        <v/>
      </c>
      <c r="H59" t="str">
        <f t="shared" si="0"/>
        <v/>
      </c>
      <c r="I59" t="str">
        <f>IF(E59="","",IF(②選手情報入力!F68="男",1,2))</f>
        <v/>
      </c>
      <c r="J59" t="str">
        <f>IF(E59="","",IF(②選手情報入力!G68="","",②選手情報入力!G68))</f>
        <v/>
      </c>
      <c r="L59" t="str">
        <f t="shared" si="1"/>
        <v/>
      </c>
      <c r="M59" t="str">
        <f t="shared" si="2"/>
        <v/>
      </c>
      <c r="O59" t="str">
        <f>IF(E59="","",IF(②選手情報入力!I68="","",IF(I59=1,VLOOKUP(②選手情報入力!I68,種目情報!$A$4:$B$36,2,FALSE),VLOOKUP(②選手情報入力!I68,種目情報!$E$4:$F$36,2,FALSE))))</f>
        <v/>
      </c>
      <c r="P59" t="str">
        <f>IF(E59="","",IF(②選手情報入力!J68="","",②選手情報入力!J68))</f>
        <v/>
      </c>
      <c r="Q59" s="30" t="str">
        <f>IF(E59="","",IF(②選手情報入力!H68="",0,1))</f>
        <v/>
      </c>
      <c r="R59" t="str">
        <f>IF(E59="","",IF(②選手情報入力!I68="","",IF(I59=1,VLOOKUP(②選手情報入力!I68,種目情報!$A$4:$C$40,3,FALSE),VLOOKUP(②選手情報入力!I68,種目情報!$E$4:$G$41,3,FALSE))))</f>
        <v/>
      </c>
      <c r="S59" t="str">
        <f>IF(E59="","",IF(②選手情報入力!L68="","",IF(I59=1,VLOOKUP(②選手情報入力!L68,種目情報!$A$4:$B$40,2,FALSE),VLOOKUP(②選手情報入力!L68,種目情報!$E$4:$F$41,2,FALSE))))</f>
        <v/>
      </c>
      <c r="T59" t="str">
        <f>IF(E59="","",IF(②選手情報入力!M68="","",②選手情報入力!M68))</f>
        <v/>
      </c>
      <c r="U59" s="30" t="str">
        <f>IF(E59="","",IF(②選手情報入力!K68="",0,1))</f>
        <v/>
      </c>
      <c r="V59" t="str">
        <f>IF(E59="","",IF(②選手情報入力!L68="","",IF(I59=1,VLOOKUP(②選手情報入力!L68,種目情報!$A$4:$C$40,3,FALSE),VLOOKUP(②選手情報入力!L68,種目情報!$E$4:$G$41,3,FALSE))))</f>
        <v/>
      </c>
      <c r="W59" t="str">
        <f>IF(E59="","",IF(②選手情報入力!O68="","",IF(I59=1,VLOOKUP(②選手情報入力!O68,種目情報!$A$4:$B$40,2,FALSE),VLOOKUP(②選手情報入力!O68,種目情報!$E$4:$F$41,2,FALSE))))</f>
        <v/>
      </c>
      <c r="X59" t="str">
        <f>IF(E59="","",IF(②選手情報入力!P68="","",②選手情報入力!P68))</f>
        <v/>
      </c>
      <c r="Y59" s="30" t="str">
        <f>IF(E59="","",IF(②選手情報入力!N68="",0,1))</f>
        <v/>
      </c>
      <c r="Z59" t="str">
        <f>IF(E59="","",IF(②選手情報入力!O68="","",IF(I59=1,VLOOKUP(②選手情報入力!O68,種目情報!$A$4:$C$40,3,FALSE),VLOOKUP(②選手情報入力!O68,種目情報!$E$4:$G$41,3,FALSE))))</f>
        <v/>
      </c>
      <c r="AA59" t="str">
        <f>IF(E59="","",IF(②選手情報入力!Q68="","",IF(I59=1,種目情報!$J$4,種目情報!$J$6)))</f>
        <v/>
      </c>
      <c r="AB59" t="str">
        <f>IF(E59="","",IF(②選手情報入力!Q68="","",IF(I59=1,IF(②選手情報入力!$R$6="","",②選手情報入力!$R$6),IF(②選手情報入力!$R$7="","",②選手情報入力!$R$7))))</f>
        <v/>
      </c>
      <c r="AC59" t="str">
        <f>IF(E59="","",IF(②選手情報入力!Q68="","",IF(I59=1,IF(②選手情報入力!$Q$6="",0,1),IF(②選手情報入力!$Q$7="",0,1))))</f>
        <v/>
      </c>
      <c r="AD59" t="str">
        <f>IF(E59="","",IF(②選手情報入力!Q68="","",2))</f>
        <v/>
      </c>
      <c r="AE59" t="str">
        <f>IF(E59="","",IF(②選手情報入力!S68="","",IF(I59=1,種目情報!$J$5,種目情報!$J$7)))</f>
        <v/>
      </c>
      <c r="AF59" t="str">
        <f>IF(E59="","",IF(②選手情報入力!S68="","",IF(I59=1,IF(②選手情報入力!$T$6="","",②選手情報入力!$T$6),IF(②選手情報入力!$T$7="","",②選手情報入力!$T$7))))</f>
        <v/>
      </c>
      <c r="AG59" t="str">
        <f>IF(E59="","",IF(②選手情報入力!S68="","",IF(I59=1,IF(②選手情報入力!$S$6="",0,1),IF(②選手情報入力!$S$7="",0,1))))</f>
        <v/>
      </c>
      <c r="AH59" t="str">
        <f>IF(E59="","",IF(②選手情報入力!S68="","",2))</f>
        <v/>
      </c>
    </row>
    <row r="60" spans="1:34">
      <c r="A60" t="str">
        <f>IF(E60="","",I60*4000000+①団体情報入力!$D$3*1000+②選手情報入力!A69)</f>
        <v/>
      </c>
      <c r="B60" t="str">
        <f>IF(E60="","",①団体情報入力!$D$3)</f>
        <v/>
      </c>
      <c r="D60" t="str">
        <f>IF(②選手情報入力!B69="","",LEFT(②選手情報入力!B69,1))</f>
        <v/>
      </c>
      <c r="E60" t="str">
        <f>IF(②選手情報入力!B69="","",②選手情報入力!B69)</f>
        <v/>
      </c>
      <c r="F60" t="str">
        <f>IF(E60="","",②選手情報入力!C69)</f>
        <v/>
      </c>
      <c r="G60" t="str">
        <f>IF(E60="","",②選手情報入力!D69)</f>
        <v/>
      </c>
      <c r="H60" t="str">
        <f t="shared" si="0"/>
        <v/>
      </c>
      <c r="I60" t="str">
        <f>IF(E60="","",IF(②選手情報入力!F69="男",1,2))</f>
        <v/>
      </c>
      <c r="J60" t="str">
        <f>IF(E60="","",IF(②選手情報入力!G69="","",②選手情報入力!G69))</f>
        <v/>
      </c>
      <c r="L60" t="str">
        <f t="shared" si="1"/>
        <v/>
      </c>
      <c r="M60" t="str">
        <f t="shared" si="2"/>
        <v/>
      </c>
      <c r="O60" t="str">
        <f>IF(E60="","",IF(②選手情報入力!I69="","",IF(I60=1,VLOOKUP(②選手情報入力!I69,種目情報!$A$4:$B$36,2,FALSE),VLOOKUP(②選手情報入力!I69,種目情報!$E$4:$F$36,2,FALSE))))</f>
        <v/>
      </c>
      <c r="P60" t="str">
        <f>IF(E60="","",IF(②選手情報入力!J69="","",②選手情報入力!J69))</f>
        <v/>
      </c>
      <c r="Q60" s="30" t="str">
        <f>IF(E60="","",IF(②選手情報入力!H69="",0,1))</f>
        <v/>
      </c>
      <c r="R60" t="str">
        <f>IF(E60="","",IF(②選手情報入力!I69="","",IF(I60=1,VLOOKUP(②選手情報入力!I69,種目情報!$A$4:$C$40,3,FALSE),VLOOKUP(②選手情報入力!I69,種目情報!$E$4:$G$41,3,FALSE))))</f>
        <v/>
      </c>
      <c r="S60" t="str">
        <f>IF(E60="","",IF(②選手情報入力!L69="","",IF(I60=1,VLOOKUP(②選手情報入力!L69,種目情報!$A$4:$B$40,2,FALSE),VLOOKUP(②選手情報入力!L69,種目情報!$E$4:$F$41,2,FALSE))))</f>
        <v/>
      </c>
      <c r="T60" t="str">
        <f>IF(E60="","",IF(②選手情報入力!M69="","",②選手情報入力!M69))</f>
        <v/>
      </c>
      <c r="U60" s="30" t="str">
        <f>IF(E60="","",IF(②選手情報入力!K69="",0,1))</f>
        <v/>
      </c>
      <c r="V60" t="str">
        <f>IF(E60="","",IF(②選手情報入力!L69="","",IF(I60=1,VLOOKUP(②選手情報入力!L69,種目情報!$A$4:$C$40,3,FALSE),VLOOKUP(②選手情報入力!L69,種目情報!$E$4:$G$41,3,FALSE))))</f>
        <v/>
      </c>
      <c r="W60" t="str">
        <f>IF(E60="","",IF(②選手情報入力!O69="","",IF(I60=1,VLOOKUP(②選手情報入力!O69,種目情報!$A$4:$B$40,2,FALSE),VLOOKUP(②選手情報入力!O69,種目情報!$E$4:$F$41,2,FALSE))))</f>
        <v/>
      </c>
      <c r="X60" t="str">
        <f>IF(E60="","",IF(②選手情報入力!P69="","",②選手情報入力!P69))</f>
        <v/>
      </c>
      <c r="Y60" s="30" t="str">
        <f>IF(E60="","",IF(②選手情報入力!N69="",0,1))</f>
        <v/>
      </c>
      <c r="Z60" t="str">
        <f>IF(E60="","",IF(②選手情報入力!O69="","",IF(I60=1,VLOOKUP(②選手情報入力!O69,種目情報!$A$4:$C$40,3,FALSE),VLOOKUP(②選手情報入力!O69,種目情報!$E$4:$G$41,3,FALSE))))</f>
        <v/>
      </c>
      <c r="AA60" t="str">
        <f>IF(E60="","",IF(②選手情報入力!Q69="","",IF(I60=1,種目情報!$J$4,種目情報!$J$6)))</f>
        <v/>
      </c>
      <c r="AB60" t="str">
        <f>IF(E60="","",IF(②選手情報入力!Q69="","",IF(I60=1,IF(②選手情報入力!$R$6="","",②選手情報入力!$R$6),IF(②選手情報入力!$R$7="","",②選手情報入力!$R$7))))</f>
        <v/>
      </c>
      <c r="AC60" t="str">
        <f>IF(E60="","",IF(②選手情報入力!Q69="","",IF(I60=1,IF(②選手情報入力!$Q$6="",0,1),IF(②選手情報入力!$Q$7="",0,1))))</f>
        <v/>
      </c>
      <c r="AD60" t="str">
        <f>IF(E60="","",IF(②選手情報入力!Q69="","",2))</f>
        <v/>
      </c>
      <c r="AE60" t="str">
        <f>IF(E60="","",IF(②選手情報入力!S69="","",IF(I60=1,種目情報!$J$5,種目情報!$J$7)))</f>
        <v/>
      </c>
      <c r="AF60" t="str">
        <f>IF(E60="","",IF(②選手情報入力!S69="","",IF(I60=1,IF(②選手情報入力!$T$6="","",②選手情報入力!$T$6),IF(②選手情報入力!$T$7="","",②選手情報入力!$T$7))))</f>
        <v/>
      </c>
      <c r="AG60" t="str">
        <f>IF(E60="","",IF(②選手情報入力!S69="","",IF(I60=1,IF(②選手情報入力!$S$6="",0,1),IF(②選手情報入力!$S$7="",0,1))))</f>
        <v/>
      </c>
      <c r="AH60" t="str">
        <f>IF(E60="","",IF(②選手情報入力!S69="","",2))</f>
        <v/>
      </c>
    </row>
    <row r="61" spans="1:34">
      <c r="A61" t="str">
        <f>IF(E61="","",I61*4000000+①団体情報入力!$D$3*1000+②選手情報入力!A70)</f>
        <v/>
      </c>
      <c r="B61" t="str">
        <f>IF(E61="","",①団体情報入力!$D$3)</f>
        <v/>
      </c>
      <c r="D61" t="str">
        <f>IF(②選手情報入力!B70="","",LEFT(②選手情報入力!B70,1))</f>
        <v/>
      </c>
      <c r="E61" t="str">
        <f>IF(②選手情報入力!B70="","",②選手情報入力!B70)</f>
        <v/>
      </c>
      <c r="F61" t="str">
        <f>IF(E61="","",②選手情報入力!C70)</f>
        <v/>
      </c>
      <c r="G61" t="str">
        <f>IF(E61="","",②選手情報入力!D70)</f>
        <v/>
      </c>
      <c r="H61" t="str">
        <f t="shared" si="0"/>
        <v/>
      </c>
      <c r="I61" t="str">
        <f>IF(E61="","",IF(②選手情報入力!F70="男",1,2))</f>
        <v/>
      </c>
      <c r="J61" t="str">
        <f>IF(E61="","",IF(②選手情報入力!G70="","",②選手情報入力!G70))</f>
        <v/>
      </c>
      <c r="L61" t="str">
        <f t="shared" si="1"/>
        <v/>
      </c>
      <c r="M61" t="str">
        <f t="shared" si="2"/>
        <v/>
      </c>
      <c r="O61" t="str">
        <f>IF(E61="","",IF(②選手情報入力!I70="","",IF(I61=1,VLOOKUP(②選手情報入力!I70,種目情報!$A$4:$B$36,2,FALSE),VLOOKUP(②選手情報入力!I70,種目情報!$E$4:$F$36,2,FALSE))))</f>
        <v/>
      </c>
      <c r="P61" t="str">
        <f>IF(E61="","",IF(②選手情報入力!J70="","",②選手情報入力!J70))</f>
        <v/>
      </c>
      <c r="Q61" s="30" t="str">
        <f>IF(E61="","",IF(②選手情報入力!H70="",0,1))</f>
        <v/>
      </c>
      <c r="R61" t="str">
        <f>IF(E61="","",IF(②選手情報入力!I70="","",IF(I61=1,VLOOKUP(②選手情報入力!I70,種目情報!$A$4:$C$40,3,FALSE),VLOOKUP(②選手情報入力!I70,種目情報!$E$4:$G$41,3,FALSE))))</f>
        <v/>
      </c>
      <c r="S61" t="str">
        <f>IF(E61="","",IF(②選手情報入力!L70="","",IF(I61=1,VLOOKUP(②選手情報入力!L70,種目情報!$A$4:$B$40,2,FALSE),VLOOKUP(②選手情報入力!L70,種目情報!$E$4:$F$41,2,FALSE))))</f>
        <v/>
      </c>
      <c r="T61" t="str">
        <f>IF(E61="","",IF(②選手情報入力!M70="","",②選手情報入力!M70))</f>
        <v/>
      </c>
      <c r="U61" s="30" t="str">
        <f>IF(E61="","",IF(②選手情報入力!K70="",0,1))</f>
        <v/>
      </c>
      <c r="V61" t="str">
        <f>IF(E61="","",IF(②選手情報入力!L70="","",IF(I61=1,VLOOKUP(②選手情報入力!L70,種目情報!$A$4:$C$40,3,FALSE),VLOOKUP(②選手情報入力!L70,種目情報!$E$4:$G$41,3,FALSE))))</f>
        <v/>
      </c>
      <c r="W61" t="str">
        <f>IF(E61="","",IF(②選手情報入力!O70="","",IF(I61=1,VLOOKUP(②選手情報入力!O70,種目情報!$A$4:$B$40,2,FALSE),VLOOKUP(②選手情報入力!O70,種目情報!$E$4:$F$41,2,FALSE))))</f>
        <v/>
      </c>
      <c r="X61" t="str">
        <f>IF(E61="","",IF(②選手情報入力!P70="","",②選手情報入力!P70))</f>
        <v/>
      </c>
      <c r="Y61" s="30" t="str">
        <f>IF(E61="","",IF(②選手情報入力!N70="",0,1))</f>
        <v/>
      </c>
      <c r="Z61" t="str">
        <f>IF(E61="","",IF(②選手情報入力!O70="","",IF(I61=1,VLOOKUP(②選手情報入力!O70,種目情報!$A$4:$C$40,3,FALSE),VLOOKUP(②選手情報入力!O70,種目情報!$E$4:$G$41,3,FALSE))))</f>
        <v/>
      </c>
      <c r="AA61" t="str">
        <f>IF(E61="","",IF(②選手情報入力!Q70="","",IF(I61=1,種目情報!$J$4,種目情報!$J$6)))</f>
        <v/>
      </c>
      <c r="AB61" t="str">
        <f>IF(E61="","",IF(②選手情報入力!Q70="","",IF(I61=1,IF(②選手情報入力!$R$6="","",②選手情報入力!$R$6),IF(②選手情報入力!$R$7="","",②選手情報入力!$R$7))))</f>
        <v/>
      </c>
      <c r="AC61" t="str">
        <f>IF(E61="","",IF(②選手情報入力!Q70="","",IF(I61=1,IF(②選手情報入力!$Q$6="",0,1),IF(②選手情報入力!$Q$7="",0,1))))</f>
        <v/>
      </c>
      <c r="AD61" t="str">
        <f>IF(E61="","",IF(②選手情報入力!Q70="","",2))</f>
        <v/>
      </c>
      <c r="AE61" t="str">
        <f>IF(E61="","",IF(②選手情報入力!S70="","",IF(I61=1,種目情報!$J$5,種目情報!$J$7)))</f>
        <v/>
      </c>
      <c r="AF61" t="str">
        <f>IF(E61="","",IF(②選手情報入力!S70="","",IF(I61=1,IF(②選手情報入力!$T$6="","",②選手情報入力!$T$6),IF(②選手情報入力!$T$7="","",②選手情報入力!$T$7))))</f>
        <v/>
      </c>
      <c r="AG61" t="str">
        <f>IF(E61="","",IF(②選手情報入力!S70="","",IF(I61=1,IF(②選手情報入力!$S$6="",0,1),IF(②選手情報入力!$S$7="",0,1))))</f>
        <v/>
      </c>
      <c r="AH61" t="str">
        <f>IF(E61="","",IF(②選手情報入力!S70="","",2))</f>
        <v/>
      </c>
    </row>
    <row r="62" spans="1:34">
      <c r="A62" t="str">
        <f>IF(E62="","",I62*4000000+①団体情報入力!$D$3*1000+②選手情報入力!A71)</f>
        <v/>
      </c>
      <c r="B62" t="str">
        <f>IF(E62="","",①団体情報入力!$D$3)</f>
        <v/>
      </c>
      <c r="D62" t="str">
        <f>IF(②選手情報入力!B71="","",LEFT(②選手情報入力!B71,1))</f>
        <v/>
      </c>
      <c r="E62" t="str">
        <f>IF(②選手情報入力!B71="","",②選手情報入力!B71)</f>
        <v/>
      </c>
      <c r="F62" t="str">
        <f>IF(E62="","",②選手情報入力!C71)</f>
        <v/>
      </c>
      <c r="G62" t="str">
        <f>IF(E62="","",②選手情報入力!D71)</f>
        <v/>
      </c>
      <c r="H62" t="str">
        <f t="shared" si="0"/>
        <v/>
      </c>
      <c r="I62" t="str">
        <f>IF(E62="","",IF(②選手情報入力!F71="男",1,2))</f>
        <v/>
      </c>
      <c r="J62" t="str">
        <f>IF(E62="","",IF(②選手情報入力!G71="","",②選手情報入力!G71))</f>
        <v/>
      </c>
      <c r="L62" t="str">
        <f t="shared" si="1"/>
        <v/>
      </c>
      <c r="M62" t="str">
        <f t="shared" si="2"/>
        <v/>
      </c>
      <c r="O62" t="str">
        <f>IF(E62="","",IF(②選手情報入力!I71="","",IF(I62=1,VLOOKUP(②選手情報入力!I71,種目情報!$A$4:$B$36,2,FALSE),VLOOKUP(②選手情報入力!I71,種目情報!$E$4:$F$36,2,FALSE))))</f>
        <v/>
      </c>
      <c r="P62" t="str">
        <f>IF(E62="","",IF(②選手情報入力!J71="","",②選手情報入力!J71))</f>
        <v/>
      </c>
      <c r="Q62" s="30" t="str">
        <f>IF(E62="","",IF(②選手情報入力!H71="",0,1))</f>
        <v/>
      </c>
      <c r="R62" t="str">
        <f>IF(E62="","",IF(②選手情報入力!I71="","",IF(I62=1,VLOOKUP(②選手情報入力!I71,種目情報!$A$4:$C$40,3,FALSE),VLOOKUP(②選手情報入力!I71,種目情報!$E$4:$G$41,3,FALSE))))</f>
        <v/>
      </c>
      <c r="S62" t="str">
        <f>IF(E62="","",IF(②選手情報入力!L71="","",IF(I62=1,VLOOKUP(②選手情報入力!L71,種目情報!$A$4:$B$40,2,FALSE),VLOOKUP(②選手情報入力!L71,種目情報!$E$4:$F$41,2,FALSE))))</f>
        <v/>
      </c>
      <c r="T62" t="str">
        <f>IF(E62="","",IF(②選手情報入力!M71="","",②選手情報入力!M71))</f>
        <v/>
      </c>
      <c r="U62" s="30" t="str">
        <f>IF(E62="","",IF(②選手情報入力!K71="",0,1))</f>
        <v/>
      </c>
      <c r="V62" t="str">
        <f>IF(E62="","",IF(②選手情報入力!L71="","",IF(I62=1,VLOOKUP(②選手情報入力!L71,種目情報!$A$4:$C$40,3,FALSE),VLOOKUP(②選手情報入力!L71,種目情報!$E$4:$G$41,3,FALSE))))</f>
        <v/>
      </c>
      <c r="W62" t="str">
        <f>IF(E62="","",IF(②選手情報入力!O71="","",IF(I62=1,VLOOKUP(②選手情報入力!O71,種目情報!$A$4:$B$40,2,FALSE),VLOOKUP(②選手情報入力!O71,種目情報!$E$4:$F$41,2,FALSE))))</f>
        <v/>
      </c>
      <c r="X62" t="str">
        <f>IF(E62="","",IF(②選手情報入力!P71="","",②選手情報入力!P71))</f>
        <v/>
      </c>
      <c r="Y62" s="30" t="str">
        <f>IF(E62="","",IF(②選手情報入力!N71="",0,1))</f>
        <v/>
      </c>
      <c r="Z62" t="str">
        <f>IF(E62="","",IF(②選手情報入力!O71="","",IF(I62=1,VLOOKUP(②選手情報入力!O71,種目情報!$A$4:$C$40,3,FALSE),VLOOKUP(②選手情報入力!O71,種目情報!$E$4:$G$41,3,FALSE))))</f>
        <v/>
      </c>
      <c r="AA62" t="str">
        <f>IF(E62="","",IF(②選手情報入力!Q71="","",IF(I62=1,種目情報!$J$4,種目情報!$J$6)))</f>
        <v/>
      </c>
      <c r="AB62" t="str">
        <f>IF(E62="","",IF(②選手情報入力!Q71="","",IF(I62=1,IF(②選手情報入力!$R$6="","",②選手情報入力!$R$6),IF(②選手情報入力!$R$7="","",②選手情報入力!$R$7))))</f>
        <v/>
      </c>
      <c r="AC62" t="str">
        <f>IF(E62="","",IF(②選手情報入力!Q71="","",IF(I62=1,IF(②選手情報入力!$Q$6="",0,1),IF(②選手情報入力!$Q$7="",0,1))))</f>
        <v/>
      </c>
      <c r="AD62" t="str">
        <f>IF(E62="","",IF(②選手情報入力!Q71="","",2))</f>
        <v/>
      </c>
      <c r="AE62" t="str">
        <f>IF(E62="","",IF(②選手情報入力!S71="","",IF(I62=1,種目情報!$J$5,種目情報!$J$7)))</f>
        <v/>
      </c>
      <c r="AF62" t="str">
        <f>IF(E62="","",IF(②選手情報入力!S71="","",IF(I62=1,IF(②選手情報入力!$T$6="","",②選手情報入力!$T$6),IF(②選手情報入力!$T$7="","",②選手情報入力!$T$7))))</f>
        <v/>
      </c>
      <c r="AG62" t="str">
        <f>IF(E62="","",IF(②選手情報入力!S71="","",IF(I62=1,IF(②選手情報入力!$S$6="",0,1),IF(②選手情報入力!$S$7="",0,1))))</f>
        <v/>
      </c>
      <c r="AH62" t="str">
        <f>IF(E62="","",IF(②選手情報入力!S71="","",2))</f>
        <v/>
      </c>
    </row>
    <row r="63" spans="1:34">
      <c r="A63" t="str">
        <f>IF(E63="","",I63*4000000+①団体情報入力!$D$3*1000+②選手情報入力!A72)</f>
        <v/>
      </c>
      <c r="B63" t="str">
        <f>IF(E63="","",①団体情報入力!$D$3)</f>
        <v/>
      </c>
      <c r="D63" t="str">
        <f>IF(②選手情報入力!B72="","",LEFT(②選手情報入力!B72,1))</f>
        <v/>
      </c>
      <c r="E63" t="str">
        <f>IF(②選手情報入力!B72="","",②選手情報入力!B72)</f>
        <v/>
      </c>
      <c r="F63" t="str">
        <f>IF(E63="","",②選手情報入力!C72)</f>
        <v/>
      </c>
      <c r="G63" t="str">
        <f>IF(E63="","",②選手情報入力!D72)</f>
        <v/>
      </c>
      <c r="H63" t="str">
        <f t="shared" si="0"/>
        <v/>
      </c>
      <c r="I63" t="str">
        <f>IF(E63="","",IF(②選手情報入力!F72="男",1,2))</f>
        <v/>
      </c>
      <c r="J63" t="str">
        <f>IF(E63="","",IF(②選手情報入力!G72="","",②選手情報入力!G72))</f>
        <v/>
      </c>
      <c r="L63" t="str">
        <f t="shared" si="1"/>
        <v/>
      </c>
      <c r="M63" t="str">
        <f t="shared" si="2"/>
        <v/>
      </c>
      <c r="O63" t="str">
        <f>IF(E63="","",IF(②選手情報入力!I72="","",IF(I63=1,VLOOKUP(②選手情報入力!I72,種目情報!$A$4:$B$36,2,FALSE),VLOOKUP(②選手情報入力!I72,種目情報!$E$4:$F$36,2,FALSE))))</f>
        <v/>
      </c>
      <c r="P63" t="str">
        <f>IF(E63="","",IF(②選手情報入力!J72="","",②選手情報入力!J72))</f>
        <v/>
      </c>
      <c r="Q63" s="30" t="str">
        <f>IF(E63="","",IF(②選手情報入力!H72="",0,1))</f>
        <v/>
      </c>
      <c r="R63" t="str">
        <f>IF(E63="","",IF(②選手情報入力!I72="","",IF(I63=1,VLOOKUP(②選手情報入力!I72,種目情報!$A$4:$C$40,3,FALSE),VLOOKUP(②選手情報入力!I72,種目情報!$E$4:$G$41,3,FALSE))))</f>
        <v/>
      </c>
      <c r="S63" t="str">
        <f>IF(E63="","",IF(②選手情報入力!L72="","",IF(I63=1,VLOOKUP(②選手情報入力!L72,種目情報!$A$4:$B$40,2,FALSE),VLOOKUP(②選手情報入力!L72,種目情報!$E$4:$F$41,2,FALSE))))</f>
        <v/>
      </c>
      <c r="T63" t="str">
        <f>IF(E63="","",IF(②選手情報入力!M72="","",②選手情報入力!M72))</f>
        <v/>
      </c>
      <c r="U63" s="30" t="str">
        <f>IF(E63="","",IF(②選手情報入力!K72="",0,1))</f>
        <v/>
      </c>
      <c r="V63" t="str">
        <f>IF(E63="","",IF(②選手情報入力!L72="","",IF(I63=1,VLOOKUP(②選手情報入力!L72,種目情報!$A$4:$C$40,3,FALSE),VLOOKUP(②選手情報入力!L72,種目情報!$E$4:$G$41,3,FALSE))))</f>
        <v/>
      </c>
      <c r="W63" t="str">
        <f>IF(E63="","",IF(②選手情報入力!O72="","",IF(I63=1,VLOOKUP(②選手情報入力!O72,種目情報!$A$4:$B$40,2,FALSE),VLOOKUP(②選手情報入力!O72,種目情報!$E$4:$F$41,2,FALSE))))</f>
        <v/>
      </c>
      <c r="X63" t="str">
        <f>IF(E63="","",IF(②選手情報入力!P72="","",②選手情報入力!P72))</f>
        <v/>
      </c>
      <c r="Y63" s="30" t="str">
        <f>IF(E63="","",IF(②選手情報入力!N72="",0,1))</f>
        <v/>
      </c>
      <c r="Z63" t="str">
        <f>IF(E63="","",IF(②選手情報入力!O72="","",IF(I63=1,VLOOKUP(②選手情報入力!O72,種目情報!$A$4:$C$40,3,FALSE),VLOOKUP(②選手情報入力!O72,種目情報!$E$4:$G$41,3,FALSE))))</f>
        <v/>
      </c>
      <c r="AA63" t="str">
        <f>IF(E63="","",IF(②選手情報入力!Q72="","",IF(I63=1,種目情報!$J$4,種目情報!$J$6)))</f>
        <v/>
      </c>
      <c r="AB63" t="str">
        <f>IF(E63="","",IF(②選手情報入力!Q72="","",IF(I63=1,IF(②選手情報入力!$R$6="","",②選手情報入力!$R$6),IF(②選手情報入力!$R$7="","",②選手情報入力!$R$7))))</f>
        <v/>
      </c>
      <c r="AC63" t="str">
        <f>IF(E63="","",IF(②選手情報入力!Q72="","",IF(I63=1,IF(②選手情報入力!$Q$6="",0,1),IF(②選手情報入力!$Q$7="",0,1))))</f>
        <v/>
      </c>
      <c r="AD63" t="str">
        <f>IF(E63="","",IF(②選手情報入力!Q72="","",2))</f>
        <v/>
      </c>
      <c r="AE63" t="str">
        <f>IF(E63="","",IF(②選手情報入力!S72="","",IF(I63=1,種目情報!$J$5,種目情報!$J$7)))</f>
        <v/>
      </c>
      <c r="AF63" t="str">
        <f>IF(E63="","",IF(②選手情報入力!S72="","",IF(I63=1,IF(②選手情報入力!$T$6="","",②選手情報入力!$T$6),IF(②選手情報入力!$T$7="","",②選手情報入力!$T$7))))</f>
        <v/>
      </c>
      <c r="AG63" t="str">
        <f>IF(E63="","",IF(②選手情報入力!S72="","",IF(I63=1,IF(②選手情報入力!$S$6="",0,1),IF(②選手情報入力!$S$7="",0,1))))</f>
        <v/>
      </c>
      <c r="AH63" t="str">
        <f>IF(E63="","",IF(②選手情報入力!S72="","",2))</f>
        <v/>
      </c>
    </row>
    <row r="64" spans="1:34">
      <c r="A64" t="str">
        <f>IF(E64="","",I64*4000000+①団体情報入力!$D$3*1000+②選手情報入力!A73)</f>
        <v/>
      </c>
      <c r="B64" t="str">
        <f>IF(E64="","",①団体情報入力!$D$3)</f>
        <v/>
      </c>
      <c r="D64" t="str">
        <f>IF(②選手情報入力!B73="","",LEFT(②選手情報入力!B73,1))</f>
        <v/>
      </c>
      <c r="E64" t="str">
        <f>IF(②選手情報入力!B73="","",②選手情報入力!B73)</f>
        <v/>
      </c>
      <c r="F64" t="str">
        <f>IF(E64="","",②選手情報入力!C73)</f>
        <v/>
      </c>
      <c r="G64" t="str">
        <f>IF(E64="","",②選手情報入力!D73)</f>
        <v/>
      </c>
      <c r="H64" t="str">
        <f t="shared" si="0"/>
        <v/>
      </c>
      <c r="I64" t="str">
        <f>IF(E64="","",IF(②選手情報入力!F73="男",1,2))</f>
        <v/>
      </c>
      <c r="J64" t="str">
        <f>IF(E64="","",IF(②選手情報入力!G73="","",②選手情報入力!G73))</f>
        <v/>
      </c>
      <c r="L64" t="str">
        <f t="shared" si="1"/>
        <v/>
      </c>
      <c r="M64" t="str">
        <f t="shared" si="2"/>
        <v/>
      </c>
      <c r="O64" t="str">
        <f>IF(E64="","",IF(②選手情報入力!I73="","",IF(I64=1,VLOOKUP(②選手情報入力!I73,種目情報!$A$4:$B$36,2,FALSE),VLOOKUP(②選手情報入力!I73,種目情報!$E$4:$F$36,2,FALSE))))</f>
        <v/>
      </c>
      <c r="P64" t="str">
        <f>IF(E64="","",IF(②選手情報入力!J73="","",②選手情報入力!J73))</f>
        <v/>
      </c>
      <c r="Q64" s="30" t="str">
        <f>IF(E64="","",IF(②選手情報入力!H73="",0,1))</f>
        <v/>
      </c>
      <c r="R64" t="str">
        <f>IF(E64="","",IF(②選手情報入力!I73="","",IF(I64=1,VLOOKUP(②選手情報入力!I73,種目情報!$A$4:$C$40,3,FALSE),VLOOKUP(②選手情報入力!I73,種目情報!$E$4:$G$41,3,FALSE))))</f>
        <v/>
      </c>
      <c r="S64" t="str">
        <f>IF(E64="","",IF(②選手情報入力!L73="","",IF(I64=1,VLOOKUP(②選手情報入力!L73,種目情報!$A$4:$B$40,2,FALSE),VLOOKUP(②選手情報入力!L73,種目情報!$E$4:$F$41,2,FALSE))))</f>
        <v/>
      </c>
      <c r="T64" t="str">
        <f>IF(E64="","",IF(②選手情報入力!M73="","",②選手情報入力!M73))</f>
        <v/>
      </c>
      <c r="U64" s="30" t="str">
        <f>IF(E64="","",IF(②選手情報入力!K73="",0,1))</f>
        <v/>
      </c>
      <c r="V64" t="str">
        <f>IF(E64="","",IF(②選手情報入力!L73="","",IF(I64=1,VLOOKUP(②選手情報入力!L73,種目情報!$A$4:$C$40,3,FALSE),VLOOKUP(②選手情報入力!L73,種目情報!$E$4:$G$41,3,FALSE))))</f>
        <v/>
      </c>
      <c r="W64" t="str">
        <f>IF(E64="","",IF(②選手情報入力!O73="","",IF(I64=1,VLOOKUP(②選手情報入力!O73,種目情報!$A$4:$B$40,2,FALSE),VLOOKUP(②選手情報入力!O73,種目情報!$E$4:$F$41,2,FALSE))))</f>
        <v/>
      </c>
      <c r="X64" t="str">
        <f>IF(E64="","",IF(②選手情報入力!P73="","",②選手情報入力!P73))</f>
        <v/>
      </c>
      <c r="Y64" s="30" t="str">
        <f>IF(E64="","",IF(②選手情報入力!N73="",0,1))</f>
        <v/>
      </c>
      <c r="Z64" t="str">
        <f>IF(E64="","",IF(②選手情報入力!O73="","",IF(I64=1,VLOOKUP(②選手情報入力!O73,種目情報!$A$4:$C$40,3,FALSE),VLOOKUP(②選手情報入力!O73,種目情報!$E$4:$G$41,3,FALSE))))</f>
        <v/>
      </c>
      <c r="AA64" t="str">
        <f>IF(E64="","",IF(②選手情報入力!Q73="","",IF(I64=1,種目情報!$J$4,種目情報!$J$6)))</f>
        <v/>
      </c>
      <c r="AB64" t="str">
        <f>IF(E64="","",IF(②選手情報入力!Q73="","",IF(I64=1,IF(②選手情報入力!$R$6="","",②選手情報入力!$R$6),IF(②選手情報入力!$R$7="","",②選手情報入力!$R$7))))</f>
        <v/>
      </c>
      <c r="AC64" t="str">
        <f>IF(E64="","",IF(②選手情報入力!Q73="","",IF(I64=1,IF(②選手情報入力!$Q$6="",0,1),IF(②選手情報入力!$Q$7="",0,1))))</f>
        <v/>
      </c>
      <c r="AD64" t="str">
        <f>IF(E64="","",IF(②選手情報入力!Q73="","",2))</f>
        <v/>
      </c>
      <c r="AE64" t="str">
        <f>IF(E64="","",IF(②選手情報入力!S73="","",IF(I64=1,種目情報!$J$5,種目情報!$J$7)))</f>
        <v/>
      </c>
      <c r="AF64" t="str">
        <f>IF(E64="","",IF(②選手情報入力!S73="","",IF(I64=1,IF(②選手情報入力!$T$6="","",②選手情報入力!$T$6),IF(②選手情報入力!$T$7="","",②選手情報入力!$T$7))))</f>
        <v/>
      </c>
      <c r="AG64" t="str">
        <f>IF(E64="","",IF(②選手情報入力!S73="","",IF(I64=1,IF(②選手情報入力!$S$6="",0,1),IF(②選手情報入力!$S$7="",0,1))))</f>
        <v/>
      </c>
      <c r="AH64" t="str">
        <f>IF(E64="","",IF(②選手情報入力!S73="","",2))</f>
        <v/>
      </c>
    </row>
    <row r="65" spans="1:34">
      <c r="A65" t="str">
        <f>IF(E65="","",I65*4000000+①団体情報入力!$D$3*1000+②選手情報入力!A74)</f>
        <v/>
      </c>
      <c r="B65" t="str">
        <f>IF(E65="","",①団体情報入力!$D$3)</f>
        <v/>
      </c>
      <c r="D65" t="str">
        <f>IF(②選手情報入力!B74="","",LEFT(②選手情報入力!B74,1))</f>
        <v/>
      </c>
      <c r="E65" t="str">
        <f>IF(②選手情報入力!B74="","",②選手情報入力!B74)</f>
        <v/>
      </c>
      <c r="F65" t="str">
        <f>IF(E65="","",②選手情報入力!C74)</f>
        <v/>
      </c>
      <c r="G65" t="str">
        <f>IF(E65="","",②選手情報入力!D74)</f>
        <v/>
      </c>
      <c r="H65" t="str">
        <f t="shared" si="0"/>
        <v/>
      </c>
      <c r="I65" t="str">
        <f>IF(E65="","",IF(②選手情報入力!F74="男",1,2))</f>
        <v/>
      </c>
      <c r="J65" t="str">
        <f>IF(E65="","",IF(②選手情報入力!G74="","",②選手情報入力!G74))</f>
        <v/>
      </c>
      <c r="L65" t="str">
        <f t="shared" si="1"/>
        <v/>
      </c>
      <c r="M65" t="str">
        <f t="shared" si="2"/>
        <v/>
      </c>
      <c r="O65" t="str">
        <f>IF(E65="","",IF(②選手情報入力!I74="","",IF(I65=1,VLOOKUP(②選手情報入力!I74,種目情報!$A$4:$B$36,2,FALSE),VLOOKUP(②選手情報入力!I74,種目情報!$E$4:$F$36,2,FALSE))))</f>
        <v/>
      </c>
      <c r="P65" t="str">
        <f>IF(E65="","",IF(②選手情報入力!J74="","",②選手情報入力!J74))</f>
        <v/>
      </c>
      <c r="Q65" s="30" t="str">
        <f>IF(E65="","",IF(②選手情報入力!H74="",0,1))</f>
        <v/>
      </c>
      <c r="R65" t="str">
        <f>IF(E65="","",IF(②選手情報入力!I74="","",IF(I65=1,VLOOKUP(②選手情報入力!I74,種目情報!$A$4:$C$40,3,FALSE),VLOOKUP(②選手情報入力!I74,種目情報!$E$4:$G$41,3,FALSE))))</f>
        <v/>
      </c>
      <c r="S65" t="str">
        <f>IF(E65="","",IF(②選手情報入力!L74="","",IF(I65=1,VLOOKUP(②選手情報入力!L74,種目情報!$A$4:$B$40,2,FALSE),VLOOKUP(②選手情報入力!L74,種目情報!$E$4:$F$41,2,FALSE))))</f>
        <v/>
      </c>
      <c r="T65" t="str">
        <f>IF(E65="","",IF(②選手情報入力!M74="","",②選手情報入力!M74))</f>
        <v/>
      </c>
      <c r="U65" s="30" t="str">
        <f>IF(E65="","",IF(②選手情報入力!K74="",0,1))</f>
        <v/>
      </c>
      <c r="V65" t="str">
        <f>IF(E65="","",IF(②選手情報入力!L74="","",IF(I65=1,VLOOKUP(②選手情報入力!L74,種目情報!$A$4:$C$40,3,FALSE),VLOOKUP(②選手情報入力!L74,種目情報!$E$4:$G$41,3,FALSE))))</f>
        <v/>
      </c>
      <c r="W65" t="str">
        <f>IF(E65="","",IF(②選手情報入力!O74="","",IF(I65=1,VLOOKUP(②選手情報入力!O74,種目情報!$A$4:$B$40,2,FALSE),VLOOKUP(②選手情報入力!O74,種目情報!$E$4:$F$41,2,FALSE))))</f>
        <v/>
      </c>
      <c r="X65" t="str">
        <f>IF(E65="","",IF(②選手情報入力!P74="","",②選手情報入力!P74))</f>
        <v/>
      </c>
      <c r="Y65" s="30" t="str">
        <f>IF(E65="","",IF(②選手情報入力!N74="",0,1))</f>
        <v/>
      </c>
      <c r="Z65" t="str">
        <f>IF(E65="","",IF(②選手情報入力!O74="","",IF(I65=1,VLOOKUP(②選手情報入力!O74,種目情報!$A$4:$C$40,3,FALSE),VLOOKUP(②選手情報入力!O74,種目情報!$E$4:$G$41,3,FALSE))))</f>
        <v/>
      </c>
      <c r="AA65" t="str">
        <f>IF(E65="","",IF(②選手情報入力!Q74="","",IF(I65=1,種目情報!$J$4,種目情報!$J$6)))</f>
        <v/>
      </c>
      <c r="AB65" t="str">
        <f>IF(E65="","",IF(②選手情報入力!Q74="","",IF(I65=1,IF(②選手情報入力!$R$6="","",②選手情報入力!$R$6),IF(②選手情報入力!$R$7="","",②選手情報入力!$R$7))))</f>
        <v/>
      </c>
      <c r="AC65" t="str">
        <f>IF(E65="","",IF(②選手情報入力!Q74="","",IF(I65=1,IF(②選手情報入力!$Q$6="",0,1),IF(②選手情報入力!$Q$7="",0,1))))</f>
        <v/>
      </c>
      <c r="AD65" t="str">
        <f>IF(E65="","",IF(②選手情報入力!Q74="","",2))</f>
        <v/>
      </c>
      <c r="AE65" t="str">
        <f>IF(E65="","",IF(②選手情報入力!S74="","",IF(I65=1,種目情報!$J$5,種目情報!$J$7)))</f>
        <v/>
      </c>
      <c r="AF65" t="str">
        <f>IF(E65="","",IF(②選手情報入力!S74="","",IF(I65=1,IF(②選手情報入力!$T$6="","",②選手情報入力!$T$6),IF(②選手情報入力!$T$7="","",②選手情報入力!$T$7))))</f>
        <v/>
      </c>
      <c r="AG65" t="str">
        <f>IF(E65="","",IF(②選手情報入力!S74="","",IF(I65=1,IF(②選手情報入力!$S$6="",0,1),IF(②選手情報入力!$S$7="",0,1))))</f>
        <v/>
      </c>
      <c r="AH65" t="str">
        <f>IF(E65="","",IF(②選手情報入力!S74="","",2))</f>
        <v/>
      </c>
    </row>
    <row r="66" spans="1:34">
      <c r="A66" t="str">
        <f>IF(E66="","",I66*4000000+①団体情報入力!$D$3*1000+②選手情報入力!A75)</f>
        <v/>
      </c>
      <c r="B66" t="str">
        <f>IF(E66="","",①団体情報入力!$D$3)</f>
        <v/>
      </c>
      <c r="D66" t="str">
        <f>IF(②選手情報入力!B75="","",LEFT(②選手情報入力!B75,1))</f>
        <v/>
      </c>
      <c r="E66" t="str">
        <f>IF(②選手情報入力!B75="","",②選手情報入力!B75)</f>
        <v/>
      </c>
      <c r="F66" t="str">
        <f>IF(E66="","",②選手情報入力!C75)</f>
        <v/>
      </c>
      <c r="G66" t="str">
        <f>IF(E66="","",②選手情報入力!D75)</f>
        <v/>
      </c>
      <c r="H66" t="str">
        <f t="shared" si="0"/>
        <v/>
      </c>
      <c r="I66" t="str">
        <f>IF(E66="","",IF(②選手情報入力!F75="男",1,2))</f>
        <v/>
      </c>
      <c r="J66" t="str">
        <f>IF(E66="","",IF(②選手情報入力!G75="","",②選手情報入力!G75))</f>
        <v/>
      </c>
      <c r="L66" t="str">
        <f t="shared" si="1"/>
        <v/>
      </c>
      <c r="M66" t="str">
        <f t="shared" si="2"/>
        <v/>
      </c>
      <c r="O66" t="str">
        <f>IF(E66="","",IF(②選手情報入力!I75="","",IF(I66=1,VLOOKUP(②選手情報入力!I75,種目情報!$A$4:$B$36,2,FALSE),VLOOKUP(②選手情報入力!I75,種目情報!$E$4:$F$36,2,FALSE))))</f>
        <v/>
      </c>
      <c r="P66" t="str">
        <f>IF(E66="","",IF(②選手情報入力!J75="","",②選手情報入力!J75))</f>
        <v/>
      </c>
      <c r="Q66" s="30" t="str">
        <f>IF(E66="","",IF(②選手情報入力!H75="",0,1))</f>
        <v/>
      </c>
      <c r="R66" t="str">
        <f>IF(E66="","",IF(②選手情報入力!I75="","",IF(I66=1,VLOOKUP(②選手情報入力!I75,種目情報!$A$4:$C$40,3,FALSE),VLOOKUP(②選手情報入力!I75,種目情報!$E$4:$G$41,3,FALSE))))</f>
        <v/>
      </c>
      <c r="S66" t="str">
        <f>IF(E66="","",IF(②選手情報入力!L75="","",IF(I66=1,VLOOKUP(②選手情報入力!L75,種目情報!$A$4:$B$40,2,FALSE),VLOOKUP(②選手情報入力!L75,種目情報!$E$4:$F$41,2,FALSE))))</f>
        <v/>
      </c>
      <c r="T66" t="str">
        <f>IF(E66="","",IF(②選手情報入力!M75="","",②選手情報入力!M75))</f>
        <v/>
      </c>
      <c r="U66" s="30" t="str">
        <f>IF(E66="","",IF(②選手情報入力!K75="",0,1))</f>
        <v/>
      </c>
      <c r="V66" t="str">
        <f>IF(E66="","",IF(②選手情報入力!L75="","",IF(I66=1,VLOOKUP(②選手情報入力!L75,種目情報!$A$4:$C$40,3,FALSE),VLOOKUP(②選手情報入力!L75,種目情報!$E$4:$G$41,3,FALSE))))</f>
        <v/>
      </c>
      <c r="W66" t="str">
        <f>IF(E66="","",IF(②選手情報入力!O75="","",IF(I66=1,VLOOKUP(②選手情報入力!O75,種目情報!$A$4:$B$40,2,FALSE),VLOOKUP(②選手情報入力!O75,種目情報!$E$4:$F$41,2,FALSE))))</f>
        <v/>
      </c>
      <c r="X66" t="str">
        <f>IF(E66="","",IF(②選手情報入力!P75="","",②選手情報入力!P75))</f>
        <v/>
      </c>
      <c r="Y66" s="30" t="str">
        <f>IF(E66="","",IF(②選手情報入力!N75="",0,1))</f>
        <v/>
      </c>
      <c r="Z66" t="str">
        <f>IF(E66="","",IF(②選手情報入力!O75="","",IF(I66=1,VLOOKUP(②選手情報入力!O75,種目情報!$A$4:$C$40,3,FALSE),VLOOKUP(②選手情報入力!O75,種目情報!$E$4:$G$41,3,FALSE))))</f>
        <v/>
      </c>
      <c r="AA66" t="str">
        <f>IF(E66="","",IF(②選手情報入力!Q75="","",IF(I66=1,種目情報!$J$4,種目情報!$J$6)))</f>
        <v/>
      </c>
      <c r="AB66" t="str">
        <f>IF(E66="","",IF(②選手情報入力!Q75="","",IF(I66=1,IF(②選手情報入力!$R$6="","",②選手情報入力!$R$6),IF(②選手情報入力!$R$7="","",②選手情報入力!$R$7))))</f>
        <v/>
      </c>
      <c r="AC66" t="str">
        <f>IF(E66="","",IF(②選手情報入力!Q75="","",IF(I66=1,IF(②選手情報入力!$Q$6="",0,1),IF(②選手情報入力!$Q$7="",0,1))))</f>
        <v/>
      </c>
      <c r="AD66" t="str">
        <f>IF(E66="","",IF(②選手情報入力!Q75="","",2))</f>
        <v/>
      </c>
      <c r="AE66" t="str">
        <f>IF(E66="","",IF(②選手情報入力!S75="","",IF(I66=1,種目情報!$J$5,種目情報!$J$7)))</f>
        <v/>
      </c>
      <c r="AF66" t="str">
        <f>IF(E66="","",IF(②選手情報入力!S75="","",IF(I66=1,IF(②選手情報入力!$T$6="","",②選手情報入力!$T$6),IF(②選手情報入力!$T$7="","",②選手情報入力!$T$7))))</f>
        <v/>
      </c>
      <c r="AG66" t="str">
        <f>IF(E66="","",IF(②選手情報入力!S75="","",IF(I66=1,IF(②選手情報入力!$S$6="",0,1),IF(②選手情報入力!$S$7="",0,1))))</f>
        <v/>
      </c>
      <c r="AH66" t="str">
        <f>IF(E66="","",IF(②選手情報入力!S75="","",2))</f>
        <v/>
      </c>
    </row>
    <row r="67" spans="1:34">
      <c r="A67" t="str">
        <f>IF(E67="","",I67*4000000+①団体情報入力!$D$3*1000+②選手情報入力!A76)</f>
        <v/>
      </c>
      <c r="B67" t="str">
        <f>IF(E67="","",①団体情報入力!$D$3)</f>
        <v/>
      </c>
      <c r="D67" t="str">
        <f>IF(②選手情報入力!B76="","",LEFT(②選手情報入力!B76,1))</f>
        <v/>
      </c>
      <c r="E67" t="str">
        <f>IF(②選手情報入力!B76="","",②選手情報入力!B76)</f>
        <v/>
      </c>
      <c r="F67" t="str">
        <f>IF(E67="","",②選手情報入力!C76)</f>
        <v/>
      </c>
      <c r="G67" t="str">
        <f>IF(E67="","",②選手情報入力!D76)</f>
        <v/>
      </c>
      <c r="H67" t="str">
        <f t="shared" ref="H67:H91" si="3">IF(E67="","",F67)</f>
        <v/>
      </c>
      <c r="I67" t="str">
        <f>IF(E67="","",IF(②選手情報入力!F76="男",1,2))</f>
        <v/>
      </c>
      <c r="J67" t="str">
        <f>IF(E67="","",IF(②選手情報入力!G76="","",②選手情報入力!G76))</f>
        <v/>
      </c>
      <c r="L67" t="str">
        <f t="shared" ref="L67:L91" si="4">IF(E67="","",0)</f>
        <v/>
      </c>
      <c r="M67" t="str">
        <f t="shared" ref="M67:M91" si="5">IF(E67="","","愛知")</f>
        <v/>
      </c>
      <c r="O67" t="str">
        <f>IF(E67="","",IF(②選手情報入力!I76="","",IF(I67=1,VLOOKUP(②選手情報入力!I76,種目情報!$A$4:$B$36,2,FALSE),VLOOKUP(②選手情報入力!I76,種目情報!$E$4:$F$36,2,FALSE))))</f>
        <v/>
      </c>
      <c r="P67" t="str">
        <f>IF(E67="","",IF(②選手情報入力!J76="","",②選手情報入力!J76))</f>
        <v/>
      </c>
      <c r="Q67" s="30" t="str">
        <f>IF(E67="","",IF(②選手情報入力!H76="",0,1))</f>
        <v/>
      </c>
      <c r="R67" t="str">
        <f>IF(E67="","",IF(②選手情報入力!I76="","",IF(I67=1,VLOOKUP(②選手情報入力!I76,種目情報!$A$4:$C$40,3,FALSE),VLOOKUP(②選手情報入力!I76,種目情報!$E$4:$G$41,3,FALSE))))</f>
        <v/>
      </c>
      <c r="S67" t="str">
        <f>IF(E67="","",IF(②選手情報入力!L76="","",IF(I67=1,VLOOKUP(②選手情報入力!L76,種目情報!$A$4:$B$40,2,FALSE),VLOOKUP(②選手情報入力!L76,種目情報!$E$4:$F$41,2,FALSE))))</f>
        <v/>
      </c>
      <c r="T67" t="str">
        <f>IF(E67="","",IF(②選手情報入力!M76="","",②選手情報入力!M76))</f>
        <v/>
      </c>
      <c r="U67" s="30" t="str">
        <f>IF(E67="","",IF(②選手情報入力!K76="",0,1))</f>
        <v/>
      </c>
      <c r="V67" t="str">
        <f>IF(E67="","",IF(②選手情報入力!L76="","",IF(I67=1,VLOOKUP(②選手情報入力!L76,種目情報!$A$4:$C$40,3,FALSE),VLOOKUP(②選手情報入力!L76,種目情報!$E$4:$G$41,3,FALSE))))</f>
        <v/>
      </c>
      <c r="W67" t="str">
        <f>IF(E67="","",IF(②選手情報入力!O76="","",IF(I67=1,VLOOKUP(②選手情報入力!O76,種目情報!$A$4:$B$40,2,FALSE),VLOOKUP(②選手情報入力!O76,種目情報!$E$4:$F$41,2,FALSE))))</f>
        <v/>
      </c>
      <c r="X67" t="str">
        <f>IF(E67="","",IF(②選手情報入力!P76="","",②選手情報入力!P76))</f>
        <v/>
      </c>
      <c r="Y67" s="30" t="str">
        <f>IF(E67="","",IF(②選手情報入力!N76="",0,1))</f>
        <v/>
      </c>
      <c r="Z67" t="str">
        <f>IF(E67="","",IF(②選手情報入力!O76="","",IF(I67=1,VLOOKUP(②選手情報入力!O76,種目情報!$A$4:$C$40,3,FALSE),VLOOKUP(②選手情報入力!O76,種目情報!$E$4:$G$41,3,FALSE))))</f>
        <v/>
      </c>
      <c r="AA67" t="str">
        <f>IF(E67="","",IF(②選手情報入力!Q76="","",IF(I67=1,種目情報!$J$4,種目情報!$J$6)))</f>
        <v/>
      </c>
      <c r="AB67" t="str">
        <f>IF(E67="","",IF(②選手情報入力!Q76="","",IF(I67=1,IF(②選手情報入力!$R$6="","",②選手情報入力!$R$6),IF(②選手情報入力!$R$7="","",②選手情報入力!$R$7))))</f>
        <v/>
      </c>
      <c r="AC67" t="str">
        <f>IF(E67="","",IF(②選手情報入力!Q76="","",IF(I67=1,IF(②選手情報入力!$Q$6="",0,1),IF(②選手情報入力!$Q$7="",0,1))))</f>
        <v/>
      </c>
      <c r="AD67" t="str">
        <f>IF(E67="","",IF(②選手情報入力!Q76="","",2))</f>
        <v/>
      </c>
      <c r="AE67" t="str">
        <f>IF(E67="","",IF(②選手情報入力!S76="","",IF(I67=1,種目情報!$J$5,種目情報!$J$7)))</f>
        <v/>
      </c>
      <c r="AF67" t="str">
        <f>IF(E67="","",IF(②選手情報入力!S76="","",IF(I67=1,IF(②選手情報入力!$T$6="","",②選手情報入力!$T$6),IF(②選手情報入力!$T$7="","",②選手情報入力!$T$7))))</f>
        <v/>
      </c>
      <c r="AG67" t="str">
        <f>IF(E67="","",IF(②選手情報入力!S76="","",IF(I67=1,IF(②選手情報入力!$S$6="",0,1),IF(②選手情報入力!$S$7="",0,1))))</f>
        <v/>
      </c>
      <c r="AH67" t="str">
        <f>IF(E67="","",IF(②選手情報入力!S76="","",2))</f>
        <v/>
      </c>
    </row>
    <row r="68" spans="1:34">
      <c r="A68" t="str">
        <f>IF(E68="","",I68*4000000+①団体情報入力!$D$3*1000+②選手情報入力!A77)</f>
        <v/>
      </c>
      <c r="B68" t="str">
        <f>IF(E68="","",①団体情報入力!$D$3)</f>
        <v/>
      </c>
      <c r="D68" t="str">
        <f>IF(②選手情報入力!B77="","",LEFT(②選手情報入力!B77,1))</f>
        <v/>
      </c>
      <c r="E68" t="str">
        <f>IF(②選手情報入力!B77="","",②選手情報入力!B77)</f>
        <v/>
      </c>
      <c r="F68" t="str">
        <f>IF(E68="","",②選手情報入力!C77)</f>
        <v/>
      </c>
      <c r="G68" t="str">
        <f>IF(E68="","",②選手情報入力!D77)</f>
        <v/>
      </c>
      <c r="H68" t="str">
        <f t="shared" si="3"/>
        <v/>
      </c>
      <c r="I68" t="str">
        <f>IF(E68="","",IF(②選手情報入力!F77="男",1,2))</f>
        <v/>
      </c>
      <c r="J68" t="str">
        <f>IF(E68="","",IF(②選手情報入力!G77="","",②選手情報入力!G77))</f>
        <v/>
      </c>
      <c r="L68" t="str">
        <f t="shared" si="4"/>
        <v/>
      </c>
      <c r="M68" t="str">
        <f t="shared" si="5"/>
        <v/>
      </c>
      <c r="O68" t="str">
        <f>IF(E68="","",IF(②選手情報入力!I77="","",IF(I68=1,VLOOKUP(②選手情報入力!I77,種目情報!$A$4:$B$36,2,FALSE),VLOOKUP(②選手情報入力!I77,種目情報!$E$4:$F$36,2,FALSE))))</f>
        <v/>
      </c>
      <c r="P68" t="str">
        <f>IF(E68="","",IF(②選手情報入力!J77="","",②選手情報入力!J77))</f>
        <v/>
      </c>
      <c r="Q68" s="30" t="str">
        <f>IF(E68="","",IF(②選手情報入力!H77="",0,1))</f>
        <v/>
      </c>
      <c r="R68" t="str">
        <f>IF(E68="","",IF(②選手情報入力!I77="","",IF(I68=1,VLOOKUP(②選手情報入力!I77,種目情報!$A$4:$C$40,3,FALSE),VLOOKUP(②選手情報入力!I77,種目情報!$E$4:$G$41,3,FALSE))))</f>
        <v/>
      </c>
      <c r="S68" t="str">
        <f>IF(E68="","",IF(②選手情報入力!L77="","",IF(I68=1,VLOOKUP(②選手情報入力!L77,種目情報!$A$4:$B$40,2,FALSE),VLOOKUP(②選手情報入力!L77,種目情報!$E$4:$F$41,2,FALSE))))</f>
        <v/>
      </c>
      <c r="T68" t="str">
        <f>IF(E68="","",IF(②選手情報入力!M77="","",②選手情報入力!M77))</f>
        <v/>
      </c>
      <c r="U68" s="30" t="str">
        <f>IF(E68="","",IF(②選手情報入力!K77="",0,1))</f>
        <v/>
      </c>
      <c r="V68" t="str">
        <f>IF(E68="","",IF(②選手情報入力!L77="","",IF(I68=1,VLOOKUP(②選手情報入力!L77,種目情報!$A$4:$C$40,3,FALSE),VLOOKUP(②選手情報入力!L77,種目情報!$E$4:$G$41,3,FALSE))))</f>
        <v/>
      </c>
      <c r="W68" t="str">
        <f>IF(E68="","",IF(②選手情報入力!O77="","",IF(I68=1,VLOOKUP(②選手情報入力!O77,種目情報!$A$4:$B$40,2,FALSE),VLOOKUP(②選手情報入力!O77,種目情報!$E$4:$F$41,2,FALSE))))</f>
        <v/>
      </c>
      <c r="X68" t="str">
        <f>IF(E68="","",IF(②選手情報入力!P77="","",②選手情報入力!P77))</f>
        <v/>
      </c>
      <c r="Y68" s="30" t="str">
        <f>IF(E68="","",IF(②選手情報入力!N77="",0,1))</f>
        <v/>
      </c>
      <c r="Z68" t="str">
        <f>IF(E68="","",IF(②選手情報入力!O77="","",IF(I68=1,VLOOKUP(②選手情報入力!O77,種目情報!$A$4:$C$40,3,FALSE),VLOOKUP(②選手情報入力!O77,種目情報!$E$4:$G$41,3,FALSE))))</f>
        <v/>
      </c>
      <c r="AA68" t="str">
        <f>IF(E68="","",IF(②選手情報入力!Q77="","",IF(I68=1,種目情報!$J$4,種目情報!$J$6)))</f>
        <v/>
      </c>
      <c r="AB68" t="str">
        <f>IF(E68="","",IF(②選手情報入力!Q77="","",IF(I68=1,IF(②選手情報入力!$R$6="","",②選手情報入力!$R$6),IF(②選手情報入力!$R$7="","",②選手情報入力!$R$7))))</f>
        <v/>
      </c>
      <c r="AC68" t="str">
        <f>IF(E68="","",IF(②選手情報入力!Q77="","",IF(I68=1,IF(②選手情報入力!$Q$6="",0,1),IF(②選手情報入力!$Q$7="",0,1))))</f>
        <v/>
      </c>
      <c r="AD68" t="str">
        <f>IF(E68="","",IF(②選手情報入力!Q77="","",2))</f>
        <v/>
      </c>
      <c r="AE68" t="str">
        <f>IF(E68="","",IF(②選手情報入力!S77="","",IF(I68=1,種目情報!$J$5,種目情報!$J$7)))</f>
        <v/>
      </c>
      <c r="AF68" t="str">
        <f>IF(E68="","",IF(②選手情報入力!S77="","",IF(I68=1,IF(②選手情報入力!$T$6="","",②選手情報入力!$T$6),IF(②選手情報入力!$T$7="","",②選手情報入力!$T$7))))</f>
        <v/>
      </c>
      <c r="AG68" t="str">
        <f>IF(E68="","",IF(②選手情報入力!S77="","",IF(I68=1,IF(②選手情報入力!$S$6="",0,1),IF(②選手情報入力!$S$7="",0,1))))</f>
        <v/>
      </c>
      <c r="AH68" t="str">
        <f>IF(E68="","",IF(②選手情報入力!S77="","",2))</f>
        <v/>
      </c>
    </row>
    <row r="69" spans="1:34">
      <c r="A69" t="str">
        <f>IF(E69="","",I69*4000000+①団体情報入力!$D$3*1000+②選手情報入力!A78)</f>
        <v/>
      </c>
      <c r="B69" t="str">
        <f>IF(E69="","",①団体情報入力!$D$3)</f>
        <v/>
      </c>
      <c r="D69" t="str">
        <f>IF(②選手情報入力!B78="","",LEFT(②選手情報入力!B78,1))</f>
        <v/>
      </c>
      <c r="E69" t="str">
        <f>IF(②選手情報入力!B78="","",②選手情報入力!B78)</f>
        <v/>
      </c>
      <c r="F69" t="str">
        <f>IF(E69="","",②選手情報入力!C78)</f>
        <v/>
      </c>
      <c r="G69" t="str">
        <f>IF(E69="","",②選手情報入力!D78)</f>
        <v/>
      </c>
      <c r="H69" t="str">
        <f t="shared" si="3"/>
        <v/>
      </c>
      <c r="I69" t="str">
        <f>IF(E69="","",IF(②選手情報入力!F78="男",1,2))</f>
        <v/>
      </c>
      <c r="J69" t="str">
        <f>IF(E69="","",IF(②選手情報入力!G78="","",②選手情報入力!G78))</f>
        <v/>
      </c>
      <c r="L69" t="str">
        <f t="shared" si="4"/>
        <v/>
      </c>
      <c r="M69" t="str">
        <f t="shared" si="5"/>
        <v/>
      </c>
      <c r="O69" t="str">
        <f>IF(E69="","",IF(②選手情報入力!I78="","",IF(I69=1,VLOOKUP(②選手情報入力!I78,種目情報!$A$4:$B$36,2,FALSE),VLOOKUP(②選手情報入力!I78,種目情報!$E$4:$F$36,2,FALSE))))</f>
        <v/>
      </c>
      <c r="P69" t="str">
        <f>IF(E69="","",IF(②選手情報入力!J78="","",②選手情報入力!J78))</f>
        <v/>
      </c>
      <c r="Q69" s="30" t="str">
        <f>IF(E69="","",IF(②選手情報入力!H78="",0,1))</f>
        <v/>
      </c>
      <c r="R69" t="str">
        <f>IF(E69="","",IF(②選手情報入力!I78="","",IF(I69=1,VLOOKUP(②選手情報入力!I78,種目情報!$A$4:$C$40,3,FALSE),VLOOKUP(②選手情報入力!I78,種目情報!$E$4:$G$41,3,FALSE))))</f>
        <v/>
      </c>
      <c r="S69" t="str">
        <f>IF(E69="","",IF(②選手情報入力!L78="","",IF(I69=1,VLOOKUP(②選手情報入力!L78,種目情報!$A$4:$B$40,2,FALSE),VLOOKUP(②選手情報入力!L78,種目情報!$E$4:$F$41,2,FALSE))))</f>
        <v/>
      </c>
      <c r="T69" t="str">
        <f>IF(E69="","",IF(②選手情報入力!M78="","",②選手情報入力!M78))</f>
        <v/>
      </c>
      <c r="U69" s="30" t="str">
        <f>IF(E69="","",IF(②選手情報入力!K78="",0,1))</f>
        <v/>
      </c>
      <c r="V69" t="str">
        <f>IF(E69="","",IF(②選手情報入力!L78="","",IF(I69=1,VLOOKUP(②選手情報入力!L78,種目情報!$A$4:$C$40,3,FALSE),VLOOKUP(②選手情報入力!L78,種目情報!$E$4:$G$41,3,FALSE))))</f>
        <v/>
      </c>
      <c r="W69" t="str">
        <f>IF(E69="","",IF(②選手情報入力!O78="","",IF(I69=1,VLOOKUP(②選手情報入力!O78,種目情報!$A$4:$B$40,2,FALSE),VLOOKUP(②選手情報入力!O78,種目情報!$E$4:$F$41,2,FALSE))))</f>
        <v/>
      </c>
      <c r="X69" t="str">
        <f>IF(E69="","",IF(②選手情報入力!P78="","",②選手情報入力!P78))</f>
        <v/>
      </c>
      <c r="Y69" s="30" t="str">
        <f>IF(E69="","",IF(②選手情報入力!N78="",0,1))</f>
        <v/>
      </c>
      <c r="Z69" t="str">
        <f>IF(E69="","",IF(②選手情報入力!O78="","",IF(I69=1,VLOOKUP(②選手情報入力!O78,種目情報!$A$4:$C$40,3,FALSE),VLOOKUP(②選手情報入力!O78,種目情報!$E$4:$G$41,3,FALSE))))</f>
        <v/>
      </c>
      <c r="AA69" t="str">
        <f>IF(E69="","",IF(②選手情報入力!Q78="","",IF(I69=1,種目情報!$J$4,種目情報!$J$6)))</f>
        <v/>
      </c>
      <c r="AB69" t="str">
        <f>IF(E69="","",IF(②選手情報入力!Q78="","",IF(I69=1,IF(②選手情報入力!$R$6="","",②選手情報入力!$R$6),IF(②選手情報入力!$R$7="","",②選手情報入力!$R$7))))</f>
        <v/>
      </c>
      <c r="AC69" t="str">
        <f>IF(E69="","",IF(②選手情報入力!Q78="","",IF(I69=1,IF(②選手情報入力!$Q$6="",0,1),IF(②選手情報入力!$Q$7="",0,1))))</f>
        <v/>
      </c>
      <c r="AD69" t="str">
        <f>IF(E69="","",IF(②選手情報入力!Q78="","",2))</f>
        <v/>
      </c>
      <c r="AE69" t="str">
        <f>IF(E69="","",IF(②選手情報入力!S78="","",IF(I69=1,種目情報!$J$5,種目情報!$J$7)))</f>
        <v/>
      </c>
      <c r="AF69" t="str">
        <f>IF(E69="","",IF(②選手情報入力!S78="","",IF(I69=1,IF(②選手情報入力!$T$6="","",②選手情報入力!$T$6),IF(②選手情報入力!$T$7="","",②選手情報入力!$T$7))))</f>
        <v/>
      </c>
      <c r="AG69" t="str">
        <f>IF(E69="","",IF(②選手情報入力!S78="","",IF(I69=1,IF(②選手情報入力!$S$6="",0,1),IF(②選手情報入力!$S$7="",0,1))))</f>
        <v/>
      </c>
      <c r="AH69" t="str">
        <f>IF(E69="","",IF(②選手情報入力!S78="","",2))</f>
        <v/>
      </c>
    </row>
    <row r="70" spans="1:34">
      <c r="A70" t="str">
        <f>IF(E70="","",I70*4000000+①団体情報入力!$D$3*1000+②選手情報入力!A79)</f>
        <v/>
      </c>
      <c r="B70" t="str">
        <f>IF(E70="","",①団体情報入力!$D$3)</f>
        <v/>
      </c>
      <c r="D70" t="str">
        <f>IF(②選手情報入力!B79="","",LEFT(②選手情報入力!B79,1))</f>
        <v/>
      </c>
      <c r="E70" t="str">
        <f>IF(②選手情報入力!B79="","",②選手情報入力!B79)</f>
        <v/>
      </c>
      <c r="F70" t="str">
        <f>IF(E70="","",②選手情報入力!C79)</f>
        <v/>
      </c>
      <c r="G70" t="str">
        <f>IF(E70="","",②選手情報入力!D79)</f>
        <v/>
      </c>
      <c r="H70" t="str">
        <f t="shared" si="3"/>
        <v/>
      </c>
      <c r="I70" t="str">
        <f>IF(E70="","",IF(②選手情報入力!F79="男",1,2))</f>
        <v/>
      </c>
      <c r="J70" t="str">
        <f>IF(E70="","",IF(②選手情報入力!G79="","",②選手情報入力!G79))</f>
        <v/>
      </c>
      <c r="L70" t="str">
        <f t="shared" si="4"/>
        <v/>
      </c>
      <c r="M70" t="str">
        <f t="shared" si="5"/>
        <v/>
      </c>
      <c r="O70" t="str">
        <f>IF(E70="","",IF(②選手情報入力!I79="","",IF(I70=1,VLOOKUP(②選手情報入力!I79,種目情報!$A$4:$B$36,2,FALSE),VLOOKUP(②選手情報入力!I79,種目情報!$E$4:$F$36,2,FALSE))))</f>
        <v/>
      </c>
      <c r="P70" t="str">
        <f>IF(E70="","",IF(②選手情報入力!J79="","",②選手情報入力!J79))</f>
        <v/>
      </c>
      <c r="Q70" s="30" t="str">
        <f>IF(E70="","",IF(②選手情報入力!H79="",0,1))</f>
        <v/>
      </c>
      <c r="R70" t="str">
        <f>IF(E70="","",IF(②選手情報入力!I79="","",IF(I70=1,VLOOKUP(②選手情報入力!I79,種目情報!$A$4:$C$40,3,FALSE),VLOOKUP(②選手情報入力!I79,種目情報!$E$4:$G$41,3,FALSE))))</f>
        <v/>
      </c>
      <c r="S70" t="str">
        <f>IF(E70="","",IF(②選手情報入力!L79="","",IF(I70=1,VLOOKUP(②選手情報入力!L79,種目情報!$A$4:$B$40,2,FALSE),VLOOKUP(②選手情報入力!L79,種目情報!$E$4:$F$41,2,FALSE))))</f>
        <v/>
      </c>
      <c r="T70" t="str">
        <f>IF(E70="","",IF(②選手情報入力!M79="","",②選手情報入力!M79))</f>
        <v/>
      </c>
      <c r="U70" s="30" t="str">
        <f>IF(E70="","",IF(②選手情報入力!K79="",0,1))</f>
        <v/>
      </c>
      <c r="V70" t="str">
        <f>IF(E70="","",IF(②選手情報入力!L79="","",IF(I70=1,VLOOKUP(②選手情報入力!L79,種目情報!$A$4:$C$40,3,FALSE),VLOOKUP(②選手情報入力!L79,種目情報!$E$4:$G$41,3,FALSE))))</f>
        <v/>
      </c>
      <c r="W70" t="str">
        <f>IF(E70="","",IF(②選手情報入力!O79="","",IF(I70=1,VLOOKUP(②選手情報入力!O79,種目情報!$A$4:$B$40,2,FALSE),VLOOKUP(②選手情報入力!O79,種目情報!$E$4:$F$41,2,FALSE))))</f>
        <v/>
      </c>
      <c r="X70" t="str">
        <f>IF(E70="","",IF(②選手情報入力!P79="","",②選手情報入力!P79))</f>
        <v/>
      </c>
      <c r="Y70" s="30" t="str">
        <f>IF(E70="","",IF(②選手情報入力!N79="",0,1))</f>
        <v/>
      </c>
      <c r="Z70" t="str">
        <f>IF(E70="","",IF(②選手情報入力!O79="","",IF(I70=1,VLOOKUP(②選手情報入力!O79,種目情報!$A$4:$C$40,3,FALSE),VLOOKUP(②選手情報入力!O79,種目情報!$E$4:$G$41,3,FALSE))))</f>
        <v/>
      </c>
      <c r="AA70" t="str">
        <f>IF(E70="","",IF(②選手情報入力!Q79="","",IF(I70=1,種目情報!$J$4,種目情報!$J$6)))</f>
        <v/>
      </c>
      <c r="AB70" t="str">
        <f>IF(E70="","",IF(②選手情報入力!Q79="","",IF(I70=1,IF(②選手情報入力!$R$6="","",②選手情報入力!$R$6),IF(②選手情報入力!$R$7="","",②選手情報入力!$R$7))))</f>
        <v/>
      </c>
      <c r="AC70" t="str">
        <f>IF(E70="","",IF(②選手情報入力!Q79="","",IF(I70=1,IF(②選手情報入力!$Q$6="",0,1),IF(②選手情報入力!$Q$7="",0,1))))</f>
        <v/>
      </c>
      <c r="AD70" t="str">
        <f>IF(E70="","",IF(②選手情報入力!Q79="","",2))</f>
        <v/>
      </c>
      <c r="AE70" t="str">
        <f>IF(E70="","",IF(②選手情報入力!S79="","",IF(I70=1,種目情報!$J$5,種目情報!$J$7)))</f>
        <v/>
      </c>
      <c r="AF70" t="str">
        <f>IF(E70="","",IF(②選手情報入力!S79="","",IF(I70=1,IF(②選手情報入力!$T$6="","",②選手情報入力!$T$6),IF(②選手情報入力!$T$7="","",②選手情報入力!$T$7))))</f>
        <v/>
      </c>
      <c r="AG70" t="str">
        <f>IF(E70="","",IF(②選手情報入力!S79="","",IF(I70=1,IF(②選手情報入力!$S$6="",0,1),IF(②選手情報入力!$S$7="",0,1))))</f>
        <v/>
      </c>
      <c r="AH70" t="str">
        <f>IF(E70="","",IF(②選手情報入力!S79="","",2))</f>
        <v/>
      </c>
    </row>
    <row r="71" spans="1:34">
      <c r="A71" t="str">
        <f>IF(E71="","",I71*4000000+①団体情報入力!$D$3*1000+②選手情報入力!A80)</f>
        <v/>
      </c>
      <c r="B71" t="str">
        <f>IF(E71="","",①団体情報入力!$D$3)</f>
        <v/>
      </c>
      <c r="D71" t="str">
        <f>IF(②選手情報入力!B80="","",LEFT(②選手情報入力!B80,1))</f>
        <v/>
      </c>
      <c r="E71" t="str">
        <f>IF(②選手情報入力!B80="","",②選手情報入力!B80)</f>
        <v/>
      </c>
      <c r="F71" t="str">
        <f>IF(E71="","",②選手情報入力!C80)</f>
        <v/>
      </c>
      <c r="G71" t="str">
        <f>IF(E71="","",②選手情報入力!D80)</f>
        <v/>
      </c>
      <c r="H71" t="str">
        <f t="shared" si="3"/>
        <v/>
      </c>
      <c r="I71" t="str">
        <f>IF(E71="","",IF(②選手情報入力!F80="男",1,2))</f>
        <v/>
      </c>
      <c r="J71" t="str">
        <f>IF(E71="","",IF(②選手情報入力!G80="","",②選手情報入力!G80))</f>
        <v/>
      </c>
      <c r="L71" t="str">
        <f t="shared" si="4"/>
        <v/>
      </c>
      <c r="M71" t="str">
        <f t="shared" si="5"/>
        <v/>
      </c>
      <c r="O71" t="str">
        <f>IF(E71="","",IF(②選手情報入力!I80="","",IF(I71=1,VLOOKUP(②選手情報入力!I80,種目情報!$A$4:$B$36,2,FALSE),VLOOKUP(②選手情報入力!I80,種目情報!$E$4:$F$36,2,FALSE))))</f>
        <v/>
      </c>
      <c r="P71" t="str">
        <f>IF(E71="","",IF(②選手情報入力!J80="","",②選手情報入力!J80))</f>
        <v/>
      </c>
      <c r="Q71" s="30" t="str">
        <f>IF(E71="","",IF(②選手情報入力!H80="",0,1))</f>
        <v/>
      </c>
      <c r="R71" t="str">
        <f>IF(E71="","",IF(②選手情報入力!I80="","",IF(I71=1,VLOOKUP(②選手情報入力!I80,種目情報!$A$4:$C$40,3,FALSE),VLOOKUP(②選手情報入力!I80,種目情報!$E$4:$G$41,3,FALSE))))</f>
        <v/>
      </c>
      <c r="S71" t="str">
        <f>IF(E71="","",IF(②選手情報入力!L80="","",IF(I71=1,VLOOKUP(②選手情報入力!L80,種目情報!$A$4:$B$40,2,FALSE),VLOOKUP(②選手情報入力!L80,種目情報!$E$4:$F$41,2,FALSE))))</f>
        <v/>
      </c>
      <c r="T71" t="str">
        <f>IF(E71="","",IF(②選手情報入力!M80="","",②選手情報入力!M80))</f>
        <v/>
      </c>
      <c r="U71" s="30" t="str">
        <f>IF(E71="","",IF(②選手情報入力!K80="",0,1))</f>
        <v/>
      </c>
      <c r="V71" t="str">
        <f>IF(E71="","",IF(②選手情報入力!L80="","",IF(I71=1,VLOOKUP(②選手情報入力!L80,種目情報!$A$4:$C$40,3,FALSE),VLOOKUP(②選手情報入力!L80,種目情報!$E$4:$G$41,3,FALSE))))</f>
        <v/>
      </c>
      <c r="W71" t="str">
        <f>IF(E71="","",IF(②選手情報入力!O80="","",IF(I71=1,VLOOKUP(②選手情報入力!O80,種目情報!$A$4:$B$40,2,FALSE),VLOOKUP(②選手情報入力!O80,種目情報!$E$4:$F$41,2,FALSE))))</f>
        <v/>
      </c>
      <c r="X71" t="str">
        <f>IF(E71="","",IF(②選手情報入力!P80="","",②選手情報入力!P80))</f>
        <v/>
      </c>
      <c r="Y71" s="30" t="str">
        <f>IF(E71="","",IF(②選手情報入力!N80="",0,1))</f>
        <v/>
      </c>
      <c r="Z71" t="str">
        <f>IF(E71="","",IF(②選手情報入力!O80="","",IF(I71=1,VLOOKUP(②選手情報入力!O80,種目情報!$A$4:$C$40,3,FALSE),VLOOKUP(②選手情報入力!O80,種目情報!$E$4:$G$41,3,FALSE))))</f>
        <v/>
      </c>
      <c r="AA71" t="str">
        <f>IF(E71="","",IF(②選手情報入力!Q80="","",IF(I71=1,種目情報!$J$4,種目情報!$J$6)))</f>
        <v/>
      </c>
      <c r="AB71" t="str">
        <f>IF(E71="","",IF(②選手情報入力!Q80="","",IF(I71=1,IF(②選手情報入力!$R$6="","",②選手情報入力!$R$6),IF(②選手情報入力!$R$7="","",②選手情報入力!$R$7))))</f>
        <v/>
      </c>
      <c r="AC71" t="str">
        <f>IF(E71="","",IF(②選手情報入力!Q80="","",IF(I71=1,IF(②選手情報入力!$Q$6="",0,1),IF(②選手情報入力!$Q$7="",0,1))))</f>
        <v/>
      </c>
      <c r="AD71" t="str">
        <f>IF(E71="","",IF(②選手情報入力!Q80="","",2))</f>
        <v/>
      </c>
      <c r="AE71" t="str">
        <f>IF(E71="","",IF(②選手情報入力!S80="","",IF(I71=1,種目情報!$J$5,種目情報!$J$7)))</f>
        <v/>
      </c>
      <c r="AF71" t="str">
        <f>IF(E71="","",IF(②選手情報入力!S80="","",IF(I71=1,IF(②選手情報入力!$T$6="","",②選手情報入力!$T$6),IF(②選手情報入力!$T$7="","",②選手情報入力!$T$7))))</f>
        <v/>
      </c>
      <c r="AG71" t="str">
        <f>IF(E71="","",IF(②選手情報入力!S80="","",IF(I71=1,IF(②選手情報入力!$S$6="",0,1),IF(②選手情報入力!$S$7="",0,1))))</f>
        <v/>
      </c>
      <c r="AH71" t="str">
        <f>IF(E71="","",IF(②選手情報入力!S80="","",2))</f>
        <v/>
      </c>
    </row>
    <row r="72" spans="1:34">
      <c r="A72" t="str">
        <f>IF(E72="","",I72*4000000+①団体情報入力!$D$3*1000+②選手情報入力!A81)</f>
        <v/>
      </c>
      <c r="B72" t="str">
        <f>IF(E72="","",①団体情報入力!$D$3)</f>
        <v/>
      </c>
      <c r="D72" t="str">
        <f>IF(②選手情報入力!B81="","",LEFT(②選手情報入力!B81,1))</f>
        <v/>
      </c>
      <c r="E72" t="str">
        <f>IF(②選手情報入力!B81="","",②選手情報入力!B81)</f>
        <v/>
      </c>
      <c r="F72" t="str">
        <f>IF(E72="","",②選手情報入力!C81)</f>
        <v/>
      </c>
      <c r="G72" t="str">
        <f>IF(E72="","",②選手情報入力!D81)</f>
        <v/>
      </c>
      <c r="H72" t="str">
        <f t="shared" si="3"/>
        <v/>
      </c>
      <c r="I72" t="str">
        <f>IF(E72="","",IF(②選手情報入力!F81="男",1,2))</f>
        <v/>
      </c>
      <c r="J72" t="str">
        <f>IF(E72="","",IF(②選手情報入力!G81="","",②選手情報入力!G81))</f>
        <v/>
      </c>
      <c r="L72" t="str">
        <f t="shared" si="4"/>
        <v/>
      </c>
      <c r="M72" t="str">
        <f t="shared" si="5"/>
        <v/>
      </c>
      <c r="O72" t="str">
        <f>IF(E72="","",IF(②選手情報入力!I81="","",IF(I72=1,VLOOKUP(②選手情報入力!I81,種目情報!$A$4:$B$36,2,FALSE),VLOOKUP(②選手情報入力!I81,種目情報!$E$4:$F$36,2,FALSE))))</f>
        <v/>
      </c>
      <c r="P72" t="str">
        <f>IF(E72="","",IF(②選手情報入力!J81="","",②選手情報入力!J81))</f>
        <v/>
      </c>
      <c r="Q72" s="30" t="str">
        <f>IF(E72="","",IF(②選手情報入力!H81="",0,1))</f>
        <v/>
      </c>
      <c r="R72" t="str">
        <f>IF(E72="","",IF(②選手情報入力!I81="","",IF(I72=1,VLOOKUP(②選手情報入力!I81,種目情報!$A$4:$C$40,3,FALSE),VLOOKUP(②選手情報入力!I81,種目情報!$E$4:$G$41,3,FALSE))))</f>
        <v/>
      </c>
      <c r="S72" t="str">
        <f>IF(E72="","",IF(②選手情報入力!L81="","",IF(I72=1,VLOOKUP(②選手情報入力!L81,種目情報!$A$4:$B$40,2,FALSE),VLOOKUP(②選手情報入力!L81,種目情報!$E$4:$F$41,2,FALSE))))</f>
        <v/>
      </c>
      <c r="T72" t="str">
        <f>IF(E72="","",IF(②選手情報入力!M81="","",②選手情報入力!M81))</f>
        <v/>
      </c>
      <c r="U72" s="30" t="str">
        <f>IF(E72="","",IF(②選手情報入力!K81="",0,1))</f>
        <v/>
      </c>
      <c r="V72" t="str">
        <f>IF(E72="","",IF(②選手情報入力!L81="","",IF(I72=1,VLOOKUP(②選手情報入力!L81,種目情報!$A$4:$C$40,3,FALSE),VLOOKUP(②選手情報入力!L81,種目情報!$E$4:$G$41,3,FALSE))))</f>
        <v/>
      </c>
      <c r="W72" t="str">
        <f>IF(E72="","",IF(②選手情報入力!O81="","",IF(I72=1,VLOOKUP(②選手情報入力!O81,種目情報!$A$4:$B$40,2,FALSE),VLOOKUP(②選手情報入力!O81,種目情報!$E$4:$F$41,2,FALSE))))</f>
        <v/>
      </c>
      <c r="X72" t="str">
        <f>IF(E72="","",IF(②選手情報入力!P81="","",②選手情報入力!P81))</f>
        <v/>
      </c>
      <c r="Y72" s="30" t="str">
        <f>IF(E72="","",IF(②選手情報入力!N81="",0,1))</f>
        <v/>
      </c>
      <c r="Z72" t="str">
        <f>IF(E72="","",IF(②選手情報入力!O81="","",IF(I72=1,VLOOKUP(②選手情報入力!O81,種目情報!$A$4:$C$40,3,FALSE),VLOOKUP(②選手情報入力!O81,種目情報!$E$4:$G$41,3,FALSE))))</f>
        <v/>
      </c>
      <c r="AA72" t="str">
        <f>IF(E72="","",IF(②選手情報入力!Q81="","",IF(I72=1,種目情報!$J$4,種目情報!$J$6)))</f>
        <v/>
      </c>
      <c r="AB72" t="str">
        <f>IF(E72="","",IF(②選手情報入力!Q81="","",IF(I72=1,IF(②選手情報入力!$R$6="","",②選手情報入力!$R$6),IF(②選手情報入力!$R$7="","",②選手情報入力!$R$7))))</f>
        <v/>
      </c>
      <c r="AC72" t="str">
        <f>IF(E72="","",IF(②選手情報入力!Q81="","",IF(I72=1,IF(②選手情報入力!$Q$6="",0,1),IF(②選手情報入力!$Q$7="",0,1))))</f>
        <v/>
      </c>
      <c r="AD72" t="str">
        <f>IF(E72="","",IF(②選手情報入力!Q81="","",2))</f>
        <v/>
      </c>
      <c r="AE72" t="str">
        <f>IF(E72="","",IF(②選手情報入力!S81="","",IF(I72=1,種目情報!$J$5,種目情報!$J$7)))</f>
        <v/>
      </c>
      <c r="AF72" t="str">
        <f>IF(E72="","",IF(②選手情報入力!S81="","",IF(I72=1,IF(②選手情報入力!$T$6="","",②選手情報入力!$T$6),IF(②選手情報入力!$T$7="","",②選手情報入力!$T$7))))</f>
        <v/>
      </c>
      <c r="AG72" t="str">
        <f>IF(E72="","",IF(②選手情報入力!S81="","",IF(I72=1,IF(②選手情報入力!$S$6="",0,1),IF(②選手情報入力!$S$7="",0,1))))</f>
        <v/>
      </c>
      <c r="AH72" t="str">
        <f>IF(E72="","",IF(②選手情報入力!S81="","",2))</f>
        <v/>
      </c>
    </row>
    <row r="73" spans="1:34">
      <c r="A73" t="str">
        <f>IF(E73="","",I73*4000000+①団体情報入力!$D$3*1000+②選手情報入力!A82)</f>
        <v/>
      </c>
      <c r="B73" t="str">
        <f>IF(E73="","",①団体情報入力!$D$3)</f>
        <v/>
      </c>
      <c r="D73" t="str">
        <f>IF(②選手情報入力!B82="","",LEFT(②選手情報入力!B82,1))</f>
        <v/>
      </c>
      <c r="E73" t="str">
        <f>IF(②選手情報入力!B82="","",②選手情報入力!B82)</f>
        <v/>
      </c>
      <c r="F73" t="str">
        <f>IF(E73="","",②選手情報入力!C82)</f>
        <v/>
      </c>
      <c r="G73" t="str">
        <f>IF(E73="","",②選手情報入力!D82)</f>
        <v/>
      </c>
      <c r="H73" t="str">
        <f t="shared" si="3"/>
        <v/>
      </c>
      <c r="I73" t="str">
        <f>IF(E73="","",IF(②選手情報入力!F82="男",1,2))</f>
        <v/>
      </c>
      <c r="J73" t="str">
        <f>IF(E73="","",IF(②選手情報入力!G82="","",②選手情報入力!G82))</f>
        <v/>
      </c>
      <c r="L73" t="str">
        <f t="shared" si="4"/>
        <v/>
      </c>
      <c r="M73" t="str">
        <f t="shared" si="5"/>
        <v/>
      </c>
      <c r="O73" t="str">
        <f>IF(E73="","",IF(②選手情報入力!I82="","",IF(I73=1,VLOOKUP(②選手情報入力!I82,種目情報!$A$4:$B$36,2,FALSE),VLOOKUP(②選手情報入力!I82,種目情報!$E$4:$F$36,2,FALSE))))</f>
        <v/>
      </c>
      <c r="P73" t="str">
        <f>IF(E73="","",IF(②選手情報入力!J82="","",②選手情報入力!J82))</f>
        <v/>
      </c>
      <c r="Q73" s="30" t="str">
        <f>IF(E73="","",IF(②選手情報入力!H82="",0,1))</f>
        <v/>
      </c>
      <c r="R73" t="str">
        <f>IF(E73="","",IF(②選手情報入力!I82="","",IF(I73=1,VLOOKUP(②選手情報入力!I82,種目情報!$A$4:$C$40,3,FALSE),VLOOKUP(②選手情報入力!I82,種目情報!$E$4:$G$41,3,FALSE))))</f>
        <v/>
      </c>
      <c r="S73" t="str">
        <f>IF(E73="","",IF(②選手情報入力!L82="","",IF(I73=1,VLOOKUP(②選手情報入力!L82,種目情報!$A$4:$B$40,2,FALSE),VLOOKUP(②選手情報入力!L82,種目情報!$E$4:$F$41,2,FALSE))))</f>
        <v/>
      </c>
      <c r="T73" t="str">
        <f>IF(E73="","",IF(②選手情報入力!M82="","",②選手情報入力!M82))</f>
        <v/>
      </c>
      <c r="U73" s="30" t="str">
        <f>IF(E73="","",IF(②選手情報入力!K82="",0,1))</f>
        <v/>
      </c>
      <c r="V73" t="str">
        <f>IF(E73="","",IF(②選手情報入力!L82="","",IF(I73=1,VLOOKUP(②選手情報入力!L82,種目情報!$A$4:$C$40,3,FALSE),VLOOKUP(②選手情報入力!L82,種目情報!$E$4:$G$41,3,FALSE))))</f>
        <v/>
      </c>
      <c r="W73" t="str">
        <f>IF(E73="","",IF(②選手情報入力!O82="","",IF(I73=1,VLOOKUP(②選手情報入力!O82,種目情報!$A$4:$B$40,2,FALSE),VLOOKUP(②選手情報入力!O82,種目情報!$E$4:$F$41,2,FALSE))))</f>
        <v/>
      </c>
      <c r="X73" t="str">
        <f>IF(E73="","",IF(②選手情報入力!P82="","",②選手情報入力!P82))</f>
        <v/>
      </c>
      <c r="Y73" s="30" t="str">
        <f>IF(E73="","",IF(②選手情報入力!N82="",0,1))</f>
        <v/>
      </c>
      <c r="Z73" t="str">
        <f>IF(E73="","",IF(②選手情報入力!O82="","",IF(I73=1,VLOOKUP(②選手情報入力!O82,種目情報!$A$4:$C$40,3,FALSE),VLOOKUP(②選手情報入力!O82,種目情報!$E$4:$G$41,3,FALSE))))</f>
        <v/>
      </c>
      <c r="AA73" t="str">
        <f>IF(E73="","",IF(②選手情報入力!Q82="","",IF(I73=1,種目情報!$J$4,種目情報!$J$6)))</f>
        <v/>
      </c>
      <c r="AB73" t="str">
        <f>IF(E73="","",IF(②選手情報入力!Q82="","",IF(I73=1,IF(②選手情報入力!$R$6="","",②選手情報入力!$R$6),IF(②選手情報入力!$R$7="","",②選手情報入力!$R$7))))</f>
        <v/>
      </c>
      <c r="AC73" t="str">
        <f>IF(E73="","",IF(②選手情報入力!Q82="","",IF(I73=1,IF(②選手情報入力!$Q$6="",0,1),IF(②選手情報入力!$Q$7="",0,1))))</f>
        <v/>
      </c>
      <c r="AD73" t="str">
        <f>IF(E73="","",IF(②選手情報入力!Q82="","",2))</f>
        <v/>
      </c>
      <c r="AE73" t="str">
        <f>IF(E73="","",IF(②選手情報入力!S82="","",IF(I73=1,種目情報!$J$5,種目情報!$J$7)))</f>
        <v/>
      </c>
      <c r="AF73" t="str">
        <f>IF(E73="","",IF(②選手情報入力!S82="","",IF(I73=1,IF(②選手情報入力!$T$6="","",②選手情報入力!$T$6),IF(②選手情報入力!$T$7="","",②選手情報入力!$T$7))))</f>
        <v/>
      </c>
      <c r="AG73" t="str">
        <f>IF(E73="","",IF(②選手情報入力!S82="","",IF(I73=1,IF(②選手情報入力!$S$6="",0,1),IF(②選手情報入力!$S$7="",0,1))))</f>
        <v/>
      </c>
      <c r="AH73" t="str">
        <f>IF(E73="","",IF(②選手情報入力!S82="","",2))</f>
        <v/>
      </c>
    </row>
    <row r="74" spans="1:34">
      <c r="A74" t="str">
        <f>IF(E74="","",I74*4000000+①団体情報入力!$D$3*1000+②選手情報入力!A83)</f>
        <v/>
      </c>
      <c r="B74" t="str">
        <f>IF(E74="","",①団体情報入力!$D$3)</f>
        <v/>
      </c>
      <c r="D74" t="str">
        <f>IF(②選手情報入力!B83="","",LEFT(②選手情報入力!B83,1))</f>
        <v/>
      </c>
      <c r="E74" t="str">
        <f>IF(②選手情報入力!B83="","",②選手情報入力!B83)</f>
        <v/>
      </c>
      <c r="F74" t="str">
        <f>IF(E74="","",②選手情報入力!C83)</f>
        <v/>
      </c>
      <c r="G74" t="str">
        <f>IF(E74="","",②選手情報入力!D83)</f>
        <v/>
      </c>
      <c r="H74" t="str">
        <f t="shared" si="3"/>
        <v/>
      </c>
      <c r="I74" t="str">
        <f>IF(E74="","",IF(②選手情報入力!F83="男",1,2))</f>
        <v/>
      </c>
      <c r="J74" t="str">
        <f>IF(E74="","",IF(②選手情報入力!G83="","",②選手情報入力!G83))</f>
        <v/>
      </c>
      <c r="L74" t="str">
        <f t="shared" si="4"/>
        <v/>
      </c>
      <c r="M74" t="str">
        <f t="shared" si="5"/>
        <v/>
      </c>
      <c r="O74" t="str">
        <f>IF(E74="","",IF(②選手情報入力!I83="","",IF(I74=1,VLOOKUP(②選手情報入力!I83,種目情報!$A$4:$B$36,2,FALSE),VLOOKUP(②選手情報入力!I83,種目情報!$E$4:$F$36,2,FALSE))))</f>
        <v/>
      </c>
      <c r="P74" t="str">
        <f>IF(E74="","",IF(②選手情報入力!J83="","",②選手情報入力!J83))</f>
        <v/>
      </c>
      <c r="Q74" s="30" t="str">
        <f>IF(E74="","",IF(②選手情報入力!H83="",0,1))</f>
        <v/>
      </c>
      <c r="R74" t="str">
        <f>IF(E74="","",IF(②選手情報入力!I83="","",IF(I74=1,VLOOKUP(②選手情報入力!I83,種目情報!$A$4:$C$40,3,FALSE),VLOOKUP(②選手情報入力!I83,種目情報!$E$4:$G$41,3,FALSE))))</f>
        <v/>
      </c>
      <c r="S74" t="str">
        <f>IF(E74="","",IF(②選手情報入力!L83="","",IF(I74=1,VLOOKUP(②選手情報入力!L83,種目情報!$A$4:$B$40,2,FALSE),VLOOKUP(②選手情報入力!L83,種目情報!$E$4:$F$41,2,FALSE))))</f>
        <v/>
      </c>
      <c r="T74" t="str">
        <f>IF(E74="","",IF(②選手情報入力!M83="","",②選手情報入力!M83))</f>
        <v/>
      </c>
      <c r="U74" s="30" t="str">
        <f>IF(E74="","",IF(②選手情報入力!K83="",0,1))</f>
        <v/>
      </c>
      <c r="V74" t="str">
        <f>IF(E74="","",IF(②選手情報入力!L83="","",IF(I74=1,VLOOKUP(②選手情報入力!L83,種目情報!$A$4:$C$40,3,FALSE),VLOOKUP(②選手情報入力!L83,種目情報!$E$4:$G$41,3,FALSE))))</f>
        <v/>
      </c>
      <c r="W74" t="str">
        <f>IF(E74="","",IF(②選手情報入力!O83="","",IF(I74=1,VLOOKUP(②選手情報入力!O83,種目情報!$A$4:$B$40,2,FALSE),VLOOKUP(②選手情報入力!O83,種目情報!$E$4:$F$41,2,FALSE))))</f>
        <v/>
      </c>
      <c r="X74" t="str">
        <f>IF(E74="","",IF(②選手情報入力!P83="","",②選手情報入力!P83))</f>
        <v/>
      </c>
      <c r="Y74" s="30" t="str">
        <f>IF(E74="","",IF(②選手情報入力!N83="",0,1))</f>
        <v/>
      </c>
      <c r="Z74" t="str">
        <f>IF(E74="","",IF(②選手情報入力!O83="","",IF(I74=1,VLOOKUP(②選手情報入力!O83,種目情報!$A$4:$C$40,3,FALSE),VLOOKUP(②選手情報入力!O83,種目情報!$E$4:$G$41,3,FALSE))))</f>
        <v/>
      </c>
      <c r="AA74" t="str">
        <f>IF(E74="","",IF(②選手情報入力!Q83="","",IF(I74=1,種目情報!$J$4,種目情報!$J$6)))</f>
        <v/>
      </c>
      <c r="AB74" t="str">
        <f>IF(E74="","",IF(②選手情報入力!Q83="","",IF(I74=1,IF(②選手情報入力!$R$6="","",②選手情報入力!$R$6),IF(②選手情報入力!$R$7="","",②選手情報入力!$R$7))))</f>
        <v/>
      </c>
      <c r="AC74" t="str">
        <f>IF(E74="","",IF(②選手情報入力!Q83="","",IF(I74=1,IF(②選手情報入力!$Q$6="",0,1),IF(②選手情報入力!$Q$7="",0,1))))</f>
        <v/>
      </c>
      <c r="AD74" t="str">
        <f>IF(E74="","",IF(②選手情報入力!Q83="","",2))</f>
        <v/>
      </c>
      <c r="AE74" t="str">
        <f>IF(E74="","",IF(②選手情報入力!S83="","",IF(I74=1,種目情報!$J$5,種目情報!$J$7)))</f>
        <v/>
      </c>
      <c r="AF74" t="str">
        <f>IF(E74="","",IF(②選手情報入力!S83="","",IF(I74=1,IF(②選手情報入力!$T$6="","",②選手情報入力!$T$6),IF(②選手情報入力!$T$7="","",②選手情報入力!$T$7))))</f>
        <v/>
      </c>
      <c r="AG74" t="str">
        <f>IF(E74="","",IF(②選手情報入力!S83="","",IF(I74=1,IF(②選手情報入力!$S$6="",0,1),IF(②選手情報入力!$S$7="",0,1))))</f>
        <v/>
      </c>
      <c r="AH74" t="str">
        <f>IF(E74="","",IF(②選手情報入力!S83="","",2))</f>
        <v/>
      </c>
    </row>
    <row r="75" spans="1:34">
      <c r="A75" t="str">
        <f>IF(E75="","",I75*4000000+①団体情報入力!$D$3*1000+②選手情報入力!A84)</f>
        <v/>
      </c>
      <c r="B75" t="str">
        <f>IF(E75="","",①団体情報入力!$D$3)</f>
        <v/>
      </c>
      <c r="D75" t="str">
        <f>IF(②選手情報入力!B84="","",LEFT(②選手情報入力!B84,1))</f>
        <v/>
      </c>
      <c r="E75" t="str">
        <f>IF(②選手情報入力!B84="","",②選手情報入力!B84)</f>
        <v/>
      </c>
      <c r="F75" t="str">
        <f>IF(E75="","",②選手情報入力!C84)</f>
        <v/>
      </c>
      <c r="G75" t="str">
        <f>IF(E75="","",②選手情報入力!D84)</f>
        <v/>
      </c>
      <c r="H75" t="str">
        <f t="shared" si="3"/>
        <v/>
      </c>
      <c r="I75" t="str">
        <f>IF(E75="","",IF(②選手情報入力!F84="男",1,2))</f>
        <v/>
      </c>
      <c r="J75" t="str">
        <f>IF(E75="","",IF(②選手情報入力!G84="","",②選手情報入力!G84))</f>
        <v/>
      </c>
      <c r="L75" t="str">
        <f t="shared" si="4"/>
        <v/>
      </c>
      <c r="M75" t="str">
        <f t="shared" si="5"/>
        <v/>
      </c>
      <c r="O75" t="str">
        <f>IF(E75="","",IF(②選手情報入力!I84="","",IF(I75=1,VLOOKUP(②選手情報入力!I84,種目情報!$A$4:$B$36,2,FALSE),VLOOKUP(②選手情報入力!I84,種目情報!$E$4:$F$36,2,FALSE))))</f>
        <v/>
      </c>
      <c r="P75" t="str">
        <f>IF(E75="","",IF(②選手情報入力!J84="","",②選手情報入力!J84))</f>
        <v/>
      </c>
      <c r="Q75" s="30" t="str">
        <f>IF(E75="","",IF(②選手情報入力!H84="",0,1))</f>
        <v/>
      </c>
      <c r="R75" t="str">
        <f>IF(E75="","",IF(②選手情報入力!I84="","",IF(I75=1,VLOOKUP(②選手情報入力!I84,種目情報!$A$4:$C$40,3,FALSE),VLOOKUP(②選手情報入力!I84,種目情報!$E$4:$G$41,3,FALSE))))</f>
        <v/>
      </c>
      <c r="S75" t="str">
        <f>IF(E75="","",IF(②選手情報入力!L84="","",IF(I75=1,VLOOKUP(②選手情報入力!L84,種目情報!$A$4:$B$40,2,FALSE),VLOOKUP(②選手情報入力!L84,種目情報!$E$4:$F$41,2,FALSE))))</f>
        <v/>
      </c>
      <c r="T75" t="str">
        <f>IF(E75="","",IF(②選手情報入力!M84="","",②選手情報入力!M84))</f>
        <v/>
      </c>
      <c r="U75" s="30" t="str">
        <f>IF(E75="","",IF(②選手情報入力!K84="",0,1))</f>
        <v/>
      </c>
      <c r="V75" t="str">
        <f>IF(E75="","",IF(②選手情報入力!L84="","",IF(I75=1,VLOOKUP(②選手情報入力!L84,種目情報!$A$4:$C$40,3,FALSE),VLOOKUP(②選手情報入力!L84,種目情報!$E$4:$G$41,3,FALSE))))</f>
        <v/>
      </c>
      <c r="W75" t="str">
        <f>IF(E75="","",IF(②選手情報入力!O84="","",IF(I75=1,VLOOKUP(②選手情報入力!O84,種目情報!$A$4:$B$40,2,FALSE),VLOOKUP(②選手情報入力!O84,種目情報!$E$4:$F$41,2,FALSE))))</f>
        <v/>
      </c>
      <c r="X75" t="str">
        <f>IF(E75="","",IF(②選手情報入力!P84="","",②選手情報入力!P84))</f>
        <v/>
      </c>
      <c r="Y75" s="30" t="str">
        <f>IF(E75="","",IF(②選手情報入力!N84="",0,1))</f>
        <v/>
      </c>
      <c r="Z75" t="str">
        <f>IF(E75="","",IF(②選手情報入力!O84="","",IF(I75=1,VLOOKUP(②選手情報入力!O84,種目情報!$A$4:$C$40,3,FALSE),VLOOKUP(②選手情報入力!O84,種目情報!$E$4:$G$41,3,FALSE))))</f>
        <v/>
      </c>
      <c r="AA75" t="str">
        <f>IF(E75="","",IF(②選手情報入力!Q84="","",IF(I75=1,種目情報!$J$4,種目情報!$J$6)))</f>
        <v/>
      </c>
      <c r="AB75" t="str">
        <f>IF(E75="","",IF(②選手情報入力!Q84="","",IF(I75=1,IF(②選手情報入力!$R$6="","",②選手情報入力!$R$6),IF(②選手情報入力!$R$7="","",②選手情報入力!$R$7))))</f>
        <v/>
      </c>
      <c r="AC75" t="str">
        <f>IF(E75="","",IF(②選手情報入力!Q84="","",IF(I75=1,IF(②選手情報入力!$Q$6="",0,1),IF(②選手情報入力!$Q$7="",0,1))))</f>
        <v/>
      </c>
      <c r="AD75" t="str">
        <f>IF(E75="","",IF(②選手情報入力!Q84="","",2))</f>
        <v/>
      </c>
      <c r="AE75" t="str">
        <f>IF(E75="","",IF(②選手情報入力!S84="","",IF(I75=1,種目情報!$J$5,種目情報!$J$7)))</f>
        <v/>
      </c>
      <c r="AF75" t="str">
        <f>IF(E75="","",IF(②選手情報入力!S84="","",IF(I75=1,IF(②選手情報入力!$T$6="","",②選手情報入力!$T$6),IF(②選手情報入力!$T$7="","",②選手情報入力!$T$7))))</f>
        <v/>
      </c>
      <c r="AG75" t="str">
        <f>IF(E75="","",IF(②選手情報入力!S84="","",IF(I75=1,IF(②選手情報入力!$S$6="",0,1),IF(②選手情報入力!$S$7="",0,1))))</f>
        <v/>
      </c>
      <c r="AH75" t="str">
        <f>IF(E75="","",IF(②選手情報入力!S84="","",2))</f>
        <v/>
      </c>
    </row>
    <row r="76" spans="1:34">
      <c r="A76" t="str">
        <f>IF(E76="","",I76*4000000+①団体情報入力!$D$3*1000+②選手情報入力!A85)</f>
        <v/>
      </c>
      <c r="B76" t="str">
        <f>IF(E76="","",①団体情報入力!$D$3)</f>
        <v/>
      </c>
      <c r="D76" t="str">
        <f>IF(②選手情報入力!B85="","",LEFT(②選手情報入力!B85,1))</f>
        <v/>
      </c>
      <c r="E76" t="str">
        <f>IF(②選手情報入力!B85="","",②選手情報入力!B85)</f>
        <v/>
      </c>
      <c r="F76" t="str">
        <f>IF(E76="","",②選手情報入力!C85)</f>
        <v/>
      </c>
      <c r="G76" t="str">
        <f>IF(E76="","",②選手情報入力!D85)</f>
        <v/>
      </c>
      <c r="H76" t="str">
        <f t="shared" si="3"/>
        <v/>
      </c>
      <c r="I76" t="str">
        <f>IF(E76="","",IF(②選手情報入力!F85="男",1,2))</f>
        <v/>
      </c>
      <c r="J76" t="str">
        <f>IF(E76="","",IF(②選手情報入力!G85="","",②選手情報入力!G85))</f>
        <v/>
      </c>
      <c r="L76" t="str">
        <f t="shared" si="4"/>
        <v/>
      </c>
      <c r="M76" t="str">
        <f t="shared" si="5"/>
        <v/>
      </c>
      <c r="O76" t="str">
        <f>IF(E76="","",IF(②選手情報入力!I85="","",IF(I76=1,VLOOKUP(②選手情報入力!I85,種目情報!$A$4:$B$36,2,FALSE),VLOOKUP(②選手情報入力!I85,種目情報!$E$4:$F$36,2,FALSE))))</f>
        <v/>
      </c>
      <c r="P76" t="str">
        <f>IF(E76="","",IF(②選手情報入力!J85="","",②選手情報入力!J85))</f>
        <v/>
      </c>
      <c r="Q76" s="30" t="str">
        <f>IF(E76="","",IF(②選手情報入力!H85="",0,1))</f>
        <v/>
      </c>
      <c r="R76" t="str">
        <f>IF(E76="","",IF(②選手情報入力!I85="","",IF(I76=1,VLOOKUP(②選手情報入力!I85,種目情報!$A$4:$C$40,3,FALSE),VLOOKUP(②選手情報入力!I85,種目情報!$E$4:$G$41,3,FALSE))))</f>
        <v/>
      </c>
      <c r="S76" t="str">
        <f>IF(E76="","",IF(②選手情報入力!L85="","",IF(I76=1,VLOOKUP(②選手情報入力!L85,種目情報!$A$4:$B$40,2,FALSE),VLOOKUP(②選手情報入力!L85,種目情報!$E$4:$F$41,2,FALSE))))</f>
        <v/>
      </c>
      <c r="T76" t="str">
        <f>IF(E76="","",IF(②選手情報入力!M85="","",②選手情報入力!M85))</f>
        <v/>
      </c>
      <c r="U76" s="30" t="str">
        <f>IF(E76="","",IF(②選手情報入力!K85="",0,1))</f>
        <v/>
      </c>
      <c r="V76" t="str">
        <f>IF(E76="","",IF(②選手情報入力!L85="","",IF(I76=1,VLOOKUP(②選手情報入力!L85,種目情報!$A$4:$C$40,3,FALSE),VLOOKUP(②選手情報入力!L85,種目情報!$E$4:$G$41,3,FALSE))))</f>
        <v/>
      </c>
      <c r="W76" t="str">
        <f>IF(E76="","",IF(②選手情報入力!O85="","",IF(I76=1,VLOOKUP(②選手情報入力!O85,種目情報!$A$4:$B$40,2,FALSE),VLOOKUP(②選手情報入力!O85,種目情報!$E$4:$F$41,2,FALSE))))</f>
        <v/>
      </c>
      <c r="X76" t="str">
        <f>IF(E76="","",IF(②選手情報入力!P85="","",②選手情報入力!P85))</f>
        <v/>
      </c>
      <c r="Y76" s="30" t="str">
        <f>IF(E76="","",IF(②選手情報入力!N85="",0,1))</f>
        <v/>
      </c>
      <c r="Z76" t="str">
        <f>IF(E76="","",IF(②選手情報入力!O85="","",IF(I76=1,VLOOKUP(②選手情報入力!O85,種目情報!$A$4:$C$40,3,FALSE),VLOOKUP(②選手情報入力!O85,種目情報!$E$4:$G$41,3,FALSE))))</f>
        <v/>
      </c>
      <c r="AA76" t="str">
        <f>IF(E76="","",IF(②選手情報入力!Q85="","",IF(I76=1,種目情報!$J$4,種目情報!$J$6)))</f>
        <v/>
      </c>
      <c r="AB76" t="str">
        <f>IF(E76="","",IF(②選手情報入力!Q85="","",IF(I76=1,IF(②選手情報入力!$R$6="","",②選手情報入力!$R$6),IF(②選手情報入力!$R$7="","",②選手情報入力!$R$7))))</f>
        <v/>
      </c>
      <c r="AC76" t="str">
        <f>IF(E76="","",IF(②選手情報入力!Q85="","",IF(I76=1,IF(②選手情報入力!$Q$6="",0,1),IF(②選手情報入力!$Q$7="",0,1))))</f>
        <v/>
      </c>
      <c r="AD76" t="str">
        <f>IF(E76="","",IF(②選手情報入力!Q85="","",2))</f>
        <v/>
      </c>
      <c r="AE76" t="str">
        <f>IF(E76="","",IF(②選手情報入力!S85="","",IF(I76=1,種目情報!$J$5,種目情報!$J$7)))</f>
        <v/>
      </c>
      <c r="AF76" t="str">
        <f>IF(E76="","",IF(②選手情報入力!S85="","",IF(I76=1,IF(②選手情報入力!$T$6="","",②選手情報入力!$T$6),IF(②選手情報入力!$T$7="","",②選手情報入力!$T$7))))</f>
        <v/>
      </c>
      <c r="AG76" t="str">
        <f>IF(E76="","",IF(②選手情報入力!S85="","",IF(I76=1,IF(②選手情報入力!$S$6="",0,1),IF(②選手情報入力!$S$7="",0,1))))</f>
        <v/>
      </c>
      <c r="AH76" t="str">
        <f>IF(E76="","",IF(②選手情報入力!S85="","",2))</f>
        <v/>
      </c>
    </row>
    <row r="77" spans="1:34">
      <c r="A77" t="str">
        <f>IF(E77="","",I77*4000000+①団体情報入力!$D$3*1000+②選手情報入力!A86)</f>
        <v/>
      </c>
      <c r="B77" t="str">
        <f>IF(E77="","",①団体情報入力!$D$3)</f>
        <v/>
      </c>
      <c r="D77" t="str">
        <f>IF(②選手情報入力!B86="","",LEFT(②選手情報入力!B86,1))</f>
        <v/>
      </c>
      <c r="E77" t="str">
        <f>IF(②選手情報入力!B86="","",②選手情報入力!B86)</f>
        <v/>
      </c>
      <c r="F77" t="str">
        <f>IF(E77="","",②選手情報入力!C86)</f>
        <v/>
      </c>
      <c r="G77" t="str">
        <f>IF(E77="","",②選手情報入力!D86)</f>
        <v/>
      </c>
      <c r="H77" t="str">
        <f t="shared" si="3"/>
        <v/>
      </c>
      <c r="I77" t="str">
        <f>IF(E77="","",IF(②選手情報入力!F86="男",1,2))</f>
        <v/>
      </c>
      <c r="J77" t="str">
        <f>IF(E77="","",IF(②選手情報入力!G86="","",②選手情報入力!G86))</f>
        <v/>
      </c>
      <c r="L77" t="str">
        <f t="shared" si="4"/>
        <v/>
      </c>
      <c r="M77" t="str">
        <f t="shared" si="5"/>
        <v/>
      </c>
      <c r="O77" t="str">
        <f>IF(E77="","",IF(②選手情報入力!I86="","",IF(I77=1,VLOOKUP(②選手情報入力!I86,種目情報!$A$4:$B$36,2,FALSE),VLOOKUP(②選手情報入力!I86,種目情報!$E$4:$F$36,2,FALSE))))</f>
        <v/>
      </c>
      <c r="P77" t="str">
        <f>IF(E77="","",IF(②選手情報入力!J86="","",②選手情報入力!J86))</f>
        <v/>
      </c>
      <c r="Q77" s="30" t="str">
        <f>IF(E77="","",IF(②選手情報入力!H86="",0,1))</f>
        <v/>
      </c>
      <c r="R77" t="str">
        <f>IF(E77="","",IF(②選手情報入力!I86="","",IF(I77=1,VLOOKUP(②選手情報入力!I86,種目情報!$A$4:$C$40,3,FALSE),VLOOKUP(②選手情報入力!I86,種目情報!$E$4:$G$41,3,FALSE))))</f>
        <v/>
      </c>
      <c r="S77" t="str">
        <f>IF(E77="","",IF(②選手情報入力!L86="","",IF(I77=1,VLOOKUP(②選手情報入力!L86,種目情報!$A$4:$B$40,2,FALSE),VLOOKUP(②選手情報入力!L86,種目情報!$E$4:$F$41,2,FALSE))))</f>
        <v/>
      </c>
      <c r="T77" t="str">
        <f>IF(E77="","",IF(②選手情報入力!M86="","",②選手情報入力!M86))</f>
        <v/>
      </c>
      <c r="U77" s="30" t="str">
        <f>IF(E77="","",IF(②選手情報入力!K86="",0,1))</f>
        <v/>
      </c>
      <c r="V77" t="str">
        <f>IF(E77="","",IF(②選手情報入力!L86="","",IF(I77=1,VLOOKUP(②選手情報入力!L86,種目情報!$A$4:$C$40,3,FALSE),VLOOKUP(②選手情報入力!L86,種目情報!$E$4:$G$41,3,FALSE))))</f>
        <v/>
      </c>
      <c r="W77" t="str">
        <f>IF(E77="","",IF(②選手情報入力!O86="","",IF(I77=1,VLOOKUP(②選手情報入力!O86,種目情報!$A$4:$B$40,2,FALSE),VLOOKUP(②選手情報入力!O86,種目情報!$E$4:$F$41,2,FALSE))))</f>
        <v/>
      </c>
      <c r="X77" t="str">
        <f>IF(E77="","",IF(②選手情報入力!P86="","",②選手情報入力!P86))</f>
        <v/>
      </c>
      <c r="Y77" s="30" t="str">
        <f>IF(E77="","",IF(②選手情報入力!N86="",0,1))</f>
        <v/>
      </c>
      <c r="Z77" t="str">
        <f>IF(E77="","",IF(②選手情報入力!O86="","",IF(I77=1,VLOOKUP(②選手情報入力!O86,種目情報!$A$4:$C$40,3,FALSE),VLOOKUP(②選手情報入力!O86,種目情報!$E$4:$G$41,3,FALSE))))</f>
        <v/>
      </c>
      <c r="AA77" t="str">
        <f>IF(E77="","",IF(②選手情報入力!Q86="","",IF(I77=1,種目情報!$J$4,種目情報!$J$6)))</f>
        <v/>
      </c>
      <c r="AB77" t="str">
        <f>IF(E77="","",IF(②選手情報入力!Q86="","",IF(I77=1,IF(②選手情報入力!$R$6="","",②選手情報入力!$R$6),IF(②選手情報入力!$R$7="","",②選手情報入力!$R$7))))</f>
        <v/>
      </c>
      <c r="AC77" t="str">
        <f>IF(E77="","",IF(②選手情報入力!Q86="","",IF(I77=1,IF(②選手情報入力!$Q$6="",0,1),IF(②選手情報入力!$Q$7="",0,1))))</f>
        <v/>
      </c>
      <c r="AD77" t="str">
        <f>IF(E77="","",IF(②選手情報入力!Q86="","",2))</f>
        <v/>
      </c>
      <c r="AE77" t="str">
        <f>IF(E77="","",IF(②選手情報入力!S86="","",IF(I77=1,種目情報!$J$5,種目情報!$J$7)))</f>
        <v/>
      </c>
      <c r="AF77" t="str">
        <f>IF(E77="","",IF(②選手情報入力!S86="","",IF(I77=1,IF(②選手情報入力!$T$6="","",②選手情報入力!$T$6),IF(②選手情報入力!$T$7="","",②選手情報入力!$T$7))))</f>
        <v/>
      </c>
      <c r="AG77" t="str">
        <f>IF(E77="","",IF(②選手情報入力!S86="","",IF(I77=1,IF(②選手情報入力!$S$6="",0,1),IF(②選手情報入力!$S$7="",0,1))))</f>
        <v/>
      </c>
      <c r="AH77" t="str">
        <f>IF(E77="","",IF(②選手情報入力!S86="","",2))</f>
        <v/>
      </c>
    </row>
    <row r="78" spans="1:34">
      <c r="A78" t="str">
        <f>IF(E78="","",I78*4000000+①団体情報入力!$D$3*1000+②選手情報入力!A87)</f>
        <v/>
      </c>
      <c r="B78" t="str">
        <f>IF(E78="","",①団体情報入力!$D$3)</f>
        <v/>
      </c>
      <c r="D78" t="str">
        <f>IF(②選手情報入力!B87="","",LEFT(②選手情報入力!B87,1))</f>
        <v/>
      </c>
      <c r="E78" t="str">
        <f>IF(②選手情報入力!B87="","",②選手情報入力!B87)</f>
        <v/>
      </c>
      <c r="F78" t="str">
        <f>IF(E78="","",②選手情報入力!C87)</f>
        <v/>
      </c>
      <c r="G78" t="str">
        <f>IF(E78="","",②選手情報入力!D87)</f>
        <v/>
      </c>
      <c r="H78" t="str">
        <f t="shared" si="3"/>
        <v/>
      </c>
      <c r="I78" t="str">
        <f>IF(E78="","",IF(②選手情報入力!F87="男",1,2))</f>
        <v/>
      </c>
      <c r="J78" t="str">
        <f>IF(E78="","",IF(②選手情報入力!G87="","",②選手情報入力!G87))</f>
        <v/>
      </c>
      <c r="L78" t="str">
        <f t="shared" si="4"/>
        <v/>
      </c>
      <c r="M78" t="str">
        <f t="shared" si="5"/>
        <v/>
      </c>
      <c r="O78" t="str">
        <f>IF(E78="","",IF(②選手情報入力!I87="","",IF(I78=1,VLOOKUP(②選手情報入力!I87,種目情報!$A$4:$B$36,2,FALSE),VLOOKUP(②選手情報入力!I87,種目情報!$E$4:$F$36,2,FALSE))))</f>
        <v/>
      </c>
      <c r="P78" t="str">
        <f>IF(E78="","",IF(②選手情報入力!J87="","",②選手情報入力!J87))</f>
        <v/>
      </c>
      <c r="Q78" s="30" t="str">
        <f>IF(E78="","",IF(②選手情報入力!H87="",0,1))</f>
        <v/>
      </c>
      <c r="R78" t="str">
        <f>IF(E78="","",IF(②選手情報入力!I87="","",IF(I78=1,VLOOKUP(②選手情報入力!I87,種目情報!$A$4:$C$40,3,FALSE),VLOOKUP(②選手情報入力!I87,種目情報!$E$4:$G$41,3,FALSE))))</f>
        <v/>
      </c>
      <c r="S78" t="str">
        <f>IF(E78="","",IF(②選手情報入力!L87="","",IF(I78=1,VLOOKUP(②選手情報入力!L87,種目情報!$A$4:$B$40,2,FALSE),VLOOKUP(②選手情報入力!L87,種目情報!$E$4:$F$41,2,FALSE))))</f>
        <v/>
      </c>
      <c r="T78" t="str">
        <f>IF(E78="","",IF(②選手情報入力!M87="","",②選手情報入力!M87))</f>
        <v/>
      </c>
      <c r="U78" s="30" t="str">
        <f>IF(E78="","",IF(②選手情報入力!K87="",0,1))</f>
        <v/>
      </c>
      <c r="V78" t="str">
        <f>IF(E78="","",IF(②選手情報入力!L87="","",IF(I78=1,VLOOKUP(②選手情報入力!L87,種目情報!$A$4:$C$40,3,FALSE),VLOOKUP(②選手情報入力!L87,種目情報!$E$4:$G$41,3,FALSE))))</f>
        <v/>
      </c>
      <c r="W78" t="str">
        <f>IF(E78="","",IF(②選手情報入力!O87="","",IF(I78=1,VLOOKUP(②選手情報入力!O87,種目情報!$A$4:$B$40,2,FALSE),VLOOKUP(②選手情報入力!O87,種目情報!$E$4:$F$41,2,FALSE))))</f>
        <v/>
      </c>
      <c r="X78" t="str">
        <f>IF(E78="","",IF(②選手情報入力!P87="","",②選手情報入力!P87))</f>
        <v/>
      </c>
      <c r="Y78" s="30" t="str">
        <f>IF(E78="","",IF(②選手情報入力!N87="",0,1))</f>
        <v/>
      </c>
      <c r="Z78" t="str">
        <f>IF(E78="","",IF(②選手情報入力!O87="","",IF(I78=1,VLOOKUP(②選手情報入力!O87,種目情報!$A$4:$C$40,3,FALSE),VLOOKUP(②選手情報入力!O87,種目情報!$E$4:$G$41,3,FALSE))))</f>
        <v/>
      </c>
      <c r="AA78" t="str">
        <f>IF(E78="","",IF(②選手情報入力!Q87="","",IF(I78=1,種目情報!$J$4,種目情報!$J$6)))</f>
        <v/>
      </c>
      <c r="AB78" t="str">
        <f>IF(E78="","",IF(②選手情報入力!Q87="","",IF(I78=1,IF(②選手情報入力!$R$6="","",②選手情報入力!$R$6),IF(②選手情報入力!$R$7="","",②選手情報入力!$R$7))))</f>
        <v/>
      </c>
      <c r="AC78" t="str">
        <f>IF(E78="","",IF(②選手情報入力!Q87="","",IF(I78=1,IF(②選手情報入力!$Q$6="",0,1),IF(②選手情報入力!$Q$7="",0,1))))</f>
        <v/>
      </c>
      <c r="AD78" t="str">
        <f>IF(E78="","",IF(②選手情報入力!Q87="","",2))</f>
        <v/>
      </c>
      <c r="AE78" t="str">
        <f>IF(E78="","",IF(②選手情報入力!S87="","",IF(I78=1,種目情報!$J$5,種目情報!$J$7)))</f>
        <v/>
      </c>
      <c r="AF78" t="str">
        <f>IF(E78="","",IF(②選手情報入力!S87="","",IF(I78=1,IF(②選手情報入力!$T$6="","",②選手情報入力!$T$6),IF(②選手情報入力!$T$7="","",②選手情報入力!$T$7))))</f>
        <v/>
      </c>
      <c r="AG78" t="str">
        <f>IF(E78="","",IF(②選手情報入力!S87="","",IF(I78=1,IF(②選手情報入力!$S$6="",0,1),IF(②選手情報入力!$S$7="",0,1))))</f>
        <v/>
      </c>
      <c r="AH78" t="str">
        <f>IF(E78="","",IF(②選手情報入力!S87="","",2))</f>
        <v/>
      </c>
    </row>
    <row r="79" spans="1:34">
      <c r="A79" t="str">
        <f>IF(E79="","",I79*4000000+①団体情報入力!$D$3*1000+②選手情報入力!A88)</f>
        <v/>
      </c>
      <c r="B79" t="str">
        <f>IF(E79="","",①団体情報入力!$D$3)</f>
        <v/>
      </c>
      <c r="D79" t="str">
        <f>IF(②選手情報入力!B88="","",LEFT(②選手情報入力!B88,1))</f>
        <v/>
      </c>
      <c r="E79" t="str">
        <f>IF(②選手情報入力!B88="","",②選手情報入力!B88)</f>
        <v/>
      </c>
      <c r="F79" t="str">
        <f>IF(E79="","",②選手情報入力!C88)</f>
        <v/>
      </c>
      <c r="G79" t="str">
        <f>IF(E79="","",②選手情報入力!D88)</f>
        <v/>
      </c>
      <c r="H79" t="str">
        <f t="shared" si="3"/>
        <v/>
      </c>
      <c r="I79" t="str">
        <f>IF(E79="","",IF(②選手情報入力!F88="男",1,2))</f>
        <v/>
      </c>
      <c r="J79" t="str">
        <f>IF(E79="","",IF(②選手情報入力!G88="","",②選手情報入力!G88))</f>
        <v/>
      </c>
      <c r="L79" t="str">
        <f t="shared" si="4"/>
        <v/>
      </c>
      <c r="M79" t="str">
        <f t="shared" si="5"/>
        <v/>
      </c>
      <c r="O79" t="str">
        <f>IF(E79="","",IF(②選手情報入力!I88="","",IF(I79=1,VLOOKUP(②選手情報入力!I88,種目情報!$A$4:$B$36,2,FALSE),VLOOKUP(②選手情報入力!I88,種目情報!$E$4:$F$36,2,FALSE))))</f>
        <v/>
      </c>
      <c r="P79" t="str">
        <f>IF(E79="","",IF(②選手情報入力!J88="","",②選手情報入力!J88))</f>
        <v/>
      </c>
      <c r="Q79" s="30" t="str">
        <f>IF(E79="","",IF(②選手情報入力!H88="",0,1))</f>
        <v/>
      </c>
      <c r="R79" t="str">
        <f>IF(E79="","",IF(②選手情報入力!I88="","",IF(I79=1,VLOOKUP(②選手情報入力!I88,種目情報!$A$4:$C$40,3,FALSE),VLOOKUP(②選手情報入力!I88,種目情報!$E$4:$G$41,3,FALSE))))</f>
        <v/>
      </c>
      <c r="S79" t="str">
        <f>IF(E79="","",IF(②選手情報入力!L88="","",IF(I79=1,VLOOKUP(②選手情報入力!L88,種目情報!$A$4:$B$40,2,FALSE),VLOOKUP(②選手情報入力!L88,種目情報!$E$4:$F$41,2,FALSE))))</f>
        <v/>
      </c>
      <c r="T79" t="str">
        <f>IF(E79="","",IF(②選手情報入力!M88="","",②選手情報入力!M88))</f>
        <v/>
      </c>
      <c r="U79" s="30" t="str">
        <f>IF(E79="","",IF(②選手情報入力!K88="",0,1))</f>
        <v/>
      </c>
      <c r="V79" t="str">
        <f>IF(E79="","",IF(②選手情報入力!L88="","",IF(I79=1,VLOOKUP(②選手情報入力!L88,種目情報!$A$4:$C$40,3,FALSE),VLOOKUP(②選手情報入力!L88,種目情報!$E$4:$G$41,3,FALSE))))</f>
        <v/>
      </c>
      <c r="W79" t="str">
        <f>IF(E79="","",IF(②選手情報入力!O88="","",IF(I79=1,VLOOKUP(②選手情報入力!O88,種目情報!$A$4:$B$40,2,FALSE),VLOOKUP(②選手情報入力!O88,種目情報!$E$4:$F$41,2,FALSE))))</f>
        <v/>
      </c>
      <c r="X79" t="str">
        <f>IF(E79="","",IF(②選手情報入力!P88="","",②選手情報入力!P88))</f>
        <v/>
      </c>
      <c r="Y79" s="30" t="str">
        <f>IF(E79="","",IF(②選手情報入力!N88="",0,1))</f>
        <v/>
      </c>
      <c r="Z79" t="str">
        <f>IF(E79="","",IF(②選手情報入力!O88="","",IF(I79=1,VLOOKUP(②選手情報入力!O88,種目情報!$A$4:$C$40,3,FALSE),VLOOKUP(②選手情報入力!O88,種目情報!$E$4:$G$41,3,FALSE))))</f>
        <v/>
      </c>
      <c r="AA79" t="str">
        <f>IF(E79="","",IF(②選手情報入力!Q88="","",IF(I79=1,種目情報!$J$4,種目情報!$J$6)))</f>
        <v/>
      </c>
      <c r="AB79" t="str">
        <f>IF(E79="","",IF(②選手情報入力!Q88="","",IF(I79=1,IF(②選手情報入力!$R$6="","",②選手情報入力!$R$6),IF(②選手情報入力!$R$7="","",②選手情報入力!$R$7))))</f>
        <v/>
      </c>
      <c r="AC79" t="str">
        <f>IF(E79="","",IF(②選手情報入力!Q88="","",IF(I79=1,IF(②選手情報入力!$Q$6="",0,1),IF(②選手情報入力!$Q$7="",0,1))))</f>
        <v/>
      </c>
      <c r="AD79" t="str">
        <f>IF(E79="","",IF(②選手情報入力!Q88="","",2))</f>
        <v/>
      </c>
      <c r="AE79" t="str">
        <f>IF(E79="","",IF(②選手情報入力!S88="","",IF(I79=1,種目情報!$J$5,種目情報!$J$7)))</f>
        <v/>
      </c>
      <c r="AF79" t="str">
        <f>IF(E79="","",IF(②選手情報入力!S88="","",IF(I79=1,IF(②選手情報入力!$T$6="","",②選手情報入力!$T$6),IF(②選手情報入力!$T$7="","",②選手情報入力!$T$7))))</f>
        <v/>
      </c>
      <c r="AG79" t="str">
        <f>IF(E79="","",IF(②選手情報入力!S88="","",IF(I79=1,IF(②選手情報入力!$S$6="",0,1),IF(②選手情報入力!$S$7="",0,1))))</f>
        <v/>
      </c>
      <c r="AH79" t="str">
        <f>IF(E79="","",IF(②選手情報入力!S88="","",2))</f>
        <v/>
      </c>
    </row>
    <row r="80" spans="1:34">
      <c r="A80" t="str">
        <f>IF(E80="","",I80*4000000+①団体情報入力!$D$3*1000+②選手情報入力!A89)</f>
        <v/>
      </c>
      <c r="B80" t="str">
        <f>IF(E80="","",①団体情報入力!$D$3)</f>
        <v/>
      </c>
      <c r="D80" t="str">
        <f>IF(②選手情報入力!B89="","",LEFT(②選手情報入力!B89,1))</f>
        <v/>
      </c>
      <c r="E80" t="str">
        <f>IF(②選手情報入力!B89="","",②選手情報入力!B89)</f>
        <v/>
      </c>
      <c r="F80" t="str">
        <f>IF(E80="","",②選手情報入力!C89)</f>
        <v/>
      </c>
      <c r="G80" t="str">
        <f>IF(E80="","",②選手情報入力!D89)</f>
        <v/>
      </c>
      <c r="H80" t="str">
        <f t="shared" si="3"/>
        <v/>
      </c>
      <c r="I80" t="str">
        <f>IF(E80="","",IF(②選手情報入力!F89="男",1,2))</f>
        <v/>
      </c>
      <c r="J80" t="str">
        <f>IF(E80="","",IF(②選手情報入力!G89="","",②選手情報入力!G89))</f>
        <v/>
      </c>
      <c r="L80" t="str">
        <f t="shared" si="4"/>
        <v/>
      </c>
      <c r="M80" t="str">
        <f t="shared" si="5"/>
        <v/>
      </c>
      <c r="O80" t="str">
        <f>IF(E80="","",IF(②選手情報入力!I89="","",IF(I80=1,VLOOKUP(②選手情報入力!I89,種目情報!$A$4:$B$36,2,FALSE),VLOOKUP(②選手情報入力!I89,種目情報!$E$4:$F$36,2,FALSE))))</f>
        <v/>
      </c>
      <c r="P80" t="str">
        <f>IF(E80="","",IF(②選手情報入力!J89="","",②選手情報入力!J89))</f>
        <v/>
      </c>
      <c r="Q80" s="30" t="str">
        <f>IF(E80="","",IF(②選手情報入力!H89="",0,1))</f>
        <v/>
      </c>
      <c r="R80" t="str">
        <f>IF(E80="","",IF(②選手情報入力!I89="","",IF(I80=1,VLOOKUP(②選手情報入力!I89,種目情報!$A$4:$C$40,3,FALSE),VLOOKUP(②選手情報入力!I89,種目情報!$E$4:$G$41,3,FALSE))))</f>
        <v/>
      </c>
      <c r="S80" t="str">
        <f>IF(E80="","",IF(②選手情報入力!L89="","",IF(I80=1,VLOOKUP(②選手情報入力!L89,種目情報!$A$4:$B$40,2,FALSE),VLOOKUP(②選手情報入力!L89,種目情報!$E$4:$F$41,2,FALSE))))</f>
        <v/>
      </c>
      <c r="T80" t="str">
        <f>IF(E80="","",IF(②選手情報入力!M89="","",②選手情報入力!M89))</f>
        <v/>
      </c>
      <c r="U80" s="30" t="str">
        <f>IF(E80="","",IF(②選手情報入力!K89="",0,1))</f>
        <v/>
      </c>
      <c r="V80" t="str">
        <f>IF(E80="","",IF(②選手情報入力!L89="","",IF(I80=1,VLOOKUP(②選手情報入力!L89,種目情報!$A$4:$C$40,3,FALSE),VLOOKUP(②選手情報入力!L89,種目情報!$E$4:$G$41,3,FALSE))))</f>
        <v/>
      </c>
      <c r="W80" t="str">
        <f>IF(E80="","",IF(②選手情報入力!O89="","",IF(I80=1,VLOOKUP(②選手情報入力!O89,種目情報!$A$4:$B$40,2,FALSE),VLOOKUP(②選手情報入力!O89,種目情報!$E$4:$F$41,2,FALSE))))</f>
        <v/>
      </c>
      <c r="X80" t="str">
        <f>IF(E80="","",IF(②選手情報入力!P89="","",②選手情報入力!P89))</f>
        <v/>
      </c>
      <c r="Y80" s="30" t="str">
        <f>IF(E80="","",IF(②選手情報入力!N89="",0,1))</f>
        <v/>
      </c>
      <c r="Z80" t="str">
        <f>IF(E80="","",IF(②選手情報入力!O89="","",IF(I80=1,VLOOKUP(②選手情報入力!O89,種目情報!$A$4:$C$40,3,FALSE),VLOOKUP(②選手情報入力!O89,種目情報!$E$4:$G$41,3,FALSE))))</f>
        <v/>
      </c>
      <c r="AA80" t="str">
        <f>IF(E80="","",IF(②選手情報入力!Q89="","",IF(I80=1,種目情報!$J$4,種目情報!$J$6)))</f>
        <v/>
      </c>
      <c r="AB80" t="str">
        <f>IF(E80="","",IF(②選手情報入力!Q89="","",IF(I80=1,IF(②選手情報入力!$R$6="","",②選手情報入力!$R$6),IF(②選手情報入力!$R$7="","",②選手情報入力!$R$7))))</f>
        <v/>
      </c>
      <c r="AC80" t="str">
        <f>IF(E80="","",IF(②選手情報入力!Q89="","",IF(I80=1,IF(②選手情報入力!$Q$6="",0,1),IF(②選手情報入力!$Q$7="",0,1))))</f>
        <v/>
      </c>
      <c r="AD80" t="str">
        <f>IF(E80="","",IF(②選手情報入力!Q89="","",2))</f>
        <v/>
      </c>
      <c r="AE80" t="str">
        <f>IF(E80="","",IF(②選手情報入力!S89="","",IF(I80=1,種目情報!$J$5,種目情報!$J$7)))</f>
        <v/>
      </c>
      <c r="AF80" t="str">
        <f>IF(E80="","",IF(②選手情報入力!S89="","",IF(I80=1,IF(②選手情報入力!$T$6="","",②選手情報入力!$T$6),IF(②選手情報入力!$T$7="","",②選手情報入力!$T$7))))</f>
        <v/>
      </c>
      <c r="AG80" t="str">
        <f>IF(E80="","",IF(②選手情報入力!S89="","",IF(I80=1,IF(②選手情報入力!$S$6="",0,1),IF(②選手情報入力!$S$7="",0,1))))</f>
        <v/>
      </c>
      <c r="AH80" t="str">
        <f>IF(E80="","",IF(②選手情報入力!S89="","",2))</f>
        <v/>
      </c>
    </row>
    <row r="81" spans="1:35">
      <c r="A81" t="str">
        <f>IF(E81="","",I81*4000000+①団体情報入力!$D$3*1000+②選手情報入力!A90)</f>
        <v/>
      </c>
      <c r="B81" t="str">
        <f>IF(E81="","",①団体情報入力!$D$3)</f>
        <v/>
      </c>
      <c r="D81" t="str">
        <f>IF(②選手情報入力!B90="","",LEFT(②選手情報入力!B90,1))</f>
        <v/>
      </c>
      <c r="E81" t="str">
        <f>IF(②選手情報入力!B90="","",②選手情報入力!B90)</f>
        <v/>
      </c>
      <c r="F81" t="str">
        <f>IF(E81="","",②選手情報入力!C90)</f>
        <v/>
      </c>
      <c r="G81" t="str">
        <f>IF(E81="","",②選手情報入力!D90)</f>
        <v/>
      </c>
      <c r="H81" t="str">
        <f t="shared" si="3"/>
        <v/>
      </c>
      <c r="I81" t="str">
        <f>IF(E81="","",IF(②選手情報入力!F90="男",1,2))</f>
        <v/>
      </c>
      <c r="J81" t="str">
        <f>IF(E81="","",IF(②選手情報入力!G90="","",②選手情報入力!G90))</f>
        <v/>
      </c>
      <c r="L81" t="str">
        <f t="shared" si="4"/>
        <v/>
      </c>
      <c r="M81" t="str">
        <f t="shared" si="5"/>
        <v/>
      </c>
      <c r="O81" t="str">
        <f>IF(E81="","",IF(②選手情報入力!I90="","",IF(I81=1,VLOOKUP(②選手情報入力!I90,種目情報!$A$4:$B$36,2,FALSE),VLOOKUP(②選手情報入力!I90,種目情報!$E$4:$F$36,2,FALSE))))</f>
        <v/>
      </c>
      <c r="P81" t="str">
        <f>IF(E81="","",IF(②選手情報入力!J90="","",②選手情報入力!J90))</f>
        <v/>
      </c>
      <c r="Q81" s="30" t="str">
        <f>IF(E81="","",IF(②選手情報入力!H90="",0,1))</f>
        <v/>
      </c>
      <c r="R81" t="str">
        <f>IF(E81="","",IF(②選手情報入力!I90="","",IF(I81=1,VLOOKUP(②選手情報入力!I90,種目情報!$A$4:$C$40,3,FALSE),VLOOKUP(②選手情報入力!I90,種目情報!$E$4:$G$41,3,FALSE))))</f>
        <v/>
      </c>
      <c r="S81" t="str">
        <f>IF(E81="","",IF(②選手情報入力!L90="","",IF(I81=1,VLOOKUP(②選手情報入力!L90,種目情報!$A$4:$B$40,2,FALSE),VLOOKUP(②選手情報入力!L90,種目情報!$E$4:$F$41,2,FALSE))))</f>
        <v/>
      </c>
      <c r="T81" t="str">
        <f>IF(E81="","",IF(②選手情報入力!M90="","",②選手情報入力!M90))</f>
        <v/>
      </c>
      <c r="U81" s="30" t="str">
        <f>IF(E81="","",IF(②選手情報入力!K90="",0,1))</f>
        <v/>
      </c>
      <c r="V81" t="str">
        <f>IF(E81="","",IF(②選手情報入力!L90="","",IF(I81=1,VLOOKUP(②選手情報入力!L90,種目情報!$A$4:$C$40,3,FALSE),VLOOKUP(②選手情報入力!L90,種目情報!$E$4:$G$41,3,FALSE))))</f>
        <v/>
      </c>
      <c r="W81" t="str">
        <f>IF(E81="","",IF(②選手情報入力!O90="","",IF(I81=1,VLOOKUP(②選手情報入力!O90,種目情報!$A$4:$B$40,2,FALSE),VLOOKUP(②選手情報入力!O90,種目情報!$E$4:$F$41,2,FALSE))))</f>
        <v/>
      </c>
      <c r="X81" t="str">
        <f>IF(E81="","",IF(②選手情報入力!P90="","",②選手情報入力!P90))</f>
        <v/>
      </c>
      <c r="Y81" s="30" t="str">
        <f>IF(E81="","",IF(②選手情報入力!N90="",0,1))</f>
        <v/>
      </c>
      <c r="Z81" t="str">
        <f>IF(E81="","",IF(②選手情報入力!O90="","",IF(I81=1,VLOOKUP(②選手情報入力!O90,種目情報!$A$4:$C$40,3,FALSE),VLOOKUP(②選手情報入力!O90,種目情報!$E$4:$G$41,3,FALSE))))</f>
        <v/>
      </c>
      <c r="AA81" t="str">
        <f>IF(E81="","",IF(②選手情報入力!Q90="","",IF(I81=1,種目情報!$J$4,種目情報!$J$6)))</f>
        <v/>
      </c>
      <c r="AB81" t="str">
        <f>IF(E81="","",IF(②選手情報入力!Q90="","",IF(I81=1,IF(②選手情報入力!$R$6="","",②選手情報入力!$R$6),IF(②選手情報入力!$R$7="","",②選手情報入力!$R$7))))</f>
        <v/>
      </c>
      <c r="AC81" t="str">
        <f>IF(E81="","",IF(②選手情報入力!Q90="","",IF(I81=1,IF(②選手情報入力!$Q$6="",0,1),IF(②選手情報入力!$Q$7="",0,1))))</f>
        <v/>
      </c>
      <c r="AD81" t="str">
        <f>IF(E81="","",IF(②選手情報入力!Q90="","",2))</f>
        <v/>
      </c>
      <c r="AE81" t="str">
        <f>IF(E81="","",IF(②選手情報入力!S90="","",IF(I81=1,種目情報!$J$5,種目情報!$J$7)))</f>
        <v/>
      </c>
      <c r="AF81" t="str">
        <f>IF(E81="","",IF(②選手情報入力!S90="","",IF(I81=1,IF(②選手情報入力!$T$6="","",②選手情報入力!$T$6),IF(②選手情報入力!$T$7="","",②選手情報入力!$T$7))))</f>
        <v/>
      </c>
      <c r="AG81" t="str">
        <f>IF(E81="","",IF(②選手情報入力!S90="","",IF(I81=1,IF(②選手情報入力!$S$6="",0,1),IF(②選手情報入力!$S$7="",0,1))))</f>
        <v/>
      </c>
      <c r="AH81" t="str">
        <f>IF(E81="","",IF(②選手情報入力!S90="","",2))</f>
        <v/>
      </c>
    </row>
    <row r="82" spans="1:35">
      <c r="A82" t="str">
        <f>IF(E82="","",I82*4000000+①団体情報入力!$D$3*1000+②選手情報入力!A91)</f>
        <v/>
      </c>
      <c r="B82" t="str">
        <f>IF(E82="","",①団体情報入力!$D$3)</f>
        <v/>
      </c>
      <c r="D82" t="str">
        <f>IF(②選手情報入力!B91="","",LEFT(②選手情報入力!B91,1))</f>
        <v/>
      </c>
      <c r="E82" t="str">
        <f>IF(②選手情報入力!B91="","",②選手情報入力!B91)</f>
        <v/>
      </c>
      <c r="F82" t="str">
        <f>IF(E82="","",②選手情報入力!C91)</f>
        <v/>
      </c>
      <c r="G82" t="str">
        <f>IF(E82="","",②選手情報入力!D91)</f>
        <v/>
      </c>
      <c r="H82" t="str">
        <f t="shared" si="3"/>
        <v/>
      </c>
      <c r="I82" t="str">
        <f>IF(E82="","",IF(②選手情報入力!F91="男",1,2))</f>
        <v/>
      </c>
      <c r="J82" t="str">
        <f>IF(E82="","",IF(②選手情報入力!G91="","",②選手情報入力!G91))</f>
        <v/>
      </c>
      <c r="L82" t="str">
        <f t="shared" si="4"/>
        <v/>
      </c>
      <c r="M82" t="str">
        <f t="shared" si="5"/>
        <v/>
      </c>
      <c r="O82" t="str">
        <f>IF(E82="","",IF(②選手情報入力!I91="","",IF(I82=1,VLOOKUP(②選手情報入力!I91,種目情報!$A$4:$B$36,2,FALSE),VLOOKUP(②選手情報入力!I91,種目情報!$E$4:$F$36,2,FALSE))))</f>
        <v/>
      </c>
      <c r="P82" t="str">
        <f>IF(E82="","",IF(②選手情報入力!J91="","",②選手情報入力!J91))</f>
        <v/>
      </c>
      <c r="Q82" s="30" t="str">
        <f>IF(E82="","",IF(②選手情報入力!H91="",0,1))</f>
        <v/>
      </c>
      <c r="R82" t="str">
        <f>IF(E82="","",IF(②選手情報入力!I91="","",IF(I82=1,VLOOKUP(②選手情報入力!I91,種目情報!$A$4:$C$40,3,FALSE),VLOOKUP(②選手情報入力!I91,種目情報!$E$4:$G$41,3,FALSE))))</f>
        <v/>
      </c>
      <c r="S82" t="str">
        <f>IF(E82="","",IF(②選手情報入力!L91="","",IF(I82=1,VLOOKUP(②選手情報入力!L91,種目情報!$A$4:$B$40,2,FALSE),VLOOKUP(②選手情報入力!L91,種目情報!$E$4:$F$41,2,FALSE))))</f>
        <v/>
      </c>
      <c r="T82" t="str">
        <f>IF(E82="","",IF(②選手情報入力!M91="","",②選手情報入力!M91))</f>
        <v/>
      </c>
      <c r="U82" s="30" t="str">
        <f>IF(E82="","",IF(②選手情報入力!K91="",0,1))</f>
        <v/>
      </c>
      <c r="V82" t="str">
        <f>IF(E82="","",IF(②選手情報入力!L91="","",IF(I82=1,VLOOKUP(②選手情報入力!L91,種目情報!$A$4:$C$40,3,FALSE),VLOOKUP(②選手情報入力!L91,種目情報!$E$4:$G$41,3,FALSE))))</f>
        <v/>
      </c>
      <c r="W82" t="str">
        <f>IF(E82="","",IF(②選手情報入力!O91="","",IF(I82=1,VLOOKUP(②選手情報入力!O91,種目情報!$A$4:$B$40,2,FALSE),VLOOKUP(②選手情報入力!O91,種目情報!$E$4:$F$41,2,FALSE))))</f>
        <v/>
      </c>
      <c r="X82" t="str">
        <f>IF(E82="","",IF(②選手情報入力!P91="","",②選手情報入力!P91))</f>
        <v/>
      </c>
      <c r="Y82" s="30" t="str">
        <f>IF(E82="","",IF(②選手情報入力!N91="",0,1))</f>
        <v/>
      </c>
      <c r="Z82" t="str">
        <f>IF(E82="","",IF(②選手情報入力!O91="","",IF(I82=1,VLOOKUP(②選手情報入力!O91,種目情報!$A$4:$C$40,3,FALSE),VLOOKUP(②選手情報入力!O91,種目情報!$E$4:$G$41,3,FALSE))))</f>
        <v/>
      </c>
      <c r="AA82" t="str">
        <f>IF(E82="","",IF(②選手情報入力!Q91="","",IF(I82=1,種目情報!$J$4,種目情報!$J$6)))</f>
        <v/>
      </c>
      <c r="AB82" t="str">
        <f>IF(E82="","",IF(②選手情報入力!Q91="","",IF(I82=1,IF(②選手情報入力!$R$6="","",②選手情報入力!$R$6),IF(②選手情報入力!$R$7="","",②選手情報入力!$R$7))))</f>
        <v/>
      </c>
      <c r="AC82" t="str">
        <f>IF(E82="","",IF(②選手情報入力!Q91="","",IF(I82=1,IF(②選手情報入力!$Q$6="",0,1),IF(②選手情報入力!$Q$7="",0,1))))</f>
        <v/>
      </c>
      <c r="AD82" t="str">
        <f>IF(E82="","",IF(②選手情報入力!Q91="","",2))</f>
        <v/>
      </c>
      <c r="AE82" t="str">
        <f>IF(E82="","",IF(②選手情報入力!S91="","",IF(I82=1,種目情報!$J$5,種目情報!$J$7)))</f>
        <v/>
      </c>
      <c r="AF82" t="str">
        <f>IF(E82="","",IF(②選手情報入力!S91="","",IF(I82=1,IF(②選手情報入力!$T$6="","",②選手情報入力!$T$6),IF(②選手情報入力!$T$7="","",②選手情報入力!$T$7))))</f>
        <v/>
      </c>
      <c r="AG82" t="str">
        <f>IF(E82="","",IF(②選手情報入力!S91="","",IF(I82=1,IF(②選手情報入力!$S$6="",0,1),IF(②選手情報入力!$S$7="",0,1))))</f>
        <v/>
      </c>
      <c r="AH82" t="str">
        <f>IF(E82="","",IF(②選手情報入力!S91="","",2))</f>
        <v/>
      </c>
    </row>
    <row r="83" spans="1:35">
      <c r="A83" t="str">
        <f>IF(E83="","",I83*4000000+①団体情報入力!$D$3*1000+②選手情報入力!A92)</f>
        <v/>
      </c>
      <c r="B83" t="str">
        <f>IF(E83="","",①団体情報入力!$D$3)</f>
        <v/>
      </c>
      <c r="D83" t="str">
        <f>IF(②選手情報入力!B92="","",LEFT(②選手情報入力!B92,1))</f>
        <v/>
      </c>
      <c r="E83" t="str">
        <f>IF(②選手情報入力!B92="","",②選手情報入力!B92)</f>
        <v/>
      </c>
      <c r="F83" t="str">
        <f>IF(E83="","",②選手情報入力!C92)</f>
        <v/>
      </c>
      <c r="G83" t="str">
        <f>IF(E83="","",②選手情報入力!D92)</f>
        <v/>
      </c>
      <c r="H83" t="str">
        <f t="shared" si="3"/>
        <v/>
      </c>
      <c r="I83" t="str">
        <f>IF(E83="","",IF(②選手情報入力!F92="男",1,2))</f>
        <v/>
      </c>
      <c r="J83" t="str">
        <f>IF(E83="","",IF(②選手情報入力!G92="","",②選手情報入力!G92))</f>
        <v/>
      </c>
      <c r="L83" t="str">
        <f t="shared" si="4"/>
        <v/>
      </c>
      <c r="M83" t="str">
        <f t="shared" si="5"/>
        <v/>
      </c>
      <c r="O83" t="str">
        <f>IF(E83="","",IF(②選手情報入力!I92="","",IF(I83=1,VLOOKUP(②選手情報入力!I92,種目情報!$A$4:$B$36,2,FALSE),VLOOKUP(②選手情報入力!I92,種目情報!$E$4:$F$36,2,FALSE))))</f>
        <v/>
      </c>
      <c r="P83" t="str">
        <f>IF(E83="","",IF(②選手情報入力!J92="","",②選手情報入力!J92))</f>
        <v/>
      </c>
      <c r="Q83" s="30" t="str">
        <f>IF(E83="","",IF(②選手情報入力!H92="",0,1))</f>
        <v/>
      </c>
      <c r="R83" t="str">
        <f>IF(E83="","",IF(②選手情報入力!I92="","",IF(I83=1,VLOOKUP(②選手情報入力!I92,種目情報!$A$4:$C$40,3,FALSE),VLOOKUP(②選手情報入力!I92,種目情報!$E$4:$G$41,3,FALSE))))</f>
        <v/>
      </c>
      <c r="S83" t="str">
        <f>IF(E83="","",IF(②選手情報入力!L92="","",IF(I83=1,VLOOKUP(②選手情報入力!L92,種目情報!$A$4:$B$40,2,FALSE),VLOOKUP(②選手情報入力!L92,種目情報!$E$4:$F$41,2,FALSE))))</f>
        <v/>
      </c>
      <c r="T83" t="str">
        <f>IF(E83="","",IF(②選手情報入力!M92="","",②選手情報入力!M92))</f>
        <v/>
      </c>
      <c r="U83" s="30" t="str">
        <f>IF(E83="","",IF(②選手情報入力!K92="",0,1))</f>
        <v/>
      </c>
      <c r="V83" t="str">
        <f>IF(E83="","",IF(②選手情報入力!L92="","",IF(I83=1,VLOOKUP(②選手情報入力!L92,種目情報!$A$4:$C$40,3,FALSE),VLOOKUP(②選手情報入力!L92,種目情報!$E$4:$G$41,3,FALSE))))</f>
        <v/>
      </c>
      <c r="W83" t="str">
        <f>IF(E83="","",IF(②選手情報入力!O92="","",IF(I83=1,VLOOKUP(②選手情報入力!O92,種目情報!$A$4:$B$40,2,FALSE),VLOOKUP(②選手情報入力!O92,種目情報!$E$4:$F$41,2,FALSE))))</f>
        <v/>
      </c>
      <c r="X83" t="str">
        <f>IF(E83="","",IF(②選手情報入力!P92="","",②選手情報入力!P92))</f>
        <v/>
      </c>
      <c r="Y83" s="30" t="str">
        <f>IF(E83="","",IF(②選手情報入力!N92="",0,1))</f>
        <v/>
      </c>
      <c r="Z83" t="str">
        <f>IF(E83="","",IF(②選手情報入力!O92="","",IF(I83=1,VLOOKUP(②選手情報入力!O92,種目情報!$A$4:$C$40,3,FALSE),VLOOKUP(②選手情報入力!O92,種目情報!$E$4:$G$41,3,FALSE))))</f>
        <v/>
      </c>
      <c r="AA83" t="str">
        <f>IF(E83="","",IF(②選手情報入力!Q92="","",IF(I83=1,種目情報!$J$4,種目情報!$J$6)))</f>
        <v/>
      </c>
      <c r="AB83" t="str">
        <f>IF(E83="","",IF(②選手情報入力!Q92="","",IF(I83=1,IF(②選手情報入力!$R$6="","",②選手情報入力!$R$6),IF(②選手情報入力!$R$7="","",②選手情報入力!$R$7))))</f>
        <v/>
      </c>
      <c r="AC83" t="str">
        <f>IF(E83="","",IF(②選手情報入力!Q92="","",IF(I83=1,IF(②選手情報入力!$Q$6="",0,1),IF(②選手情報入力!$Q$7="",0,1))))</f>
        <v/>
      </c>
      <c r="AD83" t="str">
        <f>IF(E83="","",IF(②選手情報入力!Q92="","",2))</f>
        <v/>
      </c>
      <c r="AE83" t="str">
        <f>IF(E83="","",IF(②選手情報入力!S92="","",IF(I83=1,種目情報!$J$5,種目情報!$J$7)))</f>
        <v/>
      </c>
      <c r="AF83" t="str">
        <f>IF(E83="","",IF(②選手情報入力!S92="","",IF(I83=1,IF(②選手情報入力!$T$6="","",②選手情報入力!$T$6),IF(②選手情報入力!$T$7="","",②選手情報入力!$T$7))))</f>
        <v/>
      </c>
      <c r="AG83" t="str">
        <f>IF(E83="","",IF(②選手情報入力!S92="","",IF(I83=1,IF(②選手情報入力!$S$6="",0,1),IF(②選手情報入力!$S$7="",0,1))))</f>
        <v/>
      </c>
      <c r="AH83" t="str">
        <f>IF(E83="","",IF(②選手情報入力!S92="","",2))</f>
        <v/>
      </c>
    </row>
    <row r="84" spans="1:35">
      <c r="A84" t="str">
        <f>IF(E84="","",I84*4000000+①団体情報入力!$D$3*1000+②選手情報入力!A93)</f>
        <v/>
      </c>
      <c r="B84" t="str">
        <f>IF(E84="","",①団体情報入力!$D$3)</f>
        <v/>
      </c>
      <c r="D84" t="str">
        <f>IF(②選手情報入力!B93="","",LEFT(②選手情報入力!B93,1))</f>
        <v/>
      </c>
      <c r="E84" t="str">
        <f>IF(②選手情報入力!B93="","",②選手情報入力!B93)</f>
        <v/>
      </c>
      <c r="F84" t="str">
        <f>IF(E84="","",②選手情報入力!C93)</f>
        <v/>
      </c>
      <c r="G84" t="str">
        <f>IF(E84="","",②選手情報入力!D93)</f>
        <v/>
      </c>
      <c r="H84" t="str">
        <f t="shared" si="3"/>
        <v/>
      </c>
      <c r="I84" t="str">
        <f>IF(E84="","",IF(②選手情報入力!F93="男",1,2))</f>
        <v/>
      </c>
      <c r="J84" t="str">
        <f>IF(E84="","",IF(②選手情報入力!G93="","",②選手情報入力!G93))</f>
        <v/>
      </c>
      <c r="L84" t="str">
        <f t="shared" si="4"/>
        <v/>
      </c>
      <c r="M84" t="str">
        <f t="shared" si="5"/>
        <v/>
      </c>
      <c r="O84" t="str">
        <f>IF(E84="","",IF(②選手情報入力!I93="","",IF(I84=1,VLOOKUP(②選手情報入力!I93,種目情報!$A$4:$B$36,2,FALSE),VLOOKUP(②選手情報入力!I93,種目情報!$E$4:$F$36,2,FALSE))))</f>
        <v/>
      </c>
      <c r="P84" t="str">
        <f>IF(E84="","",IF(②選手情報入力!J93="","",②選手情報入力!J93))</f>
        <v/>
      </c>
      <c r="Q84" s="30" t="str">
        <f>IF(E84="","",IF(②選手情報入力!H93="",0,1))</f>
        <v/>
      </c>
      <c r="R84" t="str">
        <f>IF(E84="","",IF(②選手情報入力!I93="","",IF(I84=1,VLOOKUP(②選手情報入力!I93,種目情報!$A$4:$C$40,3,FALSE),VLOOKUP(②選手情報入力!I93,種目情報!$E$4:$G$41,3,FALSE))))</f>
        <v/>
      </c>
      <c r="S84" t="str">
        <f>IF(E84="","",IF(②選手情報入力!L93="","",IF(I84=1,VLOOKUP(②選手情報入力!L93,種目情報!$A$4:$B$40,2,FALSE),VLOOKUP(②選手情報入力!L93,種目情報!$E$4:$F$41,2,FALSE))))</f>
        <v/>
      </c>
      <c r="T84" t="str">
        <f>IF(E84="","",IF(②選手情報入力!M93="","",②選手情報入力!M93))</f>
        <v/>
      </c>
      <c r="U84" s="30" t="str">
        <f>IF(E84="","",IF(②選手情報入力!K93="",0,1))</f>
        <v/>
      </c>
      <c r="V84" t="str">
        <f>IF(E84="","",IF(②選手情報入力!L93="","",IF(I84=1,VLOOKUP(②選手情報入力!L93,種目情報!$A$4:$C$40,3,FALSE),VLOOKUP(②選手情報入力!L93,種目情報!$E$4:$G$41,3,FALSE))))</f>
        <v/>
      </c>
      <c r="W84" t="str">
        <f>IF(E84="","",IF(②選手情報入力!O93="","",IF(I84=1,VLOOKUP(②選手情報入力!O93,種目情報!$A$4:$B$40,2,FALSE),VLOOKUP(②選手情報入力!O93,種目情報!$E$4:$F$41,2,FALSE))))</f>
        <v/>
      </c>
      <c r="X84" t="str">
        <f>IF(E84="","",IF(②選手情報入力!P93="","",②選手情報入力!P93))</f>
        <v/>
      </c>
      <c r="Y84" s="30" t="str">
        <f>IF(E84="","",IF(②選手情報入力!N93="",0,1))</f>
        <v/>
      </c>
      <c r="Z84" t="str">
        <f>IF(E84="","",IF(②選手情報入力!O93="","",IF(I84=1,VLOOKUP(②選手情報入力!O93,種目情報!$A$4:$C$40,3,FALSE),VLOOKUP(②選手情報入力!O93,種目情報!$E$4:$G$41,3,FALSE))))</f>
        <v/>
      </c>
      <c r="AA84" t="str">
        <f>IF(E84="","",IF(②選手情報入力!Q93="","",IF(I84=1,種目情報!$J$4,種目情報!$J$6)))</f>
        <v/>
      </c>
      <c r="AB84" t="str">
        <f>IF(E84="","",IF(②選手情報入力!Q93="","",IF(I84=1,IF(②選手情報入力!$R$6="","",②選手情報入力!$R$6),IF(②選手情報入力!$R$7="","",②選手情報入力!$R$7))))</f>
        <v/>
      </c>
      <c r="AC84" t="str">
        <f>IF(E84="","",IF(②選手情報入力!Q93="","",IF(I84=1,IF(②選手情報入力!$Q$6="",0,1),IF(②選手情報入力!$Q$7="",0,1))))</f>
        <v/>
      </c>
      <c r="AD84" t="str">
        <f>IF(E84="","",IF(②選手情報入力!Q93="","",2))</f>
        <v/>
      </c>
      <c r="AE84" t="str">
        <f>IF(E84="","",IF(②選手情報入力!S93="","",IF(I84=1,種目情報!$J$5,種目情報!$J$7)))</f>
        <v/>
      </c>
      <c r="AF84" t="str">
        <f>IF(E84="","",IF(②選手情報入力!S93="","",IF(I84=1,IF(②選手情報入力!$T$6="","",②選手情報入力!$T$6),IF(②選手情報入力!$T$7="","",②選手情報入力!$T$7))))</f>
        <v/>
      </c>
      <c r="AG84" t="str">
        <f>IF(E84="","",IF(②選手情報入力!S93="","",IF(I84=1,IF(②選手情報入力!$S$6="",0,1),IF(②選手情報入力!$S$7="",0,1))))</f>
        <v/>
      </c>
      <c r="AH84" t="str">
        <f>IF(E84="","",IF(②選手情報入力!S93="","",2))</f>
        <v/>
      </c>
    </row>
    <row r="85" spans="1:35">
      <c r="A85" t="str">
        <f>IF(E85="","",I85*4000000+①団体情報入力!$D$3*1000+②選手情報入力!A94)</f>
        <v/>
      </c>
      <c r="B85" t="str">
        <f>IF(E85="","",①団体情報入力!$D$3)</f>
        <v/>
      </c>
      <c r="D85" t="str">
        <f>IF(②選手情報入力!B94="","",LEFT(②選手情報入力!B94,1))</f>
        <v/>
      </c>
      <c r="E85" t="str">
        <f>IF(②選手情報入力!B94="","",②選手情報入力!B94)</f>
        <v/>
      </c>
      <c r="F85" t="str">
        <f>IF(E85="","",②選手情報入力!C94)</f>
        <v/>
      </c>
      <c r="G85" t="str">
        <f>IF(E85="","",②選手情報入力!D94)</f>
        <v/>
      </c>
      <c r="H85" t="str">
        <f t="shared" si="3"/>
        <v/>
      </c>
      <c r="I85" t="str">
        <f>IF(E85="","",IF(②選手情報入力!F94="男",1,2))</f>
        <v/>
      </c>
      <c r="J85" t="str">
        <f>IF(E85="","",IF(②選手情報入力!G94="","",②選手情報入力!G94))</f>
        <v/>
      </c>
      <c r="L85" t="str">
        <f t="shared" si="4"/>
        <v/>
      </c>
      <c r="M85" t="str">
        <f t="shared" si="5"/>
        <v/>
      </c>
      <c r="O85" t="str">
        <f>IF(E85="","",IF(②選手情報入力!I94="","",IF(I85=1,VLOOKUP(②選手情報入力!I94,種目情報!$A$4:$B$36,2,FALSE),VLOOKUP(②選手情報入力!I94,種目情報!$E$4:$F$36,2,FALSE))))</f>
        <v/>
      </c>
      <c r="P85" t="str">
        <f>IF(E85="","",IF(②選手情報入力!J94="","",②選手情報入力!J94))</f>
        <v/>
      </c>
      <c r="Q85" s="30" t="str">
        <f>IF(E85="","",IF(②選手情報入力!H94="",0,1))</f>
        <v/>
      </c>
      <c r="R85" t="str">
        <f>IF(E85="","",IF(②選手情報入力!I94="","",IF(I85=1,VLOOKUP(②選手情報入力!I94,種目情報!$A$4:$C$40,3,FALSE),VLOOKUP(②選手情報入力!I94,種目情報!$E$4:$G$41,3,FALSE))))</f>
        <v/>
      </c>
      <c r="S85" t="str">
        <f>IF(E85="","",IF(②選手情報入力!L94="","",IF(I85=1,VLOOKUP(②選手情報入力!L94,種目情報!$A$4:$B$40,2,FALSE),VLOOKUP(②選手情報入力!L94,種目情報!$E$4:$F$41,2,FALSE))))</f>
        <v/>
      </c>
      <c r="T85" t="str">
        <f>IF(E85="","",IF(②選手情報入力!M94="","",②選手情報入力!M94))</f>
        <v/>
      </c>
      <c r="U85" s="30" t="str">
        <f>IF(E85="","",IF(②選手情報入力!K94="",0,1))</f>
        <v/>
      </c>
      <c r="V85" t="str">
        <f>IF(E85="","",IF(②選手情報入力!L94="","",IF(I85=1,VLOOKUP(②選手情報入力!L94,種目情報!$A$4:$C$40,3,FALSE),VLOOKUP(②選手情報入力!L94,種目情報!$E$4:$G$41,3,FALSE))))</f>
        <v/>
      </c>
      <c r="W85" t="str">
        <f>IF(E85="","",IF(②選手情報入力!O94="","",IF(I85=1,VLOOKUP(②選手情報入力!O94,種目情報!$A$4:$B$40,2,FALSE),VLOOKUP(②選手情報入力!O94,種目情報!$E$4:$F$41,2,FALSE))))</f>
        <v/>
      </c>
      <c r="X85" t="str">
        <f>IF(E85="","",IF(②選手情報入力!P94="","",②選手情報入力!P94))</f>
        <v/>
      </c>
      <c r="Y85" s="30" t="str">
        <f>IF(E85="","",IF(②選手情報入力!N94="",0,1))</f>
        <v/>
      </c>
      <c r="Z85" t="str">
        <f>IF(E85="","",IF(②選手情報入力!O94="","",IF(I85=1,VLOOKUP(②選手情報入力!O94,種目情報!$A$4:$C$40,3,FALSE),VLOOKUP(②選手情報入力!O94,種目情報!$E$4:$G$41,3,FALSE))))</f>
        <v/>
      </c>
      <c r="AA85" t="str">
        <f>IF(E85="","",IF(②選手情報入力!Q94="","",IF(I85=1,種目情報!$J$4,種目情報!$J$6)))</f>
        <v/>
      </c>
      <c r="AB85" t="str">
        <f>IF(E85="","",IF(②選手情報入力!Q94="","",IF(I85=1,IF(②選手情報入力!$R$6="","",②選手情報入力!$R$6),IF(②選手情報入力!$R$7="","",②選手情報入力!$R$7))))</f>
        <v/>
      </c>
      <c r="AC85" t="str">
        <f>IF(E85="","",IF(②選手情報入力!Q94="","",IF(I85=1,IF(②選手情報入力!$Q$6="",0,1),IF(②選手情報入力!$Q$7="",0,1))))</f>
        <v/>
      </c>
      <c r="AD85" t="str">
        <f>IF(E85="","",IF(②選手情報入力!Q94="","",2))</f>
        <v/>
      </c>
      <c r="AE85" t="str">
        <f>IF(E85="","",IF(②選手情報入力!S94="","",IF(I85=1,種目情報!$J$5,種目情報!$J$7)))</f>
        <v/>
      </c>
      <c r="AF85" t="str">
        <f>IF(E85="","",IF(②選手情報入力!S94="","",IF(I85=1,IF(②選手情報入力!$T$6="","",②選手情報入力!$T$6),IF(②選手情報入力!$T$7="","",②選手情報入力!$T$7))))</f>
        <v/>
      </c>
      <c r="AG85" t="str">
        <f>IF(E85="","",IF(②選手情報入力!S94="","",IF(I85=1,IF(②選手情報入力!$S$6="",0,1),IF(②選手情報入力!$S$7="",0,1))))</f>
        <v/>
      </c>
      <c r="AH85" t="str">
        <f>IF(E85="","",IF(②選手情報入力!S94="","",2))</f>
        <v/>
      </c>
    </row>
    <row r="86" spans="1:35">
      <c r="A86" t="str">
        <f>IF(E86="","",I86*4000000+①団体情報入力!$D$3*1000+②選手情報入力!A95)</f>
        <v/>
      </c>
      <c r="B86" t="str">
        <f>IF(E86="","",①団体情報入力!$D$3)</f>
        <v/>
      </c>
      <c r="D86" t="str">
        <f>IF(②選手情報入力!B95="","",LEFT(②選手情報入力!B95,1))</f>
        <v/>
      </c>
      <c r="E86" t="str">
        <f>IF(②選手情報入力!B95="","",②選手情報入力!B95)</f>
        <v/>
      </c>
      <c r="F86" t="str">
        <f>IF(E86="","",②選手情報入力!C95)</f>
        <v/>
      </c>
      <c r="G86" t="str">
        <f>IF(E86="","",②選手情報入力!D95)</f>
        <v/>
      </c>
      <c r="H86" t="str">
        <f t="shared" si="3"/>
        <v/>
      </c>
      <c r="I86" t="str">
        <f>IF(E86="","",IF(②選手情報入力!F95="男",1,2))</f>
        <v/>
      </c>
      <c r="J86" t="str">
        <f>IF(E86="","",IF(②選手情報入力!G95="","",②選手情報入力!G95))</f>
        <v/>
      </c>
      <c r="L86" t="str">
        <f t="shared" si="4"/>
        <v/>
      </c>
      <c r="M86" t="str">
        <f t="shared" si="5"/>
        <v/>
      </c>
      <c r="O86" t="str">
        <f>IF(E86="","",IF(②選手情報入力!I95="","",IF(I86=1,VLOOKUP(②選手情報入力!I95,種目情報!$A$4:$B$36,2,FALSE),VLOOKUP(②選手情報入力!I95,種目情報!$E$4:$F$36,2,FALSE))))</f>
        <v/>
      </c>
      <c r="P86" t="str">
        <f>IF(E86="","",IF(②選手情報入力!J95="","",②選手情報入力!J95))</f>
        <v/>
      </c>
      <c r="Q86" s="30" t="str">
        <f>IF(E86="","",IF(②選手情報入力!H95="",0,1))</f>
        <v/>
      </c>
      <c r="R86" t="str">
        <f>IF(E86="","",IF(②選手情報入力!I95="","",IF(I86=1,VLOOKUP(②選手情報入力!I95,種目情報!$A$4:$C$40,3,FALSE),VLOOKUP(②選手情報入力!I95,種目情報!$E$4:$G$41,3,FALSE))))</f>
        <v/>
      </c>
      <c r="S86" t="str">
        <f>IF(E86="","",IF(②選手情報入力!L95="","",IF(I86=1,VLOOKUP(②選手情報入力!L95,種目情報!$A$4:$B$40,2,FALSE),VLOOKUP(②選手情報入力!L95,種目情報!$E$4:$F$41,2,FALSE))))</f>
        <v/>
      </c>
      <c r="T86" t="str">
        <f>IF(E86="","",IF(②選手情報入力!M95="","",②選手情報入力!M95))</f>
        <v/>
      </c>
      <c r="U86" s="30" t="str">
        <f>IF(E86="","",IF(②選手情報入力!K95="",0,1))</f>
        <v/>
      </c>
      <c r="V86" t="str">
        <f>IF(E86="","",IF(②選手情報入力!L95="","",IF(I86=1,VLOOKUP(②選手情報入力!L95,種目情報!$A$4:$C$40,3,FALSE),VLOOKUP(②選手情報入力!L95,種目情報!$E$4:$G$41,3,FALSE))))</f>
        <v/>
      </c>
      <c r="W86" t="str">
        <f>IF(E86="","",IF(②選手情報入力!O95="","",IF(I86=1,VLOOKUP(②選手情報入力!O95,種目情報!$A$4:$B$40,2,FALSE),VLOOKUP(②選手情報入力!O95,種目情報!$E$4:$F$41,2,FALSE))))</f>
        <v/>
      </c>
      <c r="X86" t="str">
        <f>IF(E86="","",IF(②選手情報入力!P95="","",②選手情報入力!P95))</f>
        <v/>
      </c>
      <c r="Y86" s="30" t="str">
        <f>IF(E86="","",IF(②選手情報入力!N95="",0,1))</f>
        <v/>
      </c>
      <c r="Z86" t="str">
        <f>IF(E86="","",IF(②選手情報入力!O95="","",IF(I86=1,VLOOKUP(②選手情報入力!O95,種目情報!$A$4:$C$40,3,FALSE),VLOOKUP(②選手情報入力!O95,種目情報!$E$4:$G$41,3,FALSE))))</f>
        <v/>
      </c>
      <c r="AA86" t="str">
        <f>IF(E86="","",IF(②選手情報入力!Q95="","",IF(I86=1,種目情報!$J$4,種目情報!$J$6)))</f>
        <v/>
      </c>
      <c r="AB86" t="str">
        <f>IF(E86="","",IF(②選手情報入力!Q95="","",IF(I86=1,IF(②選手情報入力!$R$6="","",②選手情報入力!$R$6),IF(②選手情報入力!$R$7="","",②選手情報入力!$R$7))))</f>
        <v/>
      </c>
      <c r="AC86" t="str">
        <f>IF(E86="","",IF(②選手情報入力!Q95="","",IF(I86=1,IF(②選手情報入力!$Q$6="",0,1),IF(②選手情報入力!$Q$7="",0,1))))</f>
        <v/>
      </c>
      <c r="AD86" t="str">
        <f>IF(E86="","",IF(②選手情報入力!Q95="","",2))</f>
        <v/>
      </c>
      <c r="AE86" t="str">
        <f>IF(E86="","",IF(②選手情報入力!S95="","",IF(I86=1,種目情報!$J$5,種目情報!$J$7)))</f>
        <v/>
      </c>
      <c r="AF86" t="str">
        <f>IF(E86="","",IF(②選手情報入力!S95="","",IF(I86=1,IF(②選手情報入力!$T$6="","",②選手情報入力!$T$6),IF(②選手情報入力!$T$7="","",②選手情報入力!$T$7))))</f>
        <v/>
      </c>
      <c r="AG86" t="str">
        <f>IF(E86="","",IF(②選手情報入力!S95="","",IF(I86=1,IF(②選手情報入力!$S$6="",0,1),IF(②選手情報入力!$S$7="",0,1))))</f>
        <v/>
      </c>
      <c r="AH86" t="str">
        <f>IF(E86="","",IF(②選手情報入力!S95="","",2))</f>
        <v/>
      </c>
    </row>
    <row r="87" spans="1:35">
      <c r="A87" t="str">
        <f>IF(E87="","",I87*4000000+①団体情報入力!$D$3*1000+②選手情報入力!A96)</f>
        <v/>
      </c>
      <c r="B87" t="str">
        <f>IF(E87="","",①団体情報入力!$D$3)</f>
        <v/>
      </c>
      <c r="D87" t="str">
        <f>IF(②選手情報入力!B96="","",LEFT(②選手情報入力!B96,1))</f>
        <v/>
      </c>
      <c r="E87" t="str">
        <f>IF(②選手情報入力!B96="","",②選手情報入力!B96)</f>
        <v/>
      </c>
      <c r="F87" t="str">
        <f>IF(E87="","",②選手情報入力!C96)</f>
        <v/>
      </c>
      <c r="G87" t="str">
        <f>IF(E87="","",②選手情報入力!D96)</f>
        <v/>
      </c>
      <c r="H87" t="str">
        <f t="shared" si="3"/>
        <v/>
      </c>
      <c r="I87" t="str">
        <f>IF(E87="","",IF(②選手情報入力!F96="男",1,2))</f>
        <v/>
      </c>
      <c r="J87" t="str">
        <f>IF(E87="","",IF(②選手情報入力!G96="","",②選手情報入力!G96))</f>
        <v/>
      </c>
      <c r="L87" t="str">
        <f t="shared" si="4"/>
        <v/>
      </c>
      <c r="M87" t="str">
        <f t="shared" si="5"/>
        <v/>
      </c>
      <c r="O87" t="str">
        <f>IF(E87="","",IF(②選手情報入力!I96="","",IF(I87=1,VLOOKUP(②選手情報入力!I96,種目情報!$A$4:$B$36,2,FALSE),VLOOKUP(②選手情報入力!I96,種目情報!$E$4:$F$36,2,FALSE))))</f>
        <v/>
      </c>
      <c r="P87" t="str">
        <f>IF(E87="","",IF(②選手情報入力!J96="","",②選手情報入力!J96))</f>
        <v/>
      </c>
      <c r="Q87" s="30" t="str">
        <f>IF(E87="","",IF(②選手情報入力!H96="",0,1))</f>
        <v/>
      </c>
      <c r="R87" t="str">
        <f>IF(E87="","",IF(②選手情報入力!I96="","",IF(I87=1,VLOOKUP(②選手情報入力!I96,種目情報!$A$4:$C$40,3,FALSE),VLOOKUP(②選手情報入力!I96,種目情報!$E$4:$G$41,3,FALSE))))</f>
        <v/>
      </c>
      <c r="S87" t="str">
        <f>IF(E87="","",IF(②選手情報入力!L96="","",IF(I87=1,VLOOKUP(②選手情報入力!L96,種目情報!$A$4:$B$40,2,FALSE),VLOOKUP(②選手情報入力!L96,種目情報!$E$4:$F$41,2,FALSE))))</f>
        <v/>
      </c>
      <c r="T87" t="str">
        <f>IF(E87="","",IF(②選手情報入力!M96="","",②選手情報入力!M96))</f>
        <v/>
      </c>
      <c r="U87" s="30" t="str">
        <f>IF(E87="","",IF(②選手情報入力!K96="",0,1))</f>
        <v/>
      </c>
      <c r="V87" t="str">
        <f>IF(E87="","",IF(②選手情報入力!L96="","",IF(I87=1,VLOOKUP(②選手情報入力!L96,種目情報!$A$4:$C$40,3,FALSE),VLOOKUP(②選手情報入力!L96,種目情報!$E$4:$G$41,3,FALSE))))</f>
        <v/>
      </c>
      <c r="W87" t="str">
        <f>IF(E87="","",IF(②選手情報入力!O96="","",IF(I87=1,VLOOKUP(②選手情報入力!O96,種目情報!$A$4:$B$40,2,FALSE),VLOOKUP(②選手情報入力!O96,種目情報!$E$4:$F$41,2,FALSE))))</f>
        <v/>
      </c>
      <c r="X87" t="str">
        <f>IF(E87="","",IF(②選手情報入力!P96="","",②選手情報入力!P96))</f>
        <v/>
      </c>
      <c r="Y87" s="30" t="str">
        <f>IF(E87="","",IF(②選手情報入力!N96="",0,1))</f>
        <v/>
      </c>
      <c r="Z87" t="str">
        <f>IF(E87="","",IF(②選手情報入力!O96="","",IF(I87=1,VLOOKUP(②選手情報入力!O96,種目情報!$A$4:$C$40,3,FALSE),VLOOKUP(②選手情報入力!O96,種目情報!$E$4:$G$41,3,FALSE))))</f>
        <v/>
      </c>
      <c r="AA87" t="str">
        <f>IF(E87="","",IF(②選手情報入力!Q96="","",IF(I87=1,種目情報!$J$4,種目情報!$J$6)))</f>
        <v/>
      </c>
      <c r="AB87" t="str">
        <f>IF(E87="","",IF(②選手情報入力!Q96="","",IF(I87=1,IF(②選手情報入力!$R$6="","",②選手情報入力!$R$6),IF(②選手情報入力!$R$7="","",②選手情報入力!$R$7))))</f>
        <v/>
      </c>
      <c r="AC87" t="str">
        <f>IF(E87="","",IF(②選手情報入力!Q96="","",IF(I87=1,IF(②選手情報入力!$Q$6="",0,1),IF(②選手情報入力!$Q$7="",0,1))))</f>
        <v/>
      </c>
      <c r="AD87" t="str">
        <f>IF(E87="","",IF(②選手情報入力!Q96="","",2))</f>
        <v/>
      </c>
      <c r="AE87" t="str">
        <f>IF(E87="","",IF(②選手情報入力!S96="","",IF(I87=1,種目情報!$J$5,種目情報!$J$7)))</f>
        <v/>
      </c>
      <c r="AF87" t="str">
        <f>IF(E87="","",IF(②選手情報入力!S96="","",IF(I87=1,IF(②選手情報入力!$T$6="","",②選手情報入力!$T$6),IF(②選手情報入力!$T$7="","",②選手情報入力!$T$7))))</f>
        <v/>
      </c>
      <c r="AG87" t="str">
        <f>IF(E87="","",IF(②選手情報入力!S96="","",IF(I87=1,IF(②選手情報入力!$S$6="",0,1),IF(②選手情報入力!$S$7="",0,1))))</f>
        <v/>
      </c>
      <c r="AH87" t="str">
        <f>IF(E87="","",IF(②選手情報入力!S96="","",2))</f>
        <v/>
      </c>
    </row>
    <row r="88" spans="1:35">
      <c r="A88" t="str">
        <f>IF(E88="","",I88*4000000+①団体情報入力!$D$3*1000+②選手情報入力!A97)</f>
        <v/>
      </c>
      <c r="B88" t="str">
        <f>IF(E88="","",①団体情報入力!$D$3)</f>
        <v/>
      </c>
      <c r="D88" t="str">
        <f>IF(②選手情報入力!B97="","",LEFT(②選手情報入力!B97,1))</f>
        <v/>
      </c>
      <c r="E88" t="str">
        <f>IF(②選手情報入力!B97="","",②選手情報入力!B97)</f>
        <v/>
      </c>
      <c r="F88" t="str">
        <f>IF(E88="","",②選手情報入力!C97)</f>
        <v/>
      </c>
      <c r="G88" t="str">
        <f>IF(E88="","",②選手情報入力!D97)</f>
        <v/>
      </c>
      <c r="H88" t="str">
        <f t="shared" si="3"/>
        <v/>
      </c>
      <c r="I88" t="str">
        <f>IF(E88="","",IF(②選手情報入力!F97="男",1,2))</f>
        <v/>
      </c>
      <c r="J88" t="str">
        <f>IF(E88="","",IF(②選手情報入力!G97="","",②選手情報入力!G97))</f>
        <v/>
      </c>
      <c r="L88" t="str">
        <f t="shared" si="4"/>
        <v/>
      </c>
      <c r="M88" t="str">
        <f t="shared" si="5"/>
        <v/>
      </c>
      <c r="O88" t="str">
        <f>IF(E88="","",IF(②選手情報入力!I97="","",IF(I88=1,VLOOKUP(②選手情報入力!I97,種目情報!$A$4:$B$36,2,FALSE),VLOOKUP(②選手情報入力!I97,種目情報!$E$4:$F$36,2,FALSE))))</f>
        <v/>
      </c>
      <c r="P88" t="str">
        <f>IF(E88="","",IF(②選手情報入力!J97="","",②選手情報入力!J97))</f>
        <v/>
      </c>
      <c r="Q88" s="30" t="str">
        <f>IF(E88="","",IF(②選手情報入力!H97="",0,1))</f>
        <v/>
      </c>
      <c r="R88" t="str">
        <f>IF(E88="","",IF(②選手情報入力!I97="","",IF(I88=1,VLOOKUP(②選手情報入力!I97,種目情報!$A$4:$C$40,3,FALSE),VLOOKUP(②選手情報入力!I97,種目情報!$E$4:$G$41,3,FALSE))))</f>
        <v/>
      </c>
      <c r="S88" t="str">
        <f>IF(E88="","",IF(②選手情報入力!L97="","",IF(I88=1,VLOOKUP(②選手情報入力!L97,種目情報!$A$4:$B$40,2,FALSE),VLOOKUP(②選手情報入力!L97,種目情報!$E$4:$F$41,2,FALSE))))</f>
        <v/>
      </c>
      <c r="T88" t="str">
        <f>IF(E88="","",IF(②選手情報入力!M97="","",②選手情報入力!M97))</f>
        <v/>
      </c>
      <c r="U88" s="30" t="str">
        <f>IF(E88="","",IF(②選手情報入力!K97="",0,1))</f>
        <v/>
      </c>
      <c r="V88" t="str">
        <f>IF(E88="","",IF(②選手情報入力!L97="","",IF(I88=1,VLOOKUP(②選手情報入力!L97,種目情報!$A$4:$C$40,3,FALSE),VLOOKUP(②選手情報入力!L97,種目情報!$E$4:$G$41,3,FALSE))))</f>
        <v/>
      </c>
      <c r="W88" t="str">
        <f>IF(E88="","",IF(②選手情報入力!O97="","",IF(I88=1,VLOOKUP(②選手情報入力!O97,種目情報!$A$4:$B$40,2,FALSE),VLOOKUP(②選手情報入力!O97,種目情報!$E$4:$F$41,2,FALSE))))</f>
        <v/>
      </c>
      <c r="X88" t="str">
        <f>IF(E88="","",IF(②選手情報入力!P97="","",②選手情報入力!P97))</f>
        <v/>
      </c>
      <c r="Y88" s="30" t="str">
        <f>IF(E88="","",IF(②選手情報入力!N97="",0,1))</f>
        <v/>
      </c>
      <c r="Z88" t="str">
        <f>IF(E88="","",IF(②選手情報入力!O97="","",IF(I88=1,VLOOKUP(②選手情報入力!O97,種目情報!$A$4:$C$40,3,FALSE),VLOOKUP(②選手情報入力!O97,種目情報!$E$4:$G$41,3,FALSE))))</f>
        <v/>
      </c>
      <c r="AA88" t="str">
        <f>IF(E88="","",IF(②選手情報入力!Q97="","",IF(I88=1,種目情報!$J$4,種目情報!$J$6)))</f>
        <v/>
      </c>
      <c r="AB88" t="str">
        <f>IF(E88="","",IF(②選手情報入力!Q97="","",IF(I88=1,IF(②選手情報入力!$R$6="","",②選手情報入力!$R$6),IF(②選手情報入力!$R$7="","",②選手情報入力!$R$7))))</f>
        <v/>
      </c>
      <c r="AC88" t="str">
        <f>IF(E88="","",IF(②選手情報入力!Q97="","",IF(I88=1,IF(②選手情報入力!$Q$6="",0,1),IF(②選手情報入力!$Q$7="",0,1))))</f>
        <v/>
      </c>
      <c r="AD88" t="str">
        <f>IF(E88="","",IF(②選手情報入力!Q97="","",2))</f>
        <v/>
      </c>
      <c r="AE88" t="str">
        <f>IF(E88="","",IF(②選手情報入力!S97="","",IF(I88=1,種目情報!$J$5,種目情報!$J$7)))</f>
        <v/>
      </c>
      <c r="AF88" t="str">
        <f>IF(E88="","",IF(②選手情報入力!S97="","",IF(I88=1,IF(②選手情報入力!$T$6="","",②選手情報入力!$T$6),IF(②選手情報入力!$T$7="","",②選手情報入力!$T$7))))</f>
        <v/>
      </c>
      <c r="AG88" t="str">
        <f>IF(E88="","",IF(②選手情報入力!S97="","",IF(I88=1,IF(②選手情報入力!$S$6="",0,1),IF(②選手情報入力!$S$7="",0,1))))</f>
        <v/>
      </c>
      <c r="AH88" t="str">
        <f>IF(E88="","",IF(②選手情報入力!S97="","",2))</f>
        <v/>
      </c>
    </row>
    <row r="89" spans="1:35">
      <c r="A89" t="str">
        <f>IF(E89="","",I89*4000000+①団体情報入力!$D$3*1000+②選手情報入力!A98)</f>
        <v/>
      </c>
      <c r="B89" t="str">
        <f>IF(E89="","",①団体情報入力!$D$3)</f>
        <v/>
      </c>
      <c r="D89" t="str">
        <f>IF(②選手情報入力!B98="","",LEFT(②選手情報入力!B98,1))</f>
        <v/>
      </c>
      <c r="E89" t="str">
        <f>IF(②選手情報入力!B98="","",②選手情報入力!B98)</f>
        <v/>
      </c>
      <c r="F89" t="str">
        <f>IF(E89="","",②選手情報入力!C98)</f>
        <v/>
      </c>
      <c r="G89" t="str">
        <f>IF(E89="","",②選手情報入力!D98)</f>
        <v/>
      </c>
      <c r="H89" t="str">
        <f t="shared" si="3"/>
        <v/>
      </c>
      <c r="I89" t="str">
        <f>IF(E89="","",IF(②選手情報入力!F98="男",1,2))</f>
        <v/>
      </c>
      <c r="J89" t="str">
        <f>IF(E89="","",IF(②選手情報入力!G98="","",②選手情報入力!G98))</f>
        <v/>
      </c>
      <c r="L89" t="str">
        <f t="shared" si="4"/>
        <v/>
      </c>
      <c r="M89" t="str">
        <f t="shared" si="5"/>
        <v/>
      </c>
      <c r="O89" t="str">
        <f>IF(E89="","",IF(②選手情報入力!I98="","",IF(I89=1,VLOOKUP(②選手情報入力!I98,種目情報!$A$4:$B$36,2,FALSE),VLOOKUP(②選手情報入力!I98,種目情報!$E$4:$F$36,2,FALSE))))</f>
        <v/>
      </c>
      <c r="P89" t="str">
        <f>IF(E89="","",IF(②選手情報入力!J98="","",②選手情報入力!J98))</f>
        <v/>
      </c>
      <c r="Q89" s="30" t="str">
        <f>IF(E89="","",IF(②選手情報入力!H98="",0,1))</f>
        <v/>
      </c>
      <c r="R89" t="str">
        <f>IF(E89="","",IF(②選手情報入力!I98="","",IF(I89=1,VLOOKUP(②選手情報入力!I98,種目情報!$A$4:$C$40,3,FALSE),VLOOKUP(②選手情報入力!I98,種目情報!$E$4:$G$41,3,FALSE))))</f>
        <v/>
      </c>
      <c r="S89" t="str">
        <f>IF(E89="","",IF(②選手情報入力!L98="","",IF(I89=1,VLOOKUP(②選手情報入力!L98,種目情報!$A$4:$B$40,2,FALSE),VLOOKUP(②選手情報入力!L98,種目情報!$E$4:$F$41,2,FALSE))))</f>
        <v/>
      </c>
      <c r="T89" t="str">
        <f>IF(E89="","",IF(②選手情報入力!M98="","",②選手情報入力!M98))</f>
        <v/>
      </c>
      <c r="U89" s="30" t="str">
        <f>IF(E89="","",IF(②選手情報入力!K98="",0,1))</f>
        <v/>
      </c>
      <c r="V89" t="str">
        <f>IF(E89="","",IF(②選手情報入力!L98="","",IF(I89=1,VLOOKUP(②選手情報入力!L98,種目情報!$A$4:$C$40,3,FALSE),VLOOKUP(②選手情報入力!L98,種目情報!$E$4:$G$41,3,FALSE))))</f>
        <v/>
      </c>
      <c r="W89" t="str">
        <f>IF(E89="","",IF(②選手情報入力!O98="","",IF(I89=1,VLOOKUP(②選手情報入力!O98,種目情報!$A$4:$B$40,2,FALSE),VLOOKUP(②選手情報入力!O98,種目情報!$E$4:$F$41,2,FALSE))))</f>
        <v/>
      </c>
      <c r="X89" t="str">
        <f>IF(E89="","",IF(②選手情報入力!P98="","",②選手情報入力!P98))</f>
        <v/>
      </c>
      <c r="Y89" s="30" t="str">
        <f>IF(E89="","",IF(②選手情報入力!N98="",0,1))</f>
        <v/>
      </c>
      <c r="Z89" t="str">
        <f>IF(E89="","",IF(②選手情報入力!O98="","",IF(I89=1,VLOOKUP(②選手情報入力!O98,種目情報!$A$4:$C$40,3,FALSE),VLOOKUP(②選手情報入力!O98,種目情報!$E$4:$G$41,3,FALSE))))</f>
        <v/>
      </c>
      <c r="AA89" t="str">
        <f>IF(E89="","",IF(②選手情報入力!Q98="","",IF(I89=1,種目情報!$J$4,種目情報!$J$6)))</f>
        <v/>
      </c>
      <c r="AB89" t="str">
        <f>IF(E89="","",IF(②選手情報入力!Q98="","",IF(I89=1,IF(②選手情報入力!$R$6="","",②選手情報入力!$R$6),IF(②選手情報入力!$R$7="","",②選手情報入力!$R$7))))</f>
        <v/>
      </c>
      <c r="AC89" t="str">
        <f>IF(E89="","",IF(②選手情報入力!Q98="","",IF(I89=1,IF(②選手情報入力!$Q$6="",0,1),IF(②選手情報入力!$Q$7="",0,1))))</f>
        <v/>
      </c>
      <c r="AD89" t="str">
        <f>IF(E89="","",IF(②選手情報入力!Q98="","",2))</f>
        <v/>
      </c>
      <c r="AE89" t="str">
        <f>IF(E89="","",IF(②選手情報入力!S98="","",IF(I89=1,種目情報!$J$5,種目情報!$J$7)))</f>
        <v/>
      </c>
      <c r="AF89" t="str">
        <f>IF(E89="","",IF(②選手情報入力!S98="","",IF(I89=1,IF(②選手情報入力!$T$6="","",②選手情報入力!$T$6),IF(②選手情報入力!$T$7="","",②選手情報入力!$T$7))))</f>
        <v/>
      </c>
      <c r="AG89" t="str">
        <f>IF(E89="","",IF(②選手情報入力!S98="","",IF(I89=1,IF(②選手情報入力!$S$6="",0,1),IF(②選手情報入力!$S$7="",0,1))))</f>
        <v/>
      </c>
      <c r="AH89" t="str">
        <f>IF(E89="","",IF(②選手情報入力!S98="","",2))</f>
        <v/>
      </c>
    </row>
    <row r="90" spans="1:35">
      <c r="A90" t="str">
        <f>IF(E90="","",I90*4000000+①団体情報入力!$D$3*1000+②選手情報入力!A99)</f>
        <v/>
      </c>
      <c r="B90" t="str">
        <f>IF(E90="","",①団体情報入力!$D$3)</f>
        <v/>
      </c>
      <c r="D90" t="str">
        <f>IF(②選手情報入力!B99="","",LEFT(②選手情報入力!B99,1))</f>
        <v/>
      </c>
      <c r="E90" t="str">
        <f>IF(②選手情報入力!B99="","",②選手情報入力!B99)</f>
        <v/>
      </c>
      <c r="F90" t="str">
        <f>IF(E90="","",②選手情報入力!C99)</f>
        <v/>
      </c>
      <c r="G90" t="str">
        <f>IF(E90="","",②選手情報入力!D99)</f>
        <v/>
      </c>
      <c r="H90" t="str">
        <f t="shared" si="3"/>
        <v/>
      </c>
      <c r="I90" t="str">
        <f>IF(E90="","",IF(②選手情報入力!F99="男",1,2))</f>
        <v/>
      </c>
      <c r="J90" t="str">
        <f>IF(E90="","",IF(②選手情報入力!G99="","",②選手情報入力!G99))</f>
        <v/>
      </c>
      <c r="L90" t="str">
        <f t="shared" si="4"/>
        <v/>
      </c>
      <c r="M90" t="str">
        <f t="shared" si="5"/>
        <v/>
      </c>
      <c r="O90" t="str">
        <f>IF(E90="","",IF(②選手情報入力!I99="","",IF(I90=1,VLOOKUP(②選手情報入力!I99,種目情報!$A$4:$B$36,2,FALSE),VLOOKUP(②選手情報入力!I99,種目情報!$E$4:$F$36,2,FALSE))))</f>
        <v/>
      </c>
      <c r="P90" t="str">
        <f>IF(E90="","",IF(②選手情報入力!J99="","",②選手情報入力!J99))</f>
        <v/>
      </c>
      <c r="Q90" s="30" t="str">
        <f>IF(E90="","",IF(②選手情報入力!H99="",0,1))</f>
        <v/>
      </c>
      <c r="R90" t="str">
        <f>IF(E90="","",IF(②選手情報入力!I99="","",IF(I90=1,VLOOKUP(②選手情報入力!I99,種目情報!$A$4:$C$40,3,FALSE),VLOOKUP(②選手情報入力!I99,種目情報!$E$4:$G$41,3,FALSE))))</f>
        <v/>
      </c>
      <c r="S90" t="str">
        <f>IF(E90="","",IF(②選手情報入力!L99="","",IF(I90=1,VLOOKUP(②選手情報入力!L99,種目情報!$A$4:$B$40,2,FALSE),VLOOKUP(②選手情報入力!L99,種目情報!$E$4:$F$41,2,FALSE))))</f>
        <v/>
      </c>
      <c r="T90" t="str">
        <f>IF(E90="","",IF(②選手情報入力!M99="","",②選手情報入力!M99))</f>
        <v/>
      </c>
      <c r="U90" s="30" t="str">
        <f>IF(E90="","",IF(②選手情報入力!K99="",0,1))</f>
        <v/>
      </c>
      <c r="V90" t="str">
        <f>IF(E90="","",IF(②選手情報入力!L99="","",IF(I90=1,VLOOKUP(②選手情報入力!L99,種目情報!$A$4:$C$40,3,FALSE),VLOOKUP(②選手情報入力!L99,種目情報!$E$4:$G$41,3,FALSE))))</f>
        <v/>
      </c>
      <c r="W90" t="str">
        <f>IF(E90="","",IF(②選手情報入力!O99="","",IF(I90=1,VLOOKUP(②選手情報入力!O99,種目情報!$A$4:$B$40,2,FALSE),VLOOKUP(②選手情報入力!O99,種目情報!$E$4:$F$41,2,FALSE))))</f>
        <v/>
      </c>
      <c r="X90" t="str">
        <f>IF(E90="","",IF(②選手情報入力!P99="","",②選手情報入力!P99))</f>
        <v/>
      </c>
      <c r="Y90" s="30" t="str">
        <f>IF(E90="","",IF(②選手情報入力!N99="",0,1))</f>
        <v/>
      </c>
      <c r="Z90" t="str">
        <f>IF(E90="","",IF(②選手情報入力!O99="","",IF(I90=1,VLOOKUP(②選手情報入力!O99,種目情報!$A$4:$C$40,3,FALSE),VLOOKUP(②選手情報入力!O99,種目情報!$E$4:$G$41,3,FALSE))))</f>
        <v/>
      </c>
      <c r="AA90" t="str">
        <f>IF(E90="","",IF(②選手情報入力!Q99="","",IF(I90=1,種目情報!$J$4,種目情報!$J$6)))</f>
        <v/>
      </c>
      <c r="AB90" t="str">
        <f>IF(E90="","",IF(②選手情報入力!Q99="","",IF(I90=1,IF(②選手情報入力!$R$6="","",②選手情報入力!$R$6),IF(②選手情報入力!$R$7="","",②選手情報入力!$R$7))))</f>
        <v/>
      </c>
      <c r="AC90" t="str">
        <f>IF(E90="","",IF(②選手情報入力!Q99="","",IF(I90=1,IF(②選手情報入力!$Q$6="",0,1),IF(②選手情報入力!$Q$7="",0,1))))</f>
        <v/>
      </c>
      <c r="AD90" t="str">
        <f>IF(E90="","",IF(②選手情報入力!Q99="","",2))</f>
        <v/>
      </c>
      <c r="AE90" t="str">
        <f>IF(E90="","",IF(②選手情報入力!S99="","",IF(I90=1,種目情報!$J$5,種目情報!$J$7)))</f>
        <v/>
      </c>
      <c r="AF90" t="str">
        <f>IF(E90="","",IF(②選手情報入力!S99="","",IF(I90=1,IF(②選手情報入力!$T$6="","",②選手情報入力!$T$6),IF(②選手情報入力!$T$7="","",②選手情報入力!$T$7))))</f>
        <v/>
      </c>
      <c r="AG90" t="str">
        <f>IF(E90="","",IF(②選手情報入力!S99="","",IF(I90=1,IF(②選手情報入力!$S$6="",0,1),IF(②選手情報入力!$S$7="",0,1))))</f>
        <v/>
      </c>
      <c r="AH90" t="str">
        <f>IF(E90="","",IF(②選手情報入力!S99="","",2))</f>
        <v/>
      </c>
    </row>
    <row r="91" spans="1:35">
      <c r="A91" t="str">
        <f>IF(E91="","",I91*4000000+①団体情報入力!$D$3*1000+②選手情報入力!A100)</f>
        <v/>
      </c>
      <c r="B91" t="str">
        <f>IF(E91="","",①団体情報入力!$D$3)</f>
        <v/>
      </c>
      <c r="D91" t="str">
        <f>IF(②選手情報入力!B100="","",LEFT(②選手情報入力!B100,1))</f>
        <v/>
      </c>
      <c r="E91" t="str">
        <f>IF(②選手情報入力!B100="","",②選手情報入力!B100)</f>
        <v/>
      </c>
      <c r="F91" t="str">
        <f>IF(E91="","",②選手情報入力!C100)</f>
        <v/>
      </c>
      <c r="G91" t="str">
        <f>IF(E91="","",②選手情報入力!D100)</f>
        <v/>
      </c>
      <c r="H91" t="str">
        <f t="shared" si="3"/>
        <v/>
      </c>
      <c r="I91" t="str">
        <f>IF(E91="","",IF(②選手情報入力!F100="男",1,2))</f>
        <v/>
      </c>
      <c r="J91" t="str">
        <f>IF(E91="","",IF(②選手情報入力!G100="","",②選手情報入力!G100))</f>
        <v/>
      </c>
      <c r="L91" t="str">
        <f t="shared" si="4"/>
        <v/>
      </c>
      <c r="M91" t="str">
        <f t="shared" si="5"/>
        <v/>
      </c>
      <c r="O91" t="str">
        <f>IF(E91="","",IF(②選手情報入力!I100="","",IF(I91=1,VLOOKUP(②選手情報入力!I100,種目情報!$A$4:$B$36,2,FALSE),VLOOKUP(②選手情報入力!I100,種目情報!$E$4:$F$36,2,FALSE))))</f>
        <v/>
      </c>
      <c r="P91" t="str">
        <f>IF(E91="","",IF(②選手情報入力!J100="","",②選手情報入力!J100))</f>
        <v/>
      </c>
      <c r="Q91" s="30" t="str">
        <f>IF(E91="","",IF(②選手情報入力!H100="",0,1))</f>
        <v/>
      </c>
      <c r="R91" t="str">
        <f>IF(E91="","",IF(②選手情報入力!I100="","",IF(I91=1,VLOOKUP(②選手情報入力!I100,種目情報!$A$4:$C$40,3,FALSE),VLOOKUP(②選手情報入力!I100,種目情報!$E$4:$G$41,3,FALSE))))</f>
        <v/>
      </c>
      <c r="S91" t="str">
        <f>IF(E91="","",IF(②選手情報入力!L100="","",IF(I91=1,VLOOKUP(②選手情報入力!L100,種目情報!$A$4:$B$40,2,FALSE),VLOOKUP(②選手情報入力!L100,種目情報!$E$4:$F$41,2,FALSE))))</f>
        <v/>
      </c>
      <c r="T91" t="str">
        <f>IF(E91="","",IF(②選手情報入力!M100="","",②選手情報入力!M100))</f>
        <v/>
      </c>
      <c r="U91" s="30" t="str">
        <f>IF(E91="","",IF(②選手情報入力!K100="",0,1))</f>
        <v/>
      </c>
      <c r="V91" t="str">
        <f>IF(E91="","",IF(②選手情報入力!L100="","",IF(I91=1,VLOOKUP(②選手情報入力!L100,種目情報!$A$4:$C$40,3,FALSE),VLOOKUP(②選手情報入力!L100,種目情報!$E$4:$G$41,3,FALSE))))</f>
        <v/>
      </c>
      <c r="W91" t="str">
        <f>IF(E91="","",IF(②選手情報入力!O100="","",IF(I91=1,VLOOKUP(②選手情報入力!O100,種目情報!$A$4:$B$40,2,FALSE),VLOOKUP(②選手情報入力!O100,種目情報!$E$4:$F$41,2,FALSE))))</f>
        <v/>
      </c>
      <c r="X91" t="str">
        <f>IF(E91="","",IF(②選手情報入力!P100="","",②選手情報入力!P100))</f>
        <v/>
      </c>
      <c r="Y91" s="30" t="str">
        <f>IF(E91="","",IF(②選手情報入力!N100="",0,1))</f>
        <v/>
      </c>
      <c r="Z91" t="str">
        <f>IF(E91="","",IF(②選手情報入力!O100="","",IF(I91=1,VLOOKUP(②選手情報入力!O100,種目情報!$A$4:$C$40,3,FALSE),VLOOKUP(②選手情報入力!O100,種目情報!$E$4:$G$41,3,FALSE))))</f>
        <v/>
      </c>
      <c r="AA91" t="str">
        <f>IF(E91="","",IF(②選手情報入力!Q100="","",IF(I91=1,種目情報!$J$4,種目情報!$J$6)))</f>
        <v/>
      </c>
      <c r="AB91" t="str">
        <f>IF(E91="","",IF(②選手情報入力!Q100="","",IF(I91=1,IF(②選手情報入力!$R$6="","",②選手情報入力!$R$6),IF(②選手情報入力!$R$7="","",②選手情報入力!$R$7))))</f>
        <v/>
      </c>
      <c r="AC91" t="str">
        <f>IF(E91="","",IF(②選手情報入力!Q100="","",IF(I91=1,IF(②選手情報入力!$Q$6="",0,1),IF(②選手情報入力!$Q$7="",0,1))))</f>
        <v/>
      </c>
      <c r="AD91" t="str">
        <f>IF(E91="","",IF(②選手情報入力!Q100="","",2))</f>
        <v/>
      </c>
      <c r="AE91" t="str">
        <f>IF(E91="","",IF(②選手情報入力!S100="","",IF(I91=1,種目情報!$J$5,種目情報!$J$7)))</f>
        <v/>
      </c>
      <c r="AF91" t="str">
        <f>IF(E91="","",IF(②選手情報入力!S100="","",IF(I91=1,IF(②選手情報入力!$T$6="","",②選手情報入力!$T$6),IF(②選手情報入力!$T$7="","",②選手情報入力!$T$7))))</f>
        <v/>
      </c>
      <c r="AG91" t="str">
        <f>IF(E91="","",IF(②選手情報入力!S100="","",IF(I91=1,IF(②選手情報入力!$S$6="",0,1),IF(②選手情報入力!$S$7="",0,1))))</f>
        <v/>
      </c>
      <c r="AH91" t="str">
        <f>IF(E91="","",IF(②選手情報入力!S100="","",2))</f>
        <v/>
      </c>
    </row>
    <row r="92" spans="1:3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row>
  </sheetData>
  <phoneticPr fontId="2"/>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25"/>
  <sheetViews>
    <sheetView workbookViewId="0">
      <selection activeCell="I30" sqref="I30"/>
    </sheetView>
  </sheetViews>
  <sheetFormatPr defaultRowHeight="13.5"/>
  <cols>
    <col min="1" max="1" width="10" bestFit="1" customWidth="1"/>
    <col min="2" max="2" width="10.5" bestFit="1" customWidth="1"/>
    <col min="3" max="3" width="9.25" bestFit="1" customWidth="1"/>
    <col min="4" max="4" width="13" bestFit="1" customWidth="1"/>
    <col min="5" max="5" width="13.5" bestFit="1" customWidth="1"/>
    <col min="6" max="6" width="15.625" bestFit="1" customWidth="1"/>
    <col min="7" max="7" width="3.375" bestFit="1" customWidth="1"/>
    <col min="8" max="8" width="10.375" bestFit="1" customWidth="1"/>
    <col min="9" max="9" width="9.5" bestFit="1" customWidth="1"/>
    <col min="10" max="10" width="20.375" bestFit="1" customWidth="1"/>
    <col min="11" max="11" width="19.375" bestFit="1" customWidth="1"/>
    <col min="12" max="12" width="26.875" bestFit="1" customWidth="1"/>
    <col min="13" max="13" width="18.875" bestFit="1" customWidth="1"/>
  </cols>
  <sheetData>
    <row r="1" spans="1:13">
      <c r="A1" t="s">
        <v>62</v>
      </c>
      <c r="B1" t="s">
        <v>63</v>
      </c>
      <c r="C1" t="s">
        <v>64</v>
      </c>
      <c r="D1" t="s">
        <v>65</v>
      </c>
      <c r="E1" t="s">
        <v>66</v>
      </c>
      <c r="F1" t="s">
        <v>67</v>
      </c>
      <c r="G1" t="s">
        <v>68</v>
      </c>
      <c r="H1" t="s">
        <v>3</v>
      </c>
      <c r="I1" t="s">
        <v>8</v>
      </c>
      <c r="J1" t="s">
        <v>69</v>
      </c>
      <c r="K1" t="s">
        <v>70</v>
      </c>
      <c r="L1" t="s">
        <v>71</v>
      </c>
      <c r="M1" t="s">
        <v>72</v>
      </c>
    </row>
    <row r="2" spans="1:13">
      <c r="A2" t="str">
        <f>IF(③リレー情報確認!C8="","",410000+①団体情報入力!$D$3*10)</f>
        <v/>
      </c>
      <c r="B2" t="str">
        <f>IF(A2="","",①団体情報入力!$D$3)</f>
        <v/>
      </c>
      <c r="C2" t="str">
        <f>IF(A2="","",③リレー情報確認!$J$1)</f>
        <v/>
      </c>
      <c r="D2" t="str">
        <f>IF(A2="","",③リレー情報確認!$P$1)</f>
        <v/>
      </c>
      <c r="G2">
        <v>1</v>
      </c>
      <c r="H2" t="str">
        <f>IF(A2="","",③リレー情報確認!E8)</f>
        <v/>
      </c>
      <c r="I2" t="str">
        <f>IF(A2="","",③リレー情報確認!D8)</f>
        <v/>
      </c>
      <c r="J2" t="str">
        <f>IF(A2="","",種目情報!$J$4)</f>
        <v/>
      </c>
      <c r="K2" t="str">
        <f>IF(A2="","",③リレー情報確認!$F$8)</f>
        <v/>
      </c>
      <c r="L2" t="str">
        <f>IF(A2="","",IF(②選手情報入力!$Q$6="",0,1))</f>
        <v/>
      </c>
      <c r="M2" t="str">
        <f>IF(A2="","",種目情報!$K$4)</f>
        <v/>
      </c>
    </row>
    <row r="3" spans="1:13">
      <c r="A3" t="str">
        <f>IF(③リレー情報確認!C9="","",410000+①団体情報入力!$D$3*10)</f>
        <v/>
      </c>
      <c r="B3" t="str">
        <f>IF(A3="","",①団体情報入力!$D$3)</f>
        <v/>
      </c>
      <c r="C3" t="str">
        <f>IF(A3="","",③リレー情報確認!$J$1)</f>
        <v/>
      </c>
      <c r="D3" t="str">
        <f>IF(A3="","",③リレー情報確認!$P$1)</f>
        <v/>
      </c>
      <c r="G3">
        <v>2</v>
      </c>
      <c r="H3" t="str">
        <f>IF(A3="","",③リレー情報確認!E9)</f>
        <v/>
      </c>
      <c r="I3" t="str">
        <f>IF(A3="","",③リレー情報確認!D9)</f>
        <v/>
      </c>
      <c r="J3" t="str">
        <f>IF(A3="","",種目情報!$J$4)</f>
        <v/>
      </c>
      <c r="K3" t="str">
        <f>IF(A3="","",③リレー情報確認!$F$8)</f>
        <v/>
      </c>
      <c r="L3" t="str">
        <f>IF(A3="","",IF(②選手情報入力!$Q$6="",0,1))</f>
        <v/>
      </c>
      <c r="M3" t="str">
        <f>IF(A3="","",種目情報!$K$4)</f>
        <v/>
      </c>
    </row>
    <row r="4" spans="1:13">
      <c r="A4" t="str">
        <f>IF(③リレー情報確認!C10="","",410000+①団体情報入力!$D$3*10)</f>
        <v/>
      </c>
      <c r="B4" t="str">
        <f>IF(A4="","",①団体情報入力!$D$3)</f>
        <v/>
      </c>
      <c r="C4" t="str">
        <f>IF(A4="","",③リレー情報確認!$J$1)</f>
        <v/>
      </c>
      <c r="D4" t="str">
        <f>IF(A4="","",③リレー情報確認!$P$1)</f>
        <v/>
      </c>
      <c r="G4">
        <v>3</v>
      </c>
      <c r="H4" t="str">
        <f>IF(A4="","",③リレー情報確認!E10)</f>
        <v/>
      </c>
      <c r="I4" t="str">
        <f>IF(A4="","",③リレー情報確認!D10)</f>
        <v/>
      </c>
      <c r="J4" t="str">
        <f>IF(A4="","",種目情報!$J$4)</f>
        <v/>
      </c>
      <c r="K4" t="str">
        <f>IF(A4="","",③リレー情報確認!$F$8)</f>
        <v/>
      </c>
      <c r="L4" t="str">
        <f>IF(A4="","",IF(②選手情報入力!$Q$6="",0,1))</f>
        <v/>
      </c>
      <c r="M4" t="str">
        <f>IF(A4="","",種目情報!$K$4)</f>
        <v/>
      </c>
    </row>
    <row r="5" spans="1:13">
      <c r="A5" t="str">
        <f>IF(③リレー情報確認!C11="","",410000+①団体情報入力!$D$3*10)</f>
        <v/>
      </c>
      <c r="B5" t="str">
        <f>IF(A5="","",①団体情報入力!$D$3)</f>
        <v/>
      </c>
      <c r="C5" t="str">
        <f>IF(A5="","",③リレー情報確認!$J$1)</f>
        <v/>
      </c>
      <c r="D5" t="str">
        <f>IF(A5="","",③リレー情報確認!$P$1)</f>
        <v/>
      </c>
      <c r="G5">
        <v>4</v>
      </c>
      <c r="H5" t="str">
        <f>IF(A5="","",③リレー情報確認!E11)</f>
        <v/>
      </c>
      <c r="I5" t="str">
        <f>IF(A5="","",③リレー情報確認!D11)</f>
        <v/>
      </c>
      <c r="J5" t="str">
        <f>IF(A5="","",種目情報!$J$4)</f>
        <v/>
      </c>
      <c r="K5" t="str">
        <f>IF(A5="","",③リレー情報確認!$F$8)</f>
        <v/>
      </c>
      <c r="L5" t="str">
        <f>IF(A5="","",IF(②選手情報入力!$Q$6="",0,1))</f>
        <v/>
      </c>
      <c r="M5" t="str">
        <f>IF(A5="","",種目情報!$K$4)</f>
        <v/>
      </c>
    </row>
    <row r="6" spans="1:13">
      <c r="A6" t="str">
        <f>IF(③リレー情報確認!C12="","",410000+①団体情報入力!$D$3*10)</f>
        <v/>
      </c>
      <c r="B6" t="str">
        <f>IF(A6="","",①団体情報入力!$D$3)</f>
        <v/>
      </c>
      <c r="C6" t="str">
        <f>IF(A6="","",③リレー情報確認!$J$1)</f>
        <v/>
      </c>
      <c r="D6" t="str">
        <f>IF(A6="","",③リレー情報確認!$P$1)</f>
        <v/>
      </c>
      <c r="G6">
        <v>5</v>
      </c>
      <c r="H6" t="str">
        <f>IF(A6="","",③リレー情報確認!E12)</f>
        <v/>
      </c>
      <c r="I6" t="str">
        <f>IF(A6="","",③リレー情報確認!D12)</f>
        <v/>
      </c>
      <c r="J6" t="str">
        <f>IF(A6="","",種目情報!$J$4)</f>
        <v/>
      </c>
      <c r="K6" t="str">
        <f>IF(A6="","",③リレー情報確認!$F$8)</f>
        <v/>
      </c>
      <c r="L6" t="str">
        <f>IF(A6="","",IF(②選手情報入力!$Q$6="",0,1))</f>
        <v/>
      </c>
      <c r="M6" t="str">
        <f>IF(A6="","",種目情報!$K$4)</f>
        <v/>
      </c>
    </row>
    <row r="7" spans="1:13">
      <c r="A7" t="str">
        <f>IF(③リレー情報確認!C13="","",410000+①団体情報入力!$D$3*10)</f>
        <v/>
      </c>
      <c r="B7" t="str">
        <f>IF(A7="","",①団体情報入力!$D$3)</f>
        <v/>
      </c>
      <c r="C7" t="str">
        <f>IF(A7="","",③リレー情報確認!$J$1)</f>
        <v/>
      </c>
      <c r="D7" t="str">
        <f>IF(A7="","",③リレー情報確認!$P$1)</f>
        <v/>
      </c>
      <c r="G7">
        <v>6</v>
      </c>
      <c r="H7" t="str">
        <f>IF(A7="","",③リレー情報確認!E13)</f>
        <v/>
      </c>
      <c r="I7" t="str">
        <f>IF(A7="","",③リレー情報確認!D13)</f>
        <v/>
      </c>
      <c r="J7" t="str">
        <f>IF(A7="","",種目情報!$J$4)</f>
        <v/>
      </c>
      <c r="K7" t="str">
        <f>IF(A7="","",③リレー情報確認!$F$8)</f>
        <v/>
      </c>
      <c r="L7" t="str">
        <f>IF(A7="","",IF(②選手情報入力!$Q$6="",0,1))</f>
        <v/>
      </c>
      <c r="M7" t="str">
        <f>IF(A7="","",種目情報!$K$4)</f>
        <v/>
      </c>
    </row>
    <row r="8" spans="1:13">
      <c r="A8" s="11" t="str">
        <f>IF(③リレー情報確認!I8="","",1610000+①団体情報入力!$D$3*10)</f>
        <v/>
      </c>
      <c r="B8" s="11" t="str">
        <f>IF(A8="","",①団体情報入力!$D$3)</f>
        <v/>
      </c>
      <c r="C8" s="11" t="str">
        <f>IF(A8="","",③リレー情報確認!$J$1)</f>
        <v/>
      </c>
      <c r="D8" s="11" t="str">
        <f>IF(A8="","",③リレー情報確認!$P$1)</f>
        <v/>
      </c>
      <c r="E8" s="11"/>
      <c r="F8" s="11"/>
      <c r="G8" s="11">
        <v>1</v>
      </c>
      <c r="H8" s="11" t="str">
        <f>IF(A8="","",③リレー情報確認!K8)</f>
        <v/>
      </c>
      <c r="I8" s="11" t="str">
        <f>IF(A8="","",③リレー情報確認!J8)</f>
        <v/>
      </c>
      <c r="J8" s="11" t="str">
        <f>IF(A8="","",種目情報!$J$5)</f>
        <v/>
      </c>
      <c r="K8" s="11" t="str">
        <f>IF(A8="","",③リレー情報確認!$L$8)</f>
        <v/>
      </c>
      <c r="L8" s="11" t="str">
        <f>IF(A8="","",IF(②選手情報入力!$Q$7="",0,1))</f>
        <v/>
      </c>
      <c r="M8" s="11" t="str">
        <f>IF(A8="","",種目情報!$K$5)</f>
        <v/>
      </c>
    </row>
    <row r="9" spans="1:13">
      <c r="A9" s="11" t="str">
        <f>IF(③リレー情報確認!I9="","",1610000+①団体情報入力!$D$3*10)</f>
        <v/>
      </c>
      <c r="B9" s="11" t="str">
        <f>IF(A9="","",①団体情報入力!$D$3)</f>
        <v/>
      </c>
      <c r="C9" s="11" t="str">
        <f>IF(A9="","",③リレー情報確認!$J$1)</f>
        <v/>
      </c>
      <c r="D9" s="11" t="str">
        <f>IF(A9="","",③リレー情報確認!$P$1)</f>
        <v/>
      </c>
      <c r="E9" s="11"/>
      <c r="F9" s="11"/>
      <c r="G9" s="11">
        <v>2</v>
      </c>
      <c r="H9" s="11" t="str">
        <f>IF(A9="","",③リレー情報確認!K9)</f>
        <v/>
      </c>
      <c r="I9" s="11" t="str">
        <f>IF(A9="","",③リレー情報確認!J9)</f>
        <v/>
      </c>
      <c r="J9" s="11" t="str">
        <f>IF(A9="","",種目情報!$J$5)</f>
        <v/>
      </c>
      <c r="K9" s="11" t="str">
        <f>IF(A9="","",③リレー情報確認!$L$8)</f>
        <v/>
      </c>
      <c r="L9" s="11" t="str">
        <f>IF(A9="","",IF(②選手情報入力!$Q$7="",0,1))</f>
        <v/>
      </c>
      <c r="M9" s="11" t="str">
        <f>IF(A9="","",種目情報!$K$5)</f>
        <v/>
      </c>
    </row>
    <row r="10" spans="1:13">
      <c r="A10" s="11" t="str">
        <f>IF(③リレー情報確認!I10="","",1610000+①団体情報入力!$D$3*10)</f>
        <v/>
      </c>
      <c r="B10" s="11" t="str">
        <f>IF(A10="","",①団体情報入力!$D$3)</f>
        <v/>
      </c>
      <c r="C10" s="11" t="str">
        <f>IF(A10="","",③リレー情報確認!$J$1)</f>
        <v/>
      </c>
      <c r="D10" s="11" t="str">
        <f>IF(A10="","",③リレー情報確認!$P$1)</f>
        <v/>
      </c>
      <c r="E10" s="11"/>
      <c r="F10" s="11"/>
      <c r="G10" s="11">
        <v>3</v>
      </c>
      <c r="H10" s="11" t="str">
        <f>IF(A10="","",③リレー情報確認!K10)</f>
        <v/>
      </c>
      <c r="I10" s="11" t="str">
        <f>IF(A10="","",③リレー情報確認!J10)</f>
        <v/>
      </c>
      <c r="J10" s="11" t="str">
        <f>IF(A10="","",種目情報!$J$5)</f>
        <v/>
      </c>
      <c r="K10" s="11" t="str">
        <f>IF(A10="","",③リレー情報確認!$L$8)</f>
        <v/>
      </c>
      <c r="L10" s="11" t="str">
        <f>IF(A10="","",IF(②選手情報入力!$Q$7="",0,1))</f>
        <v/>
      </c>
      <c r="M10" s="11" t="str">
        <f>IF(A10="","",種目情報!$K$5)</f>
        <v/>
      </c>
    </row>
    <row r="11" spans="1:13">
      <c r="A11" s="11" t="str">
        <f>IF(③リレー情報確認!I11="","",1610000+①団体情報入力!$D$3*10)</f>
        <v/>
      </c>
      <c r="B11" s="11" t="str">
        <f>IF(A11="","",①団体情報入力!$D$3)</f>
        <v/>
      </c>
      <c r="C11" s="11" t="str">
        <f>IF(A11="","",③リレー情報確認!$J$1)</f>
        <v/>
      </c>
      <c r="D11" s="11" t="str">
        <f>IF(A11="","",③リレー情報確認!$P$1)</f>
        <v/>
      </c>
      <c r="E11" s="11"/>
      <c r="F11" s="11"/>
      <c r="G11" s="11">
        <v>4</v>
      </c>
      <c r="H11" s="11" t="str">
        <f>IF(A11="","",③リレー情報確認!K11)</f>
        <v/>
      </c>
      <c r="I11" s="11" t="str">
        <f>IF(A11="","",③リレー情報確認!J11)</f>
        <v/>
      </c>
      <c r="J11" s="11" t="str">
        <f>IF(A11="","",種目情報!$J$5)</f>
        <v/>
      </c>
      <c r="K11" s="11" t="str">
        <f>IF(A11="","",③リレー情報確認!$L$8)</f>
        <v/>
      </c>
      <c r="L11" s="11" t="str">
        <f>IF(A11="","",IF(②選手情報入力!$Q$7="",0,1))</f>
        <v/>
      </c>
      <c r="M11" s="11" t="str">
        <f>IF(A11="","",種目情報!$K$5)</f>
        <v/>
      </c>
    </row>
    <row r="12" spans="1:13">
      <c r="A12" s="11" t="str">
        <f>IF(③リレー情報確認!I12="","",1610000+①団体情報入力!$D$3*10)</f>
        <v/>
      </c>
      <c r="B12" s="11" t="str">
        <f>IF(A12="","",①団体情報入力!$D$3)</f>
        <v/>
      </c>
      <c r="C12" s="11" t="str">
        <f>IF(A12="","",③リレー情報確認!$J$1)</f>
        <v/>
      </c>
      <c r="D12" s="11" t="str">
        <f>IF(A12="","",③リレー情報確認!$P$1)</f>
        <v/>
      </c>
      <c r="E12" s="11"/>
      <c r="F12" s="11"/>
      <c r="G12" s="11">
        <v>5</v>
      </c>
      <c r="H12" s="11" t="str">
        <f>IF(A12="","",③リレー情報確認!K12)</f>
        <v/>
      </c>
      <c r="I12" s="11" t="str">
        <f>IF(A12="","",③リレー情報確認!J12)</f>
        <v/>
      </c>
      <c r="J12" s="11" t="str">
        <f>IF(A12="","",種目情報!$J$5)</f>
        <v/>
      </c>
      <c r="K12" s="11" t="str">
        <f>IF(A12="","",③リレー情報確認!$L$8)</f>
        <v/>
      </c>
      <c r="L12" s="11" t="str">
        <f>IF(A12="","",IF(②選手情報入力!$Q$7="",0,1))</f>
        <v/>
      </c>
      <c r="M12" s="11" t="str">
        <f>IF(A12="","",種目情報!$K$5)</f>
        <v/>
      </c>
    </row>
    <row r="13" spans="1:13">
      <c r="A13" s="11" t="str">
        <f>IF(③リレー情報確認!I13="","",1610000+①団体情報入力!$D$3*10)</f>
        <v/>
      </c>
      <c r="B13" s="11" t="str">
        <f>IF(A13="","",①団体情報入力!$D$3)</f>
        <v/>
      </c>
      <c r="C13" s="11" t="str">
        <f>IF(A13="","",③リレー情報確認!$J$1)</f>
        <v/>
      </c>
      <c r="D13" s="11" t="str">
        <f>IF(A13="","",③リレー情報確認!$P$1)</f>
        <v/>
      </c>
      <c r="E13" s="11"/>
      <c r="F13" s="11"/>
      <c r="G13" s="11">
        <v>6</v>
      </c>
      <c r="H13" s="11" t="str">
        <f>IF(A13="","",③リレー情報確認!K13)</f>
        <v/>
      </c>
      <c r="I13" s="11" t="str">
        <f>IF(A13="","",③リレー情報確認!J13)</f>
        <v/>
      </c>
      <c r="J13" s="11" t="str">
        <f>IF(A13="","",種目情報!$J$5)</f>
        <v/>
      </c>
      <c r="K13" s="11" t="str">
        <f>IF(A13="","",③リレー情報確認!$L$8)</f>
        <v/>
      </c>
      <c r="L13" s="11" t="str">
        <f>IF(A13="","",IF(②選手情報入力!$Q$7="",0,1))</f>
        <v/>
      </c>
      <c r="M13" s="11" t="str">
        <f>IF(A13="","",種目情報!$K$5)</f>
        <v/>
      </c>
    </row>
    <row r="14" spans="1:13">
      <c r="A14" t="str">
        <f>IF(③リレー情報確認!O8="","",420000+①団体情報入力!$D$3*10)</f>
        <v/>
      </c>
      <c r="B14" t="str">
        <f>IF(A14="","",①団体情報入力!$D$3)</f>
        <v/>
      </c>
      <c r="C14" t="str">
        <f>IF(A14="","",③リレー情報確認!$J$1)</f>
        <v/>
      </c>
      <c r="D14" t="str">
        <f>IF(A14="","",③リレー情報確認!$P$1)</f>
        <v/>
      </c>
      <c r="G14">
        <v>1</v>
      </c>
      <c r="H14" t="str">
        <f>IF(A14="","",③リレー情報確認!Q8)</f>
        <v/>
      </c>
      <c r="I14" t="str">
        <f>IF(A14="","",③リレー情報確認!P8)</f>
        <v/>
      </c>
      <c r="J14" t="str">
        <f>IF(A14="","",種目情報!$J$6)</f>
        <v/>
      </c>
      <c r="K14" t="str">
        <f>IF(A14="","",③リレー情報確認!$R$8)</f>
        <v/>
      </c>
      <c r="L14" t="str">
        <f>IF(A14="","",IF(②選手情報入力!$S$6="",0,1))</f>
        <v/>
      </c>
      <c r="M14" t="str">
        <f>IF(A14="","",種目情報!$K$6)</f>
        <v/>
      </c>
    </row>
    <row r="15" spans="1:13">
      <c r="A15" t="str">
        <f>IF(③リレー情報確認!O9="","",420000+①団体情報入力!$D$3*10)</f>
        <v/>
      </c>
      <c r="B15" t="str">
        <f>IF(A15="","",①団体情報入力!$D$3)</f>
        <v/>
      </c>
      <c r="C15" t="str">
        <f>IF(A15="","",③リレー情報確認!$J$1)</f>
        <v/>
      </c>
      <c r="D15" t="str">
        <f>IF(A15="","",③リレー情報確認!$P$1)</f>
        <v/>
      </c>
      <c r="G15">
        <v>2</v>
      </c>
      <c r="H15" t="str">
        <f>IF(A15="","",③リレー情報確認!Q9)</f>
        <v/>
      </c>
      <c r="I15" t="str">
        <f>IF(A15="","",③リレー情報確認!P9)</f>
        <v/>
      </c>
      <c r="J15" t="str">
        <f>IF(A15="","",種目情報!$J$6)</f>
        <v/>
      </c>
      <c r="K15" t="str">
        <f>IF(A15="","",③リレー情報確認!$R$8)</f>
        <v/>
      </c>
      <c r="L15" t="str">
        <f>IF(A15="","",IF(②選手情報入力!$S$6="",0,1))</f>
        <v/>
      </c>
      <c r="M15" t="str">
        <f>IF(A15="","",種目情報!$K$6)</f>
        <v/>
      </c>
    </row>
    <row r="16" spans="1:13">
      <c r="A16" t="str">
        <f>IF(③リレー情報確認!O10="","",420000+①団体情報入力!$D$3*10)</f>
        <v/>
      </c>
      <c r="B16" t="str">
        <f>IF(A16="","",①団体情報入力!$D$3)</f>
        <v/>
      </c>
      <c r="C16" t="str">
        <f>IF(A16="","",③リレー情報確認!$J$1)</f>
        <v/>
      </c>
      <c r="D16" t="str">
        <f>IF(A16="","",③リレー情報確認!$P$1)</f>
        <v/>
      </c>
      <c r="G16">
        <v>3</v>
      </c>
      <c r="H16" t="str">
        <f>IF(A16="","",③リレー情報確認!Q10)</f>
        <v/>
      </c>
      <c r="I16" t="str">
        <f>IF(A16="","",③リレー情報確認!P10)</f>
        <v/>
      </c>
      <c r="J16" t="str">
        <f>IF(A16="","",種目情報!$J$6)</f>
        <v/>
      </c>
      <c r="K16" t="str">
        <f>IF(A16="","",③リレー情報確認!$R$8)</f>
        <v/>
      </c>
      <c r="L16" t="str">
        <f>IF(A16="","",IF(②選手情報入力!$S$6="",0,1))</f>
        <v/>
      </c>
      <c r="M16" t="str">
        <f>IF(A16="","",種目情報!$K$6)</f>
        <v/>
      </c>
    </row>
    <row r="17" spans="1:13">
      <c r="A17" t="str">
        <f>IF(③リレー情報確認!O11="","",420000+①団体情報入力!$D$3*10)</f>
        <v/>
      </c>
      <c r="B17" t="str">
        <f>IF(A17="","",①団体情報入力!$D$3)</f>
        <v/>
      </c>
      <c r="C17" t="str">
        <f>IF(A17="","",③リレー情報確認!$J$1)</f>
        <v/>
      </c>
      <c r="D17" t="str">
        <f>IF(A17="","",③リレー情報確認!$P$1)</f>
        <v/>
      </c>
      <c r="G17">
        <v>4</v>
      </c>
      <c r="H17" t="str">
        <f>IF(A17="","",③リレー情報確認!Q11)</f>
        <v/>
      </c>
      <c r="I17" t="str">
        <f>IF(A17="","",③リレー情報確認!P11)</f>
        <v/>
      </c>
      <c r="J17" t="str">
        <f>IF(A17="","",種目情報!$J$6)</f>
        <v/>
      </c>
      <c r="K17" t="str">
        <f>IF(A17="","",③リレー情報確認!$R$8)</f>
        <v/>
      </c>
      <c r="L17" t="str">
        <f>IF(A17="","",IF(②選手情報入力!$S$6="",0,1))</f>
        <v/>
      </c>
      <c r="M17" t="str">
        <f>IF(A17="","",種目情報!$K$6)</f>
        <v/>
      </c>
    </row>
    <row r="18" spans="1:13">
      <c r="A18" t="str">
        <f>IF(③リレー情報確認!O12="","",420000+①団体情報入力!$D$3*10)</f>
        <v/>
      </c>
      <c r="B18" t="str">
        <f>IF(A18="","",①団体情報入力!$D$3)</f>
        <v/>
      </c>
      <c r="C18" t="str">
        <f>IF(A18="","",③リレー情報確認!$J$1)</f>
        <v/>
      </c>
      <c r="D18" t="str">
        <f>IF(A18="","",③リレー情報確認!$P$1)</f>
        <v/>
      </c>
      <c r="G18">
        <v>5</v>
      </c>
      <c r="H18" t="str">
        <f>IF(A18="","",③リレー情報確認!Q12)</f>
        <v/>
      </c>
      <c r="I18" t="str">
        <f>IF(A18="","",③リレー情報確認!P12)</f>
        <v/>
      </c>
      <c r="J18" t="str">
        <f>IF(A18="","",種目情報!$J$6)</f>
        <v/>
      </c>
      <c r="K18" t="str">
        <f>IF(A18="","",③リレー情報確認!$R$8)</f>
        <v/>
      </c>
      <c r="L18" t="str">
        <f>IF(A18="","",IF(②選手情報入力!$S$6="",0,1))</f>
        <v/>
      </c>
      <c r="M18" t="str">
        <f>IF(A18="","",種目情報!$K$6)</f>
        <v/>
      </c>
    </row>
    <row r="19" spans="1:13">
      <c r="A19" t="str">
        <f>IF(③リレー情報確認!O13="","",420000+①団体情報入力!$D$3*10)</f>
        <v/>
      </c>
      <c r="B19" t="str">
        <f>IF(A19="","",①団体情報入力!$D$3)</f>
        <v/>
      </c>
      <c r="C19" t="str">
        <f>IF(A19="","",③リレー情報確認!$J$1)</f>
        <v/>
      </c>
      <c r="D19" t="str">
        <f>IF(A19="","",③リレー情報確認!$P$1)</f>
        <v/>
      </c>
      <c r="G19">
        <v>6</v>
      </c>
      <c r="H19" t="str">
        <f>IF(A19="","",③リレー情報確認!Q13)</f>
        <v/>
      </c>
      <c r="I19" t="str">
        <f>IF(A19="","",③リレー情報確認!P13)</f>
        <v/>
      </c>
      <c r="J19" t="str">
        <f>IF(A19="","",種目情報!$J$6)</f>
        <v/>
      </c>
      <c r="K19" t="str">
        <f>IF(A19="","",③リレー情報確認!$R$8)</f>
        <v/>
      </c>
      <c r="L19" t="str">
        <f>IF(A19="","",IF(②選手情報入力!$S$6="",0,1))</f>
        <v/>
      </c>
      <c r="M19" t="str">
        <f>IF(A19="","",種目情報!$K$6)</f>
        <v/>
      </c>
    </row>
    <row r="20" spans="1:13">
      <c r="A20" s="10" t="str">
        <f>IF(③リレー情報確認!U8="","",1620000+①団体情報入力!$D$3*10)</f>
        <v/>
      </c>
      <c r="B20" s="10" t="str">
        <f>IF(A20="","",①団体情報入力!$D$3)</f>
        <v/>
      </c>
      <c r="C20" s="10" t="str">
        <f>IF(A20="","",③リレー情報確認!$J$1)</f>
        <v/>
      </c>
      <c r="D20" s="10" t="str">
        <f>IF(A20="","",③リレー情報確認!$P$1)</f>
        <v/>
      </c>
      <c r="E20" s="10"/>
      <c r="F20" s="10"/>
      <c r="G20" s="10">
        <v>1</v>
      </c>
      <c r="H20" s="10" t="str">
        <f>IF(A20="","",③リレー情報確認!W8)</f>
        <v/>
      </c>
      <c r="I20" s="10" t="str">
        <f>IF(A20="","",③リレー情報確認!V8)</f>
        <v/>
      </c>
      <c r="J20" s="10" t="str">
        <f>IF(A20="","",種目情報!$J$7)</f>
        <v/>
      </c>
      <c r="K20" s="10" t="str">
        <f>IF(A20="","",③リレー情報確認!$X$8)</f>
        <v/>
      </c>
      <c r="L20" s="10" t="str">
        <f>IF(A20="","",IF(②選手情報入力!$S$7="",0,1))</f>
        <v/>
      </c>
      <c r="M20" s="10" t="str">
        <f>IF(A20="","",種目情報!$K$7)</f>
        <v/>
      </c>
    </row>
    <row r="21" spans="1:13">
      <c r="A21" s="10" t="str">
        <f>IF(③リレー情報確認!U9="","",1620000+①団体情報入力!$D$3*10)</f>
        <v/>
      </c>
      <c r="B21" s="10" t="str">
        <f>IF(A21="","",①団体情報入力!$D$3)</f>
        <v/>
      </c>
      <c r="C21" s="10" t="str">
        <f>IF(A21="","",③リレー情報確認!$J$1)</f>
        <v/>
      </c>
      <c r="D21" s="10" t="str">
        <f>IF(A21="","",③リレー情報確認!$P$1)</f>
        <v/>
      </c>
      <c r="E21" s="10"/>
      <c r="F21" s="10"/>
      <c r="G21" s="10">
        <v>2</v>
      </c>
      <c r="H21" s="10" t="str">
        <f>IF(A21="","",③リレー情報確認!W9)</f>
        <v/>
      </c>
      <c r="I21" s="10" t="str">
        <f>IF(A21="","",③リレー情報確認!V9)</f>
        <v/>
      </c>
      <c r="J21" s="10" t="str">
        <f>IF(A21="","",種目情報!$J$7)</f>
        <v/>
      </c>
      <c r="K21" s="10" t="str">
        <f>IF(A21="","",③リレー情報確認!$X$8)</f>
        <v/>
      </c>
      <c r="L21" s="10" t="str">
        <f>IF(A21="","",IF(②選手情報入力!$S$7="",0,1))</f>
        <v/>
      </c>
      <c r="M21" s="10" t="str">
        <f>IF(A21="","",種目情報!$K$7)</f>
        <v/>
      </c>
    </row>
    <row r="22" spans="1:13">
      <c r="A22" s="10" t="str">
        <f>IF(③リレー情報確認!U10="","",1620000+①団体情報入力!$D$3*10)</f>
        <v/>
      </c>
      <c r="B22" s="10" t="str">
        <f>IF(A22="","",①団体情報入力!$D$3)</f>
        <v/>
      </c>
      <c r="C22" s="10" t="str">
        <f>IF(A22="","",③リレー情報確認!$J$1)</f>
        <v/>
      </c>
      <c r="D22" s="10" t="str">
        <f>IF(A22="","",③リレー情報確認!$P$1)</f>
        <v/>
      </c>
      <c r="E22" s="10"/>
      <c r="F22" s="10"/>
      <c r="G22" s="10">
        <v>3</v>
      </c>
      <c r="H22" s="10" t="str">
        <f>IF(A22="","",③リレー情報確認!W10)</f>
        <v/>
      </c>
      <c r="I22" s="10" t="str">
        <f>IF(A22="","",③リレー情報確認!V10)</f>
        <v/>
      </c>
      <c r="J22" s="10" t="str">
        <f>IF(A22="","",種目情報!$J$7)</f>
        <v/>
      </c>
      <c r="K22" s="10" t="str">
        <f>IF(A22="","",③リレー情報確認!$X$8)</f>
        <v/>
      </c>
      <c r="L22" s="10" t="str">
        <f>IF(A22="","",IF(②選手情報入力!$S$7="",0,1))</f>
        <v/>
      </c>
      <c r="M22" s="10" t="str">
        <f>IF(A22="","",種目情報!$K$7)</f>
        <v/>
      </c>
    </row>
    <row r="23" spans="1:13">
      <c r="A23" s="10" t="str">
        <f>IF(③リレー情報確認!U11="","",1620000+①団体情報入力!$D$3*10)</f>
        <v/>
      </c>
      <c r="B23" s="10" t="str">
        <f>IF(A23="","",①団体情報入力!$D$3)</f>
        <v/>
      </c>
      <c r="C23" s="10" t="str">
        <f>IF(A23="","",③リレー情報確認!$J$1)</f>
        <v/>
      </c>
      <c r="D23" s="10" t="str">
        <f>IF(A23="","",③リレー情報確認!$P$1)</f>
        <v/>
      </c>
      <c r="E23" s="10"/>
      <c r="F23" s="10"/>
      <c r="G23" s="10">
        <v>4</v>
      </c>
      <c r="H23" s="10" t="str">
        <f>IF(A23="","",③リレー情報確認!W11)</f>
        <v/>
      </c>
      <c r="I23" s="10" t="str">
        <f>IF(A23="","",③リレー情報確認!V11)</f>
        <v/>
      </c>
      <c r="J23" s="10" t="str">
        <f>IF(A23="","",種目情報!$J$7)</f>
        <v/>
      </c>
      <c r="K23" s="10" t="str">
        <f>IF(A23="","",③リレー情報確認!$X$8)</f>
        <v/>
      </c>
      <c r="L23" s="10" t="str">
        <f>IF(A23="","",IF(②選手情報入力!$S$7="",0,1))</f>
        <v/>
      </c>
      <c r="M23" s="10" t="str">
        <f>IF(A23="","",種目情報!$K$7)</f>
        <v/>
      </c>
    </row>
    <row r="24" spans="1:13">
      <c r="A24" s="10" t="str">
        <f>IF(③リレー情報確認!U12="","",1620000+①団体情報入力!$D$3*10)</f>
        <v/>
      </c>
      <c r="B24" s="10" t="str">
        <f>IF(A24="","",①団体情報入力!$D$3)</f>
        <v/>
      </c>
      <c r="C24" s="10" t="str">
        <f>IF(A24="","",③リレー情報確認!$J$1)</f>
        <v/>
      </c>
      <c r="D24" s="10" t="str">
        <f>IF(A24="","",③リレー情報確認!$P$1)</f>
        <v/>
      </c>
      <c r="E24" s="10"/>
      <c r="F24" s="10"/>
      <c r="G24" s="10">
        <v>5</v>
      </c>
      <c r="H24" s="10" t="str">
        <f>IF(A24="","",③リレー情報確認!W12)</f>
        <v/>
      </c>
      <c r="I24" s="10" t="str">
        <f>IF(A24="","",③リレー情報確認!V12)</f>
        <v/>
      </c>
      <c r="J24" s="10" t="str">
        <f>IF(A24="","",種目情報!$J$7)</f>
        <v/>
      </c>
      <c r="K24" s="10" t="str">
        <f>IF(A24="","",③リレー情報確認!$X$8)</f>
        <v/>
      </c>
      <c r="L24" s="10" t="str">
        <f>IF(A24="","",IF(②選手情報入力!$S$7="",0,1))</f>
        <v/>
      </c>
      <c r="M24" s="10" t="str">
        <f>IF(A24="","",種目情報!$K$7)</f>
        <v/>
      </c>
    </row>
    <row r="25" spans="1:13">
      <c r="A25" s="10" t="str">
        <f>IF(③リレー情報確認!U13="","",1620000+①団体情報入力!$D$3*10)</f>
        <v/>
      </c>
      <c r="B25" s="10" t="str">
        <f>IF(A25="","",①団体情報入力!$D$3)</f>
        <v/>
      </c>
      <c r="C25" s="10" t="str">
        <f>IF(A25="","",③リレー情報確認!$J$1)</f>
        <v/>
      </c>
      <c r="D25" s="10" t="str">
        <f>IF(A25="","",③リレー情報確認!$P$1)</f>
        <v/>
      </c>
      <c r="E25" s="10"/>
      <c r="F25" s="10"/>
      <c r="G25" s="10">
        <v>6</v>
      </c>
      <c r="H25" s="10" t="str">
        <f>IF(A25="","",③リレー情報確認!W13)</f>
        <v/>
      </c>
      <c r="I25" s="10" t="str">
        <f>IF(A25="","",③リレー情報確認!V13)</f>
        <v/>
      </c>
      <c r="J25" s="10" t="str">
        <f>IF(A25="","",種目情報!$J$7)</f>
        <v/>
      </c>
      <c r="K25" s="10" t="str">
        <f>IF(A25="","",③リレー情報確認!$X$8)</f>
        <v/>
      </c>
      <c r="L25" s="10" t="str">
        <f>IF(A25="","",IF(②選手情報入力!$S$7="",0,1))</f>
        <v/>
      </c>
      <c r="M25" s="10" t="str">
        <f>IF(A25="","",種目情報!$K$7)</f>
        <v/>
      </c>
    </row>
  </sheetData>
  <sheetProtection sheet="1" objects="1" scenarios="1"/>
  <phoneticPr fontId="38"/>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1740"/>
  <sheetViews>
    <sheetView topLeftCell="A19" workbookViewId="0">
      <selection activeCell="C3" sqref="C3"/>
    </sheetView>
  </sheetViews>
  <sheetFormatPr defaultColWidth="8.875" defaultRowHeight="13.5"/>
  <cols>
    <col min="1" max="3" width="8.875" style="30"/>
    <col min="4" max="4" width="9.5" style="30" bestFit="1" customWidth="1"/>
    <col min="5" max="16384" width="8.875" style="30"/>
  </cols>
  <sheetData>
    <row r="1" spans="1:13">
      <c r="A1" s="30" t="s">
        <v>204</v>
      </c>
      <c r="D1" s="30" t="s">
        <v>194</v>
      </c>
      <c r="E1" s="30" t="s">
        <v>195</v>
      </c>
      <c r="F1" s="30" t="s">
        <v>196</v>
      </c>
      <c r="G1" s="30" t="s">
        <v>11</v>
      </c>
      <c r="H1" s="30" t="s">
        <v>199</v>
      </c>
      <c r="I1" s="30" t="s">
        <v>200</v>
      </c>
      <c r="J1" s="30" t="s">
        <v>201</v>
      </c>
      <c r="K1" s="30" t="s">
        <v>202</v>
      </c>
      <c r="L1" s="30" t="s">
        <v>12</v>
      </c>
      <c r="M1" s="30" t="s">
        <v>207</v>
      </c>
    </row>
    <row r="2" spans="1:13">
      <c r="A2" s="30" t="str">
        <f>IF(①陸連データ貼付け!M2="","",①陸連データ貼付け!M2)</f>
        <v>C161</v>
      </c>
      <c r="B2" s="30" t="str">
        <f>LEFT(A2,1)</f>
        <v>C</v>
      </c>
      <c r="C2" s="30" t="str">
        <f>REPLACE(A2,1,1,"")</f>
        <v>161</v>
      </c>
      <c r="D2" s="30">
        <f>①陸連データ貼付け!B2</f>
        <v>2959126</v>
      </c>
      <c r="E2" s="30" t="str">
        <f>①陸連データ貼付け!C2</f>
        <v>池本　正幸</v>
      </c>
      <c r="F2" s="30" t="str">
        <f>ASC(①陸連データ貼付け!D2)</f>
        <v>ｲｹﾓﾄ ﾏｻﾕｷ</v>
      </c>
      <c r="G2" s="30" t="str">
        <f>①陸連データ貼付け!E2</f>
        <v>男</v>
      </c>
      <c r="H2" s="30">
        <f>①陸連データ貼付け!H2</f>
        <v>19080</v>
      </c>
      <c r="I2" s="30" t="str">
        <f>①陸連データ貼付け!I2</f>
        <v>アイシンＡＷ</v>
      </c>
      <c r="J2" s="30" t="str">
        <f>①陸連データ貼付け!J2</f>
        <v>アイシン　エィ　ダブリュ</v>
      </c>
      <c r="K2" s="30" t="str">
        <f>I2</f>
        <v>アイシンＡＷ</v>
      </c>
      <c r="L2" s="30" t="str">
        <f>IF(①陸連データ貼付け!P2="","",①陸連データ貼付け!P2)</f>
        <v/>
      </c>
      <c r="M2" s="30" t="str">
        <f>①陸連データ貼付け!Q2</f>
        <v>一般</v>
      </c>
    </row>
    <row r="3" spans="1:13">
      <c r="A3" s="30" t="str">
        <f>IF(①陸連データ貼付け!M3="","",①陸連データ貼付け!M3)</f>
        <v>C164</v>
      </c>
      <c r="B3" s="30" t="str">
        <f t="shared" ref="B3:B66" si="0">LEFT(A3,1)</f>
        <v>C</v>
      </c>
      <c r="C3" s="30" t="str">
        <f t="shared" ref="C3:C66" si="1">REPLACE(A3,1,1,"")</f>
        <v>164</v>
      </c>
      <c r="D3" s="30">
        <f>①陸連データ貼付け!B3</f>
        <v>5182622</v>
      </c>
      <c r="E3" s="30" t="str">
        <f>①陸連データ貼付け!C3</f>
        <v>粕谷　悠介</v>
      </c>
      <c r="F3" s="30" t="str">
        <f>ASC(①陸連データ貼付け!D3)</f>
        <v>ｶｽﾔ ﾕｳｽｹ</v>
      </c>
      <c r="G3" s="30" t="str">
        <f>①陸連データ貼付け!E3</f>
        <v>男</v>
      </c>
      <c r="H3" s="30">
        <f>①陸連データ貼付け!H3</f>
        <v>19080</v>
      </c>
      <c r="I3" s="30" t="str">
        <f>①陸連データ貼付け!I3</f>
        <v>アイシンＡＷ</v>
      </c>
      <c r="J3" s="30" t="str">
        <f>①陸連データ貼付け!J3</f>
        <v>アイシン　エィ　ダブリュ</v>
      </c>
      <c r="K3" s="30" t="str">
        <f t="shared" ref="K3:K66" si="2">I3</f>
        <v>アイシンＡＷ</v>
      </c>
      <c r="L3" s="30" t="str">
        <f>IF(①陸連データ貼付け!P3="","",①陸連データ貼付け!P3)</f>
        <v/>
      </c>
      <c r="M3" s="30" t="str">
        <f>①陸連データ貼付け!Q3</f>
        <v>一般</v>
      </c>
    </row>
    <row r="4" spans="1:13">
      <c r="A4" s="30" t="str">
        <f>IF(①陸連データ貼付け!M4="","",①陸連データ貼付け!M4)</f>
        <v>C627</v>
      </c>
      <c r="B4" s="30" t="str">
        <f t="shared" si="0"/>
        <v>C</v>
      </c>
      <c r="C4" s="30" t="str">
        <f t="shared" si="1"/>
        <v>627</v>
      </c>
      <c r="D4" s="30">
        <f>①陸連データ貼付け!B4</f>
        <v>61878333</v>
      </c>
      <c r="E4" s="30" t="str">
        <f>①陸連データ貼付け!C4</f>
        <v>座波　佑行</v>
      </c>
      <c r="F4" s="30" t="str">
        <f>ASC(①陸連データ貼付け!D4)</f>
        <v>ｻﾞﾊ ﾕｳｺｳ</v>
      </c>
      <c r="G4" s="30" t="str">
        <f>①陸連データ貼付け!E4</f>
        <v>男</v>
      </c>
      <c r="H4" s="30">
        <f>①陸連データ貼付け!H4</f>
        <v>19080</v>
      </c>
      <c r="I4" s="30" t="str">
        <f>①陸連データ貼付け!I4</f>
        <v>アイシンＡＷ</v>
      </c>
      <c r="J4" s="30" t="str">
        <f>①陸連データ貼付け!J4</f>
        <v>アイシン　エィ　ダブリュ</v>
      </c>
      <c r="K4" s="30" t="str">
        <f t="shared" si="2"/>
        <v>アイシンＡＷ</v>
      </c>
      <c r="L4" s="30" t="str">
        <f>IF(①陸連データ貼付け!P4="","",①陸連データ貼付け!P4)</f>
        <v/>
      </c>
      <c r="M4" s="30" t="str">
        <f>①陸連データ貼付け!Q4</f>
        <v>一般</v>
      </c>
    </row>
    <row r="5" spans="1:13">
      <c r="A5" s="30" t="str">
        <f>IF(①陸連データ貼付け!M5="","",①陸連データ貼付け!M5)</f>
        <v>C163</v>
      </c>
      <c r="B5" s="30" t="str">
        <f t="shared" si="0"/>
        <v>C</v>
      </c>
      <c r="C5" s="30" t="str">
        <f t="shared" si="1"/>
        <v>163</v>
      </c>
      <c r="D5" s="30">
        <f>①陸連データ貼付け!B5</f>
        <v>3113311</v>
      </c>
      <c r="E5" s="30" t="str">
        <f>①陸連データ貼付け!C5</f>
        <v>津村　優也</v>
      </c>
      <c r="F5" s="30" t="str">
        <f>ASC(①陸連データ貼付け!D5)</f>
        <v>ﾂﾑﾗ ﾕｳﾔ</v>
      </c>
      <c r="G5" s="30" t="str">
        <f>①陸連データ貼付け!E5</f>
        <v>男</v>
      </c>
      <c r="H5" s="30">
        <f>①陸連データ貼付け!H5</f>
        <v>19080</v>
      </c>
      <c r="I5" s="30" t="str">
        <f>①陸連データ貼付け!I5</f>
        <v>アイシンＡＷ</v>
      </c>
      <c r="J5" s="30" t="str">
        <f>①陸連データ貼付け!J5</f>
        <v>アイシン　エィ　ダブリュ</v>
      </c>
      <c r="K5" s="30" t="str">
        <f t="shared" si="2"/>
        <v>アイシンＡＷ</v>
      </c>
      <c r="L5" s="30" t="str">
        <f>IF(①陸連データ貼付け!P5="","",①陸連データ貼付け!P5)</f>
        <v/>
      </c>
      <c r="M5" s="30" t="str">
        <f>①陸連データ貼付け!Q5</f>
        <v>一般</v>
      </c>
    </row>
    <row r="6" spans="1:13">
      <c r="A6" s="30" t="str">
        <f>IF(①陸連データ貼付け!M6="","",①陸連データ貼付け!M6)</f>
        <v>C165</v>
      </c>
      <c r="B6" s="30" t="str">
        <f t="shared" si="0"/>
        <v>C</v>
      </c>
      <c r="C6" s="30" t="str">
        <f t="shared" si="1"/>
        <v>165</v>
      </c>
      <c r="D6" s="30">
        <f>①陸連データ貼付け!B6</f>
        <v>45529833</v>
      </c>
      <c r="E6" s="30" t="str">
        <f>①陸連データ貼付け!C6</f>
        <v>野村　能史</v>
      </c>
      <c r="F6" s="30" t="str">
        <f>ASC(①陸連データ貼付け!D6)</f>
        <v>ﾉﾑﾗ ﾖｼﾌﾐ</v>
      </c>
      <c r="G6" s="30" t="str">
        <f>①陸連データ貼付け!E6</f>
        <v>男</v>
      </c>
      <c r="H6" s="30">
        <f>①陸連データ貼付け!H6</f>
        <v>19080</v>
      </c>
      <c r="I6" s="30" t="str">
        <f>①陸連データ貼付け!I6</f>
        <v>アイシンＡＷ</v>
      </c>
      <c r="J6" s="30" t="str">
        <f>①陸連データ貼付け!J6</f>
        <v>アイシン　エィ　ダブリュ</v>
      </c>
      <c r="K6" s="30" t="str">
        <f t="shared" si="2"/>
        <v>アイシンＡＷ</v>
      </c>
      <c r="L6" s="30" t="str">
        <f>IF(①陸連データ貼付け!P6="","",①陸連データ貼付け!P6)</f>
        <v/>
      </c>
      <c r="M6" s="30" t="str">
        <f>①陸連データ貼付け!Q6</f>
        <v>一般</v>
      </c>
    </row>
    <row r="7" spans="1:13">
      <c r="A7" s="30" t="str">
        <f>IF(①陸連データ貼付け!M7="","",①陸連データ貼付け!M7)</f>
        <v>C162</v>
      </c>
      <c r="B7" s="30" t="str">
        <f t="shared" si="0"/>
        <v>C</v>
      </c>
      <c r="C7" s="30" t="str">
        <f t="shared" si="1"/>
        <v>162</v>
      </c>
      <c r="D7" s="30">
        <f>①陸連データ貼付け!B7</f>
        <v>3113210</v>
      </c>
      <c r="E7" s="30" t="str">
        <f>①陸連データ貼付け!C7</f>
        <v>渡邊　広希</v>
      </c>
      <c r="F7" s="30" t="str">
        <f>ASC(①陸連データ貼付け!D7)</f>
        <v>ﾜﾀﾅﾍﾞ ﾋﾛｷ</v>
      </c>
      <c r="G7" s="30" t="str">
        <f>①陸連データ貼付け!E7</f>
        <v>男</v>
      </c>
      <c r="H7" s="30">
        <f>①陸連データ貼付け!H7</f>
        <v>19080</v>
      </c>
      <c r="I7" s="30" t="str">
        <f>①陸連データ貼付け!I7</f>
        <v>アイシンＡＷ</v>
      </c>
      <c r="J7" s="30" t="str">
        <f>①陸連データ貼付け!J7</f>
        <v>アイシン　エィ　ダブリュ</v>
      </c>
      <c r="K7" s="30" t="str">
        <f t="shared" si="2"/>
        <v>アイシンＡＷ</v>
      </c>
      <c r="L7" s="30" t="str">
        <f>IF(①陸連データ貼付け!P7="","",①陸連データ貼付け!P7)</f>
        <v/>
      </c>
      <c r="M7" s="30" t="str">
        <f>①陸連データ貼付け!Q7</f>
        <v>一般</v>
      </c>
    </row>
    <row r="8" spans="1:13">
      <c r="A8" s="30" t="str">
        <f>IF(①陸連データ貼付け!M8="","",①陸連データ貼付け!M8)</f>
        <v>3-137</v>
      </c>
      <c r="B8" s="30" t="str">
        <f t="shared" si="0"/>
        <v>3</v>
      </c>
      <c r="C8" s="30" t="str">
        <f t="shared" si="1"/>
        <v>-137</v>
      </c>
      <c r="D8" s="30">
        <f>①陸連データ貼付け!B8</f>
        <v>72864936</v>
      </c>
      <c r="E8" s="30" t="str">
        <f>①陸連データ貼付け!C8</f>
        <v>安藤　雄次</v>
      </c>
      <c r="F8" s="30" t="str">
        <f>ASC(①陸連データ貼付け!D8)</f>
        <v>ｱﾝﾄﾞｳ ﾕｳｼﾞ</v>
      </c>
      <c r="G8" s="30" t="str">
        <f>①陸連データ貼付け!E8</f>
        <v>男</v>
      </c>
      <c r="H8" s="30">
        <f>①陸連データ貼付け!H8</f>
        <v>8196</v>
      </c>
      <c r="I8" s="30" t="str">
        <f>①陸連データ貼付け!I8</f>
        <v>愛知アスリート</v>
      </c>
      <c r="J8" s="30" t="str">
        <f>①陸連データ貼付け!J8</f>
        <v>アイチアスリート</v>
      </c>
      <c r="K8" s="30" t="str">
        <f t="shared" si="2"/>
        <v>愛知アスリート</v>
      </c>
      <c r="L8" s="30" t="str">
        <f>IF(①陸連データ貼付け!P8="","",①陸連データ貼付け!P8)</f>
        <v/>
      </c>
      <c r="M8" s="30" t="str">
        <f>①陸連データ貼付け!Q8</f>
        <v>一般</v>
      </c>
    </row>
    <row r="9" spans="1:13">
      <c r="A9" s="30" t="str">
        <f>IF(①陸連データ貼付け!M9="","",①陸連データ貼付け!M9)</f>
        <v>C404</v>
      </c>
      <c r="B9" s="30" t="str">
        <f t="shared" si="0"/>
        <v>C</v>
      </c>
      <c r="C9" s="30" t="str">
        <f t="shared" si="1"/>
        <v>404</v>
      </c>
      <c r="D9" s="30">
        <f>①陸連データ貼付け!B9</f>
        <v>3119519</v>
      </c>
      <c r="E9" s="30" t="str">
        <f>①陸連データ貼付け!C9</f>
        <v>伊藤　禎浩</v>
      </c>
      <c r="F9" s="30" t="str">
        <f>ASC(①陸連データ貼付け!D9)</f>
        <v>ｲﾄｳ ｻﾀﾞﾋﾛ</v>
      </c>
      <c r="G9" s="30" t="str">
        <f>①陸連データ貼付け!E9</f>
        <v>男</v>
      </c>
      <c r="H9" s="30">
        <f>①陸連データ貼付け!H9</f>
        <v>8196</v>
      </c>
      <c r="I9" s="30" t="str">
        <f>①陸連データ貼付け!I9</f>
        <v>愛知アスリート</v>
      </c>
      <c r="J9" s="30" t="str">
        <f>①陸連データ貼付け!J9</f>
        <v>アイチアスリート</v>
      </c>
      <c r="K9" s="30" t="str">
        <f t="shared" si="2"/>
        <v>愛知アスリート</v>
      </c>
      <c r="L9" s="30" t="str">
        <f>IF(①陸連データ貼付け!P9="","",①陸連データ貼付け!P9)</f>
        <v/>
      </c>
      <c r="M9" s="30" t="str">
        <f>①陸連データ貼付け!Q9</f>
        <v>一般</v>
      </c>
    </row>
    <row r="10" spans="1:13">
      <c r="A10" s="30" t="str">
        <f>IF(①陸連データ貼付け!M10="","",①陸連データ貼付け!M10)</f>
        <v>C405</v>
      </c>
      <c r="B10" s="30" t="str">
        <f t="shared" si="0"/>
        <v>C</v>
      </c>
      <c r="C10" s="30" t="str">
        <f t="shared" si="1"/>
        <v>405</v>
      </c>
      <c r="D10" s="30">
        <f>①陸連データ貼付け!B10</f>
        <v>46039830</v>
      </c>
      <c r="E10" s="30" t="str">
        <f>①陸連データ貼付け!C10</f>
        <v>杉田　研一</v>
      </c>
      <c r="F10" s="30" t="str">
        <f>ASC(①陸連データ貼付け!D10)</f>
        <v>ｽｷﾞﾀ ｹﾝｲﾁ</v>
      </c>
      <c r="G10" s="30" t="str">
        <f>①陸連データ貼付け!E10</f>
        <v>男</v>
      </c>
      <c r="H10" s="30">
        <f>①陸連データ貼付け!H10</f>
        <v>8196</v>
      </c>
      <c r="I10" s="30" t="str">
        <f>①陸連データ貼付け!I10</f>
        <v>愛知アスリート</v>
      </c>
      <c r="J10" s="30" t="str">
        <f>①陸連データ貼付け!J10</f>
        <v>アイチアスリート</v>
      </c>
      <c r="K10" s="30" t="str">
        <f t="shared" si="2"/>
        <v>愛知アスリート</v>
      </c>
      <c r="L10" s="30" t="str">
        <f>IF(①陸連データ貼付け!P10="","",①陸連データ貼付け!P10)</f>
        <v/>
      </c>
      <c r="M10" s="30" t="str">
        <f>①陸連データ貼付け!Q10</f>
        <v>一般</v>
      </c>
    </row>
    <row r="11" spans="1:13">
      <c r="A11" s="30" t="str">
        <f>IF(①陸連データ貼付け!M11="","",①陸連データ貼付け!M11)</f>
        <v>3-136</v>
      </c>
      <c r="B11" s="30" t="str">
        <f t="shared" si="0"/>
        <v>3</v>
      </c>
      <c r="C11" s="30" t="str">
        <f t="shared" si="1"/>
        <v>-136</v>
      </c>
      <c r="D11" s="30">
        <f>①陸連データ貼付け!B11</f>
        <v>53602117</v>
      </c>
      <c r="E11" s="30" t="str">
        <f>①陸連データ貼付け!C11</f>
        <v>角谷　亜哉</v>
      </c>
      <c r="F11" s="30" t="str">
        <f>ASC(①陸連データ貼付け!D11)</f>
        <v>ｽﾐﾔ ｱﾔ</v>
      </c>
      <c r="G11" s="30" t="str">
        <f>①陸連データ貼付け!E11</f>
        <v>女</v>
      </c>
      <c r="H11" s="30">
        <f>①陸連データ貼付け!H11</f>
        <v>8196</v>
      </c>
      <c r="I11" s="30" t="str">
        <f>①陸連データ貼付け!I11</f>
        <v>愛知アスリート</v>
      </c>
      <c r="J11" s="30" t="str">
        <f>①陸連データ貼付け!J11</f>
        <v>アイチアスリート</v>
      </c>
      <c r="K11" s="30" t="str">
        <f t="shared" si="2"/>
        <v>愛知アスリート</v>
      </c>
      <c r="L11" s="30" t="str">
        <f>IF(①陸連データ貼付け!P11="","",①陸連データ貼付け!P11)</f>
        <v/>
      </c>
      <c r="M11" s="30" t="str">
        <f>①陸連データ貼付け!Q11</f>
        <v>一般</v>
      </c>
    </row>
    <row r="12" spans="1:13">
      <c r="A12" s="30" t="str">
        <f>IF(①陸連データ貼付け!M12="","",①陸連データ貼付け!M12)</f>
        <v>C403</v>
      </c>
      <c r="B12" s="30" t="str">
        <f t="shared" si="0"/>
        <v>C</v>
      </c>
      <c r="C12" s="30" t="str">
        <f t="shared" si="1"/>
        <v>403</v>
      </c>
      <c r="D12" s="30">
        <f>①陸連データ貼付け!B12</f>
        <v>3031916</v>
      </c>
      <c r="E12" s="30" t="str">
        <f>①陸連データ貼付け!C12</f>
        <v>谷嵜　好美</v>
      </c>
      <c r="F12" s="30" t="str">
        <f>ASC(①陸連データ貼付け!D12)</f>
        <v>ﾀﾆｻﾞｷ ﾖｼﾐ</v>
      </c>
      <c r="G12" s="30" t="str">
        <f>①陸連データ貼付け!E12</f>
        <v>女</v>
      </c>
      <c r="H12" s="30">
        <f>①陸連データ貼付け!H12</f>
        <v>8196</v>
      </c>
      <c r="I12" s="30" t="str">
        <f>①陸連データ貼付け!I12</f>
        <v>愛知アスリート</v>
      </c>
      <c r="J12" s="30" t="str">
        <f>①陸連データ貼付け!J12</f>
        <v>アイチアスリート</v>
      </c>
      <c r="K12" s="30" t="str">
        <f t="shared" si="2"/>
        <v>愛知アスリート</v>
      </c>
      <c r="L12" s="30" t="str">
        <f>IF(①陸連データ貼付け!P12="","",①陸連データ貼付け!P12)</f>
        <v/>
      </c>
      <c r="M12" s="30" t="str">
        <f>①陸連データ貼付け!Q12</f>
        <v>一般</v>
      </c>
    </row>
    <row r="13" spans="1:13">
      <c r="A13" s="30" t="str">
        <f>IF(①陸連データ貼付け!M13="","",①陸連データ貼付け!M13)</f>
        <v>C401</v>
      </c>
      <c r="B13" s="30" t="str">
        <f t="shared" si="0"/>
        <v>C</v>
      </c>
      <c r="C13" s="30" t="str">
        <f t="shared" si="1"/>
        <v>401</v>
      </c>
      <c r="D13" s="30">
        <f>①陸連データ貼付け!B13</f>
        <v>2958630</v>
      </c>
      <c r="E13" s="30" t="str">
        <f>①陸連データ貼付け!C13</f>
        <v>藤城　豊</v>
      </c>
      <c r="F13" s="30" t="str">
        <f>ASC(①陸連データ貼付け!D13)</f>
        <v>ﾌｼﾞｼﾛ ﾕﾀｶ</v>
      </c>
      <c r="G13" s="30" t="str">
        <f>①陸連データ貼付け!E13</f>
        <v>男</v>
      </c>
      <c r="H13" s="30">
        <f>①陸連データ貼付け!H13</f>
        <v>8196</v>
      </c>
      <c r="I13" s="30" t="str">
        <f>①陸連データ貼付け!I13</f>
        <v>愛知アスリート</v>
      </c>
      <c r="J13" s="30" t="str">
        <f>①陸連データ貼付け!J13</f>
        <v>アイチアスリート</v>
      </c>
      <c r="K13" s="30" t="str">
        <f t="shared" si="2"/>
        <v>愛知アスリート</v>
      </c>
      <c r="L13" s="30" t="str">
        <f>IF(①陸連データ貼付け!P13="","",①陸連データ貼付け!P13)</f>
        <v/>
      </c>
      <c r="M13" s="30" t="str">
        <f>①陸連データ貼付け!Q13</f>
        <v>一般</v>
      </c>
    </row>
    <row r="14" spans="1:13">
      <c r="A14" s="30" t="str">
        <f>IF(①陸連データ貼付け!M14="","",①陸連データ貼付け!M14)</f>
        <v>C402</v>
      </c>
      <c r="B14" s="30" t="str">
        <f t="shared" si="0"/>
        <v>C</v>
      </c>
      <c r="C14" s="30" t="str">
        <f t="shared" si="1"/>
        <v>402</v>
      </c>
      <c r="D14" s="30">
        <f>①陸連データ貼付け!B14</f>
        <v>2958731</v>
      </c>
      <c r="E14" s="30" t="str">
        <f>①陸連データ貼付け!C14</f>
        <v>宮崎　隆介</v>
      </c>
      <c r="F14" s="30" t="str">
        <f>ASC(①陸連データ貼付け!D14)</f>
        <v>ﾐﾔｻﾞｷ ﾘｭｳｽｹ</v>
      </c>
      <c r="G14" s="30" t="str">
        <f>①陸連データ貼付け!E14</f>
        <v>男</v>
      </c>
      <c r="H14" s="30">
        <f>①陸連データ貼付け!H14</f>
        <v>8196</v>
      </c>
      <c r="I14" s="30" t="str">
        <f>①陸連データ貼付け!I14</f>
        <v>愛知アスリート</v>
      </c>
      <c r="J14" s="30" t="str">
        <f>①陸連データ貼付け!J14</f>
        <v>アイチアスリート</v>
      </c>
      <c r="K14" s="30" t="str">
        <f t="shared" si="2"/>
        <v>愛知アスリート</v>
      </c>
      <c r="L14" s="30" t="str">
        <f>IF(①陸連データ貼付け!P14="","",①陸連データ貼付け!P14)</f>
        <v/>
      </c>
      <c r="M14" s="30" t="str">
        <f>①陸連データ貼付け!Q14</f>
        <v>一般</v>
      </c>
    </row>
    <row r="15" spans="1:13">
      <c r="A15" s="30" t="str">
        <f>IF(①陸連データ貼付け!M15="","",①陸連データ貼付け!M15)</f>
        <v>V742</v>
      </c>
      <c r="B15" s="30" t="str">
        <f t="shared" si="0"/>
        <v>V</v>
      </c>
      <c r="C15" s="30" t="str">
        <f t="shared" si="1"/>
        <v>742</v>
      </c>
      <c r="D15" s="30">
        <f>①陸連データ貼付け!B15</f>
        <v>98119533</v>
      </c>
      <c r="E15" s="30" t="str">
        <f>①陸連データ貼付け!C15</f>
        <v>磯谷　陽太</v>
      </c>
      <c r="F15" s="30" t="str">
        <f>ASC(①陸連データ貼付け!D15)</f>
        <v>ｲｿｶﾞｲ ﾖｳﾀ</v>
      </c>
      <c r="G15" s="30" t="str">
        <f>①陸連データ貼付け!E15</f>
        <v>男</v>
      </c>
      <c r="H15" s="30">
        <f>①陸連データ貼付け!H15</f>
        <v>27733</v>
      </c>
      <c r="I15" s="30" t="str">
        <f>①陸連データ貼付け!I15</f>
        <v>愛知ハイテクアスリートクラブ</v>
      </c>
      <c r="J15" s="30" t="str">
        <f>①陸連データ貼付け!J15</f>
        <v>アイチハイテクアスリートクラブ</v>
      </c>
      <c r="K15" s="30" t="str">
        <f t="shared" si="2"/>
        <v>愛知ハイテクアスリートクラブ</v>
      </c>
      <c r="L15" s="30" t="str">
        <f>IF(①陸連データ貼付け!P15="","",①陸連データ貼付け!P15)</f>
        <v/>
      </c>
      <c r="M15" s="30" t="str">
        <f>①陸連データ貼付け!Q15</f>
        <v>一般</v>
      </c>
    </row>
    <row r="16" spans="1:13">
      <c r="A16" s="30" t="str">
        <f>IF(①陸連データ貼付け!M16="","",①陸連データ貼付け!M16)</f>
        <v>V6</v>
      </c>
      <c r="B16" s="30" t="str">
        <f t="shared" si="0"/>
        <v>V</v>
      </c>
      <c r="C16" s="30" t="str">
        <f t="shared" si="1"/>
        <v>6</v>
      </c>
      <c r="D16" s="30">
        <f>①陸連データ貼付け!B16</f>
        <v>96687945</v>
      </c>
      <c r="E16" s="30" t="str">
        <f>①陸連データ貼付け!C16</f>
        <v>浦野　光海</v>
      </c>
      <c r="F16" s="30" t="str">
        <f>ASC(①陸連データ貼付け!D16)</f>
        <v>ｳﾗﾉ ﾋﾛﾐ</v>
      </c>
      <c r="G16" s="30" t="str">
        <f>①陸連データ貼付け!E16</f>
        <v>男</v>
      </c>
      <c r="H16" s="30">
        <f>①陸連データ貼付け!H16</f>
        <v>27733</v>
      </c>
      <c r="I16" s="30" t="str">
        <f>①陸連データ貼付け!I16</f>
        <v>愛知ハイテクアスリートクラブ</v>
      </c>
      <c r="J16" s="30" t="str">
        <f>①陸連データ貼付け!J16</f>
        <v>アイチハイテクアスリートクラブ</v>
      </c>
      <c r="K16" s="30" t="str">
        <f t="shared" si="2"/>
        <v>愛知ハイテクアスリートクラブ</v>
      </c>
      <c r="L16" s="30" t="str">
        <f>IF(①陸連データ貼付け!P16="","",①陸連データ貼付け!P16)</f>
        <v/>
      </c>
      <c r="M16" s="30" t="str">
        <f>①陸連データ貼付け!Q16</f>
        <v>一般</v>
      </c>
    </row>
    <row r="17" spans="1:13">
      <c r="A17" s="30" t="str">
        <f>IF(①陸連データ貼付け!M17="","",①陸連データ貼付け!M17)</f>
        <v>V5002</v>
      </c>
      <c r="B17" s="30" t="str">
        <f t="shared" si="0"/>
        <v>V</v>
      </c>
      <c r="C17" s="30" t="str">
        <f t="shared" si="1"/>
        <v>5002</v>
      </c>
      <c r="D17" s="30">
        <f>①陸連データ貼付け!B17</f>
        <v>73086125</v>
      </c>
      <c r="E17" s="30" t="str">
        <f>①陸連データ貼付け!C17</f>
        <v>加藤　沙也花</v>
      </c>
      <c r="F17" s="30" t="str">
        <f>ASC(①陸連データ貼付け!D17)</f>
        <v>ｶﾄｳ ｻﾔｶ</v>
      </c>
      <c r="G17" s="30" t="str">
        <f>①陸連データ貼付け!E17</f>
        <v>女</v>
      </c>
      <c r="H17" s="30">
        <f>①陸連データ貼付け!H17</f>
        <v>27733</v>
      </c>
      <c r="I17" s="30" t="str">
        <f>①陸連データ貼付け!I17</f>
        <v>愛知ハイテクアスリートクラブ</v>
      </c>
      <c r="J17" s="30" t="str">
        <f>①陸連データ貼付け!J17</f>
        <v>アイチハイテクアスリートクラブ</v>
      </c>
      <c r="K17" s="30" t="str">
        <f t="shared" si="2"/>
        <v>愛知ハイテクアスリートクラブ</v>
      </c>
      <c r="L17" s="30" t="str">
        <f>IF(①陸連データ貼付け!P17="","",①陸連データ貼付け!P17)</f>
        <v/>
      </c>
      <c r="M17" s="30" t="str">
        <f>①陸連データ貼付け!Q17</f>
        <v>一般</v>
      </c>
    </row>
    <row r="18" spans="1:13">
      <c r="A18" s="30" t="str">
        <f>IF(①陸連データ貼付け!M18="","",①陸連データ貼付け!M18)</f>
        <v>V5</v>
      </c>
      <c r="B18" s="30" t="str">
        <f t="shared" si="0"/>
        <v>V</v>
      </c>
      <c r="C18" s="30" t="str">
        <f t="shared" si="1"/>
        <v>5</v>
      </c>
      <c r="D18" s="30">
        <f>①陸連データ貼付け!B18</f>
        <v>96687844</v>
      </c>
      <c r="E18" s="30" t="str">
        <f>①陸連データ貼付け!C18</f>
        <v>加藤　大源</v>
      </c>
      <c r="F18" s="30" t="str">
        <f>ASC(①陸連データ貼付け!D18)</f>
        <v>ｶﾄｳ ﾀﾞｲｹﾞﾝ</v>
      </c>
      <c r="G18" s="30" t="str">
        <f>①陸連データ貼付け!E18</f>
        <v>男</v>
      </c>
      <c r="H18" s="30">
        <f>①陸連データ貼付け!H18</f>
        <v>27733</v>
      </c>
      <c r="I18" s="30" t="str">
        <f>①陸連データ貼付け!I18</f>
        <v>愛知ハイテクアスリートクラブ</v>
      </c>
      <c r="J18" s="30" t="str">
        <f>①陸連データ貼付け!J18</f>
        <v>アイチハイテクアスリートクラブ</v>
      </c>
      <c r="K18" s="30" t="str">
        <f t="shared" si="2"/>
        <v>愛知ハイテクアスリートクラブ</v>
      </c>
      <c r="L18" s="30" t="str">
        <f>IF(①陸連データ貼付け!P18="","",①陸連データ貼付け!P18)</f>
        <v/>
      </c>
      <c r="M18" s="30" t="str">
        <f>①陸連データ貼付け!Q18</f>
        <v>一般</v>
      </c>
    </row>
    <row r="19" spans="1:13">
      <c r="A19" s="30" t="str">
        <f>IF(①陸連データ貼付け!M19="","",①陸連データ貼付け!M19)</f>
        <v>V5001</v>
      </c>
      <c r="B19" s="30" t="str">
        <f t="shared" si="0"/>
        <v>V</v>
      </c>
      <c r="C19" s="30" t="str">
        <f t="shared" si="1"/>
        <v>5001</v>
      </c>
      <c r="D19" s="30">
        <f>①陸連データ貼付け!B19</f>
        <v>73086024</v>
      </c>
      <c r="E19" s="30" t="str">
        <f>①陸連データ貼付け!C19</f>
        <v>木下　誠菜</v>
      </c>
      <c r="F19" s="30" t="str">
        <f>ASC(①陸連データ貼付け!D19)</f>
        <v>ｷﾉｼﾀ ｾｲﾅ</v>
      </c>
      <c r="G19" s="30" t="str">
        <f>①陸連データ貼付け!E19</f>
        <v>女</v>
      </c>
      <c r="H19" s="30">
        <f>①陸連データ貼付け!H19</f>
        <v>27733</v>
      </c>
      <c r="I19" s="30" t="str">
        <f>①陸連データ貼付け!I19</f>
        <v>愛知ハイテクアスリートクラブ</v>
      </c>
      <c r="J19" s="30" t="str">
        <f>①陸連データ貼付け!J19</f>
        <v>アイチハイテクアスリートクラブ</v>
      </c>
      <c r="K19" s="30" t="str">
        <f t="shared" si="2"/>
        <v>愛知ハイテクアスリートクラブ</v>
      </c>
      <c r="L19" s="30" t="str">
        <f>IF(①陸連データ貼付け!P19="","",①陸連データ貼付け!P19)</f>
        <v/>
      </c>
      <c r="M19" s="30" t="str">
        <f>①陸連データ貼付け!Q19</f>
        <v>一般</v>
      </c>
    </row>
    <row r="20" spans="1:13">
      <c r="A20" s="30" t="str">
        <f>IF(①陸連データ貼付け!M20="","",①陸連データ貼付け!M20)</f>
        <v>V1</v>
      </c>
      <c r="B20" s="30" t="str">
        <f t="shared" si="0"/>
        <v>V</v>
      </c>
      <c r="C20" s="30" t="str">
        <f t="shared" si="1"/>
        <v>1</v>
      </c>
      <c r="D20" s="30">
        <f>①陸連データ貼付け!B20</f>
        <v>85456230</v>
      </c>
      <c r="E20" s="30" t="str">
        <f>①陸連データ貼付け!C20</f>
        <v>澤　孝輔</v>
      </c>
      <c r="F20" s="30" t="str">
        <f>ASC(①陸連データ貼付け!D20)</f>
        <v>ｻﾜ ｺｳｽｹ</v>
      </c>
      <c r="G20" s="30" t="str">
        <f>①陸連データ貼付け!E20</f>
        <v>男</v>
      </c>
      <c r="H20" s="30">
        <f>①陸連データ貼付け!H20</f>
        <v>27733</v>
      </c>
      <c r="I20" s="30" t="str">
        <f>①陸連データ貼付け!I20</f>
        <v>愛知ハイテクアスリートクラブ</v>
      </c>
      <c r="J20" s="30" t="str">
        <f>①陸連データ貼付け!J20</f>
        <v>アイチハイテクアスリートクラブ</v>
      </c>
      <c r="K20" s="30" t="str">
        <f t="shared" si="2"/>
        <v>愛知ハイテクアスリートクラブ</v>
      </c>
      <c r="L20" s="30" t="str">
        <f>IF(①陸連データ貼付け!P20="","",①陸連データ貼付け!P20)</f>
        <v/>
      </c>
      <c r="M20" s="30" t="str">
        <f>①陸連データ貼付け!Q20</f>
        <v>一般</v>
      </c>
    </row>
    <row r="21" spans="1:13">
      <c r="A21" s="30" t="str">
        <f>IF(①陸連データ貼付け!M21="","",①陸連データ貼付け!M21)</f>
        <v>V2</v>
      </c>
      <c r="B21" s="30" t="str">
        <f t="shared" si="0"/>
        <v>V</v>
      </c>
      <c r="C21" s="30" t="str">
        <f t="shared" si="1"/>
        <v>2</v>
      </c>
      <c r="D21" s="30">
        <f>①陸連データ貼付け!B21</f>
        <v>96687541</v>
      </c>
      <c r="E21" s="30" t="str">
        <f>①陸連データ貼付け!C21</f>
        <v>谷口　柊斗</v>
      </c>
      <c r="F21" s="30" t="str">
        <f>ASC(①陸連データ貼付け!D21)</f>
        <v>ﾀﾆｸﾞﾁ ｼｭｳﾄ</v>
      </c>
      <c r="G21" s="30" t="str">
        <f>①陸連データ貼付け!E21</f>
        <v>男</v>
      </c>
      <c r="H21" s="30">
        <f>①陸連データ貼付け!H21</f>
        <v>27733</v>
      </c>
      <c r="I21" s="30" t="str">
        <f>①陸連データ貼付け!I21</f>
        <v>愛知ハイテクアスリートクラブ</v>
      </c>
      <c r="J21" s="30" t="str">
        <f>①陸連データ貼付け!J21</f>
        <v>アイチハイテクアスリートクラブ</v>
      </c>
      <c r="K21" s="30" t="str">
        <f t="shared" si="2"/>
        <v>愛知ハイテクアスリートクラブ</v>
      </c>
      <c r="L21" s="30" t="str">
        <f>IF(①陸連データ貼付け!P21="","",①陸連データ貼付け!P21)</f>
        <v/>
      </c>
      <c r="M21" s="30" t="str">
        <f>①陸連データ貼付け!Q21</f>
        <v>一般</v>
      </c>
    </row>
    <row r="22" spans="1:13">
      <c r="A22" s="30" t="str">
        <f>IF(①陸連データ貼付け!M22="","",①陸連データ貼付け!M22)</f>
        <v>V4</v>
      </c>
      <c r="B22" s="30" t="str">
        <f t="shared" si="0"/>
        <v>V</v>
      </c>
      <c r="C22" s="30" t="str">
        <f t="shared" si="1"/>
        <v>4</v>
      </c>
      <c r="D22" s="30">
        <f>①陸連データ貼付け!B22</f>
        <v>96687743</v>
      </c>
      <c r="E22" s="30" t="str">
        <f>①陸連データ貼付け!C22</f>
        <v>戸松　杏介</v>
      </c>
      <c r="F22" s="30" t="str">
        <f>ASC(①陸連データ貼付け!D22)</f>
        <v>ﾄﾏﾂ ｷｮｳｽｹ</v>
      </c>
      <c r="G22" s="30" t="str">
        <f>①陸連データ貼付け!E22</f>
        <v>男</v>
      </c>
      <c r="H22" s="30">
        <f>①陸連データ貼付け!H22</f>
        <v>27733</v>
      </c>
      <c r="I22" s="30" t="str">
        <f>①陸連データ貼付け!I22</f>
        <v>愛知ハイテクアスリートクラブ</v>
      </c>
      <c r="J22" s="30" t="str">
        <f>①陸連データ貼付け!J22</f>
        <v>アイチハイテクアスリートクラブ</v>
      </c>
      <c r="K22" s="30" t="str">
        <f t="shared" si="2"/>
        <v>愛知ハイテクアスリートクラブ</v>
      </c>
      <c r="L22" s="30" t="str">
        <f>IF(①陸連データ貼付け!P22="","",①陸連データ貼付け!P22)</f>
        <v/>
      </c>
      <c r="M22" s="30" t="str">
        <f>①陸連データ貼付け!Q22</f>
        <v>一般</v>
      </c>
    </row>
    <row r="23" spans="1:13">
      <c r="A23" s="30" t="str">
        <f>IF(①陸連データ貼付け!M23="","",①陸連データ貼付け!M23)</f>
        <v>V7</v>
      </c>
      <c r="B23" s="30" t="str">
        <f t="shared" si="0"/>
        <v>V</v>
      </c>
      <c r="C23" s="30" t="str">
        <f t="shared" si="1"/>
        <v>7</v>
      </c>
      <c r="D23" s="30">
        <f>①陸連データ貼付け!B23</f>
        <v>96688037</v>
      </c>
      <c r="E23" s="30" t="str">
        <f>①陸連データ貼付け!C23</f>
        <v>野村　龍成</v>
      </c>
      <c r="F23" s="30" t="str">
        <f>ASC(①陸連データ貼付け!D23)</f>
        <v>ﾉﾑﾗ ﾘｭｳｾｲ</v>
      </c>
      <c r="G23" s="30" t="str">
        <f>①陸連データ貼付け!E23</f>
        <v>男</v>
      </c>
      <c r="H23" s="30">
        <f>①陸連データ貼付け!H23</f>
        <v>27733</v>
      </c>
      <c r="I23" s="30" t="str">
        <f>①陸連データ貼付け!I23</f>
        <v>愛知ハイテクアスリートクラブ</v>
      </c>
      <c r="J23" s="30" t="str">
        <f>①陸連データ貼付け!J23</f>
        <v>アイチハイテクアスリートクラブ</v>
      </c>
      <c r="K23" s="30" t="str">
        <f t="shared" si="2"/>
        <v>愛知ハイテクアスリートクラブ</v>
      </c>
      <c r="L23" s="30" t="str">
        <f>IF(①陸連データ貼付け!P23="","",①陸連データ貼付け!P23)</f>
        <v/>
      </c>
      <c r="M23" s="30" t="str">
        <f>①陸連データ貼付け!Q23</f>
        <v>一般</v>
      </c>
    </row>
    <row r="24" spans="1:13">
      <c r="A24" s="30" t="str">
        <f>IF(①陸連データ貼付け!M24="","",①陸連データ貼付け!M24)</f>
        <v>V3</v>
      </c>
      <c r="B24" s="30" t="str">
        <f t="shared" si="0"/>
        <v>V</v>
      </c>
      <c r="C24" s="30" t="str">
        <f t="shared" si="1"/>
        <v>3</v>
      </c>
      <c r="D24" s="30">
        <f>①陸連データ貼付け!B24</f>
        <v>96687642</v>
      </c>
      <c r="E24" s="30" t="str">
        <f>①陸連データ貼付け!C24</f>
        <v>森　大輔</v>
      </c>
      <c r="F24" s="30" t="str">
        <f>ASC(①陸連データ貼付け!D24)</f>
        <v>ﾓﾘ ﾀﾞｲｽｹ</v>
      </c>
      <c r="G24" s="30" t="str">
        <f>①陸連データ貼付け!E24</f>
        <v>男</v>
      </c>
      <c r="H24" s="30">
        <f>①陸連データ貼付け!H24</f>
        <v>27733</v>
      </c>
      <c r="I24" s="30" t="str">
        <f>①陸連データ貼付け!I24</f>
        <v>愛知ハイテクアスリートクラブ</v>
      </c>
      <c r="J24" s="30" t="str">
        <f>①陸連データ貼付け!J24</f>
        <v>アイチハイテクアスリートクラブ</v>
      </c>
      <c r="K24" s="30" t="str">
        <f t="shared" si="2"/>
        <v>愛知ハイテクアスリートクラブ</v>
      </c>
      <c r="L24" s="30" t="str">
        <f>IF(①陸連データ貼付け!P24="","",①陸連データ貼付け!P24)</f>
        <v/>
      </c>
      <c r="M24" s="30" t="str">
        <f>①陸連データ貼付け!Q24</f>
        <v>一般</v>
      </c>
    </row>
    <row r="25" spans="1:13">
      <c r="A25" s="30" t="str">
        <f>IF(①陸連データ貼付け!M25="","",①陸連データ貼付け!M25)</f>
        <v>V5003</v>
      </c>
      <c r="B25" s="30" t="str">
        <f t="shared" si="0"/>
        <v>V</v>
      </c>
      <c r="C25" s="30" t="str">
        <f t="shared" si="1"/>
        <v>5003</v>
      </c>
      <c r="D25" s="30">
        <f>①陸連データ貼付け!B25</f>
        <v>85456331</v>
      </c>
      <c r="E25" s="30" t="str">
        <f>①陸連データ貼付け!C25</f>
        <v>山口　寧</v>
      </c>
      <c r="F25" s="30" t="str">
        <f>ASC(①陸連データ貼付け!D25)</f>
        <v>ﾔﾏｸﾞﾁ ｼｽﾞｸ</v>
      </c>
      <c r="G25" s="30" t="str">
        <f>①陸連データ貼付け!E25</f>
        <v>女</v>
      </c>
      <c r="H25" s="30">
        <f>①陸連データ貼付け!H25</f>
        <v>27733</v>
      </c>
      <c r="I25" s="30" t="str">
        <f>①陸連データ貼付け!I25</f>
        <v>愛知ハイテクアスリートクラブ</v>
      </c>
      <c r="J25" s="30" t="str">
        <f>①陸連データ貼付け!J25</f>
        <v>アイチハイテクアスリートクラブ</v>
      </c>
      <c r="K25" s="30" t="str">
        <f t="shared" si="2"/>
        <v>愛知ハイテクアスリートクラブ</v>
      </c>
      <c r="L25" s="30" t="str">
        <f>IF(①陸連データ貼付け!P25="","",①陸連データ貼付け!P25)</f>
        <v/>
      </c>
      <c r="M25" s="30" t="str">
        <f>①陸連データ貼付け!Q25</f>
        <v>一般</v>
      </c>
    </row>
    <row r="26" spans="1:13">
      <c r="A26" s="30" t="str">
        <f>IF(①陸連データ貼付け!M26="","",①陸連データ貼付け!M26)</f>
        <v>C380</v>
      </c>
      <c r="B26" s="30" t="str">
        <f t="shared" si="0"/>
        <v>C</v>
      </c>
      <c r="C26" s="30" t="str">
        <f t="shared" si="1"/>
        <v>380</v>
      </c>
      <c r="D26" s="30">
        <f>①陸連データ貼付け!B26</f>
        <v>84945636</v>
      </c>
      <c r="E26" s="30" t="str">
        <f>①陸連データ貼付け!C26</f>
        <v>青山　正之</v>
      </c>
      <c r="F26" s="30" t="str">
        <f>ASC(①陸連データ貼付け!D26)</f>
        <v>ｱｵﾔﾏ ﾏｻﾕｷ</v>
      </c>
      <c r="G26" s="30" t="str">
        <f>①陸連データ貼付け!E26</f>
        <v>男</v>
      </c>
      <c r="H26" s="30">
        <f>①陸連データ貼付け!H26</f>
        <v>19102</v>
      </c>
      <c r="I26" s="30" t="str">
        <f>①陸連データ貼付け!I26</f>
        <v>愛知マスターズ西三河支部</v>
      </c>
      <c r="J26" s="30" t="str">
        <f>①陸連データ貼付け!J26</f>
        <v>アイチマスターズニシミカワシブ</v>
      </c>
      <c r="K26" s="30" t="str">
        <f t="shared" si="2"/>
        <v>愛知マスターズ西三河支部</v>
      </c>
      <c r="L26" s="30" t="str">
        <f>IF(①陸連データ貼付け!P26="","",①陸連データ貼付け!P26)</f>
        <v/>
      </c>
      <c r="M26" s="30" t="str">
        <f>①陸連データ貼付け!Q26</f>
        <v>一般</v>
      </c>
    </row>
    <row r="27" spans="1:13">
      <c r="A27" s="30" t="str">
        <f>IF(①陸連データ貼付け!M27="","",①陸連データ貼付け!M27)</f>
        <v>C639</v>
      </c>
      <c r="B27" s="30" t="str">
        <f t="shared" si="0"/>
        <v>C</v>
      </c>
      <c r="C27" s="30" t="str">
        <f t="shared" si="1"/>
        <v>639</v>
      </c>
      <c r="D27" s="30">
        <f>①陸連データ貼付け!B27</f>
        <v>79095030</v>
      </c>
      <c r="E27" s="30" t="str">
        <f>①陸連データ貼付け!C27</f>
        <v>浅井　克洋</v>
      </c>
      <c r="F27" s="30" t="str">
        <f>ASC(①陸連データ貼付け!D27)</f>
        <v>ｱｻｲ ｶﾂﾋﾛ</v>
      </c>
      <c r="G27" s="30" t="str">
        <f>①陸連データ貼付け!E27</f>
        <v>男</v>
      </c>
      <c r="H27" s="30">
        <f>①陸連データ貼付け!H27</f>
        <v>19102</v>
      </c>
      <c r="I27" s="30" t="str">
        <f>①陸連データ貼付け!I27</f>
        <v>愛知マスターズ西三河支部</v>
      </c>
      <c r="J27" s="30" t="str">
        <f>①陸連データ貼付け!J27</f>
        <v>アイチマスターズニシミカワシブ</v>
      </c>
      <c r="K27" s="30" t="str">
        <f t="shared" si="2"/>
        <v>愛知マスターズ西三河支部</v>
      </c>
      <c r="L27" s="30" t="str">
        <f>IF(①陸連データ貼付け!P27="","",①陸連データ貼付け!P27)</f>
        <v/>
      </c>
      <c r="M27" s="30" t="str">
        <f>①陸連データ貼付け!Q27</f>
        <v>一般</v>
      </c>
    </row>
    <row r="28" spans="1:13">
      <c r="A28" s="30" t="str">
        <f>IF(①陸連データ貼付け!M28="","",①陸連データ貼付け!M28)</f>
        <v>C379</v>
      </c>
      <c r="B28" s="30" t="str">
        <f t="shared" si="0"/>
        <v>C</v>
      </c>
      <c r="C28" s="30" t="str">
        <f t="shared" si="1"/>
        <v>379</v>
      </c>
      <c r="D28" s="30">
        <f>①陸連データ貼付け!B28</f>
        <v>73261827</v>
      </c>
      <c r="E28" s="30" t="str">
        <f>①陸連データ貼付け!C28</f>
        <v>浅川　昌信</v>
      </c>
      <c r="F28" s="30" t="str">
        <f>ASC(①陸連データ貼付け!D28)</f>
        <v>ｱｻｶﾜ ﾏｻﾉﾌﾞ</v>
      </c>
      <c r="G28" s="30" t="str">
        <f>①陸連データ貼付け!E28</f>
        <v>男</v>
      </c>
      <c r="H28" s="30">
        <f>①陸連データ貼付け!H28</f>
        <v>19102</v>
      </c>
      <c r="I28" s="30" t="str">
        <f>①陸連データ貼付け!I28</f>
        <v>愛知マスターズ西三河支部</v>
      </c>
      <c r="J28" s="30" t="str">
        <f>①陸連データ貼付け!J28</f>
        <v>アイチマスターズニシミカワシブ</v>
      </c>
      <c r="K28" s="30" t="str">
        <f t="shared" si="2"/>
        <v>愛知マスターズ西三河支部</v>
      </c>
      <c r="L28" s="30" t="str">
        <f>IF(①陸連データ貼付け!P28="","",①陸連データ貼付け!P28)</f>
        <v/>
      </c>
      <c r="M28" s="30" t="str">
        <f>①陸連データ貼付け!Q28</f>
        <v>一般</v>
      </c>
    </row>
    <row r="29" spans="1:13">
      <c r="A29" s="30" t="str">
        <f>IF(①陸連データ貼付け!M29="","",①陸連データ貼付け!M29)</f>
        <v>C357</v>
      </c>
      <c r="B29" s="30" t="str">
        <f t="shared" si="0"/>
        <v>C</v>
      </c>
      <c r="C29" s="30" t="str">
        <f t="shared" si="1"/>
        <v>357</v>
      </c>
      <c r="D29" s="30">
        <f>①陸連データ貼付け!B29</f>
        <v>3028215</v>
      </c>
      <c r="E29" s="30" t="str">
        <f>①陸連データ貼付け!C29</f>
        <v>東　二三子</v>
      </c>
      <c r="F29" s="30" t="str">
        <f>ASC(①陸連データ貼付け!D29)</f>
        <v>ｱｽﾞﾏ ﾌﾐｺ</v>
      </c>
      <c r="G29" s="30" t="str">
        <f>①陸連データ貼付け!E29</f>
        <v>女</v>
      </c>
      <c r="H29" s="30">
        <f>①陸連データ貼付け!H29</f>
        <v>19102</v>
      </c>
      <c r="I29" s="30" t="str">
        <f>①陸連データ貼付け!I29</f>
        <v>愛知マスターズ西三河支部</v>
      </c>
      <c r="J29" s="30" t="str">
        <f>①陸連データ貼付け!J29</f>
        <v>アイチマスターズニシミカワシブ</v>
      </c>
      <c r="K29" s="30" t="str">
        <f t="shared" si="2"/>
        <v>愛知マスターズ西三河支部</v>
      </c>
      <c r="L29" s="30" t="str">
        <f>IF(①陸連データ貼付け!P29="","",①陸連データ貼付け!P29)</f>
        <v/>
      </c>
      <c r="M29" s="30" t="str">
        <f>①陸連データ貼付け!Q29</f>
        <v>一般</v>
      </c>
    </row>
    <row r="30" spans="1:13">
      <c r="A30" s="30" t="str">
        <f>IF(①陸連データ貼付け!M30="","",①陸連データ貼付け!M30)</f>
        <v>3-030</v>
      </c>
      <c r="B30" s="30" t="str">
        <f t="shared" si="0"/>
        <v>3</v>
      </c>
      <c r="C30" s="30" t="str">
        <f t="shared" si="1"/>
        <v>-030</v>
      </c>
      <c r="D30" s="30">
        <f>①陸連データ貼付け!B30</f>
        <v>3027416</v>
      </c>
      <c r="E30" s="30" t="str">
        <f>①陸連データ貼付け!C30</f>
        <v>足立　和男</v>
      </c>
      <c r="F30" s="30" t="str">
        <f>ASC(①陸連データ貼付け!D30)</f>
        <v>ｱﾀﾞﾁ ｶｽﾞｵ</v>
      </c>
      <c r="G30" s="30" t="str">
        <f>①陸連データ貼付け!E30</f>
        <v>男</v>
      </c>
      <c r="H30" s="30">
        <f>①陸連データ貼付け!H30</f>
        <v>19102</v>
      </c>
      <c r="I30" s="30" t="str">
        <f>①陸連データ貼付け!I30</f>
        <v>愛知マスターズ西三河支部</v>
      </c>
      <c r="J30" s="30" t="str">
        <f>①陸連データ貼付け!J30</f>
        <v>アイチマスターズニシミカワシブ</v>
      </c>
      <c r="K30" s="30" t="str">
        <f t="shared" si="2"/>
        <v>愛知マスターズ西三河支部</v>
      </c>
      <c r="L30" s="30" t="str">
        <f>IF(①陸連データ貼付け!P30="","",①陸連データ貼付け!P30)</f>
        <v/>
      </c>
      <c r="M30" s="30" t="str">
        <f>①陸連データ貼付け!Q30</f>
        <v>一般</v>
      </c>
    </row>
    <row r="31" spans="1:13">
      <c r="A31" s="30" t="str">
        <f>IF(①陸連データ貼付け!M31="","",①陸連データ貼付け!M31)</f>
        <v>3-066</v>
      </c>
      <c r="B31" s="30" t="str">
        <f t="shared" si="0"/>
        <v>3</v>
      </c>
      <c r="C31" s="30" t="str">
        <f t="shared" si="1"/>
        <v>-066</v>
      </c>
      <c r="D31" s="30">
        <f>①陸連データ貼付け!B31</f>
        <v>84946233</v>
      </c>
      <c r="E31" s="30" t="str">
        <f>①陸連データ貼付け!C31</f>
        <v>五十嵐　裕樹</v>
      </c>
      <c r="F31" s="30" t="str">
        <f>ASC(①陸連データ貼付け!D31)</f>
        <v>ｲｶﾞﾗｼ ﾋﾛｷ</v>
      </c>
      <c r="G31" s="30" t="str">
        <f>①陸連データ貼付け!E31</f>
        <v>男</v>
      </c>
      <c r="H31" s="30">
        <f>①陸連データ貼付け!H31</f>
        <v>19102</v>
      </c>
      <c r="I31" s="30" t="str">
        <f>①陸連データ貼付け!I31</f>
        <v>愛知マスターズ西三河支部</v>
      </c>
      <c r="J31" s="30" t="str">
        <f>①陸連データ貼付け!J31</f>
        <v>アイチマスターズニシミカワシブ</v>
      </c>
      <c r="K31" s="30" t="str">
        <f t="shared" si="2"/>
        <v>愛知マスターズ西三河支部</v>
      </c>
      <c r="L31" s="30" t="str">
        <f>IF(①陸連データ貼付け!P31="","",①陸連データ貼付け!P31)</f>
        <v/>
      </c>
      <c r="M31" s="30" t="str">
        <f>①陸連データ貼付け!Q31</f>
        <v>一般</v>
      </c>
    </row>
    <row r="32" spans="1:13">
      <c r="A32" s="30" t="str">
        <f>IF(①陸連データ貼付け!M32="","",①陸連データ貼付け!M32)</f>
        <v>C386</v>
      </c>
      <c r="B32" s="30" t="str">
        <f t="shared" si="0"/>
        <v>C</v>
      </c>
      <c r="C32" s="30" t="str">
        <f t="shared" si="1"/>
        <v>386</v>
      </c>
      <c r="D32" s="30">
        <f>①陸連データ貼付け!B32</f>
        <v>95048228</v>
      </c>
      <c r="E32" s="30" t="str">
        <f>①陸連データ貼付け!C32</f>
        <v>石神　正巳</v>
      </c>
      <c r="F32" s="30" t="str">
        <f>ASC(①陸連データ貼付け!D32)</f>
        <v>ｲｼｶﾞﾐ ﾏｻﾐ</v>
      </c>
      <c r="G32" s="30" t="str">
        <f>①陸連データ貼付け!E32</f>
        <v>男</v>
      </c>
      <c r="H32" s="30">
        <f>①陸連データ貼付け!H32</f>
        <v>19102</v>
      </c>
      <c r="I32" s="30" t="str">
        <f>①陸連データ貼付け!I32</f>
        <v>愛知マスターズ西三河支部</v>
      </c>
      <c r="J32" s="30" t="str">
        <f>①陸連データ貼付け!J32</f>
        <v>アイチマスターズニシミカワシブ</v>
      </c>
      <c r="K32" s="30" t="str">
        <f t="shared" si="2"/>
        <v>愛知マスターズ西三河支部</v>
      </c>
      <c r="L32" s="30" t="str">
        <f>IF(①陸連データ貼付け!P32="","",①陸連データ貼付け!P32)</f>
        <v/>
      </c>
      <c r="M32" s="30" t="str">
        <f>①陸連データ貼付け!Q32</f>
        <v>一般</v>
      </c>
    </row>
    <row r="33" spans="1:13">
      <c r="A33" s="30" t="str">
        <f>IF(①陸連データ貼付け!M33="","",①陸連データ貼付け!M33)</f>
        <v>3-040</v>
      </c>
      <c r="B33" s="30" t="str">
        <f t="shared" si="0"/>
        <v>3</v>
      </c>
      <c r="C33" s="30" t="str">
        <f t="shared" si="1"/>
        <v>-040</v>
      </c>
      <c r="D33" s="30">
        <f>①陸連データ貼付け!B33</f>
        <v>3029115</v>
      </c>
      <c r="E33" s="30" t="str">
        <f>①陸連データ貼付け!C33</f>
        <v>石野　すゑ</v>
      </c>
      <c r="F33" s="30" t="str">
        <f>ASC(①陸連データ貼付け!D33)</f>
        <v>ｲｼﾉ ｽｴ</v>
      </c>
      <c r="G33" s="30" t="str">
        <f>①陸連データ貼付け!E33</f>
        <v>女</v>
      </c>
      <c r="H33" s="30">
        <f>①陸連データ貼付け!H33</f>
        <v>19102</v>
      </c>
      <c r="I33" s="30" t="str">
        <f>①陸連データ貼付け!I33</f>
        <v>愛知マスターズ西三河支部</v>
      </c>
      <c r="J33" s="30" t="str">
        <f>①陸連データ貼付け!J33</f>
        <v>アイチマスターズニシミカワシブ</v>
      </c>
      <c r="K33" s="30" t="str">
        <f t="shared" si="2"/>
        <v>愛知マスターズ西三河支部</v>
      </c>
      <c r="L33" s="30" t="str">
        <f>IF(①陸連データ貼付け!P33="","",①陸連データ貼付け!P33)</f>
        <v/>
      </c>
      <c r="M33" s="30" t="str">
        <f>①陸連データ貼付け!Q33</f>
        <v>一般</v>
      </c>
    </row>
    <row r="34" spans="1:13">
      <c r="A34" s="30" t="str">
        <f>IF(①陸連データ貼付け!M34="","",①陸連データ貼付け!M34)</f>
        <v>C378</v>
      </c>
      <c r="B34" s="30" t="str">
        <f t="shared" si="0"/>
        <v>C</v>
      </c>
      <c r="C34" s="30" t="str">
        <f t="shared" si="1"/>
        <v>378</v>
      </c>
      <c r="D34" s="30">
        <f>①陸連データ貼付け!B34</f>
        <v>72794433</v>
      </c>
      <c r="E34" s="30" t="str">
        <f>①陸連データ貼付け!C34</f>
        <v>犬飼　真介</v>
      </c>
      <c r="F34" s="30" t="str">
        <f>ASC(①陸連データ貼付け!D34)</f>
        <v>ｲﾇｶｲ ｼﾝｽｹ</v>
      </c>
      <c r="G34" s="30" t="str">
        <f>①陸連データ貼付け!E34</f>
        <v>男</v>
      </c>
      <c r="H34" s="30">
        <f>①陸連データ貼付け!H34</f>
        <v>19102</v>
      </c>
      <c r="I34" s="30" t="str">
        <f>①陸連データ貼付け!I34</f>
        <v>愛知マスターズ西三河支部</v>
      </c>
      <c r="J34" s="30" t="str">
        <f>①陸連データ貼付け!J34</f>
        <v>アイチマスターズニシミカワシブ</v>
      </c>
      <c r="K34" s="30" t="str">
        <f t="shared" si="2"/>
        <v>愛知マスターズ西三河支部</v>
      </c>
      <c r="L34" s="30" t="str">
        <f>IF(①陸連データ貼付け!P34="","",①陸連データ貼付け!P34)</f>
        <v/>
      </c>
      <c r="M34" s="30" t="str">
        <f>①陸連データ貼付け!Q34</f>
        <v>一般</v>
      </c>
    </row>
    <row r="35" spans="1:13">
      <c r="A35" s="30" t="str">
        <f>IF(①陸連データ貼付け!M35="","",①陸連データ貼付け!M35)</f>
        <v>C377</v>
      </c>
      <c r="B35" s="30" t="str">
        <f t="shared" si="0"/>
        <v>C</v>
      </c>
      <c r="C35" s="30" t="str">
        <f t="shared" si="1"/>
        <v>377</v>
      </c>
      <c r="D35" s="30">
        <f>①陸連データ貼付け!B35</f>
        <v>72794231</v>
      </c>
      <c r="E35" s="30" t="str">
        <f>①陸連データ貼付け!C35</f>
        <v>犬塚　逸司</v>
      </c>
      <c r="F35" s="30" t="str">
        <f>ASC(①陸連データ貼付け!D35)</f>
        <v>ｲﾇﾂﾞｶ ｲﾂｼ</v>
      </c>
      <c r="G35" s="30" t="str">
        <f>①陸連データ貼付け!E35</f>
        <v>男</v>
      </c>
      <c r="H35" s="30">
        <f>①陸連データ貼付け!H35</f>
        <v>19102</v>
      </c>
      <c r="I35" s="30" t="str">
        <f>①陸連データ貼付け!I35</f>
        <v>愛知マスターズ西三河支部</v>
      </c>
      <c r="J35" s="30" t="str">
        <f>①陸連データ貼付け!J35</f>
        <v>アイチマスターズニシミカワシブ</v>
      </c>
      <c r="K35" s="30" t="str">
        <f t="shared" si="2"/>
        <v>愛知マスターズ西三河支部</v>
      </c>
      <c r="L35" s="30" t="str">
        <f>IF(①陸連データ貼付け!P35="","",①陸連データ貼付け!P35)</f>
        <v/>
      </c>
      <c r="M35" s="30" t="str">
        <f>①陸連データ貼付け!Q35</f>
        <v>一般</v>
      </c>
    </row>
    <row r="36" spans="1:13">
      <c r="A36" s="30" t="str">
        <f>IF(①陸連データ貼付け!M36="","",①陸連データ貼付け!M36)</f>
        <v>3-061</v>
      </c>
      <c r="B36" s="30" t="str">
        <f t="shared" si="0"/>
        <v>3</v>
      </c>
      <c r="C36" s="30" t="str">
        <f t="shared" si="1"/>
        <v>-061</v>
      </c>
      <c r="D36" s="30">
        <f>①陸連データ貼付け!B36</f>
        <v>72794332</v>
      </c>
      <c r="E36" s="30" t="str">
        <f>①陸連データ貼付け!C36</f>
        <v>内間　秀明</v>
      </c>
      <c r="F36" s="30" t="str">
        <f>ASC(①陸連データ貼付け!D36)</f>
        <v>ｳﾁﾏ ﾋﾃﾞｱｷ</v>
      </c>
      <c r="G36" s="30" t="str">
        <f>①陸連データ貼付け!E36</f>
        <v>男</v>
      </c>
      <c r="H36" s="30">
        <f>①陸連データ貼付け!H36</f>
        <v>19102</v>
      </c>
      <c r="I36" s="30" t="str">
        <f>①陸連データ貼付け!I36</f>
        <v>愛知マスターズ西三河支部</v>
      </c>
      <c r="J36" s="30" t="str">
        <f>①陸連データ貼付け!J36</f>
        <v>アイチマスターズニシミカワシブ</v>
      </c>
      <c r="K36" s="30" t="str">
        <f t="shared" si="2"/>
        <v>愛知マスターズ西三河支部</v>
      </c>
      <c r="L36" s="30" t="str">
        <f>IF(①陸連データ貼付け!P36="","",①陸連データ貼付け!P36)</f>
        <v/>
      </c>
      <c r="M36" s="30" t="str">
        <f>①陸連データ貼付け!Q36</f>
        <v>一般</v>
      </c>
    </row>
    <row r="37" spans="1:13">
      <c r="A37" s="30" t="str">
        <f>IF(①陸連データ貼付け!M37="","",①陸連データ貼付け!M37)</f>
        <v>3-046</v>
      </c>
      <c r="B37" s="30" t="str">
        <f t="shared" si="0"/>
        <v>3</v>
      </c>
      <c r="C37" s="30" t="str">
        <f t="shared" si="1"/>
        <v>-046</v>
      </c>
      <c r="D37" s="30">
        <f>①陸連データ貼付け!B37</f>
        <v>3030399</v>
      </c>
      <c r="E37" s="30" t="str">
        <f>①陸連データ貼付け!C37</f>
        <v>江川　求</v>
      </c>
      <c r="F37" s="30" t="str">
        <f>ASC(①陸連データ貼付け!D37)</f>
        <v>ｴｶﾞﾜ ﾓﾄﾑ</v>
      </c>
      <c r="G37" s="30" t="str">
        <f>①陸連データ貼付け!E37</f>
        <v>男</v>
      </c>
      <c r="H37" s="30">
        <f>①陸連データ貼付け!H37</f>
        <v>19102</v>
      </c>
      <c r="I37" s="30" t="str">
        <f>①陸連データ貼付け!I37</f>
        <v>愛知マスターズ西三河支部</v>
      </c>
      <c r="J37" s="30" t="str">
        <f>①陸連データ貼付け!J37</f>
        <v>アイチマスターズニシミカワシブ</v>
      </c>
      <c r="K37" s="30" t="str">
        <f t="shared" si="2"/>
        <v>愛知マスターズ西三河支部</v>
      </c>
      <c r="L37" s="30" t="str">
        <f>IF(①陸連データ貼付け!P37="","",①陸連データ貼付け!P37)</f>
        <v/>
      </c>
      <c r="M37" s="30" t="str">
        <f>①陸連データ貼付け!Q37</f>
        <v>一般</v>
      </c>
    </row>
    <row r="38" spans="1:13">
      <c r="A38" s="30" t="str">
        <f>IF(①陸連データ貼付け!M38="","",①陸連データ貼付け!M38)</f>
        <v>C362</v>
      </c>
      <c r="B38" s="30" t="str">
        <f t="shared" si="0"/>
        <v>C</v>
      </c>
      <c r="C38" s="30" t="str">
        <f t="shared" si="1"/>
        <v>362</v>
      </c>
      <c r="D38" s="30">
        <f>①陸連データ貼付け!B38</f>
        <v>3031714</v>
      </c>
      <c r="E38" s="30" t="str">
        <f>①陸連データ貼付け!C38</f>
        <v>大崎　正豊</v>
      </c>
      <c r="F38" s="30" t="str">
        <f>ASC(①陸連データ貼付け!D38)</f>
        <v>ｵｵｻｷ ﾏｻﾄﾖ</v>
      </c>
      <c r="G38" s="30" t="str">
        <f>①陸連データ貼付け!E38</f>
        <v>男</v>
      </c>
      <c r="H38" s="30">
        <f>①陸連データ貼付け!H38</f>
        <v>19102</v>
      </c>
      <c r="I38" s="30" t="str">
        <f>①陸連データ貼付け!I38</f>
        <v>愛知マスターズ西三河支部</v>
      </c>
      <c r="J38" s="30" t="str">
        <f>①陸連データ貼付け!J38</f>
        <v>アイチマスターズニシミカワシブ</v>
      </c>
      <c r="K38" s="30" t="str">
        <f t="shared" si="2"/>
        <v>愛知マスターズ西三河支部</v>
      </c>
      <c r="L38" s="30" t="str">
        <f>IF(①陸連データ貼付け!P38="","",①陸連データ貼付け!P38)</f>
        <v/>
      </c>
      <c r="M38" s="30" t="str">
        <f>①陸連データ貼付け!Q38</f>
        <v>一般</v>
      </c>
    </row>
    <row r="39" spans="1:13">
      <c r="A39" s="30" t="str">
        <f>IF(①陸連データ貼付け!M39="","",①陸連データ貼付け!M39)</f>
        <v>3-059</v>
      </c>
      <c r="B39" s="30" t="str">
        <f t="shared" si="0"/>
        <v>3</v>
      </c>
      <c r="C39" s="30" t="str">
        <f t="shared" si="1"/>
        <v>-059</v>
      </c>
      <c r="D39" s="30">
        <f>①陸連データ貼付け!B39</f>
        <v>55009423</v>
      </c>
      <c r="E39" s="30" t="str">
        <f>①陸連データ貼付け!C39</f>
        <v>大田　佳史</v>
      </c>
      <c r="F39" s="30" t="str">
        <f>ASC(①陸連データ貼付け!D39)</f>
        <v>ｵｵﾀ ﾖｼﾌﾐ</v>
      </c>
      <c r="G39" s="30" t="str">
        <f>①陸連データ貼付け!E39</f>
        <v>男</v>
      </c>
      <c r="H39" s="30">
        <f>①陸連データ貼付け!H39</f>
        <v>19102</v>
      </c>
      <c r="I39" s="30" t="str">
        <f>①陸連データ貼付け!I39</f>
        <v>愛知マスターズ西三河支部</v>
      </c>
      <c r="J39" s="30" t="str">
        <f>①陸連データ貼付け!J39</f>
        <v>アイチマスターズニシミカワシブ</v>
      </c>
      <c r="K39" s="30" t="str">
        <f t="shared" si="2"/>
        <v>愛知マスターズ西三河支部</v>
      </c>
      <c r="L39" s="30" t="str">
        <f>IF(①陸連データ貼付け!P39="","",①陸連データ貼付け!P39)</f>
        <v/>
      </c>
      <c r="M39" s="30" t="str">
        <f>①陸連データ貼付け!Q39</f>
        <v>一般</v>
      </c>
    </row>
    <row r="40" spans="1:13">
      <c r="A40" s="30" t="str">
        <f>IF(①陸連データ貼付け!M40="","",①陸連データ貼付け!M40)</f>
        <v>C576</v>
      </c>
      <c r="B40" s="30" t="str">
        <f t="shared" si="0"/>
        <v>C</v>
      </c>
      <c r="C40" s="30" t="str">
        <f t="shared" si="1"/>
        <v>576</v>
      </c>
      <c r="D40" s="30">
        <f>①陸連データ貼付け!B40</f>
        <v>97534028</v>
      </c>
      <c r="E40" s="30" t="str">
        <f>①陸連データ貼付け!C40</f>
        <v>大平　健一</v>
      </c>
      <c r="F40" s="30" t="str">
        <f>ASC(①陸連データ貼付け!D40)</f>
        <v>ｵｵﾋﾗ ｹﾝｲﾁ</v>
      </c>
      <c r="G40" s="30" t="str">
        <f>①陸連データ貼付け!E40</f>
        <v>男</v>
      </c>
      <c r="H40" s="30">
        <f>①陸連データ貼付け!H40</f>
        <v>19102</v>
      </c>
      <c r="I40" s="30" t="str">
        <f>①陸連データ貼付け!I40</f>
        <v>愛知マスターズ西三河支部</v>
      </c>
      <c r="J40" s="30" t="str">
        <f>①陸連データ貼付け!J40</f>
        <v>アイチマスターズニシミカワシブ</v>
      </c>
      <c r="K40" s="30" t="str">
        <f t="shared" si="2"/>
        <v>愛知マスターズ西三河支部</v>
      </c>
      <c r="L40" s="30" t="str">
        <f>IF(①陸連データ貼付け!P40="","",①陸連データ貼付け!P40)</f>
        <v/>
      </c>
      <c r="M40" s="30" t="str">
        <f>①陸連データ貼付け!Q40</f>
        <v>一般</v>
      </c>
    </row>
    <row r="41" spans="1:13">
      <c r="A41" s="30" t="str">
        <f>IF(①陸連データ貼付け!M41="","",①陸連データ貼付け!M41)</f>
        <v>C628</v>
      </c>
      <c r="B41" s="30" t="str">
        <f t="shared" si="0"/>
        <v>C</v>
      </c>
      <c r="C41" s="30" t="str">
        <f t="shared" si="1"/>
        <v>628</v>
      </c>
      <c r="D41" s="30">
        <f>①陸連データ貼付け!B41</f>
        <v>16847026</v>
      </c>
      <c r="E41" s="30" t="str">
        <f>①陸連データ貼付け!C41</f>
        <v>小野　純一</v>
      </c>
      <c r="F41" s="30" t="str">
        <f>ASC(①陸連データ貼付け!D41)</f>
        <v>ｵﾉ ｼﾞｭﾝｲﾁ</v>
      </c>
      <c r="G41" s="30" t="str">
        <f>①陸連データ貼付け!E41</f>
        <v>男</v>
      </c>
      <c r="H41" s="30">
        <f>①陸連データ貼付け!H41</f>
        <v>19102</v>
      </c>
      <c r="I41" s="30" t="str">
        <f>①陸連データ貼付け!I41</f>
        <v>愛知マスターズ西三河支部</v>
      </c>
      <c r="J41" s="30" t="str">
        <f>①陸連データ貼付け!J41</f>
        <v>アイチマスターズニシミカワシブ</v>
      </c>
      <c r="K41" s="30" t="str">
        <f t="shared" si="2"/>
        <v>愛知マスターズ西三河支部</v>
      </c>
      <c r="L41" s="30" t="str">
        <f>IF(①陸連データ貼付け!P41="","",①陸連データ貼付け!P41)</f>
        <v/>
      </c>
      <c r="M41" s="30" t="str">
        <f>①陸連データ貼付け!Q41</f>
        <v>一般</v>
      </c>
    </row>
    <row r="42" spans="1:13">
      <c r="A42" s="30" t="str">
        <f>IF(①陸連データ貼付け!M42="","",①陸連データ貼付け!M42)</f>
        <v>3-048</v>
      </c>
      <c r="B42" s="30" t="str">
        <f t="shared" si="0"/>
        <v>3</v>
      </c>
      <c r="C42" s="30" t="str">
        <f t="shared" si="1"/>
        <v>-048</v>
      </c>
      <c r="D42" s="30">
        <f>①陸連データ貼付け!B42</f>
        <v>3031310</v>
      </c>
      <c r="E42" s="30" t="str">
        <f>①陸連データ貼付け!C42</f>
        <v>片岡　達宏</v>
      </c>
      <c r="F42" s="30" t="str">
        <f>ASC(①陸連データ貼付け!D42)</f>
        <v>ｶﾀｵｶ ﾀﾂﾋﾛ</v>
      </c>
      <c r="G42" s="30" t="str">
        <f>①陸連データ貼付け!E42</f>
        <v>男</v>
      </c>
      <c r="H42" s="30">
        <f>①陸連データ貼付け!H42</f>
        <v>19102</v>
      </c>
      <c r="I42" s="30" t="str">
        <f>①陸連データ貼付け!I42</f>
        <v>愛知マスターズ西三河支部</v>
      </c>
      <c r="J42" s="30" t="str">
        <f>①陸連データ貼付け!J42</f>
        <v>アイチマスターズニシミカワシブ</v>
      </c>
      <c r="K42" s="30" t="str">
        <f t="shared" si="2"/>
        <v>愛知マスターズ西三河支部</v>
      </c>
      <c r="L42" s="30" t="str">
        <f>IF(①陸連データ貼付け!P42="","",①陸連データ貼付け!P42)</f>
        <v/>
      </c>
      <c r="M42" s="30" t="str">
        <f>①陸連データ貼付け!Q42</f>
        <v>一般</v>
      </c>
    </row>
    <row r="43" spans="1:13">
      <c r="A43" s="30" t="str">
        <f>IF(①陸連データ貼付け!M43="","",①陸連データ貼付け!M43)</f>
        <v>C368</v>
      </c>
      <c r="B43" s="30" t="str">
        <f t="shared" si="0"/>
        <v>C</v>
      </c>
      <c r="C43" s="30" t="str">
        <f t="shared" si="1"/>
        <v>368</v>
      </c>
      <c r="D43" s="30">
        <f>①陸連データ貼付け!B43</f>
        <v>24727931</v>
      </c>
      <c r="E43" s="30" t="str">
        <f>①陸連データ貼付け!C43</f>
        <v>加藤　公司</v>
      </c>
      <c r="F43" s="30" t="str">
        <f>ASC(①陸連データ貼付け!D43)</f>
        <v>ｶﾄｳ ｺｳｼﾞ</v>
      </c>
      <c r="G43" s="30" t="str">
        <f>①陸連データ貼付け!E43</f>
        <v>男</v>
      </c>
      <c r="H43" s="30">
        <f>①陸連データ貼付け!H43</f>
        <v>19102</v>
      </c>
      <c r="I43" s="30" t="str">
        <f>①陸連データ貼付け!I43</f>
        <v>愛知マスターズ西三河支部</v>
      </c>
      <c r="J43" s="30" t="str">
        <f>①陸連データ貼付け!J43</f>
        <v>アイチマスターズニシミカワシブ</v>
      </c>
      <c r="K43" s="30" t="str">
        <f t="shared" si="2"/>
        <v>愛知マスターズ西三河支部</v>
      </c>
      <c r="L43" s="30" t="str">
        <f>IF(①陸連データ貼付け!P43="","",①陸連データ貼付け!P43)</f>
        <v/>
      </c>
      <c r="M43" s="30" t="str">
        <f>①陸連データ貼付け!Q43</f>
        <v>一般</v>
      </c>
    </row>
    <row r="44" spans="1:13">
      <c r="A44" s="30" t="str">
        <f>IF(①陸連データ貼付け!M44="","",①陸連データ貼付け!M44)</f>
        <v>3-037</v>
      </c>
      <c r="B44" s="30" t="str">
        <f t="shared" si="0"/>
        <v>3</v>
      </c>
      <c r="C44" s="30" t="str">
        <f t="shared" si="1"/>
        <v>-037</v>
      </c>
      <c r="D44" s="30">
        <f>①陸連データ貼付け!B44</f>
        <v>3028619</v>
      </c>
      <c r="E44" s="30" t="str">
        <f>①陸連データ貼付け!C44</f>
        <v>加藤　卓雄</v>
      </c>
      <c r="F44" s="30" t="str">
        <f>ASC(①陸連データ貼付け!D44)</f>
        <v>ｶﾄｳ ﾀｸｵ</v>
      </c>
      <c r="G44" s="30" t="str">
        <f>①陸連データ貼付け!E44</f>
        <v>男</v>
      </c>
      <c r="H44" s="30">
        <f>①陸連データ貼付け!H44</f>
        <v>19102</v>
      </c>
      <c r="I44" s="30" t="str">
        <f>①陸連データ貼付け!I44</f>
        <v>愛知マスターズ西三河支部</v>
      </c>
      <c r="J44" s="30" t="str">
        <f>①陸連データ貼付け!J44</f>
        <v>アイチマスターズニシミカワシブ</v>
      </c>
      <c r="K44" s="30" t="str">
        <f t="shared" si="2"/>
        <v>愛知マスターズ西三河支部</v>
      </c>
      <c r="L44" s="30" t="str">
        <f>IF(①陸連データ貼付け!P44="","",①陸連データ貼付け!P44)</f>
        <v/>
      </c>
      <c r="M44" s="30" t="str">
        <f>①陸連データ貼付け!Q44</f>
        <v>一般</v>
      </c>
    </row>
    <row r="45" spans="1:13">
      <c r="A45" s="30" t="str">
        <f>IF(①陸連データ貼付け!M45="","",①陸連データ貼付け!M45)</f>
        <v>C374</v>
      </c>
      <c r="B45" s="30" t="str">
        <f t="shared" si="0"/>
        <v>C</v>
      </c>
      <c r="C45" s="30" t="str">
        <f t="shared" si="1"/>
        <v>374</v>
      </c>
      <c r="D45" s="30">
        <f>①陸連データ貼付け!B45</f>
        <v>48169735</v>
      </c>
      <c r="E45" s="30" t="str">
        <f>①陸連データ貼付け!C45</f>
        <v>加藤　利也</v>
      </c>
      <c r="F45" s="30" t="str">
        <f>ASC(①陸連データ貼付け!D45)</f>
        <v>ｶﾄｳ ﾄｼﾔ</v>
      </c>
      <c r="G45" s="30" t="str">
        <f>①陸連データ貼付け!E45</f>
        <v>男</v>
      </c>
      <c r="H45" s="30">
        <f>①陸連データ貼付け!H45</f>
        <v>19102</v>
      </c>
      <c r="I45" s="30" t="str">
        <f>①陸連データ貼付け!I45</f>
        <v>愛知マスターズ西三河支部</v>
      </c>
      <c r="J45" s="30" t="str">
        <f>①陸連データ貼付け!J45</f>
        <v>アイチマスターズニシミカワシブ</v>
      </c>
      <c r="K45" s="30" t="str">
        <f t="shared" si="2"/>
        <v>愛知マスターズ西三河支部</v>
      </c>
      <c r="L45" s="30" t="str">
        <f>IF(①陸連データ貼付け!P45="","",①陸連データ貼付け!P45)</f>
        <v/>
      </c>
      <c r="M45" s="30" t="str">
        <f>①陸連データ貼付け!Q45</f>
        <v>一般</v>
      </c>
    </row>
    <row r="46" spans="1:13">
      <c r="A46" s="30" t="str">
        <f>IF(①陸連データ貼付け!M46="","",①陸連データ貼付け!M46)</f>
        <v>C361</v>
      </c>
      <c r="B46" s="30" t="str">
        <f t="shared" si="0"/>
        <v>C</v>
      </c>
      <c r="C46" s="30" t="str">
        <f t="shared" si="1"/>
        <v>361</v>
      </c>
      <c r="D46" s="30">
        <f>①陸連データ貼付け!B46</f>
        <v>3031188</v>
      </c>
      <c r="E46" s="30" t="str">
        <f>①陸連データ貼付け!C46</f>
        <v>加藤　智久</v>
      </c>
      <c r="F46" s="30" t="str">
        <f>ASC(①陸連データ貼付け!D46)</f>
        <v>ｶﾄｳ ﾄﾓﾋｻ</v>
      </c>
      <c r="G46" s="30" t="str">
        <f>①陸連データ貼付け!E46</f>
        <v>男</v>
      </c>
      <c r="H46" s="30">
        <f>①陸連データ貼付け!H46</f>
        <v>19102</v>
      </c>
      <c r="I46" s="30" t="str">
        <f>①陸連データ貼付け!I46</f>
        <v>愛知マスターズ西三河支部</v>
      </c>
      <c r="J46" s="30" t="str">
        <f>①陸連データ貼付け!J46</f>
        <v>アイチマスターズニシミカワシブ</v>
      </c>
      <c r="K46" s="30" t="str">
        <f t="shared" si="2"/>
        <v>愛知マスターズ西三河支部</v>
      </c>
      <c r="L46" s="30" t="str">
        <f>IF(①陸連データ貼付け!P46="","",①陸連データ貼付け!P46)</f>
        <v/>
      </c>
      <c r="M46" s="30" t="str">
        <f>①陸連データ貼付け!Q46</f>
        <v>一般</v>
      </c>
    </row>
    <row r="47" spans="1:13">
      <c r="A47" s="30" t="str">
        <f>IF(①陸連データ貼付け!M47="","",①陸連データ貼付け!M47)</f>
        <v>3-057</v>
      </c>
      <c r="B47" s="30" t="str">
        <f t="shared" si="0"/>
        <v>3</v>
      </c>
      <c r="C47" s="30" t="str">
        <f t="shared" si="1"/>
        <v>-057</v>
      </c>
      <c r="D47" s="30">
        <f>①陸連データ貼付け!B47</f>
        <v>24777532</v>
      </c>
      <c r="E47" s="30" t="str">
        <f>①陸連データ貼付け!C47</f>
        <v>壁谷　豪文</v>
      </c>
      <c r="F47" s="30" t="str">
        <f>ASC(①陸連データ貼付け!D47)</f>
        <v>ｶﾍﾞﾔ ﾀｹﾌﾐ</v>
      </c>
      <c r="G47" s="30" t="str">
        <f>①陸連データ貼付け!E47</f>
        <v>男</v>
      </c>
      <c r="H47" s="30">
        <f>①陸連データ貼付け!H47</f>
        <v>19102</v>
      </c>
      <c r="I47" s="30" t="str">
        <f>①陸連データ貼付け!I47</f>
        <v>愛知マスターズ西三河支部</v>
      </c>
      <c r="J47" s="30" t="str">
        <f>①陸連データ貼付け!J47</f>
        <v>アイチマスターズニシミカワシブ</v>
      </c>
      <c r="K47" s="30" t="str">
        <f t="shared" si="2"/>
        <v>愛知マスターズ西三河支部</v>
      </c>
      <c r="L47" s="30" t="str">
        <f>IF(①陸連データ貼付け!P47="","",①陸連データ貼付け!P47)</f>
        <v/>
      </c>
      <c r="M47" s="30" t="str">
        <f>①陸連データ貼付け!Q47</f>
        <v>一般</v>
      </c>
    </row>
    <row r="48" spans="1:13">
      <c r="A48" s="30" t="str">
        <f>IF(①陸連データ貼付け!M48="","",①陸連データ貼付け!M48)</f>
        <v>C365</v>
      </c>
      <c r="B48" s="30" t="str">
        <f t="shared" si="0"/>
        <v>C</v>
      </c>
      <c r="C48" s="30" t="str">
        <f t="shared" si="1"/>
        <v>365</v>
      </c>
      <c r="D48" s="30">
        <f>①陸連データ貼付け!B48</f>
        <v>3117618</v>
      </c>
      <c r="E48" s="30" t="str">
        <f>①陸連データ貼付け!C48</f>
        <v>川辺　臣一</v>
      </c>
      <c r="F48" s="30" t="str">
        <f>ASC(①陸連データ貼付け!D48)</f>
        <v>ｶﾜﾅﾍﾞ ｼﾝｲﾁ</v>
      </c>
      <c r="G48" s="30" t="str">
        <f>①陸連データ貼付け!E48</f>
        <v>男</v>
      </c>
      <c r="H48" s="30">
        <f>①陸連データ貼付け!H48</f>
        <v>19102</v>
      </c>
      <c r="I48" s="30" t="str">
        <f>①陸連データ貼付け!I48</f>
        <v>愛知マスターズ西三河支部</v>
      </c>
      <c r="J48" s="30" t="str">
        <f>①陸連データ貼付け!J48</f>
        <v>アイチマスターズニシミカワシブ</v>
      </c>
      <c r="K48" s="30" t="str">
        <f t="shared" si="2"/>
        <v>愛知マスターズ西三河支部</v>
      </c>
      <c r="L48" s="30" t="str">
        <f>IF(①陸連データ貼付け!P48="","",①陸連データ貼付け!P48)</f>
        <v/>
      </c>
      <c r="M48" s="30" t="str">
        <f>①陸連データ貼付け!Q48</f>
        <v>一般</v>
      </c>
    </row>
    <row r="49" spans="1:13">
      <c r="A49" s="30" t="str">
        <f>IF(①陸連データ貼付け!M49="","",①陸連データ貼付け!M49)</f>
        <v>C364</v>
      </c>
      <c r="B49" s="30" t="str">
        <f t="shared" si="0"/>
        <v>C</v>
      </c>
      <c r="C49" s="30" t="str">
        <f t="shared" si="1"/>
        <v>364</v>
      </c>
      <c r="D49" s="30">
        <f>①陸連データ貼付け!B49</f>
        <v>3117517</v>
      </c>
      <c r="E49" s="30" t="str">
        <f>①陸連データ貼付け!C49</f>
        <v>川辺　美和子</v>
      </c>
      <c r="F49" s="30" t="str">
        <f>ASC(①陸連データ貼付け!D49)</f>
        <v>ｶﾜﾅﾍﾞ ﾐﾜｺ</v>
      </c>
      <c r="G49" s="30" t="str">
        <f>①陸連データ貼付け!E49</f>
        <v>女</v>
      </c>
      <c r="H49" s="30">
        <f>①陸連データ貼付け!H49</f>
        <v>19102</v>
      </c>
      <c r="I49" s="30" t="str">
        <f>①陸連データ貼付け!I49</f>
        <v>愛知マスターズ西三河支部</v>
      </c>
      <c r="J49" s="30" t="str">
        <f>①陸連データ貼付け!J49</f>
        <v>アイチマスターズニシミカワシブ</v>
      </c>
      <c r="K49" s="30" t="str">
        <f t="shared" si="2"/>
        <v>愛知マスターズ西三河支部</v>
      </c>
      <c r="L49" s="30" t="str">
        <f>IF(①陸連データ貼付け!P49="","",①陸連データ貼付け!P49)</f>
        <v/>
      </c>
      <c r="M49" s="30" t="str">
        <f>①陸連データ貼付け!Q49</f>
        <v>一般</v>
      </c>
    </row>
    <row r="50" spans="1:13">
      <c r="A50" s="30" t="str">
        <f>IF(①陸連データ貼付け!M50="","",①陸連データ貼付け!M50)</f>
        <v>C384</v>
      </c>
      <c r="B50" s="30" t="str">
        <f t="shared" si="0"/>
        <v>C</v>
      </c>
      <c r="C50" s="30" t="str">
        <f t="shared" si="1"/>
        <v>384</v>
      </c>
      <c r="D50" s="30">
        <f>①陸連データ貼付け!B50</f>
        <v>85617229</v>
      </c>
      <c r="E50" s="30" t="str">
        <f>①陸連データ貼付け!C50</f>
        <v>城所　宏之</v>
      </c>
      <c r="F50" s="30" t="str">
        <f>ASC(①陸連データ貼付け!D50)</f>
        <v>ｷﾄﾞｺﾛ ﾋﾛﾕｷ</v>
      </c>
      <c r="G50" s="30" t="str">
        <f>①陸連データ貼付け!E50</f>
        <v>男</v>
      </c>
      <c r="H50" s="30">
        <f>①陸連データ貼付け!H50</f>
        <v>19102</v>
      </c>
      <c r="I50" s="30" t="str">
        <f>①陸連データ貼付け!I50</f>
        <v>愛知マスターズ西三河支部</v>
      </c>
      <c r="J50" s="30" t="str">
        <f>①陸連データ貼付け!J50</f>
        <v>アイチマスターズニシミカワシブ</v>
      </c>
      <c r="K50" s="30" t="str">
        <f t="shared" si="2"/>
        <v>愛知マスターズ西三河支部</v>
      </c>
      <c r="L50" s="30" t="str">
        <f>IF(①陸連データ貼付け!P50="","",①陸連データ貼付け!P50)</f>
        <v/>
      </c>
      <c r="M50" s="30" t="str">
        <f>①陸連データ貼付け!Q50</f>
        <v>一般</v>
      </c>
    </row>
    <row r="51" spans="1:13">
      <c r="A51" s="30" t="str">
        <f>IF(①陸連データ貼付け!M51="","",①陸連データ貼付け!M51)</f>
        <v>3-043</v>
      </c>
      <c r="B51" s="30" t="str">
        <f t="shared" si="0"/>
        <v>3</v>
      </c>
      <c r="C51" s="30" t="str">
        <f t="shared" si="1"/>
        <v>-043</v>
      </c>
      <c r="D51" s="30">
        <f>①陸連データ貼付け!B51</f>
        <v>3029519</v>
      </c>
      <c r="E51" s="30" t="str">
        <f>①陸連データ貼付け!C51</f>
        <v>古賀　一雄</v>
      </c>
      <c r="F51" s="30" t="str">
        <f>ASC(①陸連データ貼付け!D51)</f>
        <v>ｺｶﾞ ｶｽﾞｵ</v>
      </c>
      <c r="G51" s="30" t="str">
        <f>①陸連データ貼付け!E51</f>
        <v>男</v>
      </c>
      <c r="H51" s="30">
        <f>①陸連データ貼付け!H51</f>
        <v>19102</v>
      </c>
      <c r="I51" s="30" t="str">
        <f>①陸連データ貼付け!I51</f>
        <v>愛知マスターズ西三河支部</v>
      </c>
      <c r="J51" s="30" t="str">
        <f>①陸連データ貼付け!J51</f>
        <v>アイチマスターズニシミカワシブ</v>
      </c>
      <c r="K51" s="30" t="str">
        <f t="shared" si="2"/>
        <v>愛知マスターズ西三河支部</v>
      </c>
      <c r="L51" s="30" t="str">
        <f>IF(①陸連データ貼付け!P51="","",①陸連データ貼付け!P51)</f>
        <v/>
      </c>
      <c r="M51" s="30" t="str">
        <f>①陸連データ貼付け!Q51</f>
        <v>一般</v>
      </c>
    </row>
    <row r="52" spans="1:13">
      <c r="A52" s="30" t="str">
        <f>IF(①陸連データ貼付け!M52="","",①陸連データ貼付け!M52)</f>
        <v>3-056</v>
      </c>
      <c r="B52" s="30" t="str">
        <f t="shared" si="0"/>
        <v>3</v>
      </c>
      <c r="C52" s="30" t="str">
        <f t="shared" si="1"/>
        <v>-056</v>
      </c>
      <c r="D52" s="30">
        <f>①陸連データ貼付け!B52</f>
        <v>24728124</v>
      </c>
      <c r="E52" s="30" t="str">
        <f>①陸連データ貼付け!C52</f>
        <v>小林　忠雄</v>
      </c>
      <c r="F52" s="30" t="str">
        <f>ASC(①陸連データ貼付け!D52)</f>
        <v>ｺﾊﾞﾔｼ ﾀﾀﾞｵ</v>
      </c>
      <c r="G52" s="30" t="str">
        <f>①陸連データ貼付け!E52</f>
        <v>男</v>
      </c>
      <c r="H52" s="30">
        <f>①陸連データ貼付け!H52</f>
        <v>19102</v>
      </c>
      <c r="I52" s="30" t="str">
        <f>①陸連データ貼付け!I52</f>
        <v>愛知マスターズ西三河支部</v>
      </c>
      <c r="J52" s="30" t="str">
        <f>①陸連データ貼付け!J52</f>
        <v>アイチマスターズニシミカワシブ</v>
      </c>
      <c r="K52" s="30" t="str">
        <f t="shared" si="2"/>
        <v>愛知マスターズ西三河支部</v>
      </c>
      <c r="L52" s="30" t="str">
        <f>IF(①陸連データ貼付け!P52="","",①陸連データ貼付け!P52)</f>
        <v/>
      </c>
      <c r="M52" s="30" t="str">
        <f>①陸連データ貼付け!Q52</f>
        <v>一般</v>
      </c>
    </row>
    <row r="53" spans="1:13">
      <c r="A53" s="30" t="str">
        <f>IF(①陸連データ貼付け!M53="","",①陸連データ貼付け!M53)</f>
        <v>C369</v>
      </c>
      <c r="B53" s="30" t="str">
        <f t="shared" si="0"/>
        <v>C</v>
      </c>
      <c r="C53" s="30" t="str">
        <f t="shared" si="1"/>
        <v>369</v>
      </c>
      <c r="D53" s="30">
        <f>①陸連データ貼付け!B53</f>
        <v>24765529</v>
      </c>
      <c r="E53" s="30" t="str">
        <f>①陸連データ貼付け!C53</f>
        <v>近藤　旭</v>
      </c>
      <c r="F53" s="30" t="str">
        <f>ASC(①陸連データ貼付け!D53)</f>
        <v>ｺﾝﾄﾞｳ ｱｷﾗ</v>
      </c>
      <c r="G53" s="30" t="str">
        <f>①陸連データ貼付け!E53</f>
        <v>男</v>
      </c>
      <c r="H53" s="30">
        <f>①陸連データ貼付け!H53</f>
        <v>19102</v>
      </c>
      <c r="I53" s="30" t="str">
        <f>①陸連データ貼付け!I53</f>
        <v>愛知マスターズ西三河支部</v>
      </c>
      <c r="J53" s="30" t="str">
        <f>①陸連データ貼付け!J53</f>
        <v>アイチマスターズニシミカワシブ</v>
      </c>
      <c r="K53" s="30" t="str">
        <f t="shared" si="2"/>
        <v>愛知マスターズ西三河支部</v>
      </c>
      <c r="L53" s="30" t="str">
        <f>IF(①陸連データ貼付け!P53="","",①陸連データ貼付け!P53)</f>
        <v/>
      </c>
      <c r="M53" s="30" t="str">
        <f>①陸連データ貼付け!Q53</f>
        <v>一般</v>
      </c>
    </row>
    <row r="54" spans="1:13">
      <c r="A54" s="30" t="str">
        <f>IF(①陸連データ貼付け!M54="","",①陸連データ貼付け!M54)</f>
        <v>C373</v>
      </c>
      <c r="B54" s="30" t="str">
        <f t="shared" si="0"/>
        <v>C</v>
      </c>
      <c r="C54" s="30" t="str">
        <f t="shared" si="1"/>
        <v>373</v>
      </c>
      <c r="D54" s="30">
        <f>①陸連データ貼付け!B54</f>
        <v>46085023</v>
      </c>
      <c r="E54" s="30" t="str">
        <f>①陸連データ貼付け!C54</f>
        <v>近藤　理恵</v>
      </c>
      <c r="F54" s="30" t="str">
        <f>ASC(①陸連データ貼付け!D54)</f>
        <v>ｺﾝﾄﾞｳ ﾘｴ</v>
      </c>
      <c r="G54" s="30" t="str">
        <f>①陸連データ貼付け!E54</f>
        <v>女</v>
      </c>
      <c r="H54" s="30">
        <f>①陸連データ貼付け!H54</f>
        <v>19102</v>
      </c>
      <c r="I54" s="30" t="str">
        <f>①陸連データ貼付け!I54</f>
        <v>愛知マスターズ西三河支部</v>
      </c>
      <c r="J54" s="30" t="str">
        <f>①陸連データ貼付け!J54</f>
        <v>アイチマスターズニシミカワシブ</v>
      </c>
      <c r="K54" s="30" t="str">
        <f t="shared" si="2"/>
        <v>愛知マスターズ西三河支部</v>
      </c>
      <c r="L54" s="30" t="str">
        <f>IF(①陸連データ貼付け!P54="","",①陸連データ貼付け!P54)</f>
        <v/>
      </c>
      <c r="M54" s="30" t="str">
        <f>①陸連データ貼付け!Q54</f>
        <v>一般</v>
      </c>
    </row>
    <row r="55" spans="1:13">
      <c r="A55" s="30" t="str">
        <f>IF(①陸連データ貼付け!M55="","",①陸連データ貼付け!M55)</f>
        <v>3-053</v>
      </c>
      <c r="B55" s="30" t="str">
        <f t="shared" si="0"/>
        <v>3</v>
      </c>
      <c r="C55" s="30" t="str">
        <f t="shared" si="1"/>
        <v>-053</v>
      </c>
      <c r="D55" s="30">
        <f>①陸連データ貼付け!B55</f>
        <v>3117921</v>
      </c>
      <c r="E55" s="30" t="str">
        <f>①陸連データ貼付け!C55</f>
        <v>坂本　清光</v>
      </c>
      <c r="F55" s="30" t="str">
        <f>ASC(①陸連データ貼付け!D55)</f>
        <v>ｻｶﾓﾄ ｷﾖﾐﾂ</v>
      </c>
      <c r="G55" s="30" t="str">
        <f>①陸連データ貼付け!E55</f>
        <v>男</v>
      </c>
      <c r="H55" s="30">
        <f>①陸連データ貼付け!H55</f>
        <v>19102</v>
      </c>
      <c r="I55" s="30" t="str">
        <f>①陸連データ貼付け!I55</f>
        <v>愛知マスターズ西三河支部</v>
      </c>
      <c r="J55" s="30" t="str">
        <f>①陸連データ貼付け!J55</f>
        <v>アイチマスターズニシミカワシブ</v>
      </c>
      <c r="K55" s="30" t="str">
        <f t="shared" si="2"/>
        <v>愛知マスターズ西三河支部</v>
      </c>
      <c r="L55" s="30" t="str">
        <f>IF(①陸連データ貼付け!P55="","",①陸連データ貼付け!P55)</f>
        <v/>
      </c>
      <c r="M55" s="30" t="str">
        <f>①陸連データ貼付け!Q55</f>
        <v>一般</v>
      </c>
    </row>
    <row r="56" spans="1:13">
      <c r="A56" s="30" t="str">
        <f>IF(①陸連データ貼付け!M56="","",①陸連データ貼付け!M56)</f>
        <v>C382</v>
      </c>
      <c r="B56" s="30" t="str">
        <f t="shared" si="0"/>
        <v>C</v>
      </c>
      <c r="C56" s="30" t="str">
        <f t="shared" si="1"/>
        <v>382</v>
      </c>
      <c r="D56" s="30">
        <f>①陸連データ貼付け!B56</f>
        <v>84946132</v>
      </c>
      <c r="E56" s="30" t="str">
        <f>①陸連データ貼付け!C56</f>
        <v>坂元　隆仁</v>
      </c>
      <c r="F56" s="30" t="str">
        <f>ASC(①陸連データ貼付け!D56)</f>
        <v>ｻｶﾓﾄ ﾀｶﾋﾄ</v>
      </c>
      <c r="G56" s="30" t="str">
        <f>①陸連データ貼付け!E56</f>
        <v>男</v>
      </c>
      <c r="H56" s="30">
        <f>①陸連データ貼付け!H56</f>
        <v>19102</v>
      </c>
      <c r="I56" s="30" t="str">
        <f>①陸連データ貼付け!I56</f>
        <v>愛知マスターズ西三河支部</v>
      </c>
      <c r="J56" s="30" t="str">
        <f>①陸連データ貼付け!J56</f>
        <v>アイチマスターズニシミカワシブ</v>
      </c>
      <c r="K56" s="30" t="str">
        <f t="shared" si="2"/>
        <v>愛知マスターズ西三河支部</v>
      </c>
      <c r="L56" s="30" t="str">
        <f>IF(①陸連データ貼付け!P56="","",①陸連データ貼付け!P56)</f>
        <v/>
      </c>
      <c r="M56" s="30" t="str">
        <f>①陸連データ貼付け!Q56</f>
        <v>一般</v>
      </c>
    </row>
    <row r="57" spans="1:13">
      <c r="A57" s="30" t="str">
        <f>IF(①陸連データ貼付け!M57="","",①陸連データ貼付け!M57)</f>
        <v>C375</v>
      </c>
      <c r="B57" s="30" t="str">
        <f t="shared" si="0"/>
        <v>C</v>
      </c>
      <c r="C57" s="30" t="str">
        <f t="shared" si="1"/>
        <v>375</v>
      </c>
      <c r="D57" s="30">
        <f>①陸連データ貼付け!B57</f>
        <v>58357836</v>
      </c>
      <c r="E57" s="30" t="str">
        <f>①陸連データ貼付け!C57</f>
        <v>佐藤　剛</v>
      </c>
      <c r="F57" s="30" t="str">
        <f>ASC(①陸連データ貼付け!D57)</f>
        <v>ｻﾄｳ ﾂﾖｼ</v>
      </c>
      <c r="G57" s="30" t="str">
        <f>①陸連データ貼付け!E57</f>
        <v>男</v>
      </c>
      <c r="H57" s="30">
        <f>①陸連データ貼付け!H57</f>
        <v>19102</v>
      </c>
      <c r="I57" s="30" t="str">
        <f>①陸連データ貼付け!I57</f>
        <v>愛知マスターズ西三河支部</v>
      </c>
      <c r="J57" s="30" t="str">
        <f>①陸連データ貼付け!J57</f>
        <v>アイチマスターズニシミカワシブ</v>
      </c>
      <c r="K57" s="30" t="str">
        <f t="shared" si="2"/>
        <v>愛知マスターズ西三河支部</v>
      </c>
      <c r="L57" s="30" t="str">
        <f>IF(①陸連データ貼付け!P57="","",①陸連データ貼付け!P57)</f>
        <v/>
      </c>
      <c r="M57" s="30" t="str">
        <f>①陸連データ貼付け!Q57</f>
        <v>一般</v>
      </c>
    </row>
    <row r="58" spans="1:13">
      <c r="A58" s="30" t="str">
        <f>IF(①陸連データ貼付け!M58="","",①陸連データ貼付け!M58)</f>
        <v>C355</v>
      </c>
      <c r="B58" s="30" t="str">
        <f t="shared" si="0"/>
        <v>C</v>
      </c>
      <c r="C58" s="30" t="str">
        <f t="shared" si="1"/>
        <v>355</v>
      </c>
      <c r="D58" s="30">
        <f>①陸連データ貼付け!B58</f>
        <v>2913722</v>
      </c>
      <c r="E58" s="30" t="str">
        <f>①陸連データ貼付け!C58</f>
        <v>佐野　昭二</v>
      </c>
      <c r="F58" s="30" t="str">
        <f>ASC(①陸連データ貼付け!D58)</f>
        <v>ｻﾉ ｼｮｳｼﾞ</v>
      </c>
      <c r="G58" s="30" t="str">
        <f>①陸連データ貼付け!E58</f>
        <v>男</v>
      </c>
      <c r="H58" s="30">
        <f>①陸連データ貼付け!H58</f>
        <v>19102</v>
      </c>
      <c r="I58" s="30" t="str">
        <f>①陸連データ貼付け!I58</f>
        <v>愛知マスターズ西三河支部</v>
      </c>
      <c r="J58" s="30" t="str">
        <f>①陸連データ貼付け!J58</f>
        <v>アイチマスターズニシミカワシブ</v>
      </c>
      <c r="K58" s="30" t="str">
        <f t="shared" si="2"/>
        <v>愛知マスターズ西三河支部</v>
      </c>
      <c r="L58" s="30" t="str">
        <f>IF(①陸連データ貼付け!P58="","",①陸連データ貼付け!P58)</f>
        <v/>
      </c>
      <c r="M58" s="30" t="str">
        <f>①陸連データ貼付け!Q58</f>
        <v>一般</v>
      </c>
    </row>
    <row r="59" spans="1:13">
      <c r="A59" s="30" t="str">
        <f>IF(①陸連データ貼付け!M59="","",①陸連データ貼付け!M59)</f>
        <v>3-049</v>
      </c>
      <c r="B59" s="30" t="str">
        <f t="shared" si="0"/>
        <v>3</v>
      </c>
      <c r="C59" s="30" t="str">
        <f t="shared" si="1"/>
        <v>-049</v>
      </c>
      <c r="D59" s="30">
        <f>①陸連データ貼付け!B59</f>
        <v>3031512</v>
      </c>
      <c r="E59" s="30" t="str">
        <f>①陸連データ貼付け!C59</f>
        <v>鮫島　教子</v>
      </c>
      <c r="F59" s="30" t="str">
        <f>ASC(①陸連データ貼付け!D59)</f>
        <v>ｻﾒｼﾞﾏ ｷｮｳｺ</v>
      </c>
      <c r="G59" s="30" t="str">
        <f>①陸連データ貼付け!E59</f>
        <v>女</v>
      </c>
      <c r="H59" s="30">
        <f>①陸連データ貼付け!H59</f>
        <v>19102</v>
      </c>
      <c r="I59" s="30" t="str">
        <f>①陸連データ貼付け!I59</f>
        <v>愛知マスターズ西三河支部</v>
      </c>
      <c r="J59" s="30" t="str">
        <f>①陸連データ貼付け!J59</f>
        <v>アイチマスターズニシミカワシブ</v>
      </c>
      <c r="K59" s="30" t="str">
        <f t="shared" si="2"/>
        <v>愛知マスターズ西三河支部</v>
      </c>
      <c r="L59" s="30" t="str">
        <f>IF(①陸連データ貼付け!P59="","",①陸連データ貼付け!P59)</f>
        <v/>
      </c>
      <c r="M59" s="30" t="str">
        <f>①陸連データ貼付け!Q59</f>
        <v>一般</v>
      </c>
    </row>
    <row r="60" spans="1:13">
      <c r="A60" s="30" t="str">
        <f>IF(①陸連データ貼付け!M60="","",①陸連データ貼付け!M60)</f>
        <v>3-035</v>
      </c>
      <c r="B60" s="30" t="str">
        <f t="shared" si="0"/>
        <v>3</v>
      </c>
      <c r="C60" s="30" t="str">
        <f t="shared" si="1"/>
        <v>-035</v>
      </c>
      <c r="D60" s="30">
        <f>①陸連データ貼付け!B60</f>
        <v>3028417</v>
      </c>
      <c r="E60" s="30" t="str">
        <f>①陸連データ貼付け!C60</f>
        <v>四戸　光男</v>
      </c>
      <c r="F60" s="30" t="str">
        <f>ASC(①陸連データ貼付け!D60)</f>
        <v>ｼﾉﾍ ﾐﾂｵ</v>
      </c>
      <c r="G60" s="30" t="str">
        <f>①陸連データ貼付け!E60</f>
        <v>男</v>
      </c>
      <c r="H60" s="30">
        <f>①陸連データ貼付け!H60</f>
        <v>19102</v>
      </c>
      <c r="I60" s="30" t="str">
        <f>①陸連データ貼付け!I60</f>
        <v>愛知マスターズ西三河支部</v>
      </c>
      <c r="J60" s="30" t="str">
        <f>①陸連データ貼付け!J60</f>
        <v>アイチマスターズニシミカワシブ</v>
      </c>
      <c r="K60" s="30" t="str">
        <f t="shared" si="2"/>
        <v>愛知マスターズ西三河支部</v>
      </c>
      <c r="L60" s="30" t="str">
        <f>IF(①陸連データ貼付け!P60="","",①陸連データ貼付け!P60)</f>
        <v/>
      </c>
      <c r="M60" s="30" t="str">
        <f>①陸連データ貼付け!Q60</f>
        <v>一般</v>
      </c>
    </row>
    <row r="61" spans="1:13">
      <c r="A61" s="30" t="str">
        <f>IF(①陸連データ貼付け!M61="","",①陸連データ貼付け!M61)</f>
        <v>3-033</v>
      </c>
      <c r="B61" s="30" t="str">
        <f t="shared" si="0"/>
        <v>3</v>
      </c>
      <c r="C61" s="30" t="str">
        <f t="shared" si="1"/>
        <v>-033</v>
      </c>
      <c r="D61" s="30">
        <f>①陸連データ貼付け!B61</f>
        <v>3027820</v>
      </c>
      <c r="E61" s="30" t="str">
        <f>①陸連データ貼付け!C61</f>
        <v>柴田　成夫</v>
      </c>
      <c r="F61" s="30" t="str">
        <f>ASC(①陸連データ貼付け!D61)</f>
        <v>ｼﾊﾞﾀ ﾅﾙｵ</v>
      </c>
      <c r="G61" s="30" t="str">
        <f>①陸連データ貼付け!E61</f>
        <v>男</v>
      </c>
      <c r="H61" s="30">
        <f>①陸連データ貼付け!H61</f>
        <v>19102</v>
      </c>
      <c r="I61" s="30" t="str">
        <f>①陸連データ貼付け!I61</f>
        <v>愛知マスターズ西三河支部</v>
      </c>
      <c r="J61" s="30" t="str">
        <f>①陸連データ貼付け!J61</f>
        <v>アイチマスターズニシミカワシブ</v>
      </c>
      <c r="K61" s="30" t="str">
        <f t="shared" si="2"/>
        <v>愛知マスターズ西三河支部</v>
      </c>
      <c r="L61" s="30" t="str">
        <f>IF(①陸連データ貼付け!P61="","",①陸連データ貼付け!P61)</f>
        <v/>
      </c>
      <c r="M61" s="30" t="str">
        <f>①陸連データ貼付け!Q61</f>
        <v>一般</v>
      </c>
    </row>
    <row r="62" spans="1:13">
      <c r="A62" s="30" t="str">
        <f>IF(①陸連データ貼付け!M62="","",①陸連データ貼付け!M62)</f>
        <v>C381</v>
      </c>
      <c r="B62" s="30" t="str">
        <f t="shared" si="0"/>
        <v>C</v>
      </c>
      <c r="C62" s="30" t="str">
        <f t="shared" si="1"/>
        <v>381</v>
      </c>
      <c r="D62" s="30">
        <f>①陸連データ貼付け!B62</f>
        <v>84945737</v>
      </c>
      <c r="E62" s="30" t="str">
        <f>①陸連データ貼付け!C62</f>
        <v>清水　大輔</v>
      </c>
      <c r="F62" s="30" t="str">
        <f>ASC(①陸連データ貼付け!D62)</f>
        <v>ｼﾐｽﾞ ﾀﾞｲｽｹ</v>
      </c>
      <c r="G62" s="30" t="str">
        <f>①陸連データ貼付け!E62</f>
        <v>男</v>
      </c>
      <c r="H62" s="30">
        <f>①陸連データ貼付け!H62</f>
        <v>19102</v>
      </c>
      <c r="I62" s="30" t="str">
        <f>①陸連データ貼付け!I62</f>
        <v>愛知マスターズ西三河支部</v>
      </c>
      <c r="J62" s="30" t="str">
        <f>①陸連データ貼付け!J62</f>
        <v>アイチマスターズニシミカワシブ</v>
      </c>
      <c r="K62" s="30" t="str">
        <f t="shared" si="2"/>
        <v>愛知マスターズ西三河支部</v>
      </c>
      <c r="L62" s="30" t="str">
        <f>IF(①陸連データ貼付け!P62="","",①陸連データ貼付け!P62)</f>
        <v/>
      </c>
      <c r="M62" s="30" t="str">
        <f>①陸連データ貼付け!Q62</f>
        <v>一般</v>
      </c>
    </row>
    <row r="63" spans="1:13">
      <c r="A63" s="30" t="str">
        <f>IF(①陸連データ貼付け!M63="","",①陸連データ貼付け!M63)</f>
        <v>3-034</v>
      </c>
      <c r="B63" s="30" t="str">
        <f t="shared" si="0"/>
        <v>3</v>
      </c>
      <c r="C63" s="30" t="str">
        <f t="shared" si="1"/>
        <v>-034</v>
      </c>
      <c r="D63" s="30">
        <f>①陸連データ貼付け!B63</f>
        <v>3028114</v>
      </c>
      <c r="E63" s="30" t="str">
        <f>①陸連データ貼付け!C63</f>
        <v>庄司　タミ代</v>
      </c>
      <c r="F63" s="30" t="str">
        <f>ASC(①陸連データ貼付け!D63)</f>
        <v>ｼｮｳｼﾞ ﾀﾐﾖ</v>
      </c>
      <c r="G63" s="30" t="str">
        <f>①陸連データ貼付け!E63</f>
        <v>女</v>
      </c>
      <c r="H63" s="30">
        <f>①陸連データ貼付け!H63</f>
        <v>19102</v>
      </c>
      <c r="I63" s="30" t="str">
        <f>①陸連データ貼付け!I63</f>
        <v>愛知マスターズ西三河支部</v>
      </c>
      <c r="J63" s="30" t="str">
        <f>①陸連データ貼付け!J63</f>
        <v>アイチマスターズニシミカワシブ</v>
      </c>
      <c r="K63" s="30" t="str">
        <f t="shared" si="2"/>
        <v>愛知マスターズ西三河支部</v>
      </c>
      <c r="L63" s="30" t="str">
        <f>IF(①陸連データ貼付け!P63="","",①陸連データ貼付け!P63)</f>
        <v/>
      </c>
      <c r="M63" s="30" t="str">
        <f>①陸連データ貼付け!Q63</f>
        <v>一般</v>
      </c>
    </row>
    <row r="64" spans="1:13">
      <c r="A64" s="30" t="str">
        <f>IF(①陸連データ貼付け!M64="","",①陸連データ貼付け!M64)</f>
        <v>C360</v>
      </c>
      <c r="B64" s="30" t="str">
        <f t="shared" si="0"/>
        <v>C</v>
      </c>
      <c r="C64" s="30" t="str">
        <f t="shared" si="1"/>
        <v>360</v>
      </c>
      <c r="D64" s="30">
        <f>①陸連データ貼付け!B64</f>
        <v>3031077</v>
      </c>
      <c r="E64" s="30" t="str">
        <f>①陸連データ貼付け!C64</f>
        <v>杉浦　拓</v>
      </c>
      <c r="F64" s="30" t="str">
        <f>ASC(①陸連データ貼付け!D64)</f>
        <v>ｽｷﾞｳﾗ ﾀｸ</v>
      </c>
      <c r="G64" s="30" t="str">
        <f>①陸連データ貼付け!E64</f>
        <v>男</v>
      </c>
      <c r="H64" s="30">
        <f>①陸連データ貼付け!H64</f>
        <v>19102</v>
      </c>
      <c r="I64" s="30" t="str">
        <f>①陸連データ貼付け!I64</f>
        <v>愛知マスターズ西三河支部</v>
      </c>
      <c r="J64" s="30" t="str">
        <f>①陸連データ貼付け!J64</f>
        <v>アイチマスターズニシミカワシブ</v>
      </c>
      <c r="K64" s="30" t="str">
        <f t="shared" si="2"/>
        <v>愛知マスターズ西三河支部</v>
      </c>
      <c r="L64" s="30" t="str">
        <f>IF(①陸連データ貼付け!P64="","",①陸連データ貼付け!P64)</f>
        <v/>
      </c>
      <c r="M64" s="30" t="str">
        <f>①陸連データ貼付け!Q64</f>
        <v>一般</v>
      </c>
    </row>
    <row r="65" spans="1:13">
      <c r="A65" s="30" t="str">
        <f>IF(①陸連データ貼付け!M65="","",①陸連データ貼付け!M65)</f>
        <v>3-063</v>
      </c>
      <c r="B65" s="30" t="str">
        <f t="shared" si="0"/>
        <v>3</v>
      </c>
      <c r="C65" s="30" t="str">
        <f t="shared" si="1"/>
        <v>-063</v>
      </c>
      <c r="D65" s="30">
        <f>①陸連データ貼付け!B65</f>
        <v>81040922</v>
      </c>
      <c r="E65" s="30" t="str">
        <f>①陸連データ貼付け!C65</f>
        <v>杉原　有</v>
      </c>
      <c r="F65" s="30" t="str">
        <f>ASC(①陸連データ貼付け!D65)</f>
        <v>ｽｷﾞﾊﾗ ﾕｳ</v>
      </c>
      <c r="G65" s="30" t="str">
        <f>①陸連データ貼付け!E65</f>
        <v>男</v>
      </c>
      <c r="H65" s="30">
        <f>①陸連データ貼付け!H65</f>
        <v>19102</v>
      </c>
      <c r="I65" s="30" t="str">
        <f>①陸連データ貼付け!I65</f>
        <v>愛知マスターズ西三河支部</v>
      </c>
      <c r="J65" s="30" t="str">
        <f>①陸連データ貼付け!J65</f>
        <v>アイチマスターズニシミカワシブ</v>
      </c>
      <c r="K65" s="30" t="str">
        <f t="shared" si="2"/>
        <v>愛知マスターズ西三河支部</v>
      </c>
      <c r="L65" s="30" t="str">
        <f>IF(①陸連データ貼付け!P65="","",①陸連データ貼付け!P65)</f>
        <v/>
      </c>
      <c r="M65" s="30" t="str">
        <f>①陸連データ貼付け!Q65</f>
        <v>一般</v>
      </c>
    </row>
    <row r="66" spans="1:13">
      <c r="A66" s="30" t="str">
        <f>IF(①陸連データ貼付け!M66="","",①陸連データ貼付け!M66)</f>
        <v>3-038</v>
      </c>
      <c r="B66" s="30" t="str">
        <f t="shared" si="0"/>
        <v>3</v>
      </c>
      <c r="C66" s="30" t="str">
        <f t="shared" si="1"/>
        <v>-038</v>
      </c>
      <c r="D66" s="30">
        <f>①陸連データ貼付け!B66</f>
        <v>3028922</v>
      </c>
      <c r="E66" s="30" t="str">
        <f>①陸連データ貼付け!C66</f>
        <v>鈴木　一郎</v>
      </c>
      <c r="F66" s="30" t="str">
        <f>ASC(①陸連データ貼付け!D66)</f>
        <v>ｽｽﾞｷ ｲﾁﾛｳ</v>
      </c>
      <c r="G66" s="30" t="str">
        <f>①陸連データ貼付け!E66</f>
        <v>男</v>
      </c>
      <c r="H66" s="30">
        <f>①陸連データ貼付け!H66</f>
        <v>19102</v>
      </c>
      <c r="I66" s="30" t="str">
        <f>①陸連データ貼付け!I66</f>
        <v>愛知マスターズ西三河支部</v>
      </c>
      <c r="J66" s="30" t="str">
        <f>①陸連データ貼付け!J66</f>
        <v>アイチマスターズニシミカワシブ</v>
      </c>
      <c r="K66" s="30" t="str">
        <f t="shared" si="2"/>
        <v>愛知マスターズ西三河支部</v>
      </c>
      <c r="L66" s="30" t="str">
        <f>IF(①陸連データ貼付け!P66="","",①陸連データ貼付け!P66)</f>
        <v/>
      </c>
      <c r="M66" s="30" t="str">
        <f>①陸連データ貼付け!Q66</f>
        <v>一般</v>
      </c>
    </row>
    <row r="67" spans="1:13">
      <c r="A67" s="30" t="str">
        <f>IF(①陸連データ貼付け!M67="","",①陸連データ貼付け!M67)</f>
        <v>C370</v>
      </c>
      <c r="B67" s="30" t="str">
        <f t="shared" ref="B67:B91" si="3">LEFT(A67,1)</f>
        <v>C</v>
      </c>
      <c r="C67" s="30" t="str">
        <f t="shared" ref="C67:C91" si="4">REPLACE(A67,1,1,"")</f>
        <v>370</v>
      </c>
      <c r="D67" s="30">
        <f>①陸連データ貼付け!B67</f>
        <v>26622927</v>
      </c>
      <c r="E67" s="30" t="str">
        <f>①陸連データ貼付け!C67</f>
        <v>鈴木　健吾</v>
      </c>
      <c r="F67" s="30" t="str">
        <f>ASC(①陸連データ貼付け!D67)</f>
        <v>ｽｽﾞｷ ｹﾝｺﾞ</v>
      </c>
      <c r="G67" s="30" t="str">
        <f>①陸連データ貼付け!E67</f>
        <v>男</v>
      </c>
      <c r="H67" s="30">
        <f>①陸連データ貼付け!H67</f>
        <v>19102</v>
      </c>
      <c r="I67" s="30" t="str">
        <f>①陸連データ貼付け!I67</f>
        <v>愛知マスターズ西三河支部</v>
      </c>
      <c r="J67" s="30" t="str">
        <f>①陸連データ貼付け!J67</f>
        <v>アイチマスターズニシミカワシブ</v>
      </c>
      <c r="K67" s="30" t="str">
        <f t="shared" ref="K67:K91" si="5">I67</f>
        <v>愛知マスターズ西三河支部</v>
      </c>
      <c r="L67" s="30" t="str">
        <f>IF(①陸連データ貼付け!P67="","",①陸連データ貼付け!P67)</f>
        <v/>
      </c>
      <c r="M67" s="30" t="str">
        <f>①陸連データ貼付け!Q67</f>
        <v>一般</v>
      </c>
    </row>
    <row r="68" spans="1:13">
      <c r="A68" s="30" t="str">
        <f>IF(①陸連データ貼付け!M68="","",①陸連データ貼付け!M68)</f>
        <v>3-065</v>
      </c>
      <c r="B68" s="30" t="str">
        <f t="shared" si="3"/>
        <v>3</v>
      </c>
      <c r="C68" s="30" t="str">
        <f t="shared" si="4"/>
        <v>-065</v>
      </c>
      <c r="D68" s="30">
        <f>①陸連データ貼付け!B68</f>
        <v>84945939</v>
      </c>
      <c r="E68" s="30" t="str">
        <f>①陸連データ貼付け!C68</f>
        <v>鈴木　健二</v>
      </c>
      <c r="F68" s="30" t="str">
        <f>ASC(①陸連データ貼付け!D68)</f>
        <v>ｽｽﾞｷ ｹﾝｼﾞ</v>
      </c>
      <c r="G68" s="30" t="str">
        <f>①陸連データ貼付け!E68</f>
        <v>男</v>
      </c>
      <c r="H68" s="30">
        <f>①陸連データ貼付け!H68</f>
        <v>19102</v>
      </c>
      <c r="I68" s="30" t="str">
        <f>①陸連データ貼付け!I68</f>
        <v>愛知マスターズ西三河支部</v>
      </c>
      <c r="J68" s="30" t="str">
        <f>①陸連データ貼付け!J68</f>
        <v>アイチマスターズニシミカワシブ</v>
      </c>
      <c r="K68" s="30" t="str">
        <f t="shared" si="5"/>
        <v>愛知マスターズ西三河支部</v>
      </c>
      <c r="L68" s="30" t="str">
        <f>IF(①陸連データ貼付け!P68="","",①陸連データ貼付け!P68)</f>
        <v/>
      </c>
      <c r="M68" s="30" t="str">
        <f>①陸連データ貼付け!Q68</f>
        <v>一般</v>
      </c>
    </row>
    <row r="69" spans="1:13">
      <c r="A69" s="30" t="str">
        <f>IF(①陸連データ貼付け!M69="","",①陸連データ貼付け!M69)</f>
        <v>C371</v>
      </c>
      <c r="B69" s="30" t="str">
        <f t="shared" si="3"/>
        <v>C</v>
      </c>
      <c r="C69" s="30" t="str">
        <f t="shared" si="4"/>
        <v>371</v>
      </c>
      <c r="D69" s="30">
        <f>①陸連データ貼付け!B69</f>
        <v>46039325</v>
      </c>
      <c r="E69" s="30" t="str">
        <f>①陸連データ貼付け!C69</f>
        <v>高木　大</v>
      </c>
      <c r="F69" s="30" t="str">
        <f>ASC(①陸連データ貼付け!D69)</f>
        <v>ﾀｶｷﾞ ﾏｻﾙ</v>
      </c>
      <c r="G69" s="30" t="str">
        <f>①陸連データ貼付け!E69</f>
        <v>男</v>
      </c>
      <c r="H69" s="30">
        <f>①陸連データ貼付け!H69</f>
        <v>19102</v>
      </c>
      <c r="I69" s="30" t="str">
        <f>①陸連データ貼付け!I69</f>
        <v>愛知マスターズ西三河支部</v>
      </c>
      <c r="J69" s="30" t="str">
        <f>①陸連データ貼付け!J69</f>
        <v>アイチマスターズニシミカワシブ</v>
      </c>
      <c r="K69" s="30" t="str">
        <f t="shared" si="5"/>
        <v>愛知マスターズ西三河支部</v>
      </c>
      <c r="L69" s="30" t="str">
        <f>IF(①陸連データ貼付け!P69="","",①陸連データ貼付け!P69)</f>
        <v/>
      </c>
      <c r="M69" s="30" t="str">
        <f>①陸連データ貼付け!Q69</f>
        <v>一般</v>
      </c>
    </row>
    <row r="70" spans="1:13">
      <c r="A70" s="30" t="str">
        <f>IF(①陸連データ貼付け!M70="","",①陸連データ貼付け!M70)</f>
        <v>3-170</v>
      </c>
      <c r="B70" s="30" t="str">
        <f t="shared" si="3"/>
        <v>3</v>
      </c>
      <c r="C70" s="30" t="str">
        <f t="shared" si="4"/>
        <v>-170</v>
      </c>
      <c r="D70" s="30">
        <f>①陸連データ貼付け!B70</f>
        <v>16857633</v>
      </c>
      <c r="E70" s="30" t="str">
        <f>①陸連データ貼付け!C70</f>
        <v>鷹巣　優</v>
      </c>
      <c r="F70" s="30" t="str">
        <f>ASC(①陸連データ貼付け!D70)</f>
        <v>ﾀｶｽ ﾕｳ</v>
      </c>
      <c r="G70" s="30" t="str">
        <f>①陸連データ貼付け!E70</f>
        <v>男</v>
      </c>
      <c r="H70" s="30">
        <f>①陸連データ貼付け!H70</f>
        <v>19102</v>
      </c>
      <c r="I70" s="30" t="str">
        <f>①陸連データ貼付け!I70</f>
        <v>愛知マスターズ西三河支部</v>
      </c>
      <c r="J70" s="30" t="str">
        <f>①陸連データ貼付け!J70</f>
        <v>アイチマスターズニシミカワシブ</v>
      </c>
      <c r="K70" s="30" t="str">
        <f t="shared" si="5"/>
        <v>愛知マスターズ西三河支部</v>
      </c>
      <c r="L70" s="30" t="str">
        <f>IF(①陸連データ貼付け!P70="","",①陸連データ貼付け!P70)</f>
        <v/>
      </c>
      <c r="M70" s="30" t="str">
        <f>①陸連データ貼付け!Q70</f>
        <v>一般</v>
      </c>
    </row>
    <row r="71" spans="1:13">
      <c r="A71" s="30" t="str">
        <f>IF(①陸連データ貼付け!M71="","",①陸連データ貼付け!M71)</f>
        <v>3-036</v>
      </c>
      <c r="B71" s="30" t="str">
        <f t="shared" si="3"/>
        <v>3</v>
      </c>
      <c r="C71" s="30" t="str">
        <f t="shared" si="4"/>
        <v>-036</v>
      </c>
      <c r="D71" s="30">
        <f>①陸連データ貼付け!B71</f>
        <v>3028518</v>
      </c>
      <c r="E71" s="30" t="str">
        <f>①陸連データ貼付け!C71</f>
        <v>谷澤　秀代</v>
      </c>
      <c r="F71" s="30" t="str">
        <f>ASC(①陸連データ貼付け!D71)</f>
        <v>ﾀﾆｻﾞﾜ ﾋﾃﾞﾖ</v>
      </c>
      <c r="G71" s="30" t="str">
        <f>①陸連データ貼付け!E71</f>
        <v>女</v>
      </c>
      <c r="H71" s="30">
        <f>①陸連データ貼付け!H71</f>
        <v>19102</v>
      </c>
      <c r="I71" s="30" t="str">
        <f>①陸連データ貼付け!I71</f>
        <v>愛知マスターズ西三河支部</v>
      </c>
      <c r="J71" s="30" t="str">
        <f>①陸連データ貼付け!J71</f>
        <v>アイチマスターズニシミカワシブ</v>
      </c>
      <c r="K71" s="30" t="str">
        <f t="shared" si="5"/>
        <v>愛知マスターズ西三河支部</v>
      </c>
      <c r="L71" s="30" t="str">
        <f>IF(①陸連データ貼付け!P71="","",①陸連データ貼付け!P71)</f>
        <v/>
      </c>
      <c r="M71" s="30" t="str">
        <f>①陸連データ貼付け!Q71</f>
        <v>一般</v>
      </c>
    </row>
    <row r="72" spans="1:13">
      <c r="A72" s="30" t="str">
        <f>IF(①陸連データ貼付け!M72="","",①陸連データ貼付け!M72)</f>
        <v>C359</v>
      </c>
      <c r="B72" s="30" t="str">
        <f t="shared" si="3"/>
        <v>C</v>
      </c>
      <c r="C72" s="30" t="str">
        <f t="shared" si="4"/>
        <v>359</v>
      </c>
      <c r="D72" s="30">
        <f>①陸連データ貼付け!B72</f>
        <v>3030915</v>
      </c>
      <c r="E72" s="30" t="str">
        <f>①陸連データ貼付け!C72</f>
        <v>筒井　誠</v>
      </c>
      <c r="F72" s="30" t="str">
        <f>ASC(①陸連データ貼付け!D72)</f>
        <v>ﾂﾂｲ ﾏｺﾄ</v>
      </c>
      <c r="G72" s="30" t="str">
        <f>①陸連データ貼付け!E72</f>
        <v>男</v>
      </c>
      <c r="H72" s="30">
        <f>①陸連データ貼付け!H72</f>
        <v>19102</v>
      </c>
      <c r="I72" s="30" t="str">
        <f>①陸連データ貼付け!I72</f>
        <v>愛知マスターズ西三河支部</v>
      </c>
      <c r="J72" s="30" t="str">
        <f>①陸連データ貼付け!J72</f>
        <v>アイチマスターズニシミカワシブ</v>
      </c>
      <c r="K72" s="30" t="str">
        <f t="shared" si="5"/>
        <v>愛知マスターズ西三河支部</v>
      </c>
      <c r="L72" s="30" t="str">
        <f>IF(①陸連データ貼付け!P72="","",①陸連データ貼付け!P72)</f>
        <v/>
      </c>
      <c r="M72" s="30" t="str">
        <f>①陸連データ貼付け!Q72</f>
        <v>一般</v>
      </c>
    </row>
    <row r="73" spans="1:13">
      <c r="A73" s="30" t="str">
        <f>IF(①陸連データ貼付け!M73="","",①陸連データ貼付け!M73)</f>
        <v>C367</v>
      </c>
      <c r="B73" s="30" t="str">
        <f t="shared" si="3"/>
        <v>C</v>
      </c>
      <c r="C73" s="30" t="str">
        <f t="shared" si="4"/>
        <v>367</v>
      </c>
      <c r="D73" s="30">
        <f>①陸連データ貼付け!B73</f>
        <v>6423217</v>
      </c>
      <c r="E73" s="30" t="str">
        <f>①陸連データ貼付け!C73</f>
        <v>等々力　守</v>
      </c>
      <c r="F73" s="30" t="str">
        <f>ASC(①陸連データ貼付け!D73)</f>
        <v>ﾄﾄﾞﾘｷ ﾏﾓﾙ</v>
      </c>
      <c r="G73" s="30" t="str">
        <f>①陸連データ貼付け!E73</f>
        <v>男</v>
      </c>
      <c r="H73" s="30">
        <f>①陸連データ貼付け!H73</f>
        <v>19102</v>
      </c>
      <c r="I73" s="30" t="str">
        <f>①陸連データ貼付け!I73</f>
        <v>愛知マスターズ西三河支部</v>
      </c>
      <c r="J73" s="30" t="str">
        <f>①陸連データ貼付け!J73</f>
        <v>アイチマスターズニシミカワシブ</v>
      </c>
      <c r="K73" s="30" t="str">
        <f t="shared" si="5"/>
        <v>愛知マスターズ西三河支部</v>
      </c>
      <c r="L73" s="30" t="str">
        <f>IF(①陸連データ貼付け!P73="","",①陸連データ貼付け!P73)</f>
        <v/>
      </c>
      <c r="M73" s="30" t="str">
        <f>①陸連データ貼付け!Q73</f>
        <v>一般</v>
      </c>
    </row>
    <row r="74" spans="1:13">
      <c r="A74" s="30" t="str">
        <f>IF(①陸連データ貼付け!M74="","",①陸連データ貼付け!M74)</f>
        <v>3-168</v>
      </c>
      <c r="B74" s="30" t="str">
        <f t="shared" si="3"/>
        <v>3</v>
      </c>
      <c r="C74" s="30" t="str">
        <f t="shared" si="4"/>
        <v>-168</v>
      </c>
      <c r="D74" s="30">
        <f>①陸連データ貼付け!B74</f>
        <v>2901416</v>
      </c>
      <c r="E74" s="30" t="str">
        <f>①陸連データ貼付け!C74</f>
        <v>豊廣　里子</v>
      </c>
      <c r="F74" s="30" t="str">
        <f>ASC(①陸連データ貼付け!D74)</f>
        <v>ﾄﾖﾋﾛ ｻﾄｺ</v>
      </c>
      <c r="G74" s="30" t="str">
        <f>①陸連データ貼付け!E74</f>
        <v>女</v>
      </c>
      <c r="H74" s="30">
        <f>①陸連データ貼付け!H74</f>
        <v>19102</v>
      </c>
      <c r="I74" s="30" t="str">
        <f>①陸連データ貼付け!I74</f>
        <v>愛知マスターズ西三河支部</v>
      </c>
      <c r="J74" s="30" t="str">
        <f>①陸連データ貼付け!J74</f>
        <v>アイチマスターズニシミカワシブ</v>
      </c>
      <c r="K74" s="30" t="str">
        <f t="shared" si="5"/>
        <v>愛知マスターズ西三河支部</v>
      </c>
      <c r="L74" s="30" t="str">
        <f>IF(①陸連データ貼付け!P74="","",①陸連データ貼付け!P74)</f>
        <v/>
      </c>
      <c r="M74" s="30" t="str">
        <f>①陸連データ貼付け!Q74</f>
        <v>一般</v>
      </c>
    </row>
    <row r="75" spans="1:13">
      <c r="A75" s="30" t="str">
        <f>IF(①陸連データ貼付け!M75="","",①陸連データ貼付け!M75)</f>
        <v>3-047</v>
      </c>
      <c r="B75" s="30" t="str">
        <f t="shared" si="3"/>
        <v>3</v>
      </c>
      <c r="C75" s="30" t="str">
        <f t="shared" si="4"/>
        <v>-047</v>
      </c>
      <c r="D75" s="30">
        <f>①陸連データ貼付け!B75</f>
        <v>3030410</v>
      </c>
      <c r="E75" s="30" t="str">
        <f>①陸連データ貼付け!C75</f>
        <v>長尾　典子</v>
      </c>
      <c r="F75" s="30" t="str">
        <f>ASC(①陸連データ貼付け!D75)</f>
        <v>ﾅｶﾞｵ ﾉﾘｺ</v>
      </c>
      <c r="G75" s="30" t="str">
        <f>①陸連データ貼付け!E75</f>
        <v>女</v>
      </c>
      <c r="H75" s="30">
        <f>①陸連データ貼付け!H75</f>
        <v>19102</v>
      </c>
      <c r="I75" s="30" t="str">
        <f>①陸連データ貼付け!I75</f>
        <v>愛知マスターズ西三河支部</v>
      </c>
      <c r="J75" s="30" t="str">
        <f>①陸連データ貼付け!J75</f>
        <v>アイチマスターズニシミカワシブ</v>
      </c>
      <c r="K75" s="30" t="str">
        <f t="shared" si="5"/>
        <v>愛知マスターズ西三河支部</v>
      </c>
      <c r="L75" s="30" t="str">
        <f>IF(①陸連データ貼付け!P75="","",①陸連データ貼付け!P75)</f>
        <v/>
      </c>
      <c r="M75" s="30" t="str">
        <f>①陸連データ貼付け!Q75</f>
        <v>一般</v>
      </c>
    </row>
    <row r="76" spans="1:13">
      <c r="A76" s="30" t="str">
        <f>IF(①陸連データ貼付け!M76="","",①陸連データ貼付け!M76)</f>
        <v>3-055</v>
      </c>
      <c r="B76" s="30" t="str">
        <f t="shared" si="3"/>
        <v>3</v>
      </c>
      <c r="C76" s="30" t="str">
        <f t="shared" si="4"/>
        <v>-055</v>
      </c>
      <c r="D76" s="30">
        <f>①陸連データ貼付け!B76</f>
        <v>21977430</v>
      </c>
      <c r="E76" s="30" t="str">
        <f>①陸連データ貼付け!C76</f>
        <v>永田　敏也</v>
      </c>
      <c r="F76" s="30" t="str">
        <f>ASC(①陸連データ貼付け!D76)</f>
        <v>ﾅｶﾞﾀ ﾄｼﾔ</v>
      </c>
      <c r="G76" s="30" t="str">
        <f>①陸連データ貼付け!E76</f>
        <v>男</v>
      </c>
      <c r="H76" s="30">
        <f>①陸連データ貼付け!H76</f>
        <v>19102</v>
      </c>
      <c r="I76" s="30" t="str">
        <f>①陸連データ貼付け!I76</f>
        <v>愛知マスターズ西三河支部</v>
      </c>
      <c r="J76" s="30" t="str">
        <f>①陸連データ貼付け!J76</f>
        <v>アイチマスターズニシミカワシブ</v>
      </c>
      <c r="K76" s="30" t="str">
        <f t="shared" si="5"/>
        <v>愛知マスターズ西三河支部</v>
      </c>
      <c r="L76" s="30" t="str">
        <f>IF(①陸連データ貼付け!P76="","",①陸連データ貼付け!P76)</f>
        <v/>
      </c>
      <c r="M76" s="30" t="str">
        <f>①陸連データ貼付け!Q76</f>
        <v>一般</v>
      </c>
    </row>
    <row r="77" spans="1:13">
      <c r="A77" s="30" t="str">
        <f>IF(①陸連データ貼付け!M77="","",①陸連データ貼付け!M77)</f>
        <v>3-050</v>
      </c>
      <c r="B77" s="30" t="str">
        <f t="shared" si="3"/>
        <v>3</v>
      </c>
      <c r="C77" s="30" t="str">
        <f t="shared" si="4"/>
        <v>-050</v>
      </c>
      <c r="D77" s="30">
        <f>①陸連データ貼付け!B77</f>
        <v>3031613</v>
      </c>
      <c r="E77" s="30" t="str">
        <f>①陸連データ貼付け!C77</f>
        <v>中山　佳行</v>
      </c>
      <c r="F77" s="30" t="str">
        <f>ASC(①陸連データ貼付け!D77)</f>
        <v>ﾅｶﾔﾏ ﾖｼﾕｷ</v>
      </c>
      <c r="G77" s="30" t="str">
        <f>①陸連データ貼付け!E77</f>
        <v>男</v>
      </c>
      <c r="H77" s="30">
        <f>①陸連データ貼付け!H77</f>
        <v>19102</v>
      </c>
      <c r="I77" s="30" t="str">
        <f>①陸連データ貼付け!I77</f>
        <v>愛知マスターズ西三河支部</v>
      </c>
      <c r="J77" s="30" t="str">
        <f>①陸連データ貼付け!J77</f>
        <v>アイチマスターズニシミカワシブ</v>
      </c>
      <c r="K77" s="30" t="str">
        <f t="shared" si="5"/>
        <v>愛知マスターズ西三河支部</v>
      </c>
      <c r="L77" s="30" t="str">
        <f>IF(①陸連データ貼付け!P77="","",①陸連データ貼付け!P77)</f>
        <v/>
      </c>
      <c r="M77" s="30" t="str">
        <f>①陸連データ貼付け!Q77</f>
        <v>一般</v>
      </c>
    </row>
    <row r="78" spans="1:13">
      <c r="A78" s="30" t="str">
        <f>IF(①陸連データ貼付け!M78="","",①陸連データ貼付け!M78)</f>
        <v>3-052</v>
      </c>
      <c r="B78" s="30" t="str">
        <f t="shared" si="3"/>
        <v>3</v>
      </c>
      <c r="C78" s="30" t="str">
        <f t="shared" si="4"/>
        <v>-052</v>
      </c>
      <c r="D78" s="30">
        <f>①陸連データ貼付け!B78</f>
        <v>3032412</v>
      </c>
      <c r="E78" s="30" t="str">
        <f>①陸連データ貼付け!C78</f>
        <v>野村　照吾</v>
      </c>
      <c r="F78" s="30" t="str">
        <f>ASC(①陸連データ貼付け!D78)</f>
        <v>ﾉﾑﾗ ｼｮｳｺﾞ</v>
      </c>
      <c r="G78" s="30" t="str">
        <f>①陸連データ貼付け!E78</f>
        <v>男</v>
      </c>
      <c r="H78" s="30">
        <f>①陸連データ貼付け!H78</f>
        <v>19102</v>
      </c>
      <c r="I78" s="30" t="str">
        <f>①陸連データ貼付け!I78</f>
        <v>愛知マスターズ西三河支部</v>
      </c>
      <c r="J78" s="30" t="str">
        <f>①陸連データ貼付け!J78</f>
        <v>アイチマスターズニシミカワシブ</v>
      </c>
      <c r="K78" s="30" t="str">
        <f t="shared" si="5"/>
        <v>愛知マスターズ西三河支部</v>
      </c>
      <c r="L78" s="30" t="str">
        <f>IF(①陸連データ貼付け!P78="","",①陸連データ貼付け!P78)</f>
        <v/>
      </c>
      <c r="M78" s="30" t="str">
        <f>①陸連データ貼付け!Q78</f>
        <v>一般</v>
      </c>
    </row>
    <row r="79" spans="1:13">
      <c r="A79" s="30" t="str">
        <f>IF(①陸連データ貼付け!M79="","",①陸連データ貼付け!M79)</f>
        <v>C356</v>
      </c>
      <c r="B79" s="30" t="str">
        <f t="shared" si="3"/>
        <v>C</v>
      </c>
      <c r="C79" s="30" t="str">
        <f t="shared" si="4"/>
        <v>356</v>
      </c>
      <c r="D79" s="30">
        <f>①陸連データ貼付け!B79</f>
        <v>3027517</v>
      </c>
      <c r="E79" s="30" t="str">
        <f>①陸連データ貼付け!C79</f>
        <v>羽根田　直基</v>
      </c>
      <c r="F79" s="30" t="str">
        <f>ASC(①陸連データ貼付け!D79)</f>
        <v>ﾊﾈﾀﾞ ﾅｵｷ</v>
      </c>
      <c r="G79" s="30" t="str">
        <f>①陸連データ貼付け!E79</f>
        <v>男</v>
      </c>
      <c r="H79" s="30">
        <f>①陸連データ貼付け!H79</f>
        <v>19102</v>
      </c>
      <c r="I79" s="30" t="str">
        <f>①陸連データ貼付け!I79</f>
        <v>愛知マスターズ西三河支部</v>
      </c>
      <c r="J79" s="30" t="str">
        <f>①陸連データ貼付け!J79</f>
        <v>アイチマスターズニシミカワシブ</v>
      </c>
      <c r="K79" s="30" t="str">
        <f t="shared" si="5"/>
        <v>愛知マスターズ西三河支部</v>
      </c>
      <c r="L79" s="30" t="str">
        <f>IF(①陸連データ貼付け!P79="","",①陸連データ貼付け!P79)</f>
        <v/>
      </c>
      <c r="M79" s="30" t="str">
        <f>①陸連データ貼付け!Q79</f>
        <v>一般</v>
      </c>
    </row>
    <row r="80" spans="1:13">
      <c r="A80" s="30" t="str">
        <f>IF(①陸連データ貼付け!M80="","",①陸連データ貼付け!M80)</f>
        <v>3-031</v>
      </c>
      <c r="B80" s="30" t="str">
        <f t="shared" si="3"/>
        <v>3</v>
      </c>
      <c r="C80" s="30" t="str">
        <f t="shared" si="4"/>
        <v>-031</v>
      </c>
      <c r="D80" s="30">
        <f>①陸連データ貼付け!B80</f>
        <v>3027618</v>
      </c>
      <c r="E80" s="30" t="str">
        <f>①陸連データ貼付け!C80</f>
        <v>羽根田　冨美子</v>
      </c>
      <c r="F80" s="30" t="str">
        <f>ASC(①陸連データ貼付け!D80)</f>
        <v>ﾊﾈﾀﾞ ﾌﾐｺ</v>
      </c>
      <c r="G80" s="30" t="str">
        <f>①陸連データ貼付け!E80</f>
        <v>女</v>
      </c>
      <c r="H80" s="30">
        <f>①陸連データ貼付け!H80</f>
        <v>19102</v>
      </c>
      <c r="I80" s="30" t="str">
        <f>①陸連データ貼付け!I80</f>
        <v>愛知マスターズ西三河支部</v>
      </c>
      <c r="J80" s="30" t="str">
        <f>①陸連データ貼付け!J80</f>
        <v>アイチマスターズニシミカワシブ</v>
      </c>
      <c r="K80" s="30" t="str">
        <f t="shared" si="5"/>
        <v>愛知マスターズ西三河支部</v>
      </c>
      <c r="L80" s="30" t="str">
        <f>IF(①陸連データ貼付け!P80="","",①陸連データ貼付け!P80)</f>
        <v/>
      </c>
      <c r="M80" s="30" t="str">
        <f>①陸連データ貼付け!Q80</f>
        <v>一般</v>
      </c>
    </row>
    <row r="81" spans="1:13">
      <c r="A81" s="30" t="str">
        <f>IF(①陸連データ貼付け!M81="","",①陸連データ貼付け!M81)</f>
        <v>C358</v>
      </c>
      <c r="B81" s="30" t="str">
        <f t="shared" si="3"/>
        <v>C</v>
      </c>
      <c r="C81" s="30" t="str">
        <f t="shared" si="4"/>
        <v>358</v>
      </c>
      <c r="D81" s="30">
        <f>①陸連データ貼付け!B81</f>
        <v>3030511</v>
      </c>
      <c r="E81" s="30" t="str">
        <f>①陸連データ貼付け!C81</f>
        <v>馬場　常年</v>
      </c>
      <c r="F81" s="30" t="str">
        <f>ASC(①陸連データ貼付け!D81)</f>
        <v>ﾊﾞﾊﾞ ﾂﾈﾄｼ</v>
      </c>
      <c r="G81" s="30" t="str">
        <f>①陸連データ貼付け!E81</f>
        <v>男</v>
      </c>
      <c r="H81" s="30">
        <f>①陸連データ貼付け!H81</f>
        <v>19102</v>
      </c>
      <c r="I81" s="30" t="str">
        <f>①陸連データ貼付け!I81</f>
        <v>愛知マスターズ西三河支部</v>
      </c>
      <c r="J81" s="30" t="str">
        <f>①陸連データ貼付け!J81</f>
        <v>アイチマスターズニシミカワシブ</v>
      </c>
      <c r="K81" s="30" t="str">
        <f t="shared" si="5"/>
        <v>愛知マスターズ西三河支部</v>
      </c>
      <c r="L81" s="30" t="str">
        <f>IF(①陸連データ貼付け!P81="","",①陸連データ貼付け!P81)</f>
        <v/>
      </c>
      <c r="M81" s="30" t="str">
        <f>①陸連データ貼付け!Q81</f>
        <v>一般</v>
      </c>
    </row>
    <row r="82" spans="1:13">
      <c r="A82" s="30" t="str">
        <f>IF(①陸連データ貼付け!M82="","",①陸連データ貼付け!M82)</f>
        <v>C363</v>
      </c>
      <c r="B82" s="30" t="str">
        <f t="shared" si="3"/>
        <v>C</v>
      </c>
      <c r="C82" s="30" t="str">
        <f t="shared" si="4"/>
        <v>363</v>
      </c>
      <c r="D82" s="30">
        <f>①陸連データ貼付け!B82</f>
        <v>3032199</v>
      </c>
      <c r="E82" s="30" t="str">
        <f>①陸連データ貼付け!C82</f>
        <v>林　恭子</v>
      </c>
      <c r="F82" s="30" t="str">
        <f>ASC(①陸連データ貼付け!D82)</f>
        <v>ﾊﾔｼ ｷｮｳｺ</v>
      </c>
      <c r="G82" s="30" t="str">
        <f>①陸連データ貼付け!E82</f>
        <v>女</v>
      </c>
      <c r="H82" s="30">
        <f>①陸連データ貼付け!H82</f>
        <v>19102</v>
      </c>
      <c r="I82" s="30" t="str">
        <f>①陸連データ貼付け!I82</f>
        <v>愛知マスターズ西三河支部</v>
      </c>
      <c r="J82" s="30" t="str">
        <f>①陸連データ貼付け!J82</f>
        <v>アイチマスターズニシミカワシブ</v>
      </c>
      <c r="K82" s="30" t="str">
        <f t="shared" si="5"/>
        <v>愛知マスターズ西三河支部</v>
      </c>
      <c r="L82" s="30" t="str">
        <f>IF(①陸連データ貼付け!P82="","",①陸連データ貼付け!P82)</f>
        <v/>
      </c>
      <c r="M82" s="30" t="str">
        <f>①陸連データ貼付け!Q82</f>
        <v>一般</v>
      </c>
    </row>
    <row r="83" spans="1:13">
      <c r="A83" s="30" t="str">
        <f>IF(①陸連データ貼付け!M83="","",①陸連データ貼付け!M83)</f>
        <v>3-051</v>
      </c>
      <c r="B83" s="30" t="str">
        <f t="shared" si="3"/>
        <v>3</v>
      </c>
      <c r="C83" s="30" t="str">
        <f t="shared" si="4"/>
        <v>-051</v>
      </c>
      <c r="D83" s="30">
        <f>①陸連データ貼付け!B83</f>
        <v>3031815</v>
      </c>
      <c r="E83" s="30" t="str">
        <f>①陸連データ貼付け!C83</f>
        <v>林　博樹</v>
      </c>
      <c r="F83" s="30" t="str">
        <f>ASC(①陸連データ貼付け!D83)</f>
        <v>ﾊﾔｼ ﾋﾛｷ</v>
      </c>
      <c r="G83" s="30" t="str">
        <f>①陸連データ貼付け!E83</f>
        <v>男</v>
      </c>
      <c r="H83" s="30">
        <f>①陸連データ貼付け!H83</f>
        <v>19102</v>
      </c>
      <c r="I83" s="30" t="str">
        <f>①陸連データ貼付け!I83</f>
        <v>愛知マスターズ西三河支部</v>
      </c>
      <c r="J83" s="30" t="str">
        <f>①陸連データ貼付け!J83</f>
        <v>アイチマスターズニシミカワシブ</v>
      </c>
      <c r="K83" s="30" t="str">
        <f t="shared" si="5"/>
        <v>愛知マスターズ西三河支部</v>
      </c>
      <c r="L83" s="30" t="str">
        <f>IF(①陸連データ貼付け!P83="","",①陸連データ貼付け!P83)</f>
        <v/>
      </c>
      <c r="M83" s="30" t="str">
        <f>①陸連データ貼付け!Q83</f>
        <v>一般</v>
      </c>
    </row>
    <row r="84" spans="1:13">
      <c r="A84" s="30" t="str">
        <f>IF(①陸連データ貼付け!M84="","",①陸連データ貼付け!M84)</f>
        <v>3-062</v>
      </c>
      <c r="B84" s="30" t="str">
        <f t="shared" si="3"/>
        <v>3</v>
      </c>
      <c r="C84" s="30" t="str">
        <f t="shared" si="4"/>
        <v>-062</v>
      </c>
      <c r="D84" s="30">
        <f>①陸連データ貼付け!B84</f>
        <v>72794837</v>
      </c>
      <c r="E84" s="30" t="str">
        <f>①陸連データ貼付け!C84</f>
        <v>兵頭　隆昭</v>
      </c>
      <c r="F84" s="30" t="str">
        <f>ASC(①陸連データ貼付け!D84)</f>
        <v>ﾋｮｳﾄﾞｳ ﾀｶｱｷ</v>
      </c>
      <c r="G84" s="30" t="str">
        <f>①陸連データ貼付け!E84</f>
        <v>男</v>
      </c>
      <c r="H84" s="30">
        <f>①陸連データ貼付け!H84</f>
        <v>19102</v>
      </c>
      <c r="I84" s="30" t="str">
        <f>①陸連データ貼付け!I84</f>
        <v>愛知マスターズ西三河支部</v>
      </c>
      <c r="J84" s="30" t="str">
        <f>①陸連データ貼付け!J84</f>
        <v>アイチマスターズニシミカワシブ</v>
      </c>
      <c r="K84" s="30" t="str">
        <f t="shared" si="5"/>
        <v>愛知マスターズ西三河支部</v>
      </c>
      <c r="L84" s="30" t="str">
        <f>IF(①陸連データ貼付け!P84="","",①陸連データ貼付け!P84)</f>
        <v/>
      </c>
      <c r="M84" s="30" t="str">
        <f>①陸連データ貼付け!Q84</f>
        <v>一般</v>
      </c>
    </row>
    <row r="85" spans="1:13">
      <c r="A85" s="30" t="str">
        <f>IF(①陸連データ貼付け!M85="","",①陸連データ貼付け!M85)</f>
        <v>3-068</v>
      </c>
      <c r="B85" s="30" t="str">
        <f t="shared" si="3"/>
        <v>3</v>
      </c>
      <c r="C85" s="30" t="str">
        <f t="shared" si="4"/>
        <v>-068</v>
      </c>
      <c r="D85" s="30">
        <f>①陸連データ貼付け!B85</f>
        <v>96801731</v>
      </c>
      <c r="E85" s="30" t="str">
        <f>①陸連データ貼付け!C85</f>
        <v>廣　恒朗</v>
      </c>
      <c r="F85" s="30" t="str">
        <f>ASC(①陸連データ貼付け!D85)</f>
        <v>ﾋﾛ ﾂﾈｵ</v>
      </c>
      <c r="G85" s="30" t="str">
        <f>①陸連データ貼付け!E85</f>
        <v>男</v>
      </c>
      <c r="H85" s="30">
        <f>①陸連データ貼付け!H85</f>
        <v>19102</v>
      </c>
      <c r="I85" s="30" t="str">
        <f>①陸連データ貼付け!I85</f>
        <v>愛知マスターズ西三河支部</v>
      </c>
      <c r="J85" s="30" t="str">
        <f>①陸連データ貼付け!J85</f>
        <v>アイチマスターズニシミカワシブ</v>
      </c>
      <c r="K85" s="30" t="str">
        <f t="shared" si="5"/>
        <v>愛知マスターズ西三河支部</v>
      </c>
      <c r="L85" s="30" t="str">
        <f>IF(①陸連データ貼付け!P85="","",①陸連データ貼付け!P85)</f>
        <v/>
      </c>
      <c r="M85" s="30" t="str">
        <f>①陸連データ貼付け!Q85</f>
        <v>一般</v>
      </c>
    </row>
    <row r="86" spans="1:13">
      <c r="A86" s="30" t="str">
        <f>IF(①陸連データ貼付け!M86="","",①陸連データ貼付け!M86)</f>
        <v>3-032</v>
      </c>
      <c r="B86" s="30" t="str">
        <f t="shared" si="3"/>
        <v>3</v>
      </c>
      <c r="C86" s="30" t="str">
        <f t="shared" si="4"/>
        <v>-032</v>
      </c>
      <c r="D86" s="30">
        <f>①陸連データ貼付け!B86</f>
        <v>3027719</v>
      </c>
      <c r="E86" s="30" t="str">
        <f>①陸連データ貼付け!C86</f>
        <v>深津　政己</v>
      </c>
      <c r="F86" s="30" t="str">
        <f>ASC(①陸連データ貼付け!D86)</f>
        <v>ﾌｶﾂ ﾏｻﾐ</v>
      </c>
      <c r="G86" s="30" t="str">
        <f>①陸連データ貼付け!E86</f>
        <v>男</v>
      </c>
      <c r="H86" s="30">
        <f>①陸連データ貼付け!H86</f>
        <v>19102</v>
      </c>
      <c r="I86" s="30" t="str">
        <f>①陸連データ貼付け!I86</f>
        <v>愛知マスターズ西三河支部</v>
      </c>
      <c r="J86" s="30" t="str">
        <f>①陸連データ貼付け!J86</f>
        <v>アイチマスターズニシミカワシブ</v>
      </c>
      <c r="K86" s="30" t="str">
        <f t="shared" si="5"/>
        <v>愛知マスターズ西三河支部</v>
      </c>
      <c r="L86" s="30" t="str">
        <f>IF(①陸連データ貼付け!P86="","",①陸連データ貼付け!P86)</f>
        <v/>
      </c>
      <c r="M86" s="30" t="str">
        <f>①陸連データ貼付け!Q86</f>
        <v>一般</v>
      </c>
    </row>
    <row r="87" spans="1:13">
      <c r="A87" s="30" t="str">
        <f>IF(①陸連データ貼付け!M87="","",①陸連データ貼付け!M87)</f>
        <v>3-060</v>
      </c>
      <c r="B87" s="30" t="str">
        <f t="shared" si="3"/>
        <v>3</v>
      </c>
      <c r="C87" s="30" t="str">
        <f t="shared" si="4"/>
        <v>-060</v>
      </c>
      <c r="D87" s="30">
        <f>①陸連データ貼付け!B87</f>
        <v>58358029</v>
      </c>
      <c r="E87" s="30" t="str">
        <f>①陸連データ貼付け!C87</f>
        <v>藤島　敏子</v>
      </c>
      <c r="F87" s="30" t="str">
        <f>ASC(①陸連データ貼付け!D87)</f>
        <v>ﾌｼﾞｼﾏ ﾄｼｺ</v>
      </c>
      <c r="G87" s="30" t="str">
        <f>①陸連データ貼付け!E87</f>
        <v>女</v>
      </c>
      <c r="H87" s="30">
        <f>①陸連データ貼付け!H87</f>
        <v>19102</v>
      </c>
      <c r="I87" s="30" t="str">
        <f>①陸連データ貼付け!I87</f>
        <v>愛知マスターズ西三河支部</v>
      </c>
      <c r="J87" s="30" t="str">
        <f>①陸連データ貼付け!J87</f>
        <v>アイチマスターズニシミカワシブ</v>
      </c>
      <c r="K87" s="30" t="str">
        <f t="shared" si="5"/>
        <v>愛知マスターズ西三河支部</v>
      </c>
      <c r="L87" s="30" t="str">
        <f>IF(①陸連データ貼付け!P87="","",①陸連データ貼付け!P87)</f>
        <v/>
      </c>
      <c r="M87" s="30" t="str">
        <f>①陸連データ貼付け!Q87</f>
        <v>一般</v>
      </c>
    </row>
    <row r="88" spans="1:13">
      <c r="A88" s="30" t="str">
        <f>IF(①陸連データ貼付け!M88="","",①陸連データ貼付け!M88)</f>
        <v>3-028</v>
      </c>
      <c r="B88" s="30" t="str">
        <f t="shared" si="3"/>
        <v>3</v>
      </c>
      <c r="C88" s="30" t="str">
        <f t="shared" si="4"/>
        <v>-028</v>
      </c>
      <c r="D88" s="30">
        <f>①陸連データ貼付け!B88</f>
        <v>2909121</v>
      </c>
      <c r="E88" s="30" t="str">
        <f>①陸連データ貼付け!C88</f>
        <v>細井　太視</v>
      </c>
      <c r="F88" s="30" t="str">
        <f>ASC(①陸連データ貼付け!D88)</f>
        <v>ﾎｿｲ ﾀｶｼ</v>
      </c>
      <c r="G88" s="30" t="str">
        <f>①陸連データ貼付け!E88</f>
        <v>男</v>
      </c>
      <c r="H88" s="30">
        <f>①陸連データ貼付け!H88</f>
        <v>19102</v>
      </c>
      <c r="I88" s="30" t="str">
        <f>①陸連データ貼付け!I88</f>
        <v>愛知マスターズ西三河支部</v>
      </c>
      <c r="J88" s="30" t="str">
        <f>①陸連データ貼付け!J88</f>
        <v>アイチマスターズニシミカワシブ</v>
      </c>
      <c r="K88" s="30" t="str">
        <f t="shared" si="5"/>
        <v>愛知マスターズ西三河支部</v>
      </c>
      <c r="L88" s="30" t="str">
        <f>IF(①陸連データ貼付け!P88="","",①陸連データ貼付け!P88)</f>
        <v/>
      </c>
      <c r="M88" s="30" t="str">
        <f>①陸連データ貼付け!Q88</f>
        <v>一般</v>
      </c>
    </row>
    <row r="89" spans="1:13">
      <c r="A89" s="30" t="str">
        <f>IF(①陸連データ貼付け!M89="","",①陸連データ貼付け!M89)</f>
        <v>3-042</v>
      </c>
      <c r="B89" s="30" t="str">
        <f t="shared" si="3"/>
        <v>3</v>
      </c>
      <c r="C89" s="30" t="str">
        <f t="shared" si="4"/>
        <v>-042</v>
      </c>
      <c r="D89" s="30">
        <f>①陸連データ貼付け!B89</f>
        <v>3029317</v>
      </c>
      <c r="E89" s="30" t="str">
        <f>①陸連データ貼付け!C89</f>
        <v>前川　健二</v>
      </c>
      <c r="F89" s="30" t="str">
        <f>ASC(①陸連データ貼付け!D89)</f>
        <v>ﾏｴｶﾜ ｹﾝｼﾞ</v>
      </c>
      <c r="G89" s="30" t="str">
        <f>①陸連データ貼付け!E89</f>
        <v>男</v>
      </c>
      <c r="H89" s="30">
        <f>①陸連データ貼付け!H89</f>
        <v>19102</v>
      </c>
      <c r="I89" s="30" t="str">
        <f>①陸連データ貼付け!I89</f>
        <v>愛知マスターズ西三河支部</v>
      </c>
      <c r="J89" s="30" t="str">
        <f>①陸連データ貼付け!J89</f>
        <v>アイチマスターズニシミカワシブ</v>
      </c>
      <c r="K89" s="30" t="str">
        <f t="shared" si="5"/>
        <v>愛知マスターズ西三河支部</v>
      </c>
      <c r="L89" s="30" t="str">
        <f>IF(①陸連データ貼付け!P89="","",①陸連データ貼付け!P89)</f>
        <v/>
      </c>
      <c r="M89" s="30" t="str">
        <f>①陸連データ貼付け!Q89</f>
        <v>一般</v>
      </c>
    </row>
    <row r="90" spans="1:13">
      <c r="A90" s="30" t="str">
        <f>IF(①陸連データ貼付け!M90="","",①陸連データ貼付け!M90)</f>
        <v>C385</v>
      </c>
      <c r="B90" s="30" t="str">
        <f t="shared" si="3"/>
        <v>C</v>
      </c>
      <c r="C90" s="30" t="str">
        <f t="shared" si="4"/>
        <v>385</v>
      </c>
      <c r="D90" s="30">
        <f>①陸連データ貼付け!B90</f>
        <v>95048127</v>
      </c>
      <c r="E90" s="30" t="str">
        <f>①陸連データ貼付け!C90</f>
        <v>前野　克弘</v>
      </c>
      <c r="F90" s="30" t="str">
        <f>ASC(①陸連データ貼付け!D90)</f>
        <v>ﾏｴﾉ ｶﾂﾋﾛ</v>
      </c>
      <c r="G90" s="30" t="str">
        <f>①陸連データ貼付け!E90</f>
        <v>男</v>
      </c>
      <c r="H90" s="30">
        <f>①陸連データ貼付け!H90</f>
        <v>19102</v>
      </c>
      <c r="I90" s="30" t="str">
        <f>①陸連データ貼付け!I90</f>
        <v>愛知マスターズ西三河支部</v>
      </c>
      <c r="J90" s="30" t="str">
        <f>①陸連データ貼付け!J90</f>
        <v>アイチマスターズニシミカワシブ</v>
      </c>
      <c r="K90" s="30" t="str">
        <f t="shared" si="5"/>
        <v>愛知マスターズ西三河支部</v>
      </c>
      <c r="L90" s="30" t="str">
        <f>IF(①陸連データ貼付け!P90="","",①陸連データ貼付け!P90)</f>
        <v/>
      </c>
      <c r="M90" s="30" t="str">
        <f>①陸連データ貼付け!Q90</f>
        <v>一般</v>
      </c>
    </row>
    <row r="91" spans="1:13">
      <c r="A91" s="30" t="str">
        <f>IF(①陸連データ貼付け!M91="","",①陸連データ貼付け!M91)</f>
        <v>3-045</v>
      </c>
      <c r="B91" s="30" t="str">
        <f t="shared" si="3"/>
        <v>3</v>
      </c>
      <c r="C91" s="30" t="str">
        <f t="shared" si="4"/>
        <v>-045</v>
      </c>
      <c r="D91" s="30">
        <f>①陸連データ貼付け!B91</f>
        <v>3030066</v>
      </c>
      <c r="E91" s="30" t="str">
        <f>①陸連データ貼付け!C91</f>
        <v>馬嶋　明</v>
      </c>
      <c r="F91" s="30" t="str">
        <f>ASC(①陸連データ貼付け!D91)</f>
        <v>ﾏｼﾞﾏ ｱｷﾗ</v>
      </c>
      <c r="G91" s="30" t="str">
        <f>①陸連データ貼付け!E91</f>
        <v>男</v>
      </c>
      <c r="H91" s="30">
        <f>①陸連データ貼付け!H91</f>
        <v>19102</v>
      </c>
      <c r="I91" s="30" t="str">
        <f>①陸連データ貼付け!I91</f>
        <v>愛知マスターズ西三河支部</v>
      </c>
      <c r="J91" s="30" t="str">
        <f>①陸連データ貼付け!J91</f>
        <v>アイチマスターズニシミカワシブ</v>
      </c>
      <c r="K91" s="30" t="str">
        <f t="shared" si="5"/>
        <v>愛知マスターズ西三河支部</v>
      </c>
      <c r="L91" s="30" t="str">
        <f>IF(①陸連データ貼付け!P91="","",①陸連データ貼付け!P91)</f>
        <v/>
      </c>
      <c r="M91" s="30" t="str">
        <f>①陸連データ貼付け!Q91</f>
        <v>一般</v>
      </c>
    </row>
    <row r="92" spans="1:13">
      <c r="A92" s="30" t="str">
        <f>IF(①陸連データ貼付け!M92="","",①陸連データ貼付け!M92)</f>
        <v>C376</v>
      </c>
      <c r="B92" s="30" t="str">
        <f t="shared" ref="B92:B155" si="6">LEFT(A92,1)</f>
        <v>C</v>
      </c>
      <c r="C92" s="30" t="str">
        <f t="shared" ref="C92:C155" si="7">REPLACE(A92,1,1,"")</f>
        <v>376</v>
      </c>
      <c r="D92" s="30">
        <f>①陸連データ貼付け!B92</f>
        <v>59019428</v>
      </c>
      <c r="E92" s="30" t="str">
        <f>①陸連データ貼付け!C92</f>
        <v>松井　祥一</v>
      </c>
      <c r="F92" s="30" t="str">
        <f>ASC(①陸連データ貼付け!D92)</f>
        <v>ﾏﾂｲ ｼｮｳｲﾁ</v>
      </c>
      <c r="G92" s="30" t="str">
        <f>①陸連データ貼付け!E92</f>
        <v>男</v>
      </c>
      <c r="H92" s="30">
        <f>①陸連データ貼付け!H92</f>
        <v>19102</v>
      </c>
      <c r="I92" s="30" t="str">
        <f>①陸連データ貼付け!I92</f>
        <v>愛知マスターズ西三河支部</v>
      </c>
      <c r="J92" s="30" t="str">
        <f>①陸連データ貼付け!J92</f>
        <v>アイチマスターズニシミカワシブ</v>
      </c>
      <c r="K92" s="30" t="str">
        <f t="shared" ref="K92:K155" si="8">I92</f>
        <v>愛知マスターズ西三河支部</v>
      </c>
      <c r="L92" s="30" t="str">
        <f>IF(①陸連データ貼付け!P92="","",①陸連データ貼付け!P92)</f>
        <v/>
      </c>
      <c r="M92" s="30" t="str">
        <f>①陸連データ貼付け!Q92</f>
        <v>一般</v>
      </c>
    </row>
    <row r="93" spans="1:13">
      <c r="A93" s="30" t="str">
        <f>IF(①陸連データ貼付け!M93="","",①陸連データ貼付け!M93)</f>
        <v>C387</v>
      </c>
      <c r="B93" s="30" t="str">
        <f t="shared" si="6"/>
        <v>C</v>
      </c>
      <c r="C93" s="30" t="str">
        <f t="shared" si="7"/>
        <v>387</v>
      </c>
      <c r="D93" s="30">
        <f>①陸連データ貼付け!B93</f>
        <v>96806130</v>
      </c>
      <c r="E93" s="30" t="str">
        <f>①陸連データ貼付け!C93</f>
        <v>松橋　祐太</v>
      </c>
      <c r="F93" s="30" t="str">
        <f>ASC(①陸連データ貼付け!D93)</f>
        <v>ﾏﾂﾊｼ ﾕｳﾀ</v>
      </c>
      <c r="G93" s="30" t="str">
        <f>①陸連データ貼付け!E93</f>
        <v>男</v>
      </c>
      <c r="H93" s="30">
        <f>①陸連データ貼付け!H93</f>
        <v>19102</v>
      </c>
      <c r="I93" s="30" t="str">
        <f>①陸連データ貼付け!I93</f>
        <v>愛知マスターズ西三河支部</v>
      </c>
      <c r="J93" s="30" t="str">
        <f>①陸連データ貼付け!J93</f>
        <v>アイチマスターズニシミカワシブ</v>
      </c>
      <c r="K93" s="30" t="str">
        <f t="shared" si="8"/>
        <v>愛知マスターズ西三河支部</v>
      </c>
      <c r="L93" s="30" t="str">
        <f>IF(①陸連データ貼付け!P93="","",①陸連データ貼付け!P93)</f>
        <v/>
      </c>
      <c r="M93" s="30" t="str">
        <f>①陸連データ貼付け!Q93</f>
        <v>一般</v>
      </c>
    </row>
    <row r="94" spans="1:13">
      <c r="A94" s="30" t="str">
        <f>IF(①陸連データ貼付け!M94="","",①陸連データ貼付け!M94)</f>
        <v>C366</v>
      </c>
      <c r="B94" s="30" t="str">
        <f t="shared" si="6"/>
        <v>C</v>
      </c>
      <c r="C94" s="30" t="str">
        <f t="shared" si="7"/>
        <v>366</v>
      </c>
      <c r="D94" s="30">
        <f>①陸連データ貼付け!B94</f>
        <v>3119923</v>
      </c>
      <c r="E94" s="30" t="str">
        <f>①陸連データ貼付け!C94</f>
        <v>松本　泰輔</v>
      </c>
      <c r="F94" s="30" t="str">
        <f>ASC(①陸連データ貼付け!D94)</f>
        <v>ﾏﾂﾓﾄ ﾀｲｽｹ</v>
      </c>
      <c r="G94" s="30" t="str">
        <f>①陸連データ貼付け!E94</f>
        <v>男</v>
      </c>
      <c r="H94" s="30">
        <f>①陸連データ貼付け!H94</f>
        <v>19102</v>
      </c>
      <c r="I94" s="30" t="str">
        <f>①陸連データ貼付け!I94</f>
        <v>愛知マスターズ西三河支部</v>
      </c>
      <c r="J94" s="30" t="str">
        <f>①陸連データ貼付け!J94</f>
        <v>アイチマスターズニシミカワシブ</v>
      </c>
      <c r="K94" s="30" t="str">
        <f t="shared" si="8"/>
        <v>愛知マスターズ西三河支部</v>
      </c>
      <c r="L94" s="30" t="str">
        <f>IF(①陸連データ貼付け!P94="","",①陸連データ貼付け!P94)</f>
        <v/>
      </c>
      <c r="M94" s="30" t="str">
        <f>①陸連データ貼付け!Q94</f>
        <v>一般</v>
      </c>
    </row>
    <row r="95" spans="1:13">
      <c r="A95" s="30" t="str">
        <f>IF(①陸連データ貼付け!M95="","",①陸連データ貼付け!M95)</f>
        <v>3-044</v>
      </c>
      <c r="B95" s="30" t="str">
        <f t="shared" si="6"/>
        <v>3</v>
      </c>
      <c r="C95" s="30" t="str">
        <f t="shared" si="7"/>
        <v>-044</v>
      </c>
      <c r="D95" s="30">
        <f>①陸連データ貼付け!B95</f>
        <v>3029620</v>
      </c>
      <c r="E95" s="30" t="str">
        <f>①陸連データ貼付け!C95</f>
        <v>松本　幸人</v>
      </c>
      <c r="F95" s="30" t="str">
        <f>ASC(①陸連データ貼付け!D95)</f>
        <v>ﾏﾂﾓﾄ ﾕｷﾄ</v>
      </c>
      <c r="G95" s="30" t="str">
        <f>①陸連データ貼付け!E95</f>
        <v>男</v>
      </c>
      <c r="H95" s="30">
        <f>①陸連データ貼付け!H95</f>
        <v>19102</v>
      </c>
      <c r="I95" s="30" t="str">
        <f>①陸連データ貼付け!I95</f>
        <v>愛知マスターズ西三河支部</v>
      </c>
      <c r="J95" s="30" t="str">
        <f>①陸連データ貼付け!J95</f>
        <v>アイチマスターズニシミカワシブ</v>
      </c>
      <c r="K95" s="30" t="str">
        <f t="shared" si="8"/>
        <v>愛知マスターズ西三河支部</v>
      </c>
      <c r="L95" s="30" t="str">
        <f>IF(①陸連データ貼付け!P95="","",①陸連データ貼付け!P95)</f>
        <v/>
      </c>
      <c r="M95" s="30" t="str">
        <f>①陸連データ貼付け!Q95</f>
        <v>一般</v>
      </c>
    </row>
    <row r="96" spans="1:13">
      <c r="A96" s="30" t="str">
        <f>IF(①陸連データ貼付け!M96="","",①陸連データ貼付け!M96)</f>
        <v>C372</v>
      </c>
      <c r="B96" s="30" t="str">
        <f t="shared" si="6"/>
        <v>C</v>
      </c>
      <c r="C96" s="30" t="str">
        <f t="shared" si="7"/>
        <v>372</v>
      </c>
      <c r="D96" s="30">
        <f>①陸連データ貼付け!B96</f>
        <v>46040115</v>
      </c>
      <c r="E96" s="30" t="str">
        <f>①陸連データ貼付け!C96</f>
        <v>三宅　光章</v>
      </c>
      <c r="F96" s="30" t="str">
        <f>ASC(①陸連データ貼付け!D96)</f>
        <v>ﾐﾔｹ ﾐﾂｱｷ</v>
      </c>
      <c r="G96" s="30" t="str">
        <f>①陸連データ貼付け!E96</f>
        <v>男</v>
      </c>
      <c r="H96" s="30">
        <f>①陸連データ貼付け!H96</f>
        <v>19102</v>
      </c>
      <c r="I96" s="30" t="str">
        <f>①陸連データ貼付け!I96</f>
        <v>愛知マスターズ西三河支部</v>
      </c>
      <c r="J96" s="30" t="str">
        <f>①陸連データ貼付け!J96</f>
        <v>アイチマスターズニシミカワシブ</v>
      </c>
      <c r="K96" s="30" t="str">
        <f t="shared" si="8"/>
        <v>愛知マスターズ西三河支部</v>
      </c>
      <c r="L96" s="30" t="str">
        <f>IF(①陸連データ貼付け!P96="","",①陸連データ貼付け!P96)</f>
        <v/>
      </c>
      <c r="M96" s="30" t="str">
        <f>①陸連データ貼付け!Q96</f>
        <v>一般</v>
      </c>
    </row>
    <row r="97" spans="1:13">
      <c r="A97" s="30" t="str">
        <f>IF(①陸連データ貼付け!M97="","",①陸連データ貼付け!M97)</f>
        <v>3-169</v>
      </c>
      <c r="B97" s="30" t="str">
        <f t="shared" si="6"/>
        <v>3</v>
      </c>
      <c r="C97" s="30" t="str">
        <f t="shared" si="7"/>
        <v>-169</v>
      </c>
      <c r="D97" s="30">
        <f>①陸連データ貼付け!B97</f>
        <v>3030814</v>
      </c>
      <c r="E97" s="30" t="str">
        <f>①陸連データ貼付け!C97</f>
        <v>宮崎　幸子</v>
      </c>
      <c r="F97" s="30" t="str">
        <f>ASC(①陸連データ貼付け!D97)</f>
        <v>ﾐﾔｻﾞｷ ｻﾁｺ</v>
      </c>
      <c r="G97" s="30" t="str">
        <f>①陸連データ貼付け!E97</f>
        <v>女</v>
      </c>
      <c r="H97" s="30">
        <f>①陸連データ貼付け!H97</f>
        <v>19102</v>
      </c>
      <c r="I97" s="30" t="str">
        <f>①陸連データ貼付け!I97</f>
        <v>愛知マスターズ西三河支部</v>
      </c>
      <c r="J97" s="30" t="str">
        <f>①陸連データ貼付け!J97</f>
        <v>アイチマスターズニシミカワシブ</v>
      </c>
      <c r="K97" s="30" t="str">
        <f t="shared" si="8"/>
        <v>愛知マスターズ西三河支部</v>
      </c>
      <c r="L97" s="30" t="str">
        <f>IF(①陸連データ貼付け!P97="","",①陸連データ貼付け!P97)</f>
        <v/>
      </c>
      <c r="M97" s="30" t="str">
        <f>①陸連データ貼付け!Q97</f>
        <v>一般</v>
      </c>
    </row>
    <row r="98" spans="1:13">
      <c r="A98" s="30" t="str">
        <f>IF(①陸連データ貼付け!M98="","",①陸連データ貼付け!M98)</f>
        <v>3-054</v>
      </c>
      <c r="B98" s="30" t="str">
        <f t="shared" si="6"/>
        <v>3</v>
      </c>
      <c r="C98" s="30" t="str">
        <f t="shared" si="7"/>
        <v>-054</v>
      </c>
      <c r="D98" s="30">
        <f>①陸連データ貼付け!B98</f>
        <v>3120066</v>
      </c>
      <c r="E98" s="30" t="str">
        <f>①陸連データ貼付け!C98</f>
        <v>盛　昭夫</v>
      </c>
      <c r="F98" s="30" t="str">
        <f>ASC(①陸連データ貼付け!D98)</f>
        <v>ﾓﾘ ｱｷｵ</v>
      </c>
      <c r="G98" s="30" t="str">
        <f>①陸連データ貼付け!E98</f>
        <v>男</v>
      </c>
      <c r="H98" s="30">
        <f>①陸連データ貼付け!H98</f>
        <v>19102</v>
      </c>
      <c r="I98" s="30" t="str">
        <f>①陸連データ貼付け!I98</f>
        <v>愛知マスターズ西三河支部</v>
      </c>
      <c r="J98" s="30" t="str">
        <f>①陸連データ貼付け!J98</f>
        <v>アイチマスターズニシミカワシブ</v>
      </c>
      <c r="K98" s="30" t="str">
        <f t="shared" si="8"/>
        <v>愛知マスターズ西三河支部</v>
      </c>
      <c r="L98" s="30" t="str">
        <f>IF(①陸連データ貼付け!P98="","",①陸連データ貼付け!P98)</f>
        <v/>
      </c>
      <c r="M98" s="30" t="str">
        <f>①陸連データ貼付け!Q98</f>
        <v>一般</v>
      </c>
    </row>
    <row r="99" spans="1:13">
      <c r="A99" s="30" t="str">
        <f>IF(①陸連データ貼付け!M99="","",①陸連データ貼付け!M99)</f>
        <v>3-039</v>
      </c>
      <c r="B99" s="30" t="str">
        <f t="shared" si="6"/>
        <v>3</v>
      </c>
      <c r="C99" s="30" t="str">
        <f t="shared" si="7"/>
        <v>-039</v>
      </c>
      <c r="D99" s="30">
        <f>①陸連データ貼付け!B99</f>
        <v>3029014</v>
      </c>
      <c r="E99" s="30" t="str">
        <f>①陸連データ貼付け!C99</f>
        <v>森田　千博</v>
      </c>
      <c r="F99" s="30" t="str">
        <f>ASC(①陸連データ貼付け!D99)</f>
        <v>ﾓﾘﾀ ﾁﾋﾛ</v>
      </c>
      <c r="G99" s="30" t="str">
        <f>①陸連データ貼付け!E99</f>
        <v>男</v>
      </c>
      <c r="H99" s="30">
        <f>①陸連データ貼付け!H99</f>
        <v>19102</v>
      </c>
      <c r="I99" s="30" t="str">
        <f>①陸連データ貼付け!I99</f>
        <v>愛知マスターズ西三河支部</v>
      </c>
      <c r="J99" s="30" t="str">
        <f>①陸連データ貼付け!J99</f>
        <v>アイチマスターズニシミカワシブ</v>
      </c>
      <c r="K99" s="30" t="str">
        <f t="shared" si="8"/>
        <v>愛知マスターズ西三河支部</v>
      </c>
      <c r="L99" s="30" t="str">
        <f>IF(①陸連データ貼付け!P99="","",①陸連データ貼付け!P99)</f>
        <v/>
      </c>
      <c r="M99" s="30" t="str">
        <f>①陸連データ貼付け!Q99</f>
        <v>一般</v>
      </c>
    </row>
    <row r="100" spans="1:13">
      <c r="A100" s="30" t="str">
        <f>IF(①陸連データ貼付け!M100="","",①陸連データ貼付け!M100)</f>
        <v>C383</v>
      </c>
      <c r="B100" s="30" t="str">
        <f t="shared" si="6"/>
        <v>C</v>
      </c>
      <c r="C100" s="30" t="str">
        <f t="shared" si="7"/>
        <v>383</v>
      </c>
      <c r="D100" s="30">
        <f>①陸連データ貼付け!B100</f>
        <v>85617128</v>
      </c>
      <c r="E100" s="30" t="str">
        <f>①陸連データ貼付け!C100</f>
        <v>森本　貴紀</v>
      </c>
      <c r="F100" s="30" t="str">
        <f>ASC(①陸連データ貼付け!D100)</f>
        <v>ﾓﾘﾓﾄ ﾀｶﾉﾘ</v>
      </c>
      <c r="G100" s="30" t="str">
        <f>①陸連データ貼付け!E100</f>
        <v>男</v>
      </c>
      <c r="H100" s="30">
        <f>①陸連データ貼付け!H100</f>
        <v>19102</v>
      </c>
      <c r="I100" s="30" t="str">
        <f>①陸連データ貼付け!I100</f>
        <v>愛知マスターズ西三河支部</v>
      </c>
      <c r="J100" s="30" t="str">
        <f>①陸連データ貼付け!J100</f>
        <v>アイチマスターズニシミカワシブ</v>
      </c>
      <c r="K100" s="30" t="str">
        <f t="shared" si="8"/>
        <v>愛知マスターズ西三河支部</v>
      </c>
      <c r="L100" s="30" t="str">
        <f>IF(①陸連データ貼付け!P100="","",①陸連データ貼付け!P100)</f>
        <v/>
      </c>
      <c r="M100" s="30" t="str">
        <f>①陸連データ貼付け!Q100</f>
        <v>一般</v>
      </c>
    </row>
    <row r="101" spans="1:13">
      <c r="A101" s="30" t="str">
        <f>IF(①陸連データ貼付け!M101="","",①陸連データ貼付け!M101)</f>
        <v>3-029</v>
      </c>
      <c r="B101" s="30" t="str">
        <f t="shared" si="6"/>
        <v>3</v>
      </c>
      <c r="C101" s="30" t="str">
        <f t="shared" si="7"/>
        <v>-029</v>
      </c>
      <c r="D101" s="30">
        <f>①陸連データ貼付け!B101</f>
        <v>3027214</v>
      </c>
      <c r="E101" s="30" t="str">
        <f>①陸連データ貼付け!C101</f>
        <v>簗瀬　文彦</v>
      </c>
      <c r="F101" s="30" t="str">
        <f>ASC(①陸連データ貼付け!D101)</f>
        <v>ﾔﾅｾ ﾌﾐﾋｺ</v>
      </c>
      <c r="G101" s="30" t="str">
        <f>①陸連データ貼付け!E101</f>
        <v>男</v>
      </c>
      <c r="H101" s="30">
        <f>①陸連データ貼付け!H101</f>
        <v>19102</v>
      </c>
      <c r="I101" s="30" t="str">
        <f>①陸連データ貼付け!I101</f>
        <v>愛知マスターズ西三河支部</v>
      </c>
      <c r="J101" s="30" t="str">
        <f>①陸連データ貼付け!J101</f>
        <v>アイチマスターズニシミカワシブ</v>
      </c>
      <c r="K101" s="30" t="str">
        <f t="shared" si="8"/>
        <v>愛知マスターズ西三河支部</v>
      </c>
      <c r="L101" s="30" t="str">
        <f>IF(①陸連データ貼付け!P101="","",①陸連データ貼付け!P101)</f>
        <v/>
      </c>
      <c r="M101" s="30" t="str">
        <f>①陸連データ貼付け!Q101</f>
        <v>一般</v>
      </c>
    </row>
    <row r="102" spans="1:13">
      <c r="A102" s="30" t="str">
        <f>IF(①陸連データ貼付け!M102="","",①陸連データ貼付け!M102)</f>
        <v>3-064</v>
      </c>
      <c r="B102" s="30" t="str">
        <f t="shared" si="6"/>
        <v>3</v>
      </c>
      <c r="C102" s="30" t="str">
        <f t="shared" si="7"/>
        <v>-064</v>
      </c>
      <c r="D102" s="30">
        <f>①陸連データ貼付け!B102</f>
        <v>84945838</v>
      </c>
      <c r="E102" s="30" t="str">
        <f>①陸連データ貼付け!C102</f>
        <v>山下　明子</v>
      </c>
      <c r="F102" s="30" t="str">
        <f>ASC(①陸連データ貼付け!D102)</f>
        <v>ﾔﾏｼﾀ ｱｷｺ</v>
      </c>
      <c r="G102" s="30" t="str">
        <f>①陸連データ貼付け!E102</f>
        <v>女</v>
      </c>
      <c r="H102" s="30">
        <f>①陸連データ貼付け!H102</f>
        <v>19102</v>
      </c>
      <c r="I102" s="30" t="str">
        <f>①陸連データ貼付け!I102</f>
        <v>愛知マスターズ西三河支部</v>
      </c>
      <c r="J102" s="30" t="str">
        <f>①陸連データ貼付け!J102</f>
        <v>アイチマスターズニシミカワシブ</v>
      </c>
      <c r="K102" s="30" t="str">
        <f t="shared" si="8"/>
        <v>愛知マスターズ西三河支部</v>
      </c>
      <c r="L102" s="30" t="str">
        <f>IF(①陸連データ貼付け!P102="","",①陸連データ貼付け!P102)</f>
        <v/>
      </c>
      <c r="M102" s="30" t="str">
        <f>①陸連データ貼付け!Q102</f>
        <v>一般</v>
      </c>
    </row>
    <row r="103" spans="1:13">
      <c r="A103" s="30" t="str">
        <f>IF(①陸連データ貼付け!M103="","",①陸連データ貼付け!M103)</f>
        <v>3-041</v>
      </c>
      <c r="B103" s="30" t="str">
        <f t="shared" si="6"/>
        <v>3</v>
      </c>
      <c r="C103" s="30" t="str">
        <f t="shared" si="7"/>
        <v>-041</v>
      </c>
      <c r="D103" s="30">
        <f>①陸連データ貼付け!B103</f>
        <v>3029216</v>
      </c>
      <c r="E103" s="30" t="str">
        <f>①陸連データ貼付け!C103</f>
        <v>山田　博嗣</v>
      </c>
      <c r="F103" s="30" t="str">
        <f>ASC(①陸連データ貼付け!D103)</f>
        <v>ﾔﾏﾀﾞ ﾋﾛｼ</v>
      </c>
      <c r="G103" s="30" t="str">
        <f>①陸連データ貼付け!E103</f>
        <v>男</v>
      </c>
      <c r="H103" s="30">
        <f>①陸連データ貼付け!H103</f>
        <v>19102</v>
      </c>
      <c r="I103" s="30" t="str">
        <f>①陸連データ貼付け!I103</f>
        <v>愛知マスターズ西三河支部</v>
      </c>
      <c r="J103" s="30" t="str">
        <f>①陸連データ貼付け!J103</f>
        <v>アイチマスターズニシミカワシブ</v>
      </c>
      <c r="K103" s="30" t="str">
        <f t="shared" si="8"/>
        <v>愛知マスターズ西三河支部</v>
      </c>
      <c r="L103" s="30" t="str">
        <f>IF(①陸連データ貼付け!P103="","",①陸連データ貼付け!P103)</f>
        <v/>
      </c>
      <c r="M103" s="30" t="str">
        <f>①陸連データ貼付け!Q103</f>
        <v>一般</v>
      </c>
    </row>
    <row r="104" spans="1:13">
      <c r="A104" s="30" t="str">
        <f>IF(①陸連データ貼付け!M104="","",①陸連データ貼付け!M104)</f>
        <v>3-067</v>
      </c>
      <c r="B104" s="30" t="str">
        <f t="shared" si="6"/>
        <v>3</v>
      </c>
      <c r="C104" s="30" t="str">
        <f t="shared" si="7"/>
        <v>-067</v>
      </c>
      <c r="D104" s="30">
        <f>①陸連データ貼付け!B104</f>
        <v>84946334</v>
      </c>
      <c r="E104" s="30" t="str">
        <f>①陸連データ貼付け!C104</f>
        <v>山元　辰一</v>
      </c>
      <c r="F104" s="30" t="str">
        <f>ASC(①陸連データ貼付け!D104)</f>
        <v>ﾔﾏﾓﾄ ｼﾝｲﾁ</v>
      </c>
      <c r="G104" s="30" t="str">
        <f>①陸連データ貼付け!E104</f>
        <v>男</v>
      </c>
      <c r="H104" s="30">
        <f>①陸連データ貼付け!H104</f>
        <v>19102</v>
      </c>
      <c r="I104" s="30" t="str">
        <f>①陸連データ貼付け!I104</f>
        <v>愛知マスターズ西三河支部</v>
      </c>
      <c r="J104" s="30" t="str">
        <f>①陸連データ貼付け!J104</f>
        <v>アイチマスターズニシミカワシブ</v>
      </c>
      <c r="K104" s="30" t="str">
        <f t="shared" si="8"/>
        <v>愛知マスターズ西三河支部</v>
      </c>
      <c r="L104" s="30" t="str">
        <f>IF(①陸連データ貼付け!P104="","",①陸連データ貼付け!P104)</f>
        <v/>
      </c>
      <c r="M104" s="30" t="str">
        <f>①陸連データ貼付け!Q104</f>
        <v>一般</v>
      </c>
    </row>
    <row r="105" spans="1:13">
      <c r="A105" s="30" t="str">
        <f>IF(①陸連データ貼付け!M105="","",①陸連データ貼付け!M105)</f>
        <v>3-058</v>
      </c>
      <c r="B105" s="30" t="str">
        <f t="shared" si="6"/>
        <v>3</v>
      </c>
      <c r="C105" s="30" t="str">
        <f t="shared" si="7"/>
        <v>-058</v>
      </c>
      <c r="D105" s="30">
        <f>①陸連データ貼付け!B105</f>
        <v>46039729</v>
      </c>
      <c r="E105" s="30" t="str">
        <f>①陸連データ貼付け!C105</f>
        <v>山元　裕行</v>
      </c>
      <c r="F105" s="30" t="str">
        <f>ASC(①陸連データ貼付け!D105)</f>
        <v>ﾔﾏﾓﾄ ﾋﾛﾕｷ</v>
      </c>
      <c r="G105" s="30" t="str">
        <f>①陸連データ貼付け!E105</f>
        <v>男</v>
      </c>
      <c r="H105" s="30">
        <f>①陸連データ貼付け!H105</f>
        <v>19102</v>
      </c>
      <c r="I105" s="30" t="str">
        <f>①陸連データ貼付け!I105</f>
        <v>愛知マスターズ西三河支部</v>
      </c>
      <c r="J105" s="30" t="str">
        <f>①陸連データ貼付け!J105</f>
        <v>アイチマスターズニシミカワシブ</v>
      </c>
      <c r="K105" s="30" t="str">
        <f t="shared" si="8"/>
        <v>愛知マスターズ西三河支部</v>
      </c>
      <c r="L105" s="30" t="str">
        <f>IF(①陸連データ貼付け!P105="","",①陸連データ貼付け!P105)</f>
        <v/>
      </c>
      <c r="M105" s="30" t="str">
        <f>①陸連データ貼付け!Q105</f>
        <v>一般</v>
      </c>
    </row>
    <row r="106" spans="1:13">
      <c r="A106" s="30" t="str">
        <f>IF(①陸連データ貼付け!M106="","",①陸連データ貼付け!M106)</f>
        <v>C575</v>
      </c>
      <c r="B106" s="30" t="str">
        <f t="shared" si="6"/>
        <v>C</v>
      </c>
      <c r="C106" s="30" t="str">
        <f t="shared" si="7"/>
        <v>575</v>
      </c>
      <c r="D106" s="30">
        <f>①陸連データ貼付け!B106</f>
        <v>24785329</v>
      </c>
      <c r="E106" s="30" t="str">
        <f>①陸連データ貼付け!C106</f>
        <v>吉原　裕司</v>
      </c>
      <c r="F106" s="30" t="str">
        <f>ASC(①陸連データ貼付け!D106)</f>
        <v>ﾖｼﾊﾗ ﾕｳｼﾞ</v>
      </c>
      <c r="G106" s="30" t="str">
        <f>①陸連データ貼付け!E106</f>
        <v>男</v>
      </c>
      <c r="H106" s="30">
        <f>①陸連データ貼付け!H106</f>
        <v>19102</v>
      </c>
      <c r="I106" s="30" t="str">
        <f>①陸連データ貼付け!I106</f>
        <v>愛知マスターズ西三河支部</v>
      </c>
      <c r="J106" s="30" t="str">
        <f>①陸連データ貼付け!J106</f>
        <v>アイチマスターズニシミカワシブ</v>
      </c>
      <c r="K106" s="30" t="str">
        <f t="shared" si="8"/>
        <v>愛知マスターズ西三河支部</v>
      </c>
      <c r="L106" s="30" t="str">
        <f>IF(①陸連データ貼付け!P106="","",①陸連データ貼付け!P106)</f>
        <v/>
      </c>
      <c r="M106" s="30" t="str">
        <f>①陸連データ貼付け!Q106</f>
        <v>一般</v>
      </c>
    </row>
    <row r="107" spans="1:13">
      <c r="A107" s="30" t="str">
        <f>IF(①陸連データ貼付け!M107="","",①陸連データ貼付け!M107)</f>
        <v>C494</v>
      </c>
      <c r="B107" s="30" t="str">
        <f t="shared" si="6"/>
        <v>C</v>
      </c>
      <c r="C107" s="30" t="str">
        <f t="shared" si="7"/>
        <v>494</v>
      </c>
      <c r="D107" s="30">
        <f>①陸連データ貼付け!B107</f>
        <v>73591328</v>
      </c>
      <c r="E107" s="30" t="str">
        <f>①陸連データ貼付け!C107</f>
        <v>伊藤　恵</v>
      </c>
      <c r="F107" s="30" t="str">
        <f>ASC(①陸連データ貼付け!D107)</f>
        <v>ｲﾄｳ ﾒｸﾞﾐ</v>
      </c>
      <c r="G107" s="30" t="str">
        <f>①陸連データ貼付け!E107</f>
        <v>女</v>
      </c>
      <c r="H107" s="30">
        <f>①陸連データ貼付け!H107</f>
        <v>8244</v>
      </c>
      <c r="I107" s="30" t="str">
        <f>①陸連データ貼付け!I107</f>
        <v>愛知三好走ろう会</v>
      </c>
      <c r="J107" s="30" t="str">
        <f>①陸連データ貼付け!J107</f>
        <v>アイチミヨシハシロウカイ</v>
      </c>
      <c r="K107" s="30" t="str">
        <f t="shared" si="8"/>
        <v>愛知三好走ろう会</v>
      </c>
      <c r="L107" s="30" t="str">
        <f>IF(①陸連データ貼付け!P107="","",①陸連データ貼付け!P107)</f>
        <v/>
      </c>
      <c r="M107" s="30" t="str">
        <f>①陸連データ貼付け!Q107</f>
        <v>一般</v>
      </c>
    </row>
    <row r="108" spans="1:13">
      <c r="A108" s="30" t="str">
        <f>IF(①陸連データ貼付け!M108="","",①陸連データ貼付け!M108)</f>
        <v>C483</v>
      </c>
      <c r="B108" s="30" t="str">
        <f t="shared" si="6"/>
        <v>C</v>
      </c>
      <c r="C108" s="30" t="str">
        <f t="shared" si="7"/>
        <v>483</v>
      </c>
      <c r="D108" s="30">
        <f>①陸連データ貼付け!B108</f>
        <v>25212113</v>
      </c>
      <c r="E108" s="30" t="str">
        <f>①陸連データ貼付け!C108</f>
        <v>牛丸　波恵</v>
      </c>
      <c r="F108" s="30" t="str">
        <f>ASC(①陸連データ貼付け!D108)</f>
        <v>ｳｼﾏﾙ ﾅﾐｴ</v>
      </c>
      <c r="G108" s="30" t="str">
        <f>①陸連データ貼付け!E108</f>
        <v>女</v>
      </c>
      <c r="H108" s="30">
        <f>①陸連データ貼付け!H108</f>
        <v>8244</v>
      </c>
      <c r="I108" s="30" t="str">
        <f>①陸連データ貼付け!I108</f>
        <v>愛知三好走ろう会</v>
      </c>
      <c r="J108" s="30" t="str">
        <f>①陸連データ貼付け!J108</f>
        <v>アイチミヨシハシロウカイ</v>
      </c>
      <c r="K108" s="30" t="str">
        <f t="shared" si="8"/>
        <v>愛知三好走ろう会</v>
      </c>
      <c r="L108" s="30" t="str">
        <f>IF(①陸連データ貼付け!P108="","",①陸連データ貼付け!P108)</f>
        <v/>
      </c>
      <c r="M108" s="30" t="str">
        <f>①陸連データ貼付け!Q108</f>
        <v>一般</v>
      </c>
    </row>
    <row r="109" spans="1:13">
      <c r="A109" s="30" t="str">
        <f>IF(①陸連データ貼付け!M109="","",①陸連データ貼付け!M109)</f>
        <v>C491</v>
      </c>
      <c r="B109" s="30" t="str">
        <f t="shared" si="6"/>
        <v>C</v>
      </c>
      <c r="C109" s="30" t="str">
        <f t="shared" si="7"/>
        <v>491</v>
      </c>
      <c r="D109" s="30">
        <f>①陸連データ貼付け!B109</f>
        <v>73550626</v>
      </c>
      <c r="E109" s="30" t="str">
        <f>①陸連データ貼付け!C109</f>
        <v>大川　哲子</v>
      </c>
      <c r="F109" s="30" t="str">
        <f>ASC(①陸連データ貼付け!D109)</f>
        <v>ｵｵｶﾜ ﾃﾂｺ</v>
      </c>
      <c r="G109" s="30" t="str">
        <f>①陸連データ貼付け!E109</f>
        <v>女</v>
      </c>
      <c r="H109" s="30">
        <f>①陸連データ貼付け!H109</f>
        <v>8244</v>
      </c>
      <c r="I109" s="30" t="str">
        <f>①陸連データ貼付け!I109</f>
        <v>愛知三好走ろう会</v>
      </c>
      <c r="J109" s="30" t="str">
        <f>①陸連データ貼付け!J109</f>
        <v>アイチミヨシハシロウカイ</v>
      </c>
      <c r="K109" s="30" t="str">
        <f t="shared" si="8"/>
        <v>愛知三好走ろう会</v>
      </c>
      <c r="L109" s="30" t="str">
        <f>IF(①陸連データ貼付け!P109="","",①陸連データ貼付け!P109)</f>
        <v/>
      </c>
      <c r="M109" s="30" t="str">
        <f>①陸連データ貼付け!Q109</f>
        <v>一般</v>
      </c>
    </row>
    <row r="110" spans="1:13">
      <c r="A110" s="30" t="str">
        <f>IF(①陸連データ貼付け!M110="","",①陸連データ貼付け!M110)</f>
        <v>C478</v>
      </c>
      <c r="B110" s="30" t="str">
        <f t="shared" si="6"/>
        <v>C</v>
      </c>
      <c r="C110" s="30" t="str">
        <f t="shared" si="7"/>
        <v>478</v>
      </c>
      <c r="D110" s="30">
        <f>①陸連データ貼付け!B110</f>
        <v>24925224</v>
      </c>
      <c r="E110" s="30" t="str">
        <f>①陸連データ貼付け!C110</f>
        <v>小沢　仁</v>
      </c>
      <c r="F110" s="30" t="str">
        <f>ASC(①陸連データ貼付け!D110)</f>
        <v>ｵｻﾞﾜ ﾋﾄｼ</v>
      </c>
      <c r="G110" s="30" t="str">
        <f>①陸連データ貼付け!E110</f>
        <v>男</v>
      </c>
      <c r="H110" s="30">
        <f>①陸連データ貼付け!H110</f>
        <v>8244</v>
      </c>
      <c r="I110" s="30" t="str">
        <f>①陸連データ貼付け!I110</f>
        <v>愛知三好走ろう会</v>
      </c>
      <c r="J110" s="30" t="str">
        <f>①陸連データ貼付け!J110</f>
        <v>アイチミヨシハシロウカイ</v>
      </c>
      <c r="K110" s="30" t="str">
        <f t="shared" si="8"/>
        <v>愛知三好走ろう会</v>
      </c>
      <c r="L110" s="30" t="str">
        <f>IF(①陸連データ貼付け!P110="","",①陸連データ貼付け!P110)</f>
        <v/>
      </c>
      <c r="M110" s="30" t="str">
        <f>①陸連データ貼付け!Q110</f>
        <v>一般</v>
      </c>
    </row>
    <row r="111" spans="1:13">
      <c r="A111" s="30" t="str">
        <f>IF(①陸連データ貼付け!M111="","",①陸連データ貼付け!M111)</f>
        <v>C495</v>
      </c>
      <c r="B111" s="30" t="str">
        <f t="shared" si="6"/>
        <v>C</v>
      </c>
      <c r="C111" s="30" t="str">
        <f t="shared" si="7"/>
        <v>495</v>
      </c>
      <c r="D111" s="30">
        <f>①陸連データ貼付け!B111</f>
        <v>85375836</v>
      </c>
      <c r="E111" s="30" t="str">
        <f>①陸連データ貼付け!C111</f>
        <v>加賀澤　健</v>
      </c>
      <c r="F111" s="30" t="str">
        <f>ASC(①陸連データ貼付け!D111)</f>
        <v>ｶｶﾞｻﾜ ﾀｹｼ</v>
      </c>
      <c r="G111" s="30" t="str">
        <f>①陸連データ貼付け!E111</f>
        <v>男</v>
      </c>
      <c r="H111" s="30">
        <f>①陸連データ貼付け!H111</f>
        <v>8244</v>
      </c>
      <c r="I111" s="30" t="str">
        <f>①陸連データ貼付け!I111</f>
        <v>愛知三好走ろう会</v>
      </c>
      <c r="J111" s="30" t="str">
        <f>①陸連データ貼付け!J111</f>
        <v>アイチミヨシハシロウカイ</v>
      </c>
      <c r="K111" s="30" t="str">
        <f t="shared" si="8"/>
        <v>愛知三好走ろう会</v>
      </c>
      <c r="L111" s="30" t="str">
        <f>IF(①陸連データ貼付け!P111="","",①陸連データ貼付け!P111)</f>
        <v/>
      </c>
      <c r="M111" s="30" t="str">
        <f>①陸連データ貼付け!Q111</f>
        <v>一般</v>
      </c>
    </row>
    <row r="112" spans="1:13">
      <c r="A112" s="30" t="str">
        <f>IF(①陸連データ貼付け!M112="","",①陸連データ貼付け!M112)</f>
        <v>C482</v>
      </c>
      <c r="B112" s="30" t="str">
        <f t="shared" si="6"/>
        <v>C</v>
      </c>
      <c r="C112" s="30" t="str">
        <f t="shared" si="7"/>
        <v>482</v>
      </c>
      <c r="D112" s="30">
        <f>①陸連データ貼付け!B112</f>
        <v>24926124</v>
      </c>
      <c r="E112" s="30" t="str">
        <f>①陸連データ貼付け!C112</f>
        <v>酒井　孝芳</v>
      </c>
      <c r="F112" s="30" t="str">
        <f>ASC(①陸連データ貼付け!D112)</f>
        <v>ｻｶｲ ﾀｶﾖｼ</v>
      </c>
      <c r="G112" s="30" t="str">
        <f>①陸連データ貼付け!E112</f>
        <v>男</v>
      </c>
      <c r="H112" s="30">
        <f>①陸連データ貼付け!H112</f>
        <v>8244</v>
      </c>
      <c r="I112" s="30" t="str">
        <f>①陸連データ貼付け!I112</f>
        <v>愛知三好走ろう会</v>
      </c>
      <c r="J112" s="30" t="str">
        <f>①陸連データ貼付け!J112</f>
        <v>アイチミヨシハシロウカイ</v>
      </c>
      <c r="K112" s="30" t="str">
        <f t="shared" si="8"/>
        <v>愛知三好走ろう会</v>
      </c>
      <c r="L112" s="30" t="str">
        <f>IF(①陸連データ貼付け!P112="","",①陸連データ貼付け!P112)</f>
        <v/>
      </c>
      <c r="M112" s="30" t="str">
        <f>①陸連データ貼付け!Q112</f>
        <v>一般</v>
      </c>
    </row>
    <row r="113" spans="1:13">
      <c r="A113" s="30" t="str">
        <f>IF(①陸連データ貼付け!M113="","",①陸連データ貼付け!M113)</f>
        <v>C488</v>
      </c>
      <c r="B113" s="30" t="str">
        <f t="shared" si="6"/>
        <v>C</v>
      </c>
      <c r="C113" s="30" t="str">
        <f t="shared" si="7"/>
        <v>488</v>
      </c>
      <c r="D113" s="30">
        <f>①陸連データ貼付け!B113</f>
        <v>73549836</v>
      </c>
      <c r="E113" s="30" t="str">
        <f>①陸連データ貼付け!C113</f>
        <v>坂野　実穂</v>
      </c>
      <c r="F113" s="30" t="str">
        <f>ASC(①陸連データ貼付け!D113)</f>
        <v>ｻｶﾉ ﾐﾎ</v>
      </c>
      <c r="G113" s="30" t="str">
        <f>①陸連データ貼付け!E113</f>
        <v>女</v>
      </c>
      <c r="H113" s="30">
        <f>①陸連データ貼付け!H113</f>
        <v>8244</v>
      </c>
      <c r="I113" s="30" t="str">
        <f>①陸連データ貼付け!I113</f>
        <v>愛知三好走ろう会</v>
      </c>
      <c r="J113" s="30" t="str">
        <f>①陸連データ貼付け!J113</f>
        <v>アイチミヨシハシロウカイ</v>
      </c>
      <c r="K113" s="30" t="str">
        <f t="shared" si="8"/>
        <v>愛知三好走ろう会</v>
      </c>
      <c r="L113" s="30" t="str">
        <f>IF(①陸連データ貼付け!P113="","",①陸連データ貼付け!P113)</f>
        <v/>
      </c>
      <c r="M113" s="30" t="str">
        <f>①陸連データ貼付け!Q113</f>
        <v>一般</v>
      </c>
    </row>
    <row r="114" spans="1:13">
      <c r="A114" s="30" t="str">
        <f>IF(①陸連データ貼付け!M114="","",①陸連データ貼付け!M114)</f>
        <v>C486</v>
      </c>
      <c r="B114" s="30" t="str">
        <f t="shared" si="6"/>
        <v>C</v>
      </c>
      <c r="C114" s="30" t="str">
        <f t="shared" si="7"/>
        <v>486</v>
      </c>
      <c r="D114" s="30">
        <f>①陸連データ貼付け!B114</f>
        <v>58652834</v>
      </c>
      <c r="E114" s="30" t="str">
        <f>①陸連データ貼付け!C114</f>
        <v>佐宗　千佳代</v>
      </c>
      <c r="F114" s="30" t="str">
        <f>ASC(①陸連データ貼付け!D114)</f>
        <v>ｻｿｳ ﾁｶﾖ</v>
      </c>
      <c r="G114" s="30" t="str">
        <f>①陸連データ貼付け!E114</f>
        <v>女</v>
      </c>
      <c r="H114" s="30">
        <f>①陸連データ貼付け!H114</f>
        <v>8244</v>
      </c>
      <c r="I114" s="30" t="str">
        <f>①陸連データ貼付け!I114</f>
        <v>愛知三好走ろう会</v>
      </c>
      <c r="J114" s="30" t="str">
        <f>①陸連データ貼付け!J114</f>
        <v>アイチミヨシハシロウカイ</v>
      </c>
      <c r="K114" s="30" t="str">
        <f t="shared" si="8"/>
        <v>愛知三好走ろう会</v>
      </c>
      <c r="L114" s="30" t="str">
        <f>IF(①陸連データ貼付け!P114="","",①陸連データ貼付け!P114)</f>
        <v/>
      </c>
      <c r="M114" s="30" t="str">
        <f>①陸連データ貼付け!Q114</f>
        <v>一般</v>
      </c>
    </row>
    <row r="115" spans="1:13">
      <c r="A115" s="30" t="str">
        <f>IF(①陸連データ貼付け!M115="","",①陸連データ貼付け!M115)</f>
        <v>C475</v>
      </c>
      <c r="B115" s="30" t="str">
        <f t="shared" si="6"/>
        <v>C</v>
      </c>
      <c r="C115" s="30" t="str">
        <f t="shared" si="7"/>
        <v>475</v>
      </c>
      <c r="D115" s="30">
        <f>①陸連データ貼付け!B115</f>
        <v>2954727</v>
      </c>
      <c r="E115" s="30" t="str">
        <f>①陸連データ貼付け!C115</f>
        <v>下川　勝彦</v>
      </c>
      <c r="F115" s="30" t="str">
        <f>ASC(①陸連データ貼付け!D115)</f>
        <v>ｼﾓｶﾜ ｶﾂﾋｺ</v>
      </c>
      <c r="G115" s="30" t="str">
        <f>①陸連データ貼付け!E115</f>
        <v>男</v>
      </c>
      <c r="H115" s="30">
        <f>①陸連データ貼付け!H115</f>
        <v>8244</v>
      </c>
      <c r="I115" s="30" t="str">
        <f>①陸連データ貼付け!I115</f>
        <v>愛知三好走ろう会</v>
      </c>
      <c r="J115" s="30" t="str">
        <f>①陸連データ貼付け!J115</f>
        <v>アイチミヨシハシロウカイ</v>
      </c>
      <c r="K115" s="30" t="str">
        <f t="shared" si="8"/>
        <v>愛知三好走ろう会</v>
      </c>
      <c r="L115" s="30" t="str">
        <f>IF(①陸連データ貼付け!P115="","",①陸連データ貼付け!P115)</f>
        <v/>
      </c>
      <c r="M115" s="30" t="str">
        <f>①陸連データ貼付け!Q115</f>
        <v>一般</v>
      </c>
    </row>
    <row r="116" spans="1:13">
      <c r="A116" s="30" t="str">
        <f>IF(①陸連データ貼付け!M116="","",①陸連データ貼付け!M116)</f>
        <v>C476</v>
      </c>
      <c r="B116" s="30" t="str">
        <f t="shared" si="6"/>
        <v>C</v>
      </c>
      <c r="C116" s="30" t="str">
        <f t="shared" si="7"/>
        <v>476</v>
      </c>
      <c r="D116" s="30">
        <f>①陸連データ貼付け!B116</f>
        <v>3032210</v>
      </c>
      <c r="E116" s="30" t="str">
        <f>①陸連データ貼付け!C116</f>
        <v>下川　友美</v>
      </c>
      <c r="F116" s="30" t="str">
        <f>ASC(①陸連データ貼付け!D116)</f>
        <v>ｼﾓｶﾜ ﾄﾓﾐ</v>
      </c>
      <c r="G116" s="30" t="str">
        <f>①陸連データ貼付け!E116</f>
        <v>女</v>
      </c>
      <c r="H116" s="30">
        <f>①陸連データ貼付け!H116</f>
        <v>8244</v>
      </c>
      <c r="I116" s="30" t="str">
        <f>①陸連データ貼付け!I116</f>
        <v>愛知三好走ろう会</v>
      </c>
      <c r="J116" s="30" t="str">
        <f>①陸連データ貼付け!J116</f>
        <v>アイチミヨシハシロウカイ</v>
      </c>
      <c r="K116" s="30" t="str">
        <f t="shared" si="8"/>
        <v>愛知三好走ろう会</v>
      </c>
      <c r="L116" s="30" t="str">
        <f>IF(①陸連データ貼付け!P116="","",①陸連データ貼付け!P116)</f>
        <v/>
      </c>
      <c r="M116" s="30" t="str">
        <f>①陸連データ貼付け!Q116</f>
        <v>一般</v>
      </c>
    </row>
    <row r="117" spans="1:13">
      <c r="A117" s="30" t="str">
        <f>IF(①陸連データ貼付け!M117="","",①陸連データ貼付け!M117)</f>
        <v>C480</v>
      </c>
      <c r="B117" s="30" t="str">
        <f t="shared" si="6"/>
        <v>C</v>
      </c>
      <c r="C117" s="30" t="str">
        <f t="shared" si="7"/>
        <v>480</v>
      </c>
      <c r="D117" s="30">
        <f>①陸連データ貼付け!B117</f>
        <v>24925426</v>
      </c>
      <c r="E117" s="30" t="str">
        <f>①陸連データ貼付け!C117</f>
        <v>菅沼　康郎</v>
      </c>
      <c r="F117" s="30" t="str">
        <f>ASC(①陸連データ貼付け!D117)</f>
        <v>ｽｶﾞﾇﾏ ﾔｽｵ</v>
      </c>
      <c r="G117" s="30" t="str">
        <f>①陸連データ貼付け!E117</f>
        <v>男</v>
      </c>
      <c r="H117" s="30">
        <f>①陸連データ貼付け!H117</f>
        <v>8244</v>
      </c>
      <c r="I117" s="30" t="str">
        <f>①陸連データ貼付け!I117</f>
        <v>愛知三好走ろう会</v>
      </c>
      <c r="J117" s="30" t="str">
        <f>①陸連データ貼付け!J117</f>
        <v>アイチミヨシハシロウカイ</v>
      </c>
      <c r="K117" s="30" t="str">
        <f t="shared" si="8"/>
        <v>愛知三好走ろう会</v>
      </c>
      <c r="L117" s="30" t="str">
        <f>IF(①陸連データ貼付け!P117="","",①陸連データ貼付け!P117)</f>
        <v/>
      </c>
      <c r="M117" s="30" t="str">
        <f>①陸連データ貼付け!Q117</f>
        <v>一般</v>
      </c>
    </row>
    <row r="118" spans="1:13">
      <c r="A118" s="30" t="str">
        <f>IF(①陸連データ貼付け!M118="","",①陸連データ貼付け!M118)</f>
        <v>C487</v>
      </c>
      <c r="B118" s="30" t="str">
        <f t="shared" si="6"/>
        <v>C</v>
      </c>
      <c r="C118" s="30" t="str">
        <f t="shared" si="7"/>
        <v>487</v>
      </c>
      <c r="D118" s="30">
        <f>①陸連データ貼付け!B118</f>
        <v>73549735</v>
      </c>
      <c r="E118" s="30" t="str">
        <f>①陸連データ貼付け!C118</f>
        <v>杉浦　洋</v>
      </c>
      <c r="F118" s="30" t="str">
        <f>ASC(①陸連データ貼付け!D118)</f>
        <v>ｽｷﾞｳﾗ ﾋﾛｼ</v>
      </c>
      <c r="G118" s="30" t="str">
        <f>①陸連データ貼付け!E118</f>
        <v>男</v>
      </c>
      <c r="H118" s="30">
        <f>①陸連データ貼付け!H118</f>
        <v>8244</v>
      </c>
      <c r="I118" s="30" t="str">
        <f>①陸連データ貼付け!I118</f>
        <v>愛知三好走ろう会</v>
      </c>
      <c r="J118" s="30" t="str">
        <f>①陸連データ貼付け!J118</f>
        <v>アイチミヨシハシロウカイ</v>
      </c>
      <c r="K118" s="30" t="str">
        <f t="shared" si="8"/>
        <v>愛知三好走ろう会</v>
      </c>
      <c r="L118" s="30" t="str">
        <f>IF(①陸連データ貼付け!P118="","",①陸連データ貼付け!P118)</f>
        <v/>
      </c>
      <c r="M118" s="30" t="str">
        <f>①陸連データ貼付け!Q118</f>
        <v>一般</v>
      </c>
    </row>
    <row r="119" spans="1:13">
      <c r="A119" s="30" t="str">
        <f>IF(①陸連データ貼付け!M119="","",①陸連データ貼付け!M119)</f>
        <v>C489</v>
      </c>
      <c r="B119" s="30" t="str">
        <f t="shared" si="6"/>
        <v>C</v>
      </c>
      <c r="C119" s="30" t="str">
        <f t="shared" si="7"/>
        <v>489</v>
      </c>
      <c r="D119" s="30">
        <f>①陸連データ貼付け!B119</f>
        <v>73549937</v>
      </c>
      <c r="E119" s="30" t="str">
        <f>①陸連データ貼付け!C119</f>
        <v>須藤　亘</v>
      </c>
      <c r="F119" s="30" t="str">
        <f>ASC(①陸連データ貼付け!D119)</f>
        <v>ｽﾄﾞｳ ﾀｹｼ</v>
      </c>
      <c r="G119" s="30" t="str">
        <f>①陸連データ貼付け!E119</f>
        <v>男</v>
      </c>
      <c r="H119" s="30">
        <f>①陸連データ貼付け!H119</f>
        <v>8244</v>
      </c>
      <c r="I119" s="30" t="str">
        <f>①陸連データ貼付け!I119</f>
        <v>愛知三好走ろう会</v>
      </c>
      <c r="J119" s="30" t="str">
        <f>①陸連データ貼付け!J119</f>
        <v>アイチミヨシハシロウカイ</v>
      </c>
      <c r="K119" s="30" t="str">
        <f t="shared" si="8"/>
        <v>愛知三好走ろう会</v>
      </c>
      <c r="L119" s="30" t="str">
        <f>IF(①陸連データ貼付け!P119="","",①陸連データ貼付け!P119)</f>
        <v/>
      </c>
      <c r="M119" s="30" t="str">
        <f>①陸連データ貼付け!Q119</f>
        <v>一般</v>
      </c>
    </row>
    <row r="120" spans="1:13">
      <c r="A120" s="30" t="str">
        <f>IF(①陸連データ貼付け!M120="","",①陸連データ貼付け!M120)</f>
        <v>C484</v>
      </c>
      <c r="B120" s="30" t="str">
        <f t="shared" si="6"/>
        <v>C</v>
      </c>
      <c r="C120" s="30" t="str">
        <f t="shared" si="7"/>
        <v>484</v>
      </c>
      <c r="D120" s="30">
        <f>①陸連データ貼付け!B120</f>
        <v>46176125</v>
      </c>
      <c r="E120" s="30" t="str">
        <f>①陸連データ貼付け!C120</f>
        <v>武井　潤二</v>
      </c>
      <c r="F120" s="30" t="str">
        <f>ASC(①陸連データ貼付け!D120)</f>
        <v>ﾀｹｲ ｼﾞｭﾝｼﾞ</v>
      </c>
      <c r="G120" s="30" t="str">
        <f>①陸連データ貼付け!E120</f>
        <v>男</v>
      </c>
      <c r="H120" s="30">
        <f>①陸連データ貼付け!H120</f>
        <v>8244</v>
      </c>
      <c r="I120" s="30" t="str">
        <f>①陸連データ貼付け!I120</f>
        <v>愛知三好走ろう会</v>
      </c>
      <c r="J120" s="30" t="str">
        <f>①陸連データ貼付け!J120</f>
        <v>アイチミヨシハシロウカイ</v>
      </c>
      <c r="K120" s="30" t="str">
        <f t="shared" si="8"/>
        <v>愛知三好走ろう会</v>
      </c>
      <c r="L120" s="30" t="str">
        <f>IF(①陸連データ貼付け!P120="","",①陸連データ貼付け!P120)</f>
        <v/>
      </c>
      <c r="M120" s="30" t="str">
        <f>①陸連データ貼付け!Q120</f>
        <v>一般</v>
      </c>
    </row>
    <row r="121" spans="1:13">
      <c r="A121" s="30" t="str">
        <f>IF(①陸連データ貼付け!M121="","",①陸連データ貼付け!M121)</f>
        <v>C485</v>
      </c>
      <c r="B121" s="30" t="str">
        <f t="shared" si="6"/>
        <v>C</v>
      </c>
      <c r="C121" s="30" t="str">
        <f t="shared" si="7"/>
        <v>485</v>
      </c>
      <c r="D121" s="30">
        <f>①陸連データ貼付け!B121</f>
        <v>46176428</v>
      </c>
      <c r="E121" s="30" t="str">
        <f>①陸連データ貼付け!C121</f>
        <v>武井　美帆</v>
      </c>
      <c r="F121" s="30" t="str">
        <f>ASC(①陸連データ貼付け!D121)</f>
        <v>ﾀｹｲ ﾐﾎ</v>
      </c>
      <c r="G121" s="30" t="str">
        <f>①陸連データ貼付け!E121</f>
        <v>女</v>
      </c>
      <c r="H121" s="30">
        <f>①陸連データ貼付け!H121</f>
        <v>8244</v>
      </c>
      <c r="I121" s="30" t="str">
        <f>①陸連データ貼付け!I121</f>
        <v>愛知三好走ろう会</v>
      </c>
      <c r="J121" s="30" t="str">
        <f>①陸連データ貼付け!J121</f>
        <v>アイチミヨシハシロウカイ</v>
      </c>
      <c r="K121" s="30" t="str">
        <f t="shared" si="8"/>
        <v>愛知三好走ろう会</v>
      </c>
      <c r="L121" s="30" t="str">
        <f>IF(①陸連データ貼付け!P121="","",①陸連データ貼付け!P121)</f>
        <v/>
      </c>
      <c r="M121" s="30" t="str">
        <f>①陸連データ貼付け!Q121</f>
        <v>一般</v>
      </c>
    </row>
    <row r="122" spans="1:13">
      <c r="A122" s="30" t="str">
        <f>IF(①陸連データ貼付け!M122="","",①陸連データ貼付け!M122)</f>
        <v>C479</v>
      </c>
      <c r="B122" s="30" t="str">
        <f t="shared" si="6"/>
        <v>C</v>
      </c>
      <c r="C122" s="30" t="str">
        <f t="shared" si="7"/>
        <v>479</v>
      </c>
      <c r="D122" s="30">
        <f>①陸連データ貼付け!B122</f>
        <v>24925325</v>
      </c>
      <c r="E122" s="30" t="str">
        <f>①陸連データ貼付け!C122</f>
        <v>中野　達雄</v>
      </c>
      <c r="F122" s="30" t="str">
        <f>ASC(①陸連データ貼付け!D122)</f>
        <v>ﾅｶﾉ ﾀﾂｵ</v>
      </c>
      <c r="G122" s="30" t="str">
        <f>①陸連データ貼付け!E122</f>
        <v>男</v>
      </c>
      <c r="H122" s="30">
        <f>①陸連データ貼付け!H122</f>
        <v>8244</v>
      </c>
      <c r="I122" s="30" t="str">
        <f>①陸連データ貼付け!I122</f>
        <v>愛知三好走ろう会</v>
      </c>
      <c r="J122" s="30" t="str">
        <f>①陸連データ貼付け!J122</f>
        <v>アイチミヨシハシロウカイ</v>
      </c>
      <c r="K122" s="30" t="str">
        <f t="shared" si="8"/>
        <v>愛知三好走ろう会</v>
      </c>
      <c r="L122" s="30" t="str">
        <f>IF(①陸連データ貼付け!P122="","",①陸連データ貼付け!P122)</f>
        <v/>
      </c>
      <c r="M122" s="30" t="str">
        <f>①陸連データ貼付け!Q122</f>
        <v>一般</v>
      </c>
    </row>
    <row r="123" spans="1:13">
      <c r="A123" s="30" t="str">
        <f>IF(①陸連データ貼付け!M123="","",①陸連データ貼付け!M123)</f>
        <v>C493</v>
      </c>
      <c r="B123" s="30" t="str">
        <f t="shared" si="6"/>
        <v>C</v>
      </c>
      <c r="C123" s="30" t="str">
        <f t="shared" si="7"/>
        <v>493</v>
      </c>
      <c r="D123" s="30">
        <f>①陸連データ貼付け!B123</f>
        <v>73550929</v>
      </c>
      <c r="E123" s="30" t="str">
        <f>①陸連データ貼付け!C123</f>
        <v>野川　直美</v>
      </c>
      <c r="F123" s="30" t="str">
        <f>ASC(①陸連データ貼付け!D123)</f>
        <v>ﾉｶﾞﾜ ﾅｵﾐ</v>
      </c>
      <c r="G123" s="30" t="str">
        <f>①陸連データ貼付け!E123</f>
        <v>女</v>
      </c>
      <c r="H123" s="30">
        <f>①陸連データ貼付け!H123</f>
        <v>8244</v>
      </c>
      <c r="I123" s="30" t="str">
        <f>①陸連データ貼付け!I123</f>
        <v>愛知三好走ろう会</v>
      </c>
      <c r="J123" s="30" t="str">
        <f>①陸連データ貼付け!J123</f>
        <v>アイチミヨシハシロウカイ</v>
      </c>
      <c r="K123" s="30" t="str">
        <f t="shared" si="8"/>
        <v>愛知三好走ろう会</v>
      </c>
      <c r="L123" s="30" t="str">
        <f>IF(①陸連データ貼付け!P123="","",①陸連データ貼付け!P123)</f>
        <v/>
      </c>
      <c r="M123" s="30" t="str">
        <f>①陸連データ貼付け!Q123</f>
        <v>一般</v>
      </c>
    </row>
    <row r="124" spans="1:13">
      <c r="A124" s="30" t="str">
        <f>IF(①陸連データ貼付け!M124="","",①陸連データ貼付け!M124)</f>
        <v>C477</v>
      </c>
      <c r="B124" s="30" t="str">
        <f t="shared" si="6"/>
        <v>C</v>
      </c>
      <c r="C124" s="30" t="str">
        <f t="shared" si="7"/>
        <v>477</v>
      </c>
      <c r="D124" s="30">
        <f>①陸連データ貼付け!B124</f>
        <v>24731017</v>
      </c>
      <c r="E124" s="30" t="str">
        <f>①陸連データ貼付け!C124</f>
        <v>馬場　哲</v>
      </c>
      <c r="F124" s="30" t="str">
        <f>ASC(①陸連データ貼付け!D124)</f>
        <v>ﾊﾞﾊﾞ ﾃﾂ</v>
      </c>
      <c r="G124" s="30" t="str">
        <f>①陸連データ貼付け!E124</f>
        <v>男</v>
      </c>
      <c r="H124" s="30">
        <f>①陸連データ貼付け!H124</f>
        <v>8244</v>
      </c>
      <c r="I124" s="30" t="str">
        <f>①陸連データ貼付け!I124</f>
        <v>愛知三好走ろう会</v>
      </c>
      <c r="J124" s="30" t="str">
        <f>①陸連データ貼付け!J124</f>
        <v>アイチミヨシハシロウカイ</v>
      </c>
      <c r="K124" s="30" t="str">
        <f t="shared" si="8"/>
        <v>愛知三好走ろう会</v>
      </c>
      <c r="L124" s="30" t="str">
        <f>IF(①陸連データ貼付け!P124="","",①陸連データ貼付け!P124)</f>
        <v/>
      </c>
      <c r="M124" s="30" t="str">
        <f>①陸連データ貼付け!Q124</f>
        <v>一般</v>
      </c>
    </row>
    <row r="125" spans="1:13">
      <c r="A125" s="30" t="str">
        <f>IF(①陸連データ貼付け!M125="","",①陸連データ貼付け!M125)</f>
        <v>C492</v>
      </c>
      <c r="B125" s="30" t="str">
        <f t="shared" si="6"/>
        <v>C</v>
      </c>
      <c r="C125" s="30" t="str">
        <f t="shared" si="7"/>
        <v>492</v>
      </c>
      <c r="D125" s="30">
        <f>①陸連データ貼付け!B125</f>
        <v>73550828</v>
      </c>
      <c r="E125" s="30" t="str">
        <f>①陸連データ貼付け!C125</f>
        <v>濱村　由佳</v>
      </c>
      <c r="F125" s="30" t="str">
        <f>ASC(①陸連データ貼付け!D125)</f>
        <v>ﾊﾏﾑﾗ ﾕｶ</v>
      </c>
      <c r="G125" s="30" t="str">
        <f>①陸連データ貼付け!E125</f>
        <v>女</v>
      </c>
      <c r="H125" s="30">
        <f>①陸連データ貼付け!H125</f>
        <v>8244</v>
      </c>
      <c r="I125" s="30" t="str">
        <f>①陸連データ貼付け!I125</f>
        <v>愛知三好走ろう会</v>
      </c>
      <c r="J125" s="30" t="str">
        <f>①陸連データ貼付け!J125</f>
        <v>アイチミヨシハシロウカイ</v>
      </c>
      <c r="K125" s="30" t="str">
        <f t="shared" si="8"/>
        <v>愛知三好走ろう会</v>
      </c>
      <c r="L125" s="30" t="str">
        <f>IF(①陸連データ貼付け!P125="","",①陸連データ貼付け!P125)</f>
        <v/>
      </c>
      <c r="M125" s="30" t="str">
        <f>①陸連データ貼付け!Q125</f>
        <v>一般</v>
      </c>
    </row>
    <row r="126" spans="1:13">
      <c r="A126" s="30" t="str">
        <f>IF(①陸連データ貼付け!M126="","",①陸連データ貼付け!M126)</f>
        <v>C497</v>
      </c>
      <c r="B126" s="30" t="str">
        <f t="shared" si="6"/>
        <v>C</v>
      </c>
      <c r="C126" s="30" t="str">
        <f t="shared" si="7"/>
        <v>497</v>
      </c>
      <c r="D126" s="30">
        <f>①陸連データ貼付け!B126</f>
        <v>85376029</v>
      </c>
      <c r="E126" s="30" t="str">
        <f>①陸連データ貼付け!C126</f>
        <v>藤村　将幸</v>
      </c>
      <c r="F126" s="30" t="str">
        <f>ASC(①陸連データ貼付け!D126)</f>
        <v>ﾌｼﾞﾑﾗ ﾏｻﾕｷ</v>
      </c>
      <c r="G126" s="30" t="str">
        <f>①陸連データ貼付け!E126</f>
        <v>男</v>
      </c>
      <c r="H126" s="30">
        <f>①陸連データ貼付け!H126</f>
        <v>8244</v>
      </c>
      <c r="I126" s="30" t="str">
        <f>①陸連データ貼付け!I126</f>
        <v>愛知三好走ろう会</v>
      </c>
      <c r="J126" s="30" t="str">
        <f>①陸連データ貼付け!J126</f>
        <v>アイチミヨシハシロウカイ</v>
      </c>
      <c r="K126" s="30" t="str">
        <f t="shared" si="8"/>
        <v>愛知三好走ろう会</v>
      </c>
      <c r="L126" s="30" t="str">
        <f>IF(①陸連データ貼付け!P126="","",①陸連データ貼付け!P126)</f>
        <v/>
      </c>
      <c r="M126" s="30" t="str">
        <f>①陸連データ貼付け!Q126</f>
        <v>一般</v>
      </c>
    </row>
    <row r="127" spans="1:13">
      <c r="A127" s="30" t="str">
        <f>IF(①陸連データ貼付け!M127="","",①陸連データ貼付け!M127)</f>
        <v>C496</v>
      </c>
      <c r="B127" s="30" t="str">
        <f t="shared" si="6"/>
        <v>C</v>
      </c>
      <c r="C127" s="30" t="str">
        <f t="shared" si="7"/>
        <v>496</v>
      </c>
      <c r="D127" s="30">
        <f>①陸連データ貼付け!B127</f>
        <v>85375937</v>
      </c>
      <c r="E127" s="30" t="str">
        <f>①陸連データ貼付け!C127</f>
        <v>冬野　智之</v>
      </c>
      <c r="F127" s="30" t="str">
        <f>ASC(①陸連データ貼付け!D127)</f>
        <v>ﾌﾕﾉ ﾄﾓﾕｷ</v>
      </c>
      <c r="G127" s="30" t="str">
        <f>①陸連データ貼付け!E127</f>
        <v>男</v>
      </c>
      <c r="H127" s="30">
        <f>①陸連データ貼付け!H127</f>
        <v>8244</v>
      </c>
      <c r="I127" s="30" t="str">
        <f>①陸連データ貼付け!I127</f>
        <v>愛知三好走ろう会</v>
      </c>
      <c r="J127" s="30" t="str">
        <f>①陸連データ貼付け!J127</f>
        <v>アイチミヨシハシロウカイ</v>
      </c>
      <c r="K127" s="30" t="str">
        <f t="shared" si="8"/>
        <v>愛知三好走ろう会</v>
      </c>
      <c r="L127" s="30" t="str">
        <f>IF(①陸連データ貼付け!P127="","",①陸連データ貼付け!P127)</f>
        <v/>
      </c>
      <c r="M127" s="30" t="str">
        <f>①陸連データ貼付け!Q127</f>
        <v>一般</v>
      </c>
    </row>
    <row r="128" spans="1:13">
      <c r="A128" s="30" t="str">
        <f>IF(①陸連データ貼付け!M128="","",①陸連データ貼付け!M128)</f>
        <v>C481</v>
      </c>
      <c r="B128" s="30" t="str">
        <f t="shared" si="6"/>
        <v>C</v>
      </c>
      <c r="C128" s="30" t="str">
        <f t="shared" si="7"/>
        <v>481</v>
      </c>
      <c r="D128" s="30">
        <f>①陸連データ貼付け!B128</f>
        <v>24925931</v>
      </c>
      <c r="E128" s="30" t="str">
        <f>①陸連データ貼付け!C128</f>
        <v>不破　貴史</v>
      </c>
      <c r="F128" s="30" t="str">
        <f>ASC(①陸連データ貼付け!D128)</f>
        <v>ﾌﾜ ﾀｶｼ</v>
      </c>
      <c r="G128" s="30" t="str">
        <f>①陸連データ貼付け!E128</f>
        <v>男</v>
      </c>
      <c r="H128" s="30">
        <f>①陸連データ貼付け!H128</f>
        <v>8244</v>
      </c>
      <c r="I128" s="30" t="str">
        <f>①陸連データ貼付け!I128</f>
        <v>愛知三好走ろう会</v>
      </c>
      <c r="J128" s="30" t="str">
        <f>①陸連データ貼付け!J128</f>
        <v>アイチミヨシハシロウカイ</v>
      </c>
      <c r="K128" s="30" t="str">
        <f t="shared" si="8"/>
        <v>愛知三好走ろう会</v>
      </c>
      <c r="L128" s="30" t="str">
        <f>IF(①陸連データ貼付け!P128="","",①陸連データ貼付け!P128)</f>
        <v/>
      </c>
      <c r="M128" s="30" t="str">
        <f>①陸連データ貼付け!Q128</f>
        <v>一般</v>
      </c>
    </row>
    <row r="129" spans="1:13">
      <c r="A129" s="30" t="str">
        <f>IF(①陸連データ貼付け!M129="","",①陸連データ貼付け!M129)</f>
        <v>C490</v>
      </c>
      <c r="B129" s="30" t="str">
        <f t="shared" si="6"/>
        <v>C</v>
      </c>
      <c r="C129" s="30" t="str">
        <f t="shared" si="7"/>
        <v>490</v>
      </c>
      <c r="D129" s="30">
        <f>①陸連データ貼付け!B129</f>
        <v>73550424</v>
      </c>
      <c r="E129" s="30" t="str">
        <f>①陸連データ貼付け!C129</f>
        <v>松井　洋子</v>
      </c>
      <c r="F129" s="30" t="str">
        <f>ASC(①陸連データ貼付け!D129)</f>
        <v>ﾏﾂｲ ﾖｳｺ</v>
      </c>
      <c r="G129" s="30" t="str">
        <f>①陸連データ貼付け!E129</f>
        <v>女</v>
      </c>
      <c r="H129" s="30">
        <f>①陸連データ貼付け!H129</f>
        <v>8244</v>
      </c>
      <c r="I129" s="30" t="str">
        <f>①陸連データ貼付け!I129</f>
        <v>愛知三好走ろう会</v>
      </c>
      <c r="J129" s="30" t="str">
        <f>①陸連データ貼付け!J129</f>
        <v>アイチミヨシハシロウカイ</v>
      </c>
      <c r="K129" s="30" t="str">
        <f t="shared" si="8"/>
        <v>愛知三好走ろう会</v>
      </c>
      <c r="L129" s="30" t="str">
        <f>IF(①陸連データ貼付け!P129="","",①陸連データ貼付け!P129)</f>
        <v/>
      </c>
      <c r="M129" s="30" t="str">
        <f>①陸連データ貼付け!Q129</f>
        <v>一般</v>
      </c>
    </row>
    <row r="130" spans="1:13">
      <c r="A130" s="30" t="str">
        <f>IF(①陸連データ貼付け!M130="","",①陸連データ貼付け!M130)</f>
        <v>C498</v>
      </c>
      <c r="B130" s="30" t="str">
        <f t="shared" si="6"/>
        <v>C</v>
      </c>
      <c r="C130" s="30" t="str">
        <f t="shared" si="7"/>
        <v>498</v>
      </c>
      <c r="D130" s="30">
        <f>①陸連データ貼付け!B130</f>
        <v>97312729</v>
      </c>
      <c r="E130" s="30" t="str">
        <f>①陸連データ貼付け!C130</f>
        <v>三田井　智之</v>
      </c>
      <c r="F130" s="30" t="str">
        <f>ASC(①陸連データ貼付け!D130)</f>
        <v>ﾐﾀｲ ﾄﾓﾕｷ</v>
      </c>
      <c r="G130" s="30" t="str">
        <f>①陸連データ貼付け!E130</f>
        <v>男</v>
      </c>
      <c r="H130" s="30">
        <f>①陸連データ貼付け!H130</f>
        <v>8244</v>
      </c>
      <c r="I130" s="30" t="str">
        <f>①陸連データ貼付け!I130</f>
        <v>愛知三好走ろう会</v>
      </c>
      <c r="J130" s="30" t="str">
        <f>①陸連データ貼付け!J130</f>
        <v>アイチミヨシハシロウカイ</v>
      </c>
      <c r="K130" s="30" t="str">
        <f t="shared" si="8"/>
        <v>愛知三好走ろう会</v>
      </c>
      <c r="L130" s="30" t="str">
        <f>IF(①陸連データ貼付け!P130="","",①陸連データ貼付け!P130)</f>
        <v/>
      </c>
      <c r="M130" s="30" t="str">
        <f>①陸連データ貼付け!Q130</f>
        <v>一般</v>
      </c>
    </row>
    <row r="131" spans="1:13">
      <c r="A131" s="30" t="str">
        <f>IF(①陸連データ貼付け!M131="","",①陸連データ貼付け!M131)</f>
        <v>C9039</v>
      </c>
      <c r="B131" s="30" t="str">
        <f t="shared" si="6"/>
        <v>C</v>
      </c>
      <c r="C131" s="30" t="str">
        <f t="shared" si="7"/>
        <v>9039</v>
      </c>
      <c r="D131" s="30">
        <f>①陸連データ貼付け!B131</f>
        <v>16846732</v>
      </c>
      <c r="E131" s="30" t="str">
        <f>①陸連データ貼付け!C131</f>
        <v>安部　秋司</v>
      </c>
      <c r="F131" s="30" t="str">
        <f>ASC(①陸連データ貼付け!D131)</f>
        <v>ｱﾍﾞ ｼｭｳｼﾞ</v>
      </c>
      <c r="G131" s="30" t="str">
        <f>①陸連データ貼付け!E131</f>
        <v>男</v>
      </c>
      <c r="H131" s="30">
        <f>①陸連データ貼付け!H131</f>
        <v>19867</v>
      </c>
      <c r="I131" s="30" t="str">
        <f>①陸連データ貼付け!I131</f>
        <v>愛知陸協西三河個人</v>
      </c>
      <c r="J131" s="30" t="str">
        <f>①陸連データ貼付け!J131</f>
        <v>アイチリクキョウニシミカワコジン</v>
      </c>
      <c r="K131" s="30" t="str">
        <f t="shared" si="8"/>
        <v>愛知陸協西三河個人</v>
      </c>
      <c r="L131" s="30" t="str">
        <f>IF(①陸連データ貼付け!P131="","",①陸連データ貼付け!P131)</f>
        <v/>
      </c>
      <c r="M131" s="30" t="str">
        <f>①陸連データ貼付け!Q131</f>
        <v>一般</v>
      </c>
    </row>
    <row r="132" spans="1:13">
      <c r="A132" s="30" t="str">
        <f>IF(①陸連データ貼付け!M132="","",①陸連データ貼付け!M132)</f>
        <v>C9035</v>
      </c>
      <c r="B132" s="30" t="str">
        <f t="shared" si="6"/>
        <v>C</v>
      </c>
      <c r="C132" s="30" t="str">
        <f t="shared" si="7"/>
        <v>9035</v>
      </c>
      <c r="D132" s="30">
        <f>①陸連データ貼付け!B132</f>
        <v>98597341</v>
      </c>
      <c r="E132" s="30" t="str">
        <f>①陸連データ貼付け!C132</f>
        <v>石川　浩代</v>
      </c>
      <c r="F132" s="30" t="str">
        <f>ASC(①陸連データ貼付け!D132)</f>
        <v>ｲｼｶﾜ ﾋﾛﾖ</v>
      </c>
      <c r="G132" s="30" t="str">
        <f>①陸連データ貼付け!E132</f>
        <v>女</v>
      </c>
      <c r="H132" s="30">
        <f>①陸連データ貼付け!H132</f>
        <v>19867</v>
      </c>
      <c r="I132" s="30" t="str">
        <f>①陸連データ貼付け!I132</f>
        <v>愛知陸協西三河個人</v>
      </c>
      <c r="J132" s="30" t="str">
        <f>①陸連データ貼付け!J132</f>
        <v>アイチリクキョウニシミカワコジン</v>
      </c>
      <c r="K132" s="30" t="str">
        <f t="shared" si="8"/>
        <v>愛知陸協西三河個人</v>
      </c>
      <c r="L132" s="30" t="str">
        <f>IF(①陸連データ貼付け!P132="","",①陸連データ貼付け!P132)</f>
        <v/>
      </c>
      <c r="M132" s="30" t="str">
        <f>①陸連データ貼付け!Q132</f>
        <v>一般</v>
      </c>
    </row>
    <row r="133" spans="1:13">
      <c r="A133" s="30" t="str">
        <f>IF(①陸連データ貼付け!M133="","",①陸連データ貼付け!M133)</f>
        <v>C9006</v>
      </c>
      <c r="B133" s="30" t="str">
        <f t="shared" si="6"/>
        <v>C</v>
      </c>
      <c r="C133" s="30" t="str">
        <f t="shared" si="7"/>
        <v>9006</v>
      </c>
      <c r="D133" s="30">
        <f>①陸連データ貼付け!B133</f>
        <v>50330516</v>
      </c>
      <c r="E133" s="30" t="str">
        <f>①陸連データ貼付け!C133</f>
        <v>石田　正大</v>
      </c>
      <c r="F133" s="30" t="str">
        <f>ASC(①陸連データ貼付け!D133)</f>
        <v>ｲｼﾀﾞ ｼｮｳﾀ</v>
      </c>
      <c r="G133" s="30" t="str">
        <f>①陸連データ貼付け!E133</f>
        <v>男</v>
      </c>
      <c r="H133" s="30">
        <f>①陸連データ貼付け!H133</f>
        <v>19867</v>
      </c>
      <c r="I133" s="30" t="str">
        <f>①陸連データ貼付け!I133</f>
        <v>愛知陸協西三河個人</v>
      </c>
      <c r="J133" s="30" t="str">
        <f>①陸連データ貼付け!J133</f>
        <v>アイチリクキョウニシミカワコジン</v>
      </c>
      <c r="K133" s="30" t="str">
        <f t="shared" si="8"/>
        <v>愛知陸協西三河個人</v>
      </c>
      <c r="L133" s="30" t="str">
        <f>IF(①陸連データ貼付け!P133="","",①陸連データ貼付け!P133)</f>
        <v/>
      </c>
      <c r="M133" s="30" t="str">
        <f>①陸連データ貼付け!Q133</f>
        <v>一般</v>
      </c>
    </row>
    <row r="134" spans="1:13">
      <c r="A134" s="30" t="str">
        <f>IF(①陸連データ貼付け!M134="","",①陸連データ貼付け!M134)</f>
        <v>V427</v>
      </c>
      <c r="B134" s="30" t="str">
        <f t="shared" si="6"/>
        <v>V</v>
      </c>
      <c r="C134" s="30" t="str">
        <f t="shared" si="7"/>
        <v>427</v>
      </c>
      <c r="D134" s="30">
        <f>①陸連データ貼付け!B134</f>
        <v>86137631</v>
      </c>
      <c r="E134" s="30" t="str">
        <f>①陸連データ貼付け!C134</f>
        <v>市橋　柊哉</v>
      </c>
      <c r="F134" s="30" t="str">
        <f>ASC(①陸連データ貼付け!D134)</f>
        <v>ｲﾁﾊｼ ｼｭｳﾔ</v>
      </c>
      <c r="G134" s="30" t="str">
        <f>①陸連データ貼付け!E134</f>
        <v>男</v>
      </c>
      <c r="H134" s="30">
        <f>①陸連データ貼付け!H134</f>
        <v>19867</v>
      </c>
      <c r="I134" s="30" t="str">
        <f>①陸連データ貼付け!I134</f>
        <v>愛知陸協西三河個人</v>
      </c>
      <c r="J134" s="30" t="str">
        <f>①陸連データ貼付け!J134</f>
        <v>アイチリクキョウニシミカワコジン</v>
      </c>
      <c r="K134" s="30" t="str">
        <f t="shared" si="8"/>
        <v>愛知陸協西三河個人</v>
      </c>
      <c r="L134" s="30" t="str">
        <f>IF(①陸連データ貼付け!P134="","",①陸連データ貼付け!P134)</f>
        <v/>
      </c>
      <c r="M134" s="30" t="str">
        <f>①陸連データ貼付け!Q134</f>
        <v>一般</v>
      </c>
    </row>
    <row r="135" spans="1:13">
      <c r="A135" s="30" t="str">
        <f>IF(①陸連データ貼付け!M135="","",①陸連データ貼付け!M135)</f>
        <v>C9014</v>
      </c>
      <c r="B135" s="30" t="str">
        <f t="shared" si="6"/>
        <v>C</v>
      </c>
      <c r="C135" s="30" t="str">
        <f t="shared" si="7"/>
        <v>9014</v>
      </c>
      <c r="D135" s="30">
        <f>①陸連データ貼付け!B135</f>
        <v>2700211</v>
      </c>
      <c r="E135" s="30" t="str">
        <f>①陸連データ貼付け!C135</f>
        <v>伊藤　拓郎</v>
      </c>
      <c r="F135" s="30" t="str">
        <f>ASC(①陸連データ貼付け!D135)</f>
        <v>ｲﾄｳ ﾀｸﾛｳ</v>
      </c>
      <c r="G135" s="30" t="str">
        <f>①陸連データ貼付け!E135</f>
        <v>男</v>
      </c>
      <c r="H135" s="30">
        <f>①陸連データ貼付け!H135</f>
        <v>19867</v>
      </c>
      <c r="I135" s="30" t="str">
        <f>①陸連データ貼付け!I135</f>
        <v>愛知陸協西三河個人</v>
      </c>
      <c r="J135" s="30" t="str">
        <f>①陸連データ貼付け!J135</f>
        <v>アイチリクキョウニシミカワコジン</v>
      </c>
      <c r="K135" s="30" t="str">
        <f t="shared" si="8"/>
        <v>愛知陸協西三河個人</v>
      </c>
      <c r="L135" s="30" t="str">
        <f>IF(①陸連データ貼付け!P135="","",①陸連データ貼付け!P135)</f>
        <v/>
      </c>
      <c r="M135" s="30" t="str">
        <f>①陸連データ貼付け!Q135</f>
        <v>一般</v>
      </c>
    </row>
    <row r="136" spans="1:13">
      <c r="A136" s="30" t="str">
        <f>IF(①陸連データ貼付け!M136="","",①陸連データ貼付け!M136)</f>
        <v>C9026</v>
      </c>
      <c r="B136" s="30" t="str">
        <f t="shared" si="6"/>
        <v>C</v>
      </c>
      <c r="C136" s="30" t="str">
        <f t="shared" si="7"/>
        <v>9026</v>
      </c>
      <c r="D136" s="30">
        <f>①陸連データ貼付け!B136</f>
        <v>84936333</v>
      </c>
      <c r="E136" s="30" t="str">
        <f>①陸連データ貼付け!C136</f>
        <v>伊東　英機</v>
      </c>
      <c r="F136" s="30" t="str">
        <f>ASC(①陸連データ貼付け!D136)</f>
        <v>ｲﾄｳ ﾋﾃﾞｷ</v>
      </c>
      <c r="G136" s="30" t="str">
        <f>①陸連データ貼付け!E136</f>
        <v>男</v>
      </c>
      <c r="H136" s="30">
        <f>①陸連データ貼付け!H136</f>
        <v>19867</v>
      </c>
      <c r="I136" s="30" t="str">
        <f>①陸連データ貼付け!I136</f>
        <v>愛知陸協西三河個人</v>
      </c>
      <c r="J136" s="30" t="str">
        <f>①陸連データ貼付け!J136</f>
        <v>アイチリクキョウニシミカワコジン</v>
      </c>
      <c r="K136" s="30" t="str">
        <f t="shared" si="8"/>
        <v>愛知陸協西三河個人</v>
      </c>
      <c r="L136" s="30" t="str">
        <f>IF(①陸連データ貼付け!P136="","",①陸連データ貼付け!P136)</f>
        <v/>
      </c>
      <c r="M136" s="30" t="str">
        <f>①陸連データ貼付け!Q136</f>
        <v>一般</v>
      </c>
    </row>
    <row r="137" spans="1:13">
      <c r="A137" s="30" t="str">
        <f>IF(①陸連データ貼付け!M137="","",①陸連データ貼付け!M137)</f>
        <v>V426</v>
      </c>
      <c r="B137" s="30" t="str">
        <f t="shared" si="6"/>
        <v>V</v>
      </c>
      <c r="C137" s="30" t="str">
        <f t="shared" si="7"/>
        <v>426</v>
      </c>
      <c r="D137" s="30">
        <f>①陸連データ貼付け!B137</f>
        <v>86212423</v>
      </c>
      <c r="E137" s="30" t="str">
        <f>①陸連データ貼付け!C137</f>
        <v>稲葉　晃弘</v>
      </c>
      <c r="F137" s="30" t="str">
        <f>ASC(①陸連データ貼付け!D137)</f>
        <v>ｲﾅﾊﾞ ｱｷﾋﾛ</v>
      </c>
      <c r="G137" s="30" t="str">
        <f>①陸連データ貼付け!E137</f>
        <v>男</v>
      </c>
      <c r="H137" s="30">
        <f>①陸連データ貼付け!H137</f>
        <v>19867</v>
      </c>
      <c r="I137" s="30" t="str">
        <f>①陸連データ貼付け!I137</f>
        <v>愛知陸協西三河個人</v>
      </c>
      <c r="J137" s="30" t="str">
        <f>①陸連データ貼付け!J137</f>
        <v>アイチリクキョウニシミカワコジン</v>
      </c>
      <c r="K137" s="30" t="str">
        <f t="shared" si="8"/>
        <v>愛知陸協西三河個人</v>
      </c>
      <c r="L137" s="30" t="str">
        <f>IF(①陸連データ貼付け!P137="","",①陸連データ貼付け!P137)</f>
        <v/>
      </c>
      <c r="M137" s="30" t="str">
        <f>①陸連データ貼付け!Q137</f>
        <v>一般</v>
      </c>
    </row>
    <row r="138" spans="1:13">
      <c r="A138" s="30" t="str">
        <f>IF(①陸連データ貼付け!M138="","",①陸連データ貼付け!M138)</f>
        <v>C9036</v>
      </c>
      <c r="B138" s="30" t="str">
        <f t="shared" si="6"/>
        <v>C</v>
      </c>
      <c r="C138" s="30" t="str">
        <f t="shared" si="7"/>
        <v>9036</v>
      </c>
      <c r="D138" s="30">
        <f>①陸連データ貼付け!B138</f>
        <v>84252930</v>
      </c>
      <c r="E138" s="30" t="str">
        <f>①陸連データ貼付け!C138</f>
        <v>井山　英雄</v>
      </c>
      <c r="F138" s="30" t="str">
        <f>ASC(①陸連データ貼付け!D138)</f>
        <v>ｲﾔﾏ ﾋﾃﾞｵ</v>
      </c>
      <c r="G138" s="30" t="str">
        <f>①陸連データ貼付け!E138</f>
        <v>男</v>
      </c>
      <c r="H138" s="30">
        <f>①陸連データ貼付け!H138</f>
        <v>19867</v>
      </c>
      <c r="I138" s="30" t="str">
        <f>①陸連データ貼付け!I138</f>
        <v>愛知陸協西三河個人</v>
      </c>
      <c r="J138" s="30" t="str">
        <f>①陸連データ貼付け!J138</f>
        <v>アイチリクキョウニシミカワコジン</v>
      </c>
      <c r="K138" s="30" t="str">
        <f t="shared" si="8"/>
        <v>愛知陸協西三河個人</v>
      </c>
      <c r="L138" s="30" t="str">
        <f>IF(①陸連データ貼付け!P138="","",①陸連データ貼付け!P138)</f>
        <v/>
      </c>
      <c r="M138" s="30" t="str">
        <f>①陸連データ貼付け!Q138</f>
        <v>一般</v>
      </c>
    </row>
    <row r="139" spans="1:13">
      <c r="A139" s="30" t="str">
        <f>IF(①陸連データ貼付け!M139="","",①陸連データ貼付け!M139)</f>
        <v>C9017</v>
      </c>
      <c r="B139" s="30" t="str">
        <f t="shared" si="6"/>
        <v>C</v>
      </c>
      <c r="C139" s="30" t="str">
        <f t="shared" si="7"/>
        <v>9017</v>
      </c>
      <c r="D139" s="30">
        <f>①陸連データ貼付け!B139</f>
        <v>16848734</v>
      </c>
      <c r="E139" s="30" t="str">
        <f>①陸連データ貼付け!C139</f>
        <v>岩田　行弘</v>
      </c>
      <c r="F139" s="30" t="str">
        <f>ASC(①陸連データ貼付け!D139)</f>
        <v>ｲﾜﾀ ﾕｷﾋﾛ</v>
      </c>
      <c r="G139" s="30" t="str">
        <f>①陸連データ貼付け!E139</f>
        <v>男</v>
      </c>
      <c r="H139" s="30">
        <f>①陸連データ貼付け!H139</f>
        <v>19867</v>
      </c>
      <c r="I139" s="30" t="str">
        <f>①陸連データ貼付け!I139</f>
        <v>愛知陸協西三河個人</v>
      </c>
      <c r="J139" s="30" t="str">
        <f>①陸連データ貼付け!J139</f>
        <v>アイチリクキョウニシミカワコジン</v>
      </c>
      <c r="K139" s="30" t="str">
        <f t="shared" si="8"/>
        <v>愛知陸協西三河個人</v>
      </c>
      <c r="L139" s="30" t="str">
        <f>IF(①陸連データ貼付け!P139="","",①陸連データ貼付け!P139)</f>
        <v/>
      </c>
      <c r="M139" s="30" t="str">
        <f>①陸連データ貼付け!Q139</f>
        <v>一般</v>
      </c>
    </row>
    <row r="140" spans="1:13">
      <c r="A140" s="30" t="str">
        <f>IF(①陸連データ貼付け!M140="","",①陸連データ貼付け!M140)</f>
        <v>C9016</v>
      </c>
      <c r="B140" s="30" t="str">
        <f t="shared" si="6"/>
        <v>C</v>
      </c>
      <c r="C140" s="30" t="str">
        <f t="shared" si="7"/>
        <v>9016</v>
      </c>
      <c r="D140" s="30">
        <f>①陸連データ貼付け!B140</f>
        <v>97411729</v>
      </c>
      <c r="E140" s="30" t="str">
        <f>①陸連データ貼付け!C140</f>
        <v>大曲　佳紀</v>
      </c>
      <c r="F140" s="30" t="str">
        <f>ASC(①陸連データ貼付け!D140)</f>
        <v>ｵｵﾏｶﾞﾘ ﾖｼｷ</v>
      </c>
      <c r="G140" s="30" t="str">
        <f>①陸連データ貼付け!E140</f>
        <v>男</v>
      </c>
      <c r="H140" s="30">
        <f>①陸連データ貼付け!H140</f>
        <v>19867</v>
      </c>
      <c r="I140" s="30" t="str">
        <f>①陸連データ貼付け!I140</f>
        <v>愛知陸協西三河個人</v>
      </c>
      <c r="J140" s="30" t="str">
        <f>①陸連データ貼付け!J140</f>
        <v>アイチリクキョウニシミカワコジン</v>
      </c>
      <c r="K140" s="30" t="str">
        <f t="shared" si="8"/>
        <v>愛知陸協西三河個人</v>
      </c>
      <c r="L140" s="30" t="str">
        <f>IF(①陸連データ貼付け!P140="","",①陸連データ貼付け!P140)</f>
        <v/>
      </c>
      <c r="M140" s="30" t="str">
        <f>①陸連データ貼付け!Q140</f>
        <v>一般</v>
      </c>
    </row>
    <row r="141" spans="1:13">
      <c r="A141" s="30" t="str">
        <f>IF(①陸連データ貼付け!M141="","",①陸連データ貼付け!M141)</f>
        <v>V5549</v>
      </c>
      <c r="B141" s="30" t="str">
        <f t="shared" si="6"/>
        <v>V</v>
      </c>
      <c r="C141" s="30" t="str">
        <f t="shared" si="7"/>
        <v>5549</v>
      </c>
      <c r="D141" s="30">
        <f>①陸連データ貼付け!B141</f>
        <v>89954540</v>
      </c>
      <c r="E141" s="30" t="str">
        <f>①陸連データ貼付け!C141</f>
        <v>尾崎　みわ</v>
      </c>
      <c r="F141" s="30" t="str">
        <f>ASC(①陸連データ貼付け!D141)</f>
        <v>ｵｻﾞｷ ﾐﾜ</v>
      </c>
      <c r="G141" s="30" t="str">
        <f>①陸連データ貼付け!E141</f>
        <v>女</v>
      </c>
      <c r="H141" s="30">
        <f>①陸連データ貼付け!H141</f>
        <v>19867</v>
      </c>
      <c r="I141" s="30" t="str">
        <f>①陸連データ貼付け!I141</f>
        <v>愛知陸協西三河個人</v>
      </c>
      <c r="J141" s="30" t="str">
        <f>①陸連データ貼付け!J141</f>
        <v>アイチリクキョウニシミカワコジン</v>
      </c>
      <c r="K141" s="30" t="str">
        <f t="shared" si="8"/>
        <v>愛知陸協西三河個人</v>
      </c>
      <c r="L141" s="30" t="str">
        <f>IF(①陸連データ貼付け!P141="","",①陸連データ貼付け!P141)</f>
        <v/>
      </c>
      <c r="M141" s="30" t="str">
        <f>①陸連データ貼付け!Q141</f>
        <v>一般</v>
      </c>
    </row>
    <row r="142" spans="1:13">
      <c r="A142" s="30" t="str">
        <f>IF(①陸連データ貼付け!M142="","",①陸連データ貼付け!M142)</f>
        <v>C9013</v>
      </c>
      <c r="B142" s="30" t="str">
        <f t="shared" si="6"/>
        <v>C</v>
      </c>
      <c r="C142" s="30" t="str">
        <f t="shared" si="7"/>
        <v>9013</v>
      </c>
      <c r="D142" s="30">
        <f>①陸連データ貼付け!B142</f>
        <v>46082323</v>
      </c>
      <c r="E142" s="30" t="str">
        <f>①陸連データ貼付け!C142</f>
        <v>河田　則彦</v>
      </c>
      <c r="F142" s="30" t="str">
        <f>ASC(①陸連データ貼付け!D142)</f>
        <v>ｶﾜﾀﾞ ﾉﾘﾋｺ</v>
      </c>
      <c r="G142" s="30" t="str">
        <f>①陸連データ貼付け!E142</f>
        <v>男</v>
      </c>
      <c r="H142" s="30">
        <f>①陸連データ貼付け!H142</f>
        <v>19867</v>
      </c>
      <c r="I142" s="30" t="str">
        <f>①陸連データ貼付け!I142</f>
        <v>愛知陸協西三河個人</v>
      </c>
      <c r="J142" s="30" t="str">
        <f>①陸連データ貼付け!J142</f>
        <v>アイチリクキョウニシミカワコジン</v>
      </c>
      <c r="K142" s="30" t="str">
        <f t="shared" si="8"/>
        <v>愛知陸協西三河個人</v>
      </c>
      <c r="L142" s="30" t="str">
        <f>IF(①陸連データ貼付け!P142="","",①陸連データ貼付け!P142)</f>
        <v/>
      </c>
      <c r="M142" s="30" t="str">
        <f>①陸連データ貼付け!Q142</f>
        <v>一般</v>
      </c>
    </row>
    <row r="143" spans="1:13">
      <c r="A143" s="30" t="str">
        <f>IF(①陸連データ貼付け!M143="","",①陸連データ貼付け!M143)</f>
        <v>C9011</v>
      </c>
      <c r="B143" s="30" t="str">
        <f t="shared" si="6"/>
        <v>C</v>
      </c>
      <c r="C143" s="30" t="str">
        <f t="shared" si="7"/>
        <v>9011</v>
      </c>
      <c r="D143" s="30">
        <f>①陸連データ貼付け!B143</f>
        <v>23719729</v>
      </c>
      <c r="E143" s="30" t="str">
        <f>①陸連データ貼付け!C143</f>
        <v>日下部　智久</v>
      </c>
      <c r="F143" s="30" t="str">
        <f>ASC(①陸連データ貼付け!D143)</f>
        <v>ｸｻｶﾍﾞ ﾄﾓﾋｻ</v>
      </c>
      <c r="G143" s="30" t="str">
        <f>①陸連データ貼付け!E143</f>
        <v>男</v>
      </c>
      <c r="H143" s="30">
        <f>①陸連データ貼付け!H143</f>
        <v>19867</v>
      </c>
      <c r="I143" s="30" t="str">
        <f>①陸連データ貼付け!I143</f>
        <v>愛知陸協西三河個人</v>
      </c>
      <c r="J143" s="30" t="str">
        <f>①陸連データ貼付け!J143</f>
        <v>アイチリクキョウニシミカワコジン</v>
      </c>
      <c r="K143" s="30" t="str">
        <f t="shared" si="8"/>
        <v>愛知陸協西三河個人</v>
      </c>
      <c r="L143" s="30" t="str">
        <f>IF(①陸連データ貼付け!P143="","",①陸連データ貼付け!P143)</f>
        <v/>
      </c>
      <c r="M143" s="30" t="str">
        <f>①陸連データ貼付け!Q143</f>
        <v>一般</v>
      </c>
    </row>
    <row r="144" spans="1:13">
      <c r="A144" s="30" t="str">
        <f>IF(①陸連データ貼付け!M144="","",①陸連データ貼付け!M144)</f>
        <v>V593</v>
      </c>
      <c r="B144" s="30" t="str">
        <f t="shared" si="6"/>
        <v>V</v>
      </c>
      <c r="C144" s="30" t="str">
        <f t="shared" si="7"/>
        <v>593</v>
      </c>
      <c r="D144" s="30">
        <f>①陸連データ貼付け!B144</f>
        <v>85401523</v>
      </c>
      <c r="E144" s="30" t="str">
        <f>①陸連データ貼付け!C144</f>
        <v>楠美　春大</v>
      </c>
      <c r="F144" s="30" t="str">
        <f>ASC(①陸連データ貼付け!D144)</f>
        <v>ｸｽﾐ ﾊﾙﾄ</v>
      </c>
      <c r="G144" s="30" t="str">
        <f>①陸連データ貼付け!E144</f>
        <v>男</v>
      </c>
      <c r="H144" s="30">
        <f>①陸連データ貼付け!H144</f>
        <v>19867</v>
      </c>
      <c r="I144" s="30" t="str">
        <f>①陸連データ貼付け!I144</f>
        <v>愛知陸協西三河個人</v>
      </c>
      <c r="J144" s="30" t="str">
        <f>①陸連データ貼付け!J144</f>
        <v>アイチリクキョウニシミカワコジン</v>
      </c>
      <c r="K144" s="30" t="str">
        <f t="shared" si="8"/>
        <v>愛知陸協西三河個人</v>
      </c>
      <c r="L144" s="30" t="str">
        <f>IF(①陸連データ貼付け!P144="","",①陸連データ貼付け!P144)</f>
        <v/>
      </c>
      <c r="M144" s="30" t="str">
        <f>①陸連データ貼付け!Q144</f>
        <v>一般</v>
      </c>
    </row>
    <row r="145" spans="1:13">
      <c r="A145" s="30" t="str">
        <f>IF(①陸連データ貼付け!M145="","",①陸連データ貼付け!M145)</f>
        <v>C9029</v>
      </c>
      <c r="B145" s="30" t="str">
        <f t="shared" si="6"/>
        <v>C</v>
      </c>
      <c r="C145" s="30" t="str">
        <f t="shared" si="7"/>
        <v>9029</v>
      </c>
      <c r="D145" s="30">
        <f>①陸連データ貼付け!B145</f>
        <v>72365326</v>
      </c>
      <c r="E145" s="30" t="str">
        <f>①陸連データ貼付け!C145</f>
        <v>久保木　結</v>
      </c>
      <c r="F145" s="30" t="str">
        <f>ASC(①陸連データ貼付け!D145)</f>
        <v>ｸﾎﾞｷ ﾕｲ</v>
      </c>
      <c r="G145" s="30" t="str">
        <f>①陸連データ貼付け!E145</f>
        <v>女</v>
      </c>
      <c r="H145" s="30">
        <f>①陸連データ貼付け!H145</f>
        <v>19867</v>
      </c>
      <c r="I145" s="30" t="str">
        <f>①陸連データ貼付け!I145</f>
        <v>愛知陸協西三河個人</v>
      </c>
      <c r="J145" s="30" t="str">
        <f>①陸連データ貼付け!J145</f>
        <v>アイチリクキョウニシミカワコジン</v>
      </c>
      <c r="K145" s="30" t="str">
        <f t="shared" si="8"/>
        <v>愛知陸協西三河個人</v>
      </c>
      <c r="L145" s="30" t="str">
        <f>IF(①陸連データ貼付け!P145="","",①陸連データ貼付け!P145)</f>
        <v/>
      </c>
      <c r="M145" s="30" t="str">
        <f>①陸連データ貼付け!Q145</f>
        <v>一般</v>
      </c>
    </row>
    <row r="146" spans="1:13">
      <c r="A146" s="30" t="str">
        <f>IF(①陸連データ貼付け!M146="","",①陸連データ貼付け!M146)</f>
        <v>C9034</v>
      </c>
      <c r="B146" s="30" t="str">
        <f t="shared" si="6"/>
        <v>C</v>
      </c>
      <c r="C146" s="30" t="str">
        <f t="shared" si="7"/>
        <v>9034</v>
      </c>
      <c r="D146" s="30">
        <f>①陸連データ貼付け!B146</f>
        <v>47154728</v>
      </c>
      <c r="E146" s="30" t="str">
        <f>①陸連データ貼付け!C146</f>
        <v>小林　政之</v>
      </c>
      <c r="F146" s="30" t="str">
        <f>ASC(①陸連データ貼付け!D146)</f>
        <v>ｺﾊﾞﾔｼ ﾏｻﾕｷ</v>
      </c>
      <c r="G146" s="30" t="str">
        <f>①陸連データ貼付け!E146</f>
        <v>男</v>
      </c>
      <c r="H146" s="30">
        <f>①陸連データ貼付け!H146</f>
        <v>19867</v>
      </c>
      <c r="I146" s="30" t="str">
        <f>①陸連データ貼付け!I146</f>
        <v>愛知陸協西三河個人</v>
      </c>
      <c r="J146" s="30" t="str">
        <f>①陸連データ貼付け!J146</f>
        <v>アイチリクキョウニシミカワコジン</v>
      </c>
      <c r="K146" s="30" t="str">
        <f t="shared" si="8"/>
        <v>愛知陸協西三河個人</v>
      </c>
      <c r="L146" s="30" t="str">
        <f>IF(①陸連データ貼付け!P146="","",①陸連データ貼付け!P146)</f>
        <v/>
      </c>
      <c r="M146" s="30" t="str">
        <f>①陸連データ貼付け!Q146</f>
        <v>一般</v>
      </c>
    </row>
    <row r="147" spans="1:13">
      <c r="A147" s="30" t="str">
        <f>IF(①陸連データ貼付け!M147="","",①陸連データ貼付け!M147)</f>
        <v>C9015</v>
      </c>
      <c r="B147" s="30" t="str">
        <f t="shared" si="6"/>
        <v>C</v>
      </c>
      <c r="C147" s="30" t="str">
        <f t="shared" si="7"/>
        <v>9015</v>
      </c>
      <c r="D147" s="30">
        <f>①陸連データ貼付け!B147</f>
        <v>95070324</v>
      </c>
      <c r="E147" s="30" t="str">
        <f>①陸連データ貼付け!C147</f>
        <v>小南　翼</v>
      </c>
      <c r="F147" s="30" t="str">
        <f>ASC(①陸連データ貼付け!D147)</f>
        <v>ｺﾐﾅﾐ ﾂﾊﾞｻ</v>
      </c>
      <c r="G147" s="30" t="str">
        <f>①陸連データ貼付け!E147</f>
        <v>男</v>
      </c>
      <c r="H147" s="30">
        <f>①陸連データ貼付け!H147</f>
        <v>19867</v>
      </c>
      <c r="I147" s="30" t="str">
        <f>①陸連データ貼付け!I147</f>
        <v>愛知陸協西三河個人</v>
      </c>
      <c r="J147" s="30" t="str">
        <f>①陸連データ貼付け!J147</f>
        <v>アイチリクキョウニシミカワコジン</v>
      </c>
      <c r="K147" s="30" t="str">
        <f t="shared" si="8"/>
        <v>愛知陸協西三河個人</v>
      </c>
      <c r="L147" s="30" t="str">
        <f>IF(①陸連データ貼付け!P147="","",①陸連データ貼付け!P147)</f>
        <v/>
      </c>
      <c r="M147" s="30" t="str">
        <f>①陸連データ貼付け!Q147</f>
        <v>一般</v>
      </c>
    </row>
    <row r="148" spans="1:13">
      <c r="A148" s="30" t="str">
        <f>IF(①陸連データ貼付け!M148="","",①陸連データ貼付け!M148)</f>
        <v>C9031</v>
      </c>
      <c r="B148" s="30" t="str">
        <f t="shared" si="6"/>
        <v>C</v>
      </c>
      <c r="C148" s="30" t="str">
        <f t="shared" si="7"/>
        <v>9031</v>
      </c>
      <c r="D148" s="30">
        <f>①陸連データ貼付け!B148</f>
        <v>21974023</v>
      </c>
      <c r="E148" s="30" t="str">
        <f>①陸連データ貼付け!C148</f>
        <v>嶋田　富美子</v>
      </c>
      <c r="F148" s="30" t="str">
        <f>ASC(①陸連データ貼付け!D148)</f>
        <v>ｼﾏﾀﾞ ﾌﾐｺ</v>
      </c>
      <c r="G148" s="30" t="str">
        <f>①陸連データ貼付け!E148</f>
        <v>女</v>
      </c>
      <c r="H148" s="30">
        <f>①陸連データ貼付け!H148</f>
        <v>19867</v>
      </c>
      <c r="I148" s="30" t="str">
        <f>①陸連データ貼付け!I148</f>
        <v>愛知陸協西三河個人</v>
      </c>
      <c r="J148" s="30" t="str">
        <f>①陸連データ貼付け!J148</f>
        <v>アイチリクキョウニシミカワコジン</v>
      </c>
      <c r="K148" s="30" t="str">
        <f t="shared" si="8"/>
        <v>愛知陸協西三河個人</v>
      </c>
      <c r="L148" s="30" t="str">
        <f>IF(①陸連データ貼付け!P148="","",①陸連データ貼付け!P148)</f>
        <v/>
      </c>
      <c r="M148" s="30" t="str">
        <f>①陸連データ貼付け!Q148</f>
        <v>一般</v>
      </c>
    </row>
    <row r="149" spans="1:13">
      <c r="A149" s="30" t="str">
        <f>IF(①陸連データ貼付け!M149="","",①陸連データ貼付け!M149)</f>
        <v>C9033</v>
      </c>
      <c r="B149" s="30" t="str">
        <f t="shared" si="6"/>
        <v>C</v>
      </c>
      <c r="C149" s="30" t="str">
        <f t="shared" si="7"/>
        <v>9033</v>
      </c>
      <c r="D149" s="30">
        <f>①陸連データ貼付け!B149</f>
        <v>58766032</v>
      </c>
      <c r="E149" s="30" t="str">
        <f>①陸連データ貼付け!C149</f>
        <v>末廣　秀行</v>
      </c>
      <c r="F149" s="30" t="str">
        <f>ASC(①陸連データ貼付け!D149)</f>
        <v>ｽｴﾋﾛ ﾋﾃﾞﾕｷ</v>
      </c>
      <c r="G149" s="30" t="str">
        <f>①陸連データ貼付け!E149</f>
        <v>男</v>
      </c>
      <c r="H149" s="30">
        <f>①陸連データ貼付け!H149</f>
        <v>19867</v>
      </c>
      <c r="I149" s="30" t="str">
        <f>①陸連データ貼付け!I149</f>
        <v>愛知陸協西三河個人</v>
      </c>
      <c r="J149" s="30" t="str">
        <f>①陸連データ貼付け!J149</f>
        <v>アイチリクキョウニシミカワコジン</v>
      </c>
      <c r="K149" s="30" t="str">
        <f t="shared" si="8"/>
        <v>愛知陸協西三河個人</v>
      </c>
      <c r="L149" s="30" t="str">
        <f>IF(①陸連データ貼付け!P149="","",①陸連データ貼付け!P149)</f>
        <v/>
      </c>
      <c r="M149" s="30" t="str">
        <f>①陸連データ貼付け!Q149</f>
        <v>一般</v>
      </c>
    </row>
    <row r="150" spans="1:13">
      <c r="A150" s="30" t="str">
        <f>IF(①陸連データ貼付け!M150="","",①陸連データ貼付け!M150)</f>
        <v>C9023</v>
      </c>
      <c r="B150" s="30" t="str">
        <f t="shared" si="6"/>
        <v>C</v>
      </c>
      <c r="C150" s="30" t="str">
        <f t="shared" si="7"/>
        <v>9023</v>
      </c>
      <c r="D150" s="30">
        <f>①陸連データ貼付け!B150</f>
        <v>21973729</v>
      </c>
      <c r="E150" s="30" t="str">
        <f>①陸連データ貼付け!C150</f>
        <v>杉原　睦弘</v>
      </c>
      <c r="F150" s="30" t="str">
        <f>ASC(①陸連データ貼付け!D150)</f>
        <v>ｽｷﾞﾊﾗ ﾉﾌﾞﾋﾛ</v>
      </c>
      <c r="G150" s="30" t="str">
        <f>①陸連データ貼付け!E150</f>
        <v>男</v>
      </c>
      <c r="H150" s="30">
        <f>①陸連データ貼付け!H150</f>
        <v>19867</v>
      </c>
      <c r="I150" s="30" t="str">
        <f>①陸連データ貼付け!I150</f>
        <v>愛知陸協西三河個人</v>
      </c>
      <c r="J150" s="30" t="str">
        <f>①陸連データ貼付け!J150</f>
        <v>アイチリクキョウニシミカワコジン</v>
      </c>
      <c r="K150" s="30" t="str">
        <f t="shared" si="8"/>
        <v>愛知陸協西三河個人</v>
      </c>
      <c r="L150" s="30" t="str">
        <f>IF(①陸連データ貼付け!P150="","",①陸連データ貼付け!P150)</f>
        <v/>
      </c>
      <c r="M150" s="30" t="str">
        <f>①陸連データ貼付け!Q150</f>
        <v>一般</v>
      </c>
    </row>
    <row r="151" spans="1:13">
      <c r="A151" s="30" t="str">
        <f>IF(①陸連データ貼付け!M151="","",①陸連データ貼付け!M151)</f>
        <v>C9019</v>
      </c>
      <c r="B151" s="30" t="str">
        <f t="shared" si="6"/>
        <v>C</v>
      </c>
      <c r="C151" s="30" t="str">
        <f t="shared" si="7"/>
        <v>9019</v>
      </c>
      <c r="D151" s="30">
        <f>①陸連データ貼付け!B151</f>
        <v>24828731</v>
      </c>
      <c r="E151" s="30" t="str">
        <f>①陸連データ貼付け!C151</f>
        <v>鈴木　賢治</v>
      </c>
      <c r="F151" s="30" t="str">
        <f>ASC(①陸連データ貼付け!D151)</f>
        <v>ｽｽﾞｷ ｹﾝｼﾞ</v>
      </c>
      <c r="G151" s="30" t="str">
        <f>①陸連データ貼付け!E151</f>
        <v>男</v>
      </c>
      <c r="H151" s="30">
        <f>①陸連データ貼付け!H151</f>
        <v>19867</v>
      </c>
      <c r="I151" s="30" t="str">
        <f>①陸連データ貼付け!I151</f>
        <v>愛知陸協西三河個人</v>
      </c>
      <c r="J151" s="30" t="str">
        <f>①陸連データ貼付け!J151</f>
        <v>アイチリクキョウニシミカワコジン</v>
      </c>
      <c r="K151" s="30" t="str">
        <f t="shared" si="8"/>
        <v>愛知陸協西三河個人</v>
      </c>
      <c r="L151" s="30" t="str">
        <f>IF(①陸連データ貼付け!P151="","",①陸連データ貼付け!P151)</f>
        <v/>
      </c>
      <c r="M151" s="30" t="str">
        <f>①陸連データ貼付け!Q151</f>
        <v>一般</v>
      </c>
    </row>
    <row r="152" spans="1:13">
      <c r="A152" s="30" t="str">
        <f>IF(①陸連データ貼付け!M152="","",①陸連データ貼付け!M152)</f>
        <v>C9028</v>
      </c>
      <c r="B152" s="30" t="str">
        <f t="shared" si="6"/>
        <v>C</v>
      </c>
      <c r="C152" s="30" t="str">
        <f t="shared" si="7"/>
        <v>9028</v>
      </c>
      <c r="D152" s="30">
        <f>①陸連データ貼付け!B152</f>
        <v>98594843</v>
      </c>
      <c r="E152" s="30" t="str">
        <f>①陸連データ貼付け!C152</f>
        <v>鈴木　さより</v>
      </c>
      <c r="F152" s="30" t="str">
        <f>ASC(①陸連データ貼付け!D152)</f>
        <v>ｽｽﾞｷ ｻﾖﾘ</v>
      </c>
      <c r="G152" s="30" t="str">
        <f>①陸連データ貼付け!E152</f>
        <v>女</v>
      </c>
      <c r="H152" s="30">
        <f>①陸連データ貼付け!H152</f>
        <v>19867</v>
      </c>
      <c r="I152" s="30" t="str">
        <f>①陸連データ貼付け!I152</f>
        <v>愛知陸協西三河個人</v>
      </c>
      <c r="J152" s="30" t="str">
        <f>①陸連データ貼付け!J152</f>
        <v>アイチリクキョウニシミカワコジン</v>
      </c>
      <c r="K152" s="30" t="str">
        <f t="shared" si="8"/>
        <v>愛知陸協西三河個人</v>
      </c>
      <c r="L152" s="30" t="str">
        <f>IF(①陸連データ貼付け!P152="","",①陸連データ貼付け!P152)</f>
        <v/>
      </c>
      <c r="M152" s="30" t="str">
        <f>①陸連データ貼付け!Q152</f>
        <v>一般</v>
      </c>
    </row>
    <row r="153" spans="1:13">
      <c r="A153" s="30" t="str">
        <f>IF(①陸連データ貼付け!M153="","",①陸連データ貼付け!M153)</f>
        <v>C9037</v>
      </c>
      <c r="B153" s="30" t="str">
        <f t="shared" si="6"/>
        <v>C</v>
      </c>
      <c r="C153" s="30" t="str">
        <f t="shared" si="7"/>
        <v>9037</v>
      </c>
      <c r="D153" s="30">
        <f>①陸連データ貼付け!B153</f>
        <v>40887431</v>
      </c>
      <c r="E153" s="30" t="str">
        <f>①陸連データ貼付け!C153</f>
        <v>陶山　卓也</v>
      </c>
      <c r="F153" s="30" t="str">
        <f>ASC(①陸連データ貼付け!D153)</f>
        <v>ｽﾔﾏ ﾀｸﾔ</v>
      </c>
      <c r="G153" s="30" t="str">
        <f>①陸連データ貼付け!E153</f>
        <v>男</v>
      </c>
      <c r="H153" s="30">
        <f>①陸連データ貼付け!H153</f>
        <v>19867</v>
      </c>
      <c r="I153" s="30" t="str">
        <f>①陸連データ貼付け!I153</f>
        <v>愛知陸協西三河個人</v>
      </c>
      <c r="J153" s="30" t="str">
        <f>①陸連データ貼付け!J153</f>
        <v>アイチリクキョウニシミカワコジン</v>
      </c>
      <c r="K153" s="30" t="str">
        <f t="shared" si="8"/>
        <v>愛知陸協西三河個人</v>
      </c>
      <c r="L153" s="30" t="str">
        <f>IF(①陸連データ貼付け!P153="","",①陸連データ貼付け!P153)</f>
        <v/>
      </c>
      <c r="M153" s="30" t="str">
        <f>①陸連データ貼付け!Q153</f>
        <v>一般</v>
      </c>
    </row>
    <row r="154" spans="1:13">
      <c r="A154" s="30" t="str">
        <f>IF(①陸連データ貼付け!M154="","",①陸連データ貼付け!M154)</f>
        <v>C9003</v>
      </c>
      <c r="B154" s="30" t="str">
        <f t="shared" si="6"/>
        <v>C</v>
      </c>
      <c r="C154" s="30" t="str">
        <f t="shared" si="7"/>
        <v>9003</v>
      </c>
      <c r="D154" s="30">
        <f>①陸連データ貼付け!B154</f>
        <v>87438939</v>
      </c>
      <c r="E154" s="30" t="str">
        <f>①陸連データ貼付け!C154</f>
        <v>髙田　佳子</v>
      </c>
      <c r="F154" s="30" t="str">
        <f>ASC(①陸連データ貼付け!D154)</f>
        <v>ﾀｶﾀ ｹｲｺ</v>
      </c>
      <c r="G154" s="30" t="str">
        <f>①陸連データ貼付け!E154</f>
        <v>女</v>
      </c>
      <c r="H154" s="30">
        <f>①陸連データ貼付け!H154</f>
        <v>19867</v>
      </c>
      <c r="I154" s="30" t="str">
        <f>①陸連データ貼付け!I154</f>
        <v>愛知陸協西三河個人</v>
      </c>
      <c r="J154" s="30" t="str">
        <f>①陸連データ貼付け!J154</f>
        <v>アイチリクキョウニシミカワコジン</v>
      </c>
      <c r="K154" s="30" t="str">
        <f t="shared" si="8"/>
        <v>愛知陸協西三河個人</v>
      </c>
      <c r="L154" s="30" t="str">
        <f>IF(①陸連データ貼付け!P154="","",①陸連データ貼付け!P154)</f>
        <v/>
      </c>
      <c r="M154" s="30" t="str">
        <f>①陸連データ貼付け!Q154</f>
        <v>一般</v>
      </c>
    </row>
    <row r="155" spans="1:13">
      <c r="A155" s="30" t="str">
        <f>IF(①陸連データ貼付け!M155="","",①陸連データ貼付け!M155)</f>
        <v>C9038</v>
      </c>
      <c r="B155" s="30" t="str">
        <f t="shared" si="6"/>
        <v>C</v>
      </c>
      <c r="C155" s="30" t="str">
        <f t="shared" si="7"/>
        <v>9038</v>
      </c>
      <c r="D155" s="30">
        <f>①陸連データ貼付け!B155</f>
        <v>105777734</v>
      </c>
      <c r="E155" s="30" t="str">
        <f>①陸連データ貼付け!C155</f>
        <v>高橋　孝治</v>
      </c>
      <c r="F155" s="30" t="str">
        <f>ASC(①陸連データ貼付け!D155)</f>
        <v>ﾀｶﾊｼ ｺｳｼﾞ</v>
      </c>
      <c r="G155" s="30" t="str">
        <f>①陸連データ貼付け!E155</f>
        <v>男</v>
      </c>
      <c r="H155" s="30">
        <f>①陸連データ貼付け!H155</f>
        <v>19867</v>
      </c>
      <c r="I155" s="30" t="str">
        <f>①陸連データ貼付け!I155</f>
        <v>愛知陸協西三河個人</v>
      </c>
      <c r="J155" s="30" t="str">
        <f>①陸連データ貼付け!J155</f>
        <v>アイチリクキョウニシミカワコジン</v>
      </c>
      <c r="K155" s="30" t="str">
        <f t="shared" si="8"/>
        <v>愛知陸協西三河個人</v>
      </c>
      <c r="L155" s="30" t="str">
        <f>IF(①陸連データ貼付け!P155="","",①陸連データ貼付け!P155)</f>
        <v/>
      </c>
      <c r="M155" s="30" t="str">
        <f>①陸連データ貼付け!Q155</f>
        <v>一般</v>
      </c>
    </row>
    <row r="156" spans="1:13">
      <c r="A156" s="30" t="str">
        <f>IF(①陸連データ貼付け!M156="","",①陸連データ貼付け!M156)</f>
        <v>V5898</v>
      </c>
      <c r="B156" s="30" t="str">
        <f t="shared" ref="B156:B219" si="9">LEFT(A156,1)</f>
        <v>V</v>
      </c>
      <c r="C156" s="30" t="str">
        <f t="shared" ref="C156:C219" si="10">REPLACE(A156,1,1,"")</f>
        <v>5898</v>
      </c>
      <c r="D156" s="30">
        <f>①陸連データ貼付け!B156</f>
        <v>105157827</v>
      </c>
      <c r="E156" s="30" t="str">
        <f>①陸連データ貼付け!C156</f>
        <v>田中　梨咲子</v>
      </c>
      <c r="F156" s="30" t="str">
        <f>ASC(①陸連データ貼付け!D156)</f>
        <v>ﾀﾅｶ ﾘｻｺ</v>
      </c>
      <c r="G156" s="30" t="str">
        <f>①陸連データ貼付け!E156</f>
        <v>女</v>
      </c>
      <c r="H156" s="30">
        <f>①陸連データ貼付け!H156</f>
        <v>19867</v>
      </c>
      <c r="I156" s="30" t="str">
        <f>①陸連データ貼付け!I156</f>
        <v>愛知陸協西三河個人</v>
      </c>
      <c r="J156" s="30" t="str">
        <f>①陸連データ貼付け!J156</f>
        <v>アイチリクキョウニシミカワコジン</v>
      </c>
      <c r="K156" s="30" t="str">
        <f t="shared" ref="K156:K219" si="11">I156</f>
        <v>愛知陸協西三河個人</v>
      </c>
      <c r="L156" s="30" t="str">
        <f>IF(①陸連データ貼付け!P156="","",①陸連データ貼付け!P156)</f>
        <v/>
      </c>
      <c r="M156" s="30" t="str">
        <f>①陸連データ貼付け!Q156</f>
        <v>一般</v>
      </c>
    </row>
    <row r="157" spans="1:13">
      <c r="A157" s="30" t="str">
        <f>IF(①陸連データ貼付け!M157="","",①陸連データ貼付け!M157)</f>
        <v>C9021</v>
      </c>
      <c r="B157" s="30" t="str">
        <f t="shared" si="9"/>
        <v>C</v>
      </c>
      <c r="C157" s="30" t="str">
        <f t="shared" si="10"/>
        <v>9021</v>
      </c>
      <c r="D157" s="30">
        <f>①陸連データ貼付け!B157</f>
        <v>39290528</v>
      </c>
      <c r="E157" s="30" t="str">
        <f>①陸連データ貼付け!C157</f>
        <v>都築　誠矢</v>
      </c>
      <c r="F157" s="30" t="str">
        <f>ASC(①陸連データ貼付け!D157)</f>
        <v>ﾂﾂﾞｷ ﾏｻﾔ</v>
      </c>
      <c r="G157" s="30" t="str">
        <f>①陸連データ貼付け!E157</f>
        <v>男</v>
      </c>
      <c r="H157" s="30">
        <f>①陸連データ貼付け!H157</f>
        <v>19867</v>
      </c>
      <c r="I157" s="30" t="str">
        <f>①陸連データ貼付け!I157</f>
        <v>愛知陸協西三河個人</v>
      </c>
      <c r="J157" s="30" t="str">
        <f>①陸連データ貼付け!J157</f>
        <v>アイチリクキョウニシミカワコジン</v>
      </c>
      <c r="K157" s="30" t="str">
        <f t="shared" si="11"/>
        <v>愛知陸協西三河個人</v>
      </c>
      <c r="L157" s="30" t="str">
        <f>IF(①陸連データ貼付け!P157="","",①陸連データ貼付け!P157)</f>
        <v/>
      </c>
      <c r="M157" s="30" t="str">
        <f>①陸連データ貼付け!Q157</f>
        <v>一般</v>
      </c>
    </row>
    <row r="158" spans="1:13">
      <c r="A158" s="30" t="str">
        <f>IF(①陸連データ貼付け!M158="","",①陸連データ貼付け!M158)</f>
        <v>C9020</v>
      </c>
      <c r="B158" s="30" t="str">
        <f t="shared" si="9"/>
        <v>C</v>
      </c>
      <c r="C158" s="30" t="str">
        <f t="shared" si="10"/>
        <v>9020</v>
      </c>
      <c r="D158" s="30">
        <f>①陸連データ貼付け!B158</f>
        <v>47156326</v>
      </c>
      <c r="E158" s="30" t="str">
        <f>①陸連データ貼付け!C158</f>
        <v>鳥居　和久</v>
      </c>
      <c r="F158" s="30" t="str">
        <f>ASC(①陸連データ貼付け!D158)</f>
        <v>ﾄﾘｲ ｶｽﾞﾋｻ</v>
      </c>
      <c r="G158" s="30" t="str">
        <f>①陸連データ貼付け!E158</f>
        <v>男</v>
      </c>
      <c r="H158" s="30">
        <f>①陸連データ貼付け!H158</f>
        <v>19867</v>
      </c>
      <c r="I158" s="30" t="str">
        <f>①陸連データ貼付け!I158</f>
        <v>愛知陸協西三河個人</v>
      </c>
      <c r="J158" s="30" t="str">
        <f>①陸連データ貼付け!J158</f>
        <v>アイチリクキョウニシミカワコジン</v>
      </c>
      <c r="K158" s="30" t="str">
        <f t="shared" si="11"/>
        <v>愛知陸協西三河個人</v>
      </c>
      <c r="L158" s="30" t="str">
        <f>IF(①陸連データ貼付け!P158="","",①陸連データ貼付け!P158)</f>
        <v/>
      </c>
      <c r="M158" s="30" t="str">
        <f>①陸連データ貼付け!Q158</f>
        <v>一般</v>
      </c>
    </row>
    <row r="159" spans="1:13">
      <c r="A159" s="30" t="str">
        <f>IF(①陸連データ貼付け!M159="","",①陸連データ貼付け!M159)</f>
        <v>V595</v>
      </c>
      <c r="B159" s="30" t="str">
        <f t="shared" si="9"/>
        <v>V</v>
      </c>
      <c r="C159" s="30" t="str">
        <f t="shared" si="10"/>
        <v>595</v>
      </c>
      <c r="D159" s="30">
        <f>①陸連データ貼付け!B159</f>
        <v>85401220</v>
      </c>
      <c r="E159" s="30" t="str">
        <f>①陸連データ貼付け!C159</f>
        <v>中川　崇太</v>
      </c>
      <c r="F159" s="30" t="str">
        <f>ASC(①陸連データ貼付け!D159)</f>
        <v>ﾅｶｶﾞﾜ ｿｳﾀ</v>
      </c>
      <c r="G159" s="30" t="str">
        <f>①陸連データ貼付け!E159</f>
        <v>男</v>
      </c>
      <c r="H159" s="30">
        <f>①陸連データ貼付け!H159</f>
        <v>19867</v>
      </c>
      <c r="I159" s="30" t="str">
        <f>①陸連データ貼付け!I159</f>
        <v>愛知陸協西三河個人</v>
      </c>
      <c r="J159" s="30" t="str">
        <f>①陸連データ貼付け!J159</f>
        <v>アイチリクキョウニシミカワコジン</v>
      </c>
      <c r="K159" s="30" t="str">
        <f t="shared" si="11"/>
        <v>愛知陸協西三河個人</v>
      </c>
      <c r="L159" s="30" t="str">
        <f>IF(①陸連データ貼付け!P159="","",①陸連データ貼付け!P159)</f>
        <v/>
      </c>
      <c r="M159" s="30" t="str">
        <f>①陸連データ貼付け!Q159</f>
        <v>一般</v>
      </c>
    </row>
    <row r="160" spans="1:13">
      <c r="A160" s="30" t="str">
        <f>IF(①陸連データ貼付け!M160="","",①陸連データ貼付け!M160)</f>
        <v>C9022</v>
      </c>
      <c r="B160" s="30" t="str">
        <f t="shared" si="9"/>
        <v>C</v>
      </c>
      <c r="C160" s="30" t="str">
        <f t="shared" si="10"/>
        <v>9022</v>
      </c>
      <c r="D160" s="30">
        <f>①陸連データ貼付け!B160</f>
        <v>2787226</v>
      </c>
      <c r="E160" s="30" t="str">
        <f>①陸連データ貼付け!C160</f>
        <v>中川　大輔</v>
      </c>
      <c r="F160" s="30" t="str">
        <f>ASC(①陸連データ貼付け!D160)</f>
        <v>ﾅｶｶﾞﾜ ﾀﾞｲｽｹ</v>
      </c>
      <c r="G160" s="30" t="str">
        <f>①陸連データ貼付け!E160</f>
        <v>男</v>
      </c>
      <c r="H160" s="30">
        <f>①陸連データ貼付け!H160</f>
        <v>19867</v>
      </c>
      <c r="I160" s="30" t="str">
        <f>①陸連データ貼付け!I160</f>
        <v>愛知陸協西三河個人</v>
      </c>
      <c r="J160" s="30" t="str">
        <f>①陸連データ貼付け!J160</f>
        <v>アイチリクキョウニシミカワコジン</v>
      </c>
      <c r="K160" s="30" t="str">
        <f t="shared" si="11"/>
        <v>愛知陸協西三河個人</v>
      </c>
      <c r="L160" s="30" t="str">
        <f>IF(①陸連データ貼付け!P160="","",①陸連データ貼付け!P160)</f>
        <v/>
      </c>
      <c r="M160" s="30" t="str">
        <f>①陸連データ貼付け!Q160</f>
        <v>一般</v>
      </c>
    </row>
    <row r="161" spans="1:13">
      <c r="A161" s="30" t="str">
        <f>IF(①陸連データ貼付け!M161="","",①陸連データ貼付け!M161)</f>
        <v>C9025</v>
      </c>
      <c r="B161" s="30" t="str">
        <f t="shared" si="9"/>
        <v>C</v>
      </c>
      <c r="C161" s="30" t="str">
        <f t="shared" si="10"/>
        <v>9025</v>
      </c>
      <c r="D161" s="30">
        <f>①陸連データ貼付け!B161</f>
        <v>24787028</v>
      </c>
      <c r="E161" s="30" t="str">
        <f>①陸連データ貼付け!C161</f>
        <v>西岡　正嘉</v>
      </c>
      <c r="F161" s="30" t="str">
        <f>ASC(①陸連データ貼付け!D161)</f>
        <v>ﾆｼｵｶ ﾏｻﾖｼ</v>
      </c>
      <c r="G161" s="30" t="str">
        <f>①陸連データ貼付け!E161</f>
        <v>男</v>
      </c>
      <c r="H161" s="30">
        <f>①陸連データ貼付け!H161</f>
        <v>19867</v>
      </c>
      <c r="I161" s="30" t="str">
        <f>①陸連データ貼付け!I161</f>
        <v>愛知陸協西三河個人</v>
      </c>
      <c r="J161" s="30" t="str">
        <f>①陸連データ貼付け!J161</f>
        <v>アイチリクキョウニシミカワコジン</v>
      </c>
      <c r="K161" s="30" t="str">
        <f t="shared" si="11"/>
        <v>愛知陸協西三河個人</v>
      </c>
      <c r="L161" s="30" t="str">
        <f>IF(①陸連データ貼付け!P161="","",①陸連データ貼付け!P161)</f>
        <v/>
      </c>
      <c r="M161" s="30" t="str">
        <f>①陸連データ貼付け!Q161</f>
        <v>一般</v>
      </c>
    </row>
    <row r="162" spans="1:13">
      <c r="A162" s="30" t="str">
        <f>IF(①陸連データ貼付け!M162="","",①陸連データ貼付け!M162)</f>
        <v>C9027</v>
      </c>
      <c r="B162" s="30" t="str">
        <f t="shared" si="9"/>
        <v>C</v>
      </c>
      <c r="C162" s="30" t="str">
        <f t="shared" si="10"/>
        <v>9027</v>
      </c>
      <c r="D162" s="30">
        <f>①陸連データ貼付け!B162</f>
        <v>3089626</v>
      </c>
      <c r="E162" s="30" t="str">
        <f>①陸連データ貼付け!C162</f>
        <v>二ノ宮　亜樹子</v>
      </c>
      <c r="F162" s="30" t="str">
        <f>ASC(①陸連データ貼付け!D162)</f>
        <v>ﾆﾉﾐﾔ ｱｷｺ</v>
      </c>
      <c r="G162" s="30" t="str">
        <f>①陸連データ貼付け!E162</f>
        <v>女</v>
      </c>
      <c r="H162" s="30">
        <f>①陸連データ貼付け!H162</f>
        <v>19867</v>
      </c>
      <c r="I162" s="30" t="str">
        <f>①陸連データ貼付け!I162</f>
        <v>愛知陸協西三河個人</v>
      </c>
      <c r="J162" s="30" t="str">
        <f>①陸連データ貼付け!J162</f>
        <v>アイチリクキョウニシミカワコジン</v>
      </c>
      <c r="K162" s="30" t="str">
        <f t="shared" si="11"/>
        <v>愛知陸協西三河個人</v>
      </c>
      <c r="L162" s="30" t="str">
        <f>IF(①陸連データ貼付け!P162="","",①陸連データ貼付け!P162)</f>
        <v/>
      </c>
      <c r="M162" s="30" t="str">
        <f>①陸連データ貼付け!Q162</f>
        <v>一般</v>
      </c>
    </row>
    <row r="163" spans="1:13">
      <c r="A163" s="30" t="str">
        <f>IF(①陸連データ貼付け!M163="","",①陸連データ貼付け!M163)</f>
        <v>V433</v>
      </c>
      <c r="B163" s="30" t="str">
        <f t="shared" si="9"/>
        <v>V</v>
      </c>
      <c r="C163" s="30" t="str">
        <f t="shared" si="10"/>
        <v>433</v>
      </c>
      <c r="D163" s="30">
        <f>①陸連データ貼付け!B163</f>
        <v>94321928</v>
      </c>
      <c r="E163" s="30" t="str">
        <f>①陸連データ貼付け!C163</f>
        <v>長谷川　昂輝</v>
      </c>
      <c r="F163" s="30" t="str">
        <f>ASC(①陸連データ貼付け!D163)</f>
        <v>ﾊｾｶﾞﾜ ｺｳｷ</v>
      </c>
      <c r="G163" s="30" t="str">
        <f>①陸連データ貼付け!E163</f>
        <v>男</v>
      </c>
      <c r="H163" s="30">
        <f>①陸連データ貼付け!H163</f>
        <v>19867</v>
      </c>
      <c r="I163" s="30" t="str">
        <f>①陸連データ貼付け!I163</f>
        <v>愛知陸協西三河個人</v>
      </c>
      <c r="J163" s="30" t="str">
        <f>①陸連データ貼付け!J163</f>
        <v>アイチリクキョウニシミカワコジン</v>
      </c>
      <c r="K163" s="30" t="str">
        <f t="shared" si="11"/>
        <v>愛知陸協西三河個人</v>
      </c>
      <c r="L163" s="30" t="str">
        <f>IF(①陸連データ貼付け!P163="","",①陸連データ貼付け!P163)</f>
        <v/>
      </c>
      <c r="M163" s="30" t="str">
        <f>①陸連データ貼付け!Q163</f>
        <v>一般</v>
      </c>
    </row>
    <row r="164" spans="1:13">
      <c r="A164" s="30" t="str">
        <f>IF(①陸連データ貼付け!M164="","",①陸連データ貼付け!M164)</f>
        <v>C9018</v>
      </c>
      <c r="B164" s="30" t="str">
        <f t="shared" si="9"/>
        <v>C</v>
      </c>
      <c r="C164" s="30" t="str">
        <f t="shared" si="10"/>
        <v>9018</v>
      </c>
      <c r="D164" s="30">
        <f>①陸連データ貼付け!B164</f>
        <v>24765933</v>
      </c>
      <c r="E164" s="30" t="str">
        <f>①陸連データ貼付け!C164</f>
        <v>平田　誠</v>
      </c>
      <c r="F164" s="30" t="str">
        <f>ASC(①陸連データ貼付け!D164)</f>
        <v>ﾋﾗﾀ ﾏｺﾄ</v>
      </c>
      <c r="G164" s="30" t="str">
        <f>①陸連データ貼付け!E164</f>
        <v>男</v>
      </c>
      <c r="H164" s="30">
        <f>①陸連データ貼付け!H164</f>
        <v>19867</v>
      </c>
      <c r="I164" s="30" t="str">
        <f>①陸連データ貼付け!I164</f>
        <v>愛知陸協西三河個人</v>
      </c>
      <c r="J164" s="30" t="str">
        <f>①陸連データ貼付け!J164</f>
        <v>アイチリクキョウニシミカワコジン</v>
      </c>
      <c r="K164" s="30" t="str">
        <f t="shared" si="11"/>
        <v>愛知陸協西三河個人</v>
      </c>
      <c r="L164" s="30" t="str">
        <f>IF(①陸連データ貼付け!P164="","",①陸連データ貼付け!P164)</f>
        <v/>
      </c>
      <c r="M164" s="30" t="str">
        <f>①陸連データ貼付け!Q164</f>
        <v>一般</v>
      </c>
    </row>
    <row r="165" spans="1:13">
      <c r="A165" s="30" t="str">
        <f>IF(①陸連データ貼付け!M165="","",①陸連データ貼付け!M165)</f>
        <v>C9024</v>
      </c>
      <c r="B165" s="30" t="str">
        <f t="shared" si="9"/>
        <v>C</v>
      </c>
      <c r="C165" s="30" t="str">
        <f t="shared" si="10"/>
        <v>9024</v>
      </c>
      <c r="D165" s="30">
        <f>①陸連データ貼付け!B165</f>
        <v>58765435</v>
      </c>
      <c r="E165" s="30" t="str">
        <f>①陸連データ貼付け!C165</f>
        <v>深谷　聡明</v>
      </c>
      <c r="F165" s="30" t="str">
        <f>ASC(①陸連データ貼付け!D165)</f>
        <v>ﾌｶﾔ ﾄｼｱｷ</v>
      </c>
      <c r="G165" s="30" t="str">
        <f>①陸連データ貼付け!E165</f>
        <v>男</v>
      </c>
      <c r="H165" s="30">
        <f>①陸連データ貼付け!H165</f>
        <v>19867</v>
      </c>
      <c r="I165" s="30" t="str">
        <f>①陸連データ貼付け!I165</f>
        <v>愛知陸協西三河個人</v>
      </c>
      <c r="J165" s="30" t="str">
        <f>①陸連データ貼付け!J165</f>
        <v>アイチリクキョウニシミカワコジン</v>
      </c>
      <c r="K165" s="30" t="str">
        <f t="shared" si="11"/>
        <v>愛知陸協西三河個人</v>
      </c>
      <c r="L165" s="30" t="str">
        <f>IF(①陸連データ貼付け!P165="","",①陸連データ貼付け!P165)</f>
        <v/>
      </c>
      <c r="M165" s="30" t="str">
        <f>①陸連データ貼付け!Q165</f>
        <v>一般</v>
      </c>
    </row>
    <row r="166" spans="1:13">
      <c r="A166" s="30" t="str">
        <f>IF(①陸連データ貼付け!M166="","",①陸連データ貼付け!M166)</f>
        <v>C9030</v>
      </c>
      <c r="B166" s="30" t="str">
        <f t="shared" si="9"/>
        <v>C</v>
      </c>
      <c r="C166" s="30" t="str">
        <f t="shared" si="10"/>
        <v>9030</v>
      </c>
      <c r="D166" s="30">
        <f>①陸連データ貼付け!B166</f>
        <v>98595642</v>
      </c>
      <c r="E166" s="30" t="str">
        <f>①陸連データ貼付け!C166</f>
        <v>藤永　輝光</v>
      </c>
      <c r="F166" s="30" t="str">
        <f>ASC(①陸連データ貼付け!D166)</f>
        <v>ﾌｼﾞﾅｶﾞ ﾃﾙﾐﾂ</v>
      </c>
      <c r="G166" s="30" t="str">
        <f>①陸連データ貼付け!E166</f>
        <v>男</v>
      </c>
      <c r="H166" s="30">
        <f>①陸連データ貼付け!H166</f>
        <v>19867</v>
      </c>
      <c r="I166" s="30" t="str">
        <f>①陸連データ貼付け!I166</f>
        <v>愛知陸協西三河個人</v>
      </c>
      <c r="J166" s="30" t="str">
        <f>①陸連データ貼付け!J166</f>
        <v>アイチリクキョウニシミカワコジン</v>
      </c>
      <c r="K166" s="30" t="str">
        <f t="shared" si="11"/>
        <v>愛知陸協西三河個人</v>
      </c>
      <c r="L166" s="30" t="str">
        <f>IF(①陸連データ貼付け!P166="","",①陸連データ貼付け!P166)</f>
        <v/>
      </c>
      <c r="M166" s="30" t="str">
        <f>①陸連データ貼付け!Q166</f>
        <v>一般</v>
      </c>
    </row>
    <row r="167" spans="1:13">
      <c r="A167" s="30" t="str">
        <f>IF(①陸連データ貼付け!M167="","",①陸連データ貼付け!M167)</f>
        <v>C9010</v>
      </c>
      <c r="B167" s="30" t="str">
        <f t="shared" si="9"/>
        <v>C</v>
      </c>
      <c r="C167" s="30" t="str">
        <f t="shared" si="10"/>
        <v>9010</v>
      </c>
      <c r="D167" s="30">
        <f>①陸連データ貼付け!B167</f>
        <v>59100318</v>
      </c>
      <c r="E167" s="30" t="str">
        <f>①陸連データ貼付け!C167</f>
        <v>松橋　俊太</v>
      </c>
      <c r="F167" s="30" t="str">
        <f>ASC(①陸連データ貼付け!D167)</f>
        <v>ﾏﾂﾊｼ ｼｭﾝﾀ</v>
      </c>
      <c r="G167" s="30" t="str">
        <f>①陸連データ貼付け!E167</f>
        <v>男</v>
      </c>
      <c r="H167" s="30">
        <f>①陸連データ貼付け!H167</f>
        <v>19867</v>
      </c>
      <c r="I167" s="30" t="str">
        <f>①陸連データ貼付け!I167</f>
        <v>愛知陸協西三河個人</v>
      </c>
      <c r="J167" s="30" t="str">
        <f>①陸連データ貼付け!J167</f>
        <v>アイチリクキョウニシミカワコジン</v>
      </c>
      <c r="K167" s="30" t="str">
        <f t="shared" si="11"/>
        <v>愛知陸協西三河個人</v>
      </c>
      <c r="L167" s="30" t="str">
        <f>IF(①陸連データ貼付け!P167="","",①陸連データ貼付け!P167)</f>
        <v/>
      </c>
      <c r="M167" s="30" t="str">
        <f>①陸連データ貼付け!Q167</f>
        <v>一般</v>
      </c>
    </row>
    <row r="168" spans="1:13">
      <c r="A168" s="30" t="str">
        <f>IF(①陸連データ貼付け!M168="","",①陸連データ貼付け!M168)</f>
        <v>C9032</v>
      </c>
      <c r="B168" s="30" t="str">
        <f t="shared" si="9"/>
        <v>C</v>
      </c>
      <c r="C168" s="30" t="str">
        <f t="shared" si="10"/>
        <v>9032</v>
      </c>
      <c r="D168" s="30">
        <f>①陸連データ貼付け!B168</f>
        <v>63575228</v>
      </c>
      <c r="E168" s="30" t="str">
        <f>①陸連データ貼付け!C168</f>
        <v>三宅　知愛</v>
      </c>
      <c r="F168" s="30" t="str">
        <f>ASC(①陸連データ貼付け!D168)</f>
        <v>ﾐﾔｹ ﾄﾓﾖｼ</v>
      </c>
      <c r="G168" s="30" t="str">
        <f>①陸連データ貼付け!E168</f>
        <v>男</v>
      </c>
      <c r="H168" s="30">
        <f>①陸連データ貼付け!H168</f>
        <v>19867</v>
      </c>
      <c r="I168" s="30" t="str">
        <f>①陸連データ貼付け!I168</f>
        <v>愛知陸協西三河個人</v>
      </c>
      <c r="J168" s="30" t="str">
        <f>①陸連データ貼付け!J168</f>
        <v>アイチリクキョウニシミカワコジン</v>
      </c>
      <c r="K168" s="30" t="str">
        <f t="shared" si="11"/>
        <v>愛知陸協西三河個人</v>
      </c>
      <c r="L168" s="30" t="str">
        <f>IF(①陸連データ貼付け!P168="","",①陸連データ貼付け!P168)</f>
        <v/>
      </c>
      <c r="M168" s="30" t="str">
        <f>①陸連データ貼付け!Q168</f>
        <v>一般</v>
      </c>
    </row>
    <row r="169" spans="1:13">
      <c r="A169" s="30" t="str">
        <f>IF(①陸連データ貼付け!M169="","",①陸連データ貼付け!M169)</f>
        <v>V428</v>
      </c>
      <c r="B169" s="30" t="str">
        <f t="shared" si="9"/>
        <v>V</v>
      </c>
      <c r="C169" s="30" t="str">
        <f t="shared" si="10"/>
        <v>428</v>
      </c>
      <c r="D169" s="30">
        <f>①陸連データ貼付け!B169</f>
        <v>96984440</v>
      </c>
      <c r="E169" s="30" t="str">
        <f>①陸連データ貼付け!C169</f>
        <v>村上　舜</v>
      </c>
      <c r="F169" s="30" t="str">
        <f>ASC(①陸連データ貼付け!D169)</f>
        <v>ﾑﾗｶﾐ ｼｭﾝ</v>
      </c>
      <c r="G169" s="30" t="str">
        <f>①陸連データ貼付け!E169</f>
        <v>男</v>
      </c>
      <c r="H169" s="30">
        <f>①陸連データ貼付け!H169</f>
        <v>19867</v>
      </c>
      <c r="I169" s="30" t="str">
        <f>①陸連データ貼付け!I169</f>
        <v>愛知陸協西三河個人</v>
      </c>
      <c r="J169" s="30" t="str">
        <f>①陸連データ貼付け!J169</f>
        <v>アイチリクキョウニシミカワコジン</v>
      </c>
      <c r="K169" s="30" t="str">
        <f t="shared" si="11"/>
        <v>愛知陸協西三河個人</v>
      </c>
      <c r="L169" s="30" t="str">
        <f>IF(①陸連データ貼付け!P169="","",①陸連データ貼付け!P169)</f>
        <v/>
      </c>
      <c r="M169" s="30" t="str">
        <f>①陸連データ貼付け!Q169</f>
        <v>一般</v>
      </c>
    </row>
    <row r="170" spans="1:13">
      <c r="A170" s="30" t="str">
        <f>IF(①陸連データ貼付け!M170="","",①陸連データ貼付け!M170)</f>
        <v>C9005</v>
      </c>
      <c r="B170" s="30" t="str">
        <f t="shared" si="9"/>
        <v>C</v>
      </c>
      <c r="C170" s="30" t="str">
        <f t="shared" si="10"/>
        <v>9005</v>
      </c>
      <c r="D170" s="30">
        <f>①陸連データ貼付け!B170</f>
        <v>83328125</v>
      </c>
      <c r="E170" s="30" t="str">
        <f>①陸連データ貼付け!C170</f>
        <v>元谷　達郎</v>
      </c>
      <c r="F170" s="30" t="str">
        <f>ASC(①陸連データ貼付け!D170)</f>
        <v>ﾓﾄﾀﾆ ﾀﾂﾛｳ</v>
      </c>
      <c r="G170" s="30" t="str">
        <f>①陸連データ貼付け!E170</f>
        <v>男</v>
      </c>
      <c r="H170" s="30">
        <f>①陸連データ貼付け!H170</f>
        <v>19867</v>
      </c>
      <c r="I170" s="30" t="str">
        <f>①陸連データ貼付け!I170</f>
        <v>愛知陸協西三河個人</v>
      </c>
      <c r="J170" s="30" t="str">
        <f>①陸連データ貼付け!J170</f>
        <v>アイチリクキョウニシミカワコジン</v>
      </c>
      <c r="K170" s="30" t="str">
        <f t="shared" si="11"/>
        <v>愛知陸協西三河個人</v>
      </c>
      <c r="L170" s="30" t="str">
        <f>IF(①陸連データ貼付け!P170="","",①陸連データ貼付け!P170)</f>
        <v/>
      </c>
      <c r="M170" s="30" t="str">
        <f>①陸連データ貼付け!Q170</f>
        <v>一般</v>
      </c>
    </row>
    <row r="171" spans="1:13">
      <c r="A171" s="30" t="str">
        <f>IF(①陸連データ貼付け!M171="","",①陸連データ貼付け!M171)</f>
        <v>C9002</v>
      </c>
      <c r="B171" s="30" t="str">
        <f t="shared" si="9"/>
        <v>C</v>
      </c>
      <c r="C171" s="30" t="str">
        <f t="shared" si="10"/>
        <v>9002</v>
      </c>
      <c r="D171" s="30">
        <f>①陸連データ貼付け!B171</f>
        <v>2456724</v>
      </c>
      <c r="E171" s="30" t="str">
        <f>①陸連データ貼付け!C171</f>
        <v>安本　太一</v>
      </c>
      <c r="F171" s="30" t="str">
        <f>ASC(①陸連データ貼付け!D171)</f>
        <v>ﾔｽﾓﾄ ﾀｲﾁ</v>
      </c>
      <c r="G171" s="30" t="str">
        <f>①陸連データ貼付け!E171</f>
        <v>男</v>
      </c>
      <c r="H171" s="30">
        <f>①陸連データ貼付け!H171</f>
        <v>19867</v>
      </c>
      <c r="I171" s="30" t="str">
        <f>①陸連データ貼付け!I171</f>
        <v>愛知陸協西三河個人</v>
      </c>
      <c r="J171" s="30" t="str">
        <f>①陸連データ貼付け!J171</f>
        <v>アイチリクキョウニシミカワコジン</v>
      </c>
      <c r="K171" s="30" t="str">
        <f t="shared" si="11"/>
        <v>愛知陸協西三河個人</v>
      </c>
      <c r="L171" s="30" t="str">
        <f>IF(①陸連データ貼付け!P171="","",①陸連データ貼付け!P171)</f>
        <v/>
      </c>
      <c r="M171" s="30" t="str">
        <f>①陸連データ貼付け!Q171</f>
        <v>一般</v>
      </c>
    </row>
    <row r="172" spans="1:13">
      <c r="A172" s="30" t="str">
        <f>IF(①陸連データ貼付け!M172="","",①陸連データ貼付け!M172)</f>
        <v>C9007</v>
      </c>
      <c r="B172" s="30" t="str">
        <f t="shared" si="9"/>
        <v>C</v>
      </c>
      <c r="C172" s="30" t="str">
        <f t="shared" si="10"/>
        <v>9007</v>
      </c>
      <c r="D172" s="30">
        <f>①陸連データ貼付け!B172</f>
        <v>45528327</v>
      </c>
      <c r="E172" s="30" t="str">
        <f>①陸連データ貼付け!C172</f>
        <v>山内　康平</v>
      </c>
      <c r="F172" s="30" t="str">
        <f>ASC(①陸連データ貼付け!D172)</f>
        <v>ﾔﾏｳﾁ ｺｳﾍｲ</v>
      </c>
      <c r="G172" s="30" t="str">
        <f>①陸連データ貼付け!E172</f>
        <v>男</v>
      </c>
      <c r="H172" s="30">
        <f>①陸連データ貼付け!H172</f>
        <v>19867</v>
      </c>
      <c r="I172" s="30" t="str">
        <f>①陸連データ貼付け!I172</f>
        <v>愛知陸協西三河個人</v>
      </c>
      <c r="J172" s="30" t="str">
        <f>①陸連データ貼付け!J172</f>
        <v>アイチリクキョウニシミカワコジン</v>
      </c>
      <c r="K172" s="30" t="str">
        <f t="shared" si="11"/>
        <v>愛知陸協西三河個人</v>
      </c>
      <c r="L172" s="30" t="str">
        <f>IF(①陸連データ貼付け!P172="","",①陸連データ貼付け!P172)</f>
        <v/>
      </c>
      <c r="M172" s="30" t="str">
        <f>①陸連データ貼付け!Q172</f>
        <v>一般</v>
      </c>
    </row>
    <row r="173" spans="1:13">
      <c r="A173" s="30" t="str">
        <f>IF(①陸連データ貼付け!M173="","",①陸連データ貼付け!M173)</f>
        <v>V8</v>
      </c>
      <c r="B173" s="30" t="str">
        <f t="shared" si="9"/>
        <v>V</v>
      </c>
      <c r="C173" s="30" t="str">
        <f t="shared" si="10"/>
        <v>8</v>
      </c>
      <c r="D173" s="30">
        <f>①陸連データ貼付け!B173</f>
        <v>85840227</v>
      </c>
      <c r="E173" s="30" t="str">
        <f>①陸連データ貼付け!C173</f>
        <v>山田　大翔</v>
      </c>
      <c r="F173" s="30" t="str">
        <f>ASC(①陸連データ貼付け!D173)</f>
        <v>ﾔﾏﾀﾞ ﾔﾏﾄ</v>
      </c>
      <c r="G173" s="30" t="str">
        <f>①陸連データ貼付け!E173</f>
        <v>男</v>
      </c>
      <c r="H173" s="30">
        <f>①陸連データ貼付け!H173</f>
        <v>19867</v>
      </c>
      <c r="I173" s="30" t="str">
        <f>①陸連データ貼付け!I173</f>
        <v>愛知陸協西三河個人</v>
      </c>
      <c r="J173" s="30" t="str">
        <f>①陸連データ貼付け!J173</f>
        <v>アイチリクキョウニシミカワコジン</v>
      </c>
      <c r="K173" s="30" t="str">
        <f t="shared" si="11"/>
        <v>愛知陸協西三河個人</v>
      </c>
      <c r="L173" s="30" t="str">
        <f>IF(①陸連データ貼付け!P173="","",①陸連データ貼付け!P173)</f>
        <v/>
      </c>
      <c r="M173" s="30" t="str">
        <f>①陸連データ貼付け!Q173</f>
        <v>一般</v>
      </c>
    </row>
    <row r="174" spans="1:13">
      <c r="A174" s="30" t="str">
        <f>IF(①陸連データ貼付け!M174="","",①陸連データ貼付け!M174)</f>
        <v>C9004</v>
      </c>
      <c r="B174" s="30" t="str">
        <f t="shared" si="9"/>
        <v>C</v>
      </c>
      <c r="C174" s="30" t="str">
        <f t="shared" si="10"/>
        <v>9004</v>
      </c>
      <c r="D174" s="30">
        <f>①陸連データ貼付け!B174</f>
        <v>25844326</v>
      </c>
      <c r="E174" s="30" t="str">
        <f>①陸連データ貼付け!C174</f>
        <v>山田　わか奈</v>
      </c>
      <c r="F174" s="30" t="str">
        <f>ASC(①陸連データ貼付け!D174)</f>
        <v>ﾔﾏﾀﾞ ﾜｶﾅ</v>
      </c>
      <c r="G174" s="30" t="str">
        <f>①陸連データ貼付け!E174</f>
        <v>女</v>
      </c>
      <c r="H174" s="30">
        <f>①陸連データ貼付け!H174</f>
        <v>19867</v>
      </c>
      <c r="I174" s="30" t="str">
        <f>①陸連データ貼付け!I174</f>
        <v>愛知陸協西三河個人</v>
      </c>
      <c r="J174" s="30" t="str">
        <f>①陸連データ貼付け!J174</f>
        <v>アイチリクキョウニシミカワコジン</v>
      </c>
      <c r="K174" s="30" t="str">
        <f t="shared" si="11"/>
        <v>愛知陸協西三河個人</v>
      </c>
      <c r="L174" s="30" t="str">
        <f>IF(①陸連データ貼付け!P174="","",①陸連データ貼付け!P174)</f>
        <v/>
      </c>
      <c r="M174" s="30" t="str">
        <f>①陸連データ貼付け!Q174</f>
        <v>一般</v>
      </c>
    </row>
    <row r="175" spans="1:13">
      <c r="A175" s="30" t="str">
        <f>IF(①陸連データ貼付け!M175="","",①陸連データ貼付け!M175)</f>
        <v>V5326</v>
      </c>
      <c r="B175" s="30" t="str">
        <f t="shared" si="9"/>
        <v>V</v>
      </c>
      <c r="C175" s="30" t="str">
        <f t="shared" si="10"/>
        <v>5326</v>
      </c>
      <c r="D175" s="30">
        <f>①陸連データ貼付け!B175</f>
        <v>72886536</v>
      </c>
      <c r="E175" s="30" t="str">
        <f>①陸連データ貼付け!C175</f>
        <v>山本　詩織</v>
      </c>
      <c r="F175" s="30" t="str">
        <f>ASC(①陸連データ貼付け!D175)</f>
        <v>ﾔﾏﾓﾄ ｼｵﾘ</v>
      </c>
      <c r="G175" s="30" t="str">
        <f>①陸連データ貼付け!E175</f>
        <v>女</v>
      </c>
      <c r="H175" s="30">
        <f>①陸連データ貼付け!H175</f>
        <v>19867</v>
      </c>
      <c r="I175" s="30" t="str">
        <f>①陸連データ貼付け!I175</f>
        <v>愛知陸協西三河個人</v>
      </c>
      <c r="J175" s="30" t="str">
        <f>①陸連データ貼付け!J175</f>
        <v>アイチリクキョウニシミカワコジン</v>
      </c>
      <c r="K175" s="30" t="str">
        <f t="shared" si="11"/>
        <v>愛知陸協西三河個人</v>
      </c>
      <c r="L175" s="30" t="str">
        <f>IF(①陸連データ貼付け!P175="","",①陸連データ貼付け!P175)</f>
        <v/>
      </c>
      <c r="M175" s="30" t="str">
        <f>①陸連データ貼付け!Q175</f>
        <v>一般</v>
      </c>
    </row>
    <row r="176" spans="1:13">
      <c r="A176" s="30" t="str">
        <f>IF(①陸連データ貼付け!M176="","",①陸連データ貼付け!M176)</f>
        <v>C9009</v>
      </c>
      <c r="B176" s="30" t="str">
        <f t="shared" si="9"/>
        <v>C</v>
      </c>
      <c r="C176" s="30" t="str">
        <f t="shared" si="10"/>
        <v>9009</v>
      </c>
      <c r="D176" s="30">
        <f>①陸連データ貼付け!B176</f>
        <v>40092217</v>
      </c>
      <c r="E176" s="30" t="str">
        <f>①陸連データ貼付け!C176</f>
        <v>山本　萌恵子</v>
      </c>
      <c r="F176" s="30" t="str">
        <f>ASC(①陸連データ貼付け!D176)</f>
        <v>ﾔﾏﾓﾄ ﾓｴｺ</v>
      </c>
      <c r="G176" s="30" t="str">
        <f>①陸連データ貼付け!E176</f>
        <v>女</v>
      </c>
      <c r="H176" s="30">
        <f>①陸連データ貼付け!H176</f>
        <v>19867</v>
      </c>
      <c r="I176" s="30" t="str">
        <f>①陸連データ貼付け!I176</f>
        <v>愛知陸協西三河個人</v>
      </c>
      <c r="J176" s="30" t="str">
        <f>①陸連データ貼付け!J176</f>
        <v>アイチリクキョウニシミカワコジン</v>
      </c>
      <c r="K176" s="30" t="str">
        <f t="shared" si="11"/>
        <v>愛知陸協西三河個人</v>
      </c>
      <c r="L176" s="30" t="str">
        <f>IF(①陸連データ貼付け!P176="","",①陸連データ貼付け!P176)</f>
        <v/>
      </c>
      <c r="M176" s="30" t="str">
        <f>①陸連データ貼付け!Q176</f>
        <v>一般</v>
      </c>
    </row>
    <row r="177" spans="1:13">
      <c r="A177" s="30" t="str">
        <f>IF(①陸連データ貼付け!M177="","",①陸連データ貼付け!M177)</f>
        <v>C9001</v>
      </c>
      <c r="B177" s="30" t="str">
        <f t="shared" si="9"/>
        <v>C</v>
      </c>
      <c r="C177" s="30" t="str">
        <f t="shared" si="10"/>
        <v>9001</v>
      </c>
      <c r="D177" s="30">
        <f>①陸連データ貼付け!B177</f>
        <v>35296429</v>
      </c>
      <c r="E177" s="30" t="str">
        <f>①陸連データ貼付け!C177</f>
        <v>吉清　一博</v>
      </c>
      <c r="F177" s="30" t="str">
        <f>ASC(①陸連データ貼付け!D177)</f>
        <v>ﾖｼｷﾖ ｶｽﾞﾋﾛ</v>
      </c>
      <c r="G177" s="30" t="str">
        <f>①陸連データ貼付け!E177</f>
        <v>男</v>
      </c>
      <c r="H177" s="30">
        <f>①陸連データ貼付け!H177</f>
        <v>19867</v>
      </c>
      <c r="I177" s="30" t="str">
        <f>①陸連データ貼付け!I177</f>
        <v>愛知陸協西三河個人</v>
      </c>
      <c r="J177" s="30" t="str">
        <f>①陸連データ貼付け!J177</f>
        <v>アイチリクキョウニシミカワコジン</v>
      </c>
      <c r="K177" s="30" t="str">
        <f t="shared" si="11"/>
        <v>愛知陸協西三河個人</v>
      </c>
      <c r="L177" s="30" t="str">
        <f>IF(①陸連データ貼付け!P177="","",①陸連データ貼付け!P177)</f>
        <v/>
      </c>
      <c r="M177" s="30" t="str">
        <f>①陸連データ貼付け!Q177</f>
        <v>一般</v>
      </c>
    </row>
    <row r="178" spans="1:13">
      <c r="A178" s="30" t="str">
        <f>IF(①陸連データ貼付け!M178="","",①陸連データ貼付け!M178)</f>
        <v>C9008</v>
      </c>
      <c r="B178" s="30" t="str">
        <f t="shared" si="9"/>
        <v>C</v>
      </c>
      <c r="C178" s="30" t="str">
        <f t="shared" si="10"/>
        <v>9008</v>
      </c>
      <c r="D178" s="30">
        <f>①陸連データ貼付け!B178</f>
        <v>71790327</v>
      </c>
      <c r="E178" s="30" t="str">
        <f>①陸連データ貼付け!C178</f>
        <v>吉村　健吾</v>
      </c>
      <c r="F178" s="30" t="str">
        <f>ASC(①陸連データ貼付け!D178)</f>
        <v>ﾖｼﾑﾗ ｹﾝｺﾞ</v>
      </c>
      <c r="G178" s="30" t="str">
        <f>①陸連データ貼付け!E178</f>
        <v>男</v>
      </c>
      <c r="H178" s="30">
        <f>①陸連データ貼付け!H178</f>
        <v>19867</v>
      </c>
      <c r="I178" s="30" t="str">
        <f>①陸連データ貼付け!I178</f>
        <v>愛知陸協西三河個人</v>
      </c>
      <c r="J178" s="30" t="str">
        <f>①陸連データ貼付け!J178</f>
        <v>アイチリクキョウニシミカワコジン</v>
      </c>
      <c r="K178" s="30" t="str">
        <f t="shared" si="11"/>
        <v>愛知陸協西三河個人</v>
      </c>
      <c r="L178" s="30" t="str">
        <f>IF(①陸連データ貼付け!P178="","",①陸連データ貼付け!P178)</f>
        <v/>
      </c>
      <c r="M178" s="30" t="str">
        <f>①陸連データ貼付け!Q178</f>
        <v>一般</v>
      </c>
    </row>
    <row r="179" spans="1:13">
      <c r="A179" s="30" t="str">
        <f>IF(①陸連データ貼付け!M179="","",①陸連データ貼付け!M179)</f>
        <v>V5508</v>
      </c>
      <c r="B179" s="30" t="str">
        <f t="shared" si="9"/>
        <v>V</v>
      </c>
      <c r="C179" s="30" t="str">
        <f t="shared" si="10"/>
        <v>5508</v>
      </c>
      <c r="D179" s="30">
        <f>①陸連データ貼付け!B179</f>
        <v>95485738</v>
      </c>
      <c r="E179" s="30" t="str">
        <f>①陸連データ貼付け!C179</f>
        <v>渡辺　舞</v>
      </c>
      <c r="F179" s="30" t="str">
        <f>ASC(①陸連データ貼付け!D179)</f>
        <v>ﾜﾀﾅﾍﾞ ﾏｲ</v>
      </c>
      <c r="G179" s="30" t="str">
        <f>①陸連データ貼付け!E179</f>
        <v>女</v>
      </c>
      <c r="H179" s="30">
        <f>①陸連データ貼付け!H179</f>
        <v>19867</v>
      </c>
      <c r="I179" s="30" t="str">
        <f>①陸連データ貼付け!I179</f>
        <v>愛知陸協西三河個人</v>
      </c>
      <c r="J179" s="30" t="str">
        <f>①陸連データ貼付け!J179</f>
        <v>アイチリクキョウニシミカワコジン</v>
      </c>
      <c r="K179" s="30" t="str">
        <f t="shared" si="11"/>
        <v>愛知陸協西三河個人</v>
      </c>
      <c r="L179" s="30" t="str">
        <f>IF(①陸連データ貼付け!P179="","",①陸連データ貼付け!P179)</f>
        <v/>
      </c>
      <c r="M179" s="30" t="str">
        <f>①陸連データ貼付け!Q179</f>
        <v>一般</v>
      </c>
    </row>
    <row r="180" spans="1:13">
      <c r="A180" s="30" t="str">
        <f>IF(①陸連データ貼付け!M180="","",①陸連データ貼付け!M180)</f>
        <v>C9012</v>
      </c>
      <c r="B180" s="30" t="str">
        <f t="shared" si="9"/>
        <v>C</v>
      </c>
      <c r="C180" s="30" t="str">
        <f t="shared" si="10"/>
        <v>9012</v>
      </c>
      <c r="D180" s="30">
        <f>①陸連データ貼付け!B180</f>
        <v>3052717</v>
      </c>
      <c r="E180" s="30" t="str">
        <f>①陸連データ貼付け!C180</f>
        <v>渡辺　裕二</v>
      </c>
      <c r="F180" s="30" t="str">
        <f>ASC(①陸連データ貼付け!D180)</f>
        <v>ﾜﾀﾅﾍﾞ ﾕｳｼﾞ</v>
      </c>
      <c r="G180" s="30" t="str">
        <f>①陸連データ貼付け!E180</f>
        <v>男</v>
      </c>
      <c r="H180" s="30">
        <f>①陸連データ貼付け!H180</f>
        <v>19867</v>
      </c>
      <c r="I180" s="30" t="str">
        <f>①陸連データ貼付け!I180</f>
        <v>愛知陸協西三河個人</v>
      </c>
      <c r="J180" s="30" t="str">
        <f>①陸連データ貼付け!J180</f>
        <v>アイチリクキョウニシミカワコジン</v>
      </c>
      <c r="K180" s="30" t="str">
        <f t="shared" si="11"/>
        <v>愛知陸協西三河個人</v>
      </c>
      <c r="L180" s="30" t="str">
        <f>IF(①陸連データ貼付け!P180="","",①陸連データ貼付け!P180)</f>
        <v/>
      </c>
      <c r="M180" s="30" t="str">
        <f>①陸連データ貼付け!Q180</f>
        <v>一般</v>
      </c>
    </row>
    <row r="181" spans="1:13">
      <c r="A181" s="30" t="str">
        <f>IF(①陸連データ貼付け!M181="","",①陸連データ貼付け!M181)</f>
        <v>C81</v>
      </c>
      <c r="B181" s="30" t="str">
        <f t="shared" si="9"/>
        <v>C</v>
      </c>
      <c r="C181" s="30" t="str">
        <f t="shared" si="10"/>
        <v>81</v>
      </c>
      <c r="D181" s="30">
        <f>①陸連データ貼付け!B181</f>
        <v>3058824</v>
      </c>
      <c r="E181" s="30" t="str">
        <f>①陸連データ貼付け!C181</f>
        <v>石田　考正</v>
      </c>
      <c r="F181" s="30" t="str">
        <f>ASC(①陸連データ貼付け!D181)</f>
        <v>ｲｼﾀﾞ ﾀｶﾏｻ</v>
      </c>
      <c r="G181" s="30" t="str">
        <f>①陸連データ貼付け!E181</f>
        <v>男</v>
      </c>
      <c r="H181" s="30">
        <f>①陸連データ貼付け!H181</f>
        <v>8296</v>
      </c>
      <c r="I181" s="30" t="str">
        <f>①陸連データ貼付け!I181</f>
        <v>愛知陸上Deaf Club</v>
      </c>
      <c r="J181" s="30" t="str">
        <f>①陸連データ貼付け!J181</f>
        <v>アイチリクジョウデフクラブ</v>
      </c>
      <c r="K181" s="30" t="str">
        <f t="shared" si="11"/>
        <v>愛知陸上Deaf Club</v>
      </c>
      <c r="L181" s="30" t="str">
        <f>IF(①陸連データ貼付け!P181="","",①陸連データ貼付け!P181)</f>
        <v/>
      </c>
      <c r="M181" s="30" t="str">
        <f>①陸連データ貼付け!Q181</f>
        <v>一般</v>
      </c>
    </row>
    <row r="182" spans="1:13">
      <c r="A182" s="30" t="str">
        <f>IF(①陸連データ貼付け!M182="","",①陸連データ貼付け!M182)</f>
        <v>C82</v>
      </c>
      <c r="B182" s="30" t="str">
        <f t="shared" si="9"/>
        <v>C</v>
      </c>
      <c r="C182" s="30" t="str">
        <f t="shared" si="10"/>
        <v>82</v>
      </c>
      <c r="D182" s="30">
        <f>①陸連データ貼付け!B182</f>
        <v>3058925</v>
      </c>
      <c r="E182" s="30" t="str">
        <f>①陸連データ貼付け!C182</f>
        <v>鹿島　信男</v>
      </c>
      <c r="F182" s="30" t="str">
        <f>ASC(①陸連データ貼付け!D182)</f>
        <v>ｶｼﾏ ﾉﾌﾞｵ</v>
      </c>
      <c r="G182" s="30" t="str">
        <f>①陸連データ貼付け!E182</f>
        <v>男</v>
      </c>
      <c r="H182" s="30">
        <f>①陸連データ貼付け!H182</f>
        <v>8296</v>
      </c>
      <c r="I182" s="30" t="str">
        <f>①陸連データ貼付け!I182</f>
        <v>愛知陸上Deaf Club</v>
      </c>
      <c r="J182" s="30" t="str">
        <f>①陸連データ貼付け!J182</f>
        <v>アイチリクジョウデフクラブ</v>
      </c>
      <c r="K182" s="30" t="str">
        <f t="shared" si="11"/>
        <v>愛知陸上Deaf Club</v>
      </c>
      <c r="L182" s="30" t="str">
        <f>IF(①陸連データ貼付け!P182="","",①陸連データ貼付け!P182)</f>
        <v/>
      </c>
      <c r="M182" s="30" t="str">
        <f>①陸連データ貼付け!Q182</f>
        <v>一般</v>
      </c>
    </row>
    <row r="183" spans="1:13">
      <c r="A183" s="30" t="str">
        <f>IF(①陸連データ貼付け!M183="","",①陸連データ貼付け!M183)</f>
        <v>C80</v>
      </c>
      <c r="B183" s="30" t="str">
        <f t="shared" si="9"/>
        <v>C</v>
      </c>
      <c r="C183" s="30" t="str">
        <f t="shared" si="10"/>
        <v>80</v>
      </c>
      <c r="D183" s="30">
        <f>①陸連データ貼付け!B183</f>
        <v>3058218</v>
      </c>
      <c r="E183" s="30" t="str">
        <f>①陸連データ貼付け!C183</f>
        <v>高階　正人</v>
      </c>
      <c r="F183" s="30" t="str">
        <f>ASC(①陸連データ貼付け!D183)</f>
        <v>ﾀｶｶｲ ﾏｻﾄ</v>
      </c>
      <c r="G183" s="30" t="str">
        <f>①陸連データ貼付け!E183</f>
        <v>男</v>
      </c>
      <c r="H183" s="30">
        <f>①陸連データ貼付け!H183</f>
        <v>8296</v>
      </c>
      <c r="I183" s="30" t="str">
        <f>①陸連データ貼付け!I183</f>
        <v>愛知陸上Deaf Club</v>
      </c>
      <c r="J183" s="30" t="str">
        <f>①陸連データ貼付け!J183</f>
        <v>アイチリクジョウデフクラブ</v>
      </c>
      <c r="K183" s="30" t="str">
        <f t="shared" si="11"/>
        <v>愛知陸上Deaf Club</v>
      </c>
      <c r="L183" s="30" t="str">
        <f>IF(①陸連データ貼付け!P183="","",①陸連データ貼付け!P183)</f>
        <v/>
      </c>
      <c r="M183" s="30" t="str">
        <f>①陸連データ貼付け!Q183</f>
        <v>一般</v>
      </c>
    </row>
    <row r="184" spans="1:13">
      <c r="A184" s="30" t="str">
        <f>IF(①陸連データ貼付け!M184="","",①陸連データ貼付け!M184)</f>
        <v>C454</v>
      </c>
      <c r="B184" s="30" t="str">
        <f t="shared" si="9"/>
        <v>C</v>
      </c>
      <c r="C184" s="30" t="str">
        <f t="shared" si="10"/>
        <v>454</v>
      </c>
      <c r="D184" s="30">
        <f>①陸連データ貼付け!B184</f>
        <v>20083417</v>
      </c>
      <c r="E184" s="30" t="str">
        <f>①陸連データ貼付け!C184</f>
        <v>田崎　竜土</v>
      </c>
      <c r="F184" s="30" t="str">
        <f>ASC(①陸連データ貼付け!D184)</f>
        <v>ﾀｻｷ ﾘｭｳﾄ</v>
      </c>
      <c r="G184" s="30" t="str">
        <f>①陸連データ貼付け!E184</f>
        <v>男</v>
      </c>
      <c r="H184" s="30">
        <f>①陸連データ貼付け!H184</f>
        <v>8296</v>
      </c>
      <c r="I184" s="30" t="str">
        <f>①陸連データ貼付け!I184</f>
        <v>愛知陸上Deaf Club</v>
      </c>
      <c r="J184" s="30" t="str">
        <f>①陸連データ貼付け!J184</f>
        <v>アイチリクジョウデフクラブ</v>
      </c>
      <c r="K184" s="30" t="str">
        <f t="shared" si="11"/>
        <v>愛知陸上Deaf Club</v>
      </c>
      <c r="L184" s="30" t="str">
        <f>IF(①陸連データ貼付け!P184="","",①陸連データ貼付け!P184)</f>
        <v/>
      </c>
      <c r="M184" s="30" t="str">
        <f>①陸連データ貼付け!Q184</f>
        <v>一般</v>
      </c>
    </row>
    <row r="185" spans="1:13">
      <c r="A185" s="30" t="str">
        <f>IF(①陸連データ貼付け!M185="","",①陸連データ貼付け!M185)</f>
        <v>C83</v>
      </c>
      <c r="B185" s="30" t="str">
        <f t="shared" si="9"/>
        <v>C</v>
      </c>
      <c r="C185" s="30" t="str">
        <f t="shared" si="10"/>
        <v>83</v>
      </c>
      <c r="D185" s="30">
        <f>①陸連データ貼付け!B185</f>
        <v>39569941</v>
      </c>
      <c r="E185" s="30" t="str">
        <f>①陸連データ貼付け!C185</f>
        <v>水谷　亮太</v>
      </c>
      <c r="F185" s="30" t="str">
        <f>ASC(①陸連データ貼付け!D185)</f>
        <v>ﾐｽﾞﾀﾆ ﾘｮｳﾀ</v>
      </c>
      <c r="G185" s="30" t="str">
        <f>①陸連データ貼付け!E185</f>
        <v>男</v>
      </c>
      <c r="H185" s="30">
        <f>①陸連データ貼付け!H185</f>
        <v>8296</v>
      </c>
      <c r="I185" s="30" t="str">
        <f>①陸連データ貼付け!I185</f>
        <v>愛知陸上Deaf Club</v>
      </c>
      <c r="J185" s="30" t="str">
        <f>①陸連データ貼付け!J185</f>
        <v>アイチリクジョウデフクラブ</v>
      </c>
      <c r="K185" s="30" t="str">
        <f t="shared" si="11"/>
        <v>愛知陸上Deaf Club</v>
      </c>
      <c r="L185" s="30" t="str">
        <f>IF(①陸連データ貼付け!P185="","",①陸連データ貼付け!P185)</f>
        <v/>
      </c>
      <c r="M185" s="30" t="str">
        <f>①陸連データ貼付け!Q185</f>
        <v>一般</v>
      </c>
    </row>
    <row r="186" spans="1:13">
      <c r="A186" s="30" t="str">
        <f>IF(①陸連データ貼付け!M186="","",①陸連データ貼付け!M186)</f>
        <v>C84</v>
      </c>
      <c r="B186" s="30" t="str">
        <f t="shared" si="9"/>
        <v>C</v>
      </c>
      <c r="C186" s="30" t="str">
        <f t="shared" si="10"/>
        <v>84</v>
      </c>
      <c r="D186" s="30">
        <f>①陸連データ貼付け!B186</f>
        <v>39570125</v>
      </c>
      <c r="E186" s="30" t="str">
        <f>①陸連データ貼付け!C186</f>
        <v>渡邊　勇真</v>
      </c>
      <c r="F186" s="30" t="str">
        <f>ASC(①陸連データ貼付け!D186)</f>
        <v>ﾜﾀﾅﾍﾞ ﾕｳﾏ</v>
      </c>
      <c r="G186" s="30" t="str">
        <f>①陸連データ貼付け!E186</f>
        <v>男</v>
      </c>
      <c r="H186" s="30">
        <f>①陸連データ貼付け!H186</f>
        <v>8296</v>
      </c>
      <c r="I186" s="30" t="str">
        <f>①陸連データ貼付け!I186</f>
        <v>愛知陸上Deaf Club</v>
      </c>
      <c r="J186" s="30" t="str">
        <f>①陸連データ貼付け!J186</f>
        <v>アイチリクジョウデフクラブ</v>
      </c>
      <c r="K186" s="30" t="str">
        <f t="shared" si="11"/>
        <v>愛知陸上Deaf Club</v>
      </c>
      <c r="L186" s="30" t="str">
        <f>IF(①陸連データ貼付け!P186="","",①陸連データ貼付け!P186)</f>
        <v/>
      </c>
      <c r="M186" s="30" t="str">
        <f>①陸連データ貼付け!Q186</f>
        <v>一般</v>
      </c>
    </row>
    <row r="187" spans="1:13">
      <c r="A187" s="30" t="str">
        <f>IF(①陸連データ貼付け!M187="","",①陸連データ貼付け!M187)</f>
        <v>3-140</v>
      </c>
      <c r="B187" s="30" t="str">
        <f t="shared" si="9"/>
        <v>3</v>
      </c>
      <c r="C187" s="30" t="str">
        <f t="shared" si="10"/>
        <v>-140</v>
      </c>
      <c r="D187" s="30">
        <f>①陸連データ貼付け!B187</f>
        <v>3054517</v>
      </c>
      <c r="E187" s="30" t="str">
        <f>①陸連データ貼付け!C187</f>
        <v>磯貝　喜与二</v>
      </c>
      <c r="F187" s="30" t="str">
        <f>ASC(①陸連データ貼付け!D187)</f>
        <v>ｲｿｶﾞｲ ｷﾖｼﾞ</v>
      </c>
      <c r="G187" s="30" t="str">
        <f>①陸連データ貼付け!E187</f>
        <v>男</v>
      </c>
      <c r="H187" s="30">
        <f>①陸連データ貼付け!H187</f>
        <v>19120</v>
      </c>
      <c r="I187" s="30" t="str">
        <f>①陸連データ貼付け!I187</f>
        <v>碧AC</v>
      </c>
      <c r="J187" s="30" t="str">
        <f>①陸連データ貼付け!J187</f>
        <v>アオイエーシー</v>
      </c>
      <c r="K187" s="30" t="str">
        <f t="shared" si="11"/>
        <v>碧AC</v>
      </c>
      <c r="L187" s="30" t="str">
        <f>IF(①陸連データ貼付け!P187="","",①陸連データ貼付け!P187)</f>
        <v/>
      </c>
      <c r="M187" s="30" t="str">
        <f>①陸連データ貼付け!Q187</f>
        <v>一般</v>
      </c>
    </row>
    <row r="188" spans="1:13">
      <c r="A188" s="30" t="str">
        <f>IF(①陸連データ貼付け!M188="","",①陸連データ貼付け!M188)</f>
        <v>3-139</v>
      </c>
      <c r="B188" s="30" t="str">
        <f t="shared" si="9"/>
        <v>3</v>
      </c>
      <c r="C188" s="30" t="str">
        <f t="shared" si="10"/>
        <v>-139</v>
      </c>
      <c r="D188" s="30">
        <f>①陸連データ貼付け!B188</f>
        <v>96928842</v>
      </c>
      <c r="E188" s="30" t="str">
        <f>①陸連データ貼付け!C188</f>
        <v>岩間　芳次</v>
      </c>
      <c r="F188" s="30" t="str">
        <f>ASC(①陸連データ貼付け!D188)</f>
        <v>ｲﾜﾏ ﾖｼﾂｸﾞ</v>
      </c>
      <c r="G188" s="30" t="str">
        <f>①陸連データ貼付け!E188</f>
        <v>男</v>
      </c>
      <c r="H188" s="30">
        <f>①陸連データ貼付け!H188</f>
        <v>19120</v>
      </c>
      <c r="I188" s="30" t="str">
        <f>①陸連データ貼付け!I188</f>
        <v>碧AC</v>
      </c>
      <c r="J188" s="30" t="str">
        <f>①陸連データ貼付け!J188</f>
        <v>アオイエーシー</v>
      </c>
      <c r="K188" s="30" t="str">
        <f t="shared" si="11"/>
        <v>碧AC</v>
      </c>
      <c r="L188" s="30" t="str">
        <f>IF(①陸連データ貼付け!P188="","",①陸連データ貼付け!P188)</f>
        <v/>
      </c>
      <c r="M188" s="30" t="str">
        <f>①陸連データ貼付け!Q188</f>
        <v>一般</v>
      </c>
    </row>
    <row r="189" spans="1:13">
      <c r="A189" s="30" t="str">
        <f>IF(①陸連データ貼付け!M189="","",①陸連データ貼付け!M189)</f>
        <v>C408</v>
      </c>
      <c r="B189" s="30" t="str">
        <f t="shared" si="9"/>
        <v>C</v>
      </c>
      <c r="C189" s="30" t="str">
        <f t="shared" si="10"/>
        <v>408</v>
      </c>
      <c r="D189" s="30">
        <f>①陸連データ貼付け!B189</f>
        <v>3055215</v>
      </c>
      <c r="E189" s="30" t="str">
        <f>①陸連データ貼付け!C189</f>
        <v>神谷　恵理子</v>
      </c>
      <c r="F189" s="30" t="str">
        <f>ASC(①陸連データ貼付け!D189)</f>
        <v>ｶﾐﾔ ｴﾘｺ</v>
      </c>
      <c r="G189" s="30" t="str">
        <f>①陸連データ貼付け!E189</f>
        <v>女</v>
      </c>
      <c r="H189" s="30">
        <f>①陸連データ貼付け!H189</f>
        <v>19120</v>
      </c>
      <c r="I189" s="30" t="str">
        <f>①陸連データ貼付け!I189</f>
        <v>碧AC</v>
      </c>
      <c r="J189" s="30" t="str">
        <f>①陸連データ貼付け!J189</f>
        <v>アオイエーシー</v>
      </c>
      <c r="K189" s="30" t="str">
        <f t="shared" si="11"/>
        <v>碧AC</v>
      </c>
      <c r="L189" s="30" t="str">
        <f>IF(①陸連データ貼付け!P189="","",①陸連データ貼付け!P189)</f>
        <v/>
      </c>
      <c r="M189" s="30" t="str">
        <f>①陸連データ貼付け!Q189</f>
        <v>一般</v>
      </c>
    </row>
    <row r="190" spans="1:13">
      <c r="A190" s="30" t="str">
        <f>IF(①陸連データ貼付け!M190="","",①陸連データ貼付け!M190)</f>
        <v>3-144</v>
      </c>
      <c r="B190" s="30" t="str">
        <f t="shared" si="9"/>
        <v>3</v>
      </c>
      <c r="C190" s="30" t="str">
        <f t="shared" si="10"/>
        <v>-144</v>
      </c>
      <c r="D190" s="30">
        <f>①陸連データ貼付け!B190</f>
        <v>35427930</v>
      </c>
      <c r="E190" s="30" t="str">
        <f>①陸連データ貼付け!C190</f>
        <v>川原　広紀</v>
      </c>
      <c r="F190" s="30" t="str">
        <f>ASC(①陸連データ貼付け!D190)</f>
        <v>ｶﾜﾊﾗ ﾋﾛｷ</v>
      </c>
      <c r="G190" s="30" t="str">
        <f>①陸連データ貼付け!E190</f>
        <v>男</v>
      </c>
      <c r="H190" s="30">
        <f>①陸連データ貼付け!H190</f>
        <v>19120</v>
      </c>
      <c r="I190" s="30" t="str">
        <f>①陸連データ貼付け!I190</f>
        <v>碧AC</v>
      </c>
      <c r="J190" s="30" t="str">
        <f>①陸連データ貼付け!J190</f>
        <v>アオイエーシー</v>
      </c>
      <c r="K190" s="30" t="str">
        <f t="shared" si="11"/>
        <v>碧AC</v>
      </c>
      <c r="L190" s="30" t="str">
        <f>IF(①陸連データ貼付け!P190="","",①陸連データ貼付け!P190)</f>
        <v/>
      </c>
      <c r="M190" s="30" t="str">
        <f>①陸連データ貼付け!Q190</f>
        <v>一般</v>
      </c>
    </row>
    <row r="191" spans="1:13">
      <c r="A191" s="30" t="str">
        <f>IF(①陸連データ貼付け!M191="","",①陸連データ貼付け!M191)</f>
        <v>3-141</v>
      </c>
      <c r="B191" s="30" t="str">
        <f t="shared" si="9"/>
        <v>3</v>
      </c>
      <c r="C191" s="30" t="str">
        <f t="shared" si="10"/>
        <v>-141</v>
      </c>
      <c r="D191" s="30">
        <f>①陸連データ貼付け!B191</f>
        <v>3054820</v>
      </c>
      <c r="E191" s="30" t="str">
        <f>①陸連データ貼付け!C191</f>
        <v>北村　晴雄</v>
      </c>
      <c r="F191" s="30" t="str">
        <f>ASC(①陸連データ貼付け!D191)</f>
        <v>ｷﾀﾑﾗ ﾊﾙｵ</v>
      </c>
      <c r="G191" s="30" t="str">
        <f>①陸連データ貼付け!E191</f>
        <v>男</v>
      </c>
      <c r="H191" s="30">
        <f>①陸連データ貼付け!H191</f>
        <v>19120</v>
      </c>
      <c r="I191" s="30" t="str">
        <f>①陸連データ貼付け!I191</f>
        <v>碧AC</v>
      </c>
      <c r="J191" s="30" t="str">
        <f>①陸連データ貼付け!J191</f>
        <v>アオイエーシー</v>
      </c>
      <c r="K191" s="30" t="str">
        <f t="shared" si="11"/>
        <v>碧AC</v>
      </c>
      <c r="L191" s="30" t="str">
        <f>IF(①陸連データ貼付け!P191="","",①陸連データ貼付け!P191)</f>
        <v/>
      </c>
      <c r="M191" s="30" t="str">
        <f>①陸連データ貼付け!Q191</f>
        <v>一般</v>
      </c>
    </row>
    <row r="192" spans="1:13">
      <c r="A192" s="30" t="str">
        <f>IF(①陸連データ貼付け!M192="","",①陸連データ貼付け!M192)</f>
        <v>C407</v>
      </c>
      <c r="B192" s="30" t="str">
        <f t="shared" si="9"/>
        <v>C</v>
      </c>
      <c r="C192" s="30" t="str">
        <f t="shared" si="10"/>
        <v>407</v>
      </c>
      <c r="D192" s="30">
        <f>①陸連データ貼付け!B192</f>
        <v>45633223</v>
      </c>
      <c r="E192" s="30" t="str">
        <f>①陸連データ貼付け!C192</f>
        <v>小久江　昭仁</v>
      </c>
      <c r="F192" s="30" t="str">
        <f>ASC(①陸連データ貼付け!D192)</f>
        <v>ｺｸﾞｴ ｱｷﾋﾄ</v>
      </c>
      <c r="G192" s="30" t="str">
        <f>①陸連データ貼付け!E192</f>
        <v>男</v>
      </c>
      <c r="H192" s="30">
        <f>①陸連データ貼付け!H192</f>
        <v>19120</v>
      </c>
      <c r="I192" s="30" t="str">
        <f>①陸連データ貼付け!I192</f>
        <v>碧AC</v>
      </c>
      <c r="J192" s="30" t="str">
        <f>①陸連データ貼付け!J192</f>
        <v>アオイエーシー</v>
      </c>
      <c r="K192" s="30" t="str">
        <f t="shared" si="11"/>
        <v>碧AC</v>
      </c>
      <c r="L192" s="30" t="str">
        <f>IF(①陸連データ貼付け!P192="","",①陸連データ貼付け!P192)</f>
        <v/>
      </c>
      <c r="M192" s="30" t="str">
        <f>①陸連データ貼付け!Q192</f>
        <v>一般</v>
      </c>
    </row>
    <row r="193" spans="1:13">
      <c r="A193" s="30" t="str">
        <f>IF(①陸連データ貼付け!M193="","",①陸連データ貼付け!M193)</f>
        <v>C409</v>
      </c>
      <c r="B193" s="30" t="str">
        <f t="shared" si="9"/>
        <v>C</v>
      </c>
      <c r="C193" s="30" t="str">
        <f t="shared" si="10"/>
        <v>409</v>
      </c>
      <c r="D193" s="30">
        <f>①陸連データ貼付け!B193</f>
        <v>24910925</v>
      </c>
      <c r="E193" s="30" t="str">
        <f>①陸連データ貼付け!C193</f>
        <v>古久根　千恵里</v>
      </c>
      <c r="F193" s="30" t="str">
        <f>ASC(①陸連データ貼付け!D193)</f>
        <v>ｺｸﾈ ﾁｴﾘ</v>
      </c>
      <c r="G193" s="30" t="str">
        <f>①陸連データ貼付け!E193</f>
        <v>女</v>
      </c>
      <c r="H193" s="30">
        <f>①陸連データ貼付け!H193</f>
        <v>19120</v>
      </c>
      <c r="I193" s="30" t="str">
        <f>①陸連データ貼付け!I193</f>
        <v>碧AC</v>
      </c>
      <c r="J193" s="30" t="str">
        <f>①陸連データ貼付け!J193</f>
        <v>アオイエーシー</v>
      </c>
      <c r="K193" s="30" t="str">
        <f t="shared" si="11"/>
        <v>碧AC</v>
      </c>
      <c r="L193" s="30" t="str">
        <f>IF(①陸連データ貼付け!P193="","",①陸連データ貼付け!P193)</f>
        <v/>
      </c>
      <c r="M193" s="30" t="str">
        <f>①陸連データ貼付け!Q193</f>
        <v>一般</v>
      </c>
    </row>
    <row r="194" spans="1:13">
      <c r="A194" s="30" t="str">
        <f>IF(①陸連データ貼付け!M194="","",①陸連データ貼付け!M194)</f>
        <v>C413</v>
      </c>
      <c r="B194" s="30" t="str">
        <f t="shared" si="9"/>
        <v>C</v>
      </c>
      <c r="C194" s="30" t="str">
        <f t="shared" si="10"/>
        <v>413</v>
      </c>
      <c r="D194" s="30">
        <f>①陸連データ貼付け!B194</f>
        <v>94817332</v>
      </c>
      <c r="E194" s="30" t="str">
        <f>①陸連データ貼付け!C194</f>
        <v>古久根　賢博</v>
      </c>
      <c r="F194" s="30" t="str">
        <f>ASC(①陸連データ貼付け!D194)</f>
        <v>ｺｸﾞﾈ ﾏｻﾋﾛ</v>
      </c>
      <c r="G194" s="30" t="str">
        <f>①陸連データ貼付け!E194</f>
        <v>男</v>
      </c>
      <c r="H194" s="30">
        <f>①陸連データ貼付け!H194</f>
        <v>19120</v>
      </c>
      <c r="I194" s="30" t="str">
        <f>①陸連データ貼付け!I194</f>
        <v>碧AC</v>
      </c>
      <c r="J194" s="30" t="str">
        <f>①陸連データ貼付け!J194</f>
        <v>アオイエーシー</v>
      </c>
      <c r="K194" s="30" t="str">
        <f t="shared" si="11"/>
        <v>碧AC</v>
      </c>
      <c r="L194" s="30" t="str">
        <f>IF(①陸連データ貼付け!P194="","",①陸連データ貼付け!P194)</f>
        <v/>
      </c>
      <c r="M194" s="30" t="str">
        <f>①陸連データ貼付け!Q194</f>
        <v>一般</v>
      </c>
    </row>
    <row r="195" spans="1:13">
      <c r="A195" s="30" t="str">
        <f>IF(①陸連データ貼付け!M195="","",①陸連データ貼付け!M195)</f>
        <v>C406</v>
      </c>
      <c r="B195" s="30" t="str">
        <f t="shared" si="9"/>
        <v>C</v>
      </c>
      <c r="C195" s="30" t="str">
        <f t="shared" si="10"/>
        <v>406</v>
      </c>
      <c r="D195" s="30">
        <f>①陸連データ貼付け!B195</f>
        <v>3054719</v>
      </c>
      <c r="E195" s="30" t="str">
        <f>①陸連データ貼付け!C195</f>
        <v>齋藤　恭子</v>
      </c>
      <c r="F195" s="30" t="str">
        <f>ASC(①陸連データ貼付け!D195)</f>
        <v>ｻｲﾄｳ ｷｮｳｺ</v>
      </c>
      <c r="G195" s="30" t="str">
        <f>①陸連データ貼付け!E195</f>
        <v>女</v>
      </c>
      <c r="H195" s="30">
        <f>①陸連データ貼付け!H195</f>
        <v>19120</v>
      </c>
      <c r="I195" s="30" t="str">
        <f>①陸連データ貼付け!I195</f>
        <v>碧AC</v>
      </c>
      <c r="J195" s="30" t="str">
        <f>①陸連データ貼付け!J195</f>
        <v>アオイエーシー</v>
      </c>
      <c r="K195" s="30" t="str">
        <f t="shared" si="11"/>
        <v>碧AC</v>
      </c>
      <c r="L195" s="30" t="str">
        <f>IF(①陸連データ貼付け!P195="","",①陸連データ貼付け!P195)</f>
        <v/>
      </c>
      <c r="M195" s="30" t="str">
        <f>①陸連データ貼付け!Q195</f>
        <v>一般</v>
      </c>
    </row>
    <row r="196" spans="1:13">
      <c r="A196" s="30" t="str">
        <f>IF(①陸連データ貼付け!M196="","",①陸連データ貼付け!M196)</f>
        <v>C412</v>
      </c>
      <c r="B196" s="30" t="str">
        <f t="shared" si="9"/>
        <v>C</v>
      </c>
      <c r="C196" s="30" t="str">
        <f t="shared" si="10"/>
        <v>412</v>
      </c>
      <c r="D196" s="30">
        <f>①陸連データ貼付け!B196</f>
        <v>84966437</v>
      </c>
      <c r="E196" s="30" t="str">
        <f>①陸連データ貼付け!C196</f>
        <v>城頭　毅</v>
      </c>
      <c r="F196" s="30" t="str">
        <f>ASC(①陸連データ貼付け!D196)</f>
        <v>ｼﾞｮｳﾄｳ ﾀｹｼ</v>
      </c>
      <c r="G196" s="30" t="str">
        <f>①陸連データ貼付け!E196</f>
        <v>男</v>
      </c>
      <c r="H196" s="30">
        <f>①陸連データ貼付け!H196</f>
        <v>19120</v>
      </c>
      <c r="I196" s="30" t="str">
        <f>①陸連データ貼付け!I196</f>
        <v>碧AC</v>
      </c>
      <c r="J196" s="30" t="str">
        <f>①陸連データ貼付け!J196</f>
        <v>アオイエーシー</v>
      </c>
      <c r="K196" s="30" t="str">
        <f t="shared" si="11"/>
        <v>碧AC</v>
      </c>
      <c r="L196" s="30" t="str">
        <f>IF(①陸連データ貼付け!P196="","",①陸連データ貼付け!P196)</f>
        <v/>
      </c>
      <c r="M196" s="30" t="str">
        <f>①陸連データ貼付け!Q196</f>
        <v>一般</v>
      </c>
    </row>
    <row r="197" spans="1:13">
      <c r="A197" s="30" t="str">
        <f>IF(①陸連データ貼付け!M197="","",①陸連データ貼付け!M197)</f>
        <v>3-138</v>
      </c>
      <c r="B197" s="30" t="str">
        <f t="shared" si="9"/>
        <v>3</v>
      </c>
      <c r="C197" s="30" t="str">
        <f t="shared" si="10"/>
        <v>-138</v>
      </c>
      <c r="D197" s="30">
        <f>①陸連データ貼付け!B197</f>
        <v>3054416</v>
      </c>
      <c r="E197" s="30" t="str">
        <f>①陸連データ貼付け!C197</f>
        <v>杉浦　平作</v>
      </c>
      <c r="F197" s="30" t="str">
        <f>ASC(①陸連データ貼付け!D197)</f>
        <v>ｽｷﾞｳﾗ ﾍｲｻｸ</v>
      </c>
      <c r="G197" s="30" t="str">
        <f>①陸連データ貼付け!E197</f>
        <v>男</v>
      </c>
      <c r="H197" s="30">
        <f>①陸連データ貼付け!H197</f>
        <v>19120</v>
      </c>
      <c r="I197" s="30" t="str">
        <f>①陸連データ貼付け!I197</f>
        <v>碧AC</v>
      </c>
      <c r="J197" s="30" t="str">
        <f>①陸連データ貼付け!J197</f>
        <v>アオイエーシー</v>
      </c>
      <c r="K197" s="30" t="str">
        <f t="shared" si="11"/>
        <v>碧AC</v>
      </c>
      <c r="L197" s="30" t="str">
        <f>IF(①陸連データ貼付け!P197="","",①陸連データ貼付け!P197)</f>
        <v/>
      </c>
      <c r="M197" s="30" t="str">
        <f>①陸連データ貼付け!Q197</f>
        <v>一般</v>
      </c>
    </row>
    <row r="198" spans="1:13">
      <c r="A198" s="30" t="str">
        <f>IF(①陸連データ貼付け!M198="","",①陸連データ貼付け!M198)</f>
        <v>3-142</v>
      </c>
      <c r="B198" s="30" t="str">
        <f t="shared" si="9"/>
        <v>3</v>
      </c>
      <c r="C198" s="30" t="str">
        <f t="shared" si="10"/>
        <v>-142</v>
      </c>
      <c r="D198" s="30">
        <f>①陸連データ貼付け!B198</f>
        <v>3055114</v>
      </c>
      <c r="E198" s="30" t="str">
        <f>①陸連データ貼付け!C198</f>
        <v>都築　慶和</v>
      </c>
      <c r="F198" s="30" t="str">
        <f>ASC(①陸連データ貼付け!D198)</f>
        <v>ﾂﾂﾞｷ ﾖｼｶｽﾞ</v>
      </c>
      <c r="G198" s="30" t="str">
        <f>①陸連データ貼付け!E198</f>
        <v>男</v>
      </c>
      <c r="H198" s="30">
        <f>①陸連データ貼付け!H198</f>
        <v>19120</v>
      </c>
      <c r="I198" s="30" t="str">
        <f>①陸連データ貼付け!I198</f>
        <v>碧AC</v>
      </c>
      <c r="J198" s="30" t="str">
        <f>①陸連データ貼付け!J198</f>
        <v>アオイエーシー</v>
      </c>
      <c r="K198" s="30" t="str">
        <f t="shared" si="11"/>
        <v>碧AC</v>
      </c>
      <c r="L198" s="30" t="str">
        <f>IF(①陸連データ貼付け!P198="","",①陸連データ貼付け!P198)</f>
        <v/>
      </c>
      <c r="M198" s="30" t="str">
        <f>①陸連データ貼付け!Q198</f>
        <v>一般</v>
      </c>
    </row>
    <row r="199" spans="1:13">
      <c r="A199" s="30" t="str">
        <f>IF(①陸連データ貼付け!M199="","",①陸連データ貼付け!M199)</f>
        <v>3-143</v>
      </c>
      <c r="B199" s="30" t="str">
        <f t="shared" si="9"/>
        <v>3</v>
      </c>
      <c r="C199" s="30" t="str">
        <f t="shared" si="10"/>
        <v>-143</v>
      </c>
      <c r="D199" s="30">
        <f>①陸連データ貼付け!B199</f>
        <v>24767026</v>
      </c>
      <c r="E199" s="30" t="str">
        <f>①陸連データ貼付け!C199</f>
        <v>牧野　友美</v>
      </c>
      <c r="F199" s="30" t="str">
        <f>ASC(①陸連データ貼付け!D199)</f>
        <v>ﾏｷﾉ ﾄﾓﾖｼ</v>
      </c>
      <c r="G199" s="30" t="str">
        <f>①陸連データ貼付け!E199</f>
        <v>男</v>
      </c>
      <c r="H199" s="30">
        <f>①陸連データ貼付け!H199</f>
        <v>19120</v>
      </c>
      <c r="I199" s="30" t="str">
        <f>①陸連データ貼付け!I199</f>
        <v>碧AC</v>
      </c>
      <c r="J199" s="30" t="str">
        <f>①陸連データ貼付け!J199</f>
        <v>アオイエーシー</v>
      </c>
      <c r="K199" s="30" t="str">
        <f t="shared" si="11"/>
        <v>碧AC</v>
      </c>
      <c r="L199" s="30" t="str">
        <f>IF(①陸連データ貼付け!P199="","",①陸連データ貼付け!P199)</f>
        <v/>
      </c>
      <c r="M199" s="30" t="str">
        <f>①陸連データ貼付け!Q199</f>
        <v>一般</v>
      </c>
    </row>
    <row r="200" spans="1:13">
      <c r="A200" s="30" t="str">
        <f>IF(①陸連データ貼付け!M200="","",①陸連データ貼付け!M200)</f>
        <v>C411</v>
      </c>
      <c r="B200" s="30" t="str">
        <f t="shared" si="9"/>
        <v>C</v>
      </c>
      <c r="C200" s="30" t="str">
        <f t="shared" si="10"/>
        <v>411</v>
      </c>
      <c r="D200" s="30">
        <f>①陸連データ貼付け!B200</f>
        <v>58226427</v>
      </c>
      <c r="E200" s="30" t="str">
        <f>①陸連データ貼付け!C200</f>
        <v>宮浦　陸</v>
      </c>
      <c r="F200" s="30" t="str">
        <f>ASC(①陸連データ貼付け!D200)</f>
        <v>ﾐﾔｳﾗ ﾘｸ</v>
      </c>
      <c r="G200" s="30" t="str">
        <f>①陸連データ貼付け!E200</f>
        <v>男</v>
      </c>
      <c r="H200" s="30">
        <f>①陸連データ貼付け!H200</f>
        <v>19120</v>
      </c>
      <c r="I200" s="30" t="str">
        <f>①陸連データ貼付け!I200</f>
        <v>碧AC</v>
      </c>
      <c r="J200" s="30" t="str">
        <f>①陸連データ貼付け!J200</f>
        <v>アオイエーシー</v>
      </c>
      <c r="K200" s="30" t="str">
        <f t="shared" si="11"/>
        <v>碧AC</v>
      </c>
      <c r="L200" s="30" t="str">
        <f>IF(①陸連データ貼付け!P200="","",①陸連データ貼付け!P200)</f>
        <v/>
      </c>
      <c r="M200" s="30" t="str">
        <f>①陸連データ貼付け!Q200</f>
        <v>一般</v>
      </c>
    </row>
    <row r="201" spans="1:13">
      <c r="A201" s="30" t="str">
        <f>IF(①陸連データ貼付け!M201="","",①陸連データ貼付け!M201)</f>
        <v>C410</v>
      </c>
      <c r="B201" s="30" t="str">
        <f t="shared" si="9"/>
        <v>C</v>
      </c>
      <c r="C201" s="30" t="str">
        <f t="shared" si="10"/>
        <v>410</v>
      </c>
      <c r="D201" s="30">
        <f>①陸連データ貼付け!B201</f>
        <v>24911421</v>
      </c>
      <c r="E201" s="30" t="str">
        <f>①陸連データ貼付け!C201</f>
        <v>山元　博幸</v>
      </c>
      <c r="F201" s="30" t="str">
        <f>ASC(①陸連データ貼付け!D201)</f>
        <v>ﾔﾏﾓﾄ ﾋﾛﾕｷ</v>
      </c>
      <c r="G201" s="30" t="str">
        <f>①陸連データ貼付け!E201</f>
        <v>男</v>
      </c>
      <c r="H201" s="30">
        <f>①陸連データ貼付け!H201</f>
        <v>19120</v>
      </c>
      <c r="I201" s="30" t="str">
        <f>①陸連データ貼付け!I201</f>
        <v>碧AC</v>
      </c>
      <c r="J201" s="30" t="str">
        <f>①陸連データ貼付け!J201</f>
        <v>アオイエーシー</v>
      </c>
      <c r="K201" s="30" t="str">
        <f t="shared" si="11"/>
        <v>碧AC</v>
      </c>
      <c r="L201" s="30" t="str">
        <f>IF(①陸連データ貼付け!P201="","",①陸連データ貼付け!P201)</f>
        <v/>
      </c>
      <c r="M201" s="30" t="str">
        <f>①陸連データ貼付け!Q201</f>
        <v>一般</v>
      </c>
    </row>
    <row r="202" spans="1:13">
      <c r="A202" s="30" t="str">
        <f>IF(①陸連データ貼付け!M202="","",①陸連データ貼付け!M202)</f>
        <v>V5122</v>
      </c>
      <c r="B202" s="30" t="str">
        <f t="shared" si="9"/>
        <v>V</v>
      </c>
      <c r="C202" s="30" t="str">
        <f t="shared" si="10"/>
        <v>5122</v>
      </c>
      <c r="D202" s="30">
        <f>①陸連データ貼付け!B202</f>
        <v>88034629</v>
      </c>
      <c r="E202" s="30" t="str">
        <f>①陸連データ貼付け!C202</f>
        <v>岡田　結衣</v>
      </c>
      <c r="F202" s="30" t="str">
        <f>ASC(①陸連データ貼付け!D202)</f>
        <v>ｵｶﾀﾞ ﾕｲ</v>
      </c>
      <c r="G202" s="30" t="str">
        <f>①陸連データ貼付け!E202</f>
        <v>女</v>
      </c>
      <c r="H202" s="30">
        <f>①陸連データ貼付け!H202</f>
        <v>29524</v>
      </c>
      <c r="I202" s="30" t="str">
        <f>①陸連データ貼付け!I202</f>
        <v>安城BMアスリートクラブ</v>
      </c>
      <c r="J202" s="30" t="str">
        <f>①陸連データ貼付け!J202</f>
        <v>アンジョウ　ビーエム　アスリートクラブ</v>
      </c>
      <c r="K202" s="30" t="str">
        <f t="shared" si="11"/>
        <v>安城BMアスリートクラブ</v>
      </c>
      <c r="L202" s="30" t="str">
        <f>IF(①陸連データ貼付け!P202="","",①陸連データ貼付け!P202)</f>
        <v/>
      </c>
      <c r="M202" s="30" t="str">
        <f>①陸連データ貼付け!Q202</f>
        <v>一般</v>
      </c>
    </row>
    <row r="203" spans="1:13">
      <c r="A203" s="30" t="str">
        <f>IF(①陸連データ貼付け!M203="","",①陸連データ貼付け!M203)</f>
        <v>V124</v>
      </c>
      <c r="B203" s="30" t="str">
        <f t="shared" si="9"/>
        <v>V</v>
      </c>
      <c r="C203" s="30" t="str">
        <f t="shared" si="10"/>
        <v>124</v>
      </c>
      <c r="D203" s="30">
        <f>①陸連データ貼付け!B203</f>
        <v>93387939</v>
      </c>
      <c r="E203" s="30" t="str">
        <f>①陸連データ貼付け!C203</f>
        <v>長田　崚汰</v>
      </c>
      <c r="F203" s="30" t="str">
        <f>ASC(①陸連データ貼付け!D203)</f>
        <v>ｵｻﾀﾞ ﾘｮｳﾀ</v>
      </c>
      <c r="G203" s="30" t="str">
        <f>①陸連データ貼付け!E203</f>
        <v>男</v>
      </c>
      <c r="H203" s="30">
        <f>①陸連データ貼付け!H203</f>
        <v>29524</v>
      </c>
      <c r="I203" s="30" t="str">
        <f>①陸連データ貼付け!I203</f>
        <v>安城BMアスリートクラブ</v>
      </c>
      <c r="J203" s="30" t="str">
        <f>①陸連データ貼付け!J203</f>
        <v>アンジョウ　ビーエム　アスリートクラブ</v>
      </c>
      <c r="K203" s="30" t="str">
        <f t="shared" si="11"/>
        <v>安城BMアスリートクラブ</v>
      </c>
      <c r="L203" s="30" t="str">
        <f>IF(①陸連データ貼付け!P203="","",①陸連データ貼付け!P203)</f>
        <v/>
      </c>
      <c r="M203" s="30" t="str">
        <f>①陸連データ貼付け!Q203</f>
        <v>一般</v>
      </c>
    </row>
    <row r="204" spans="1:13">
      <c r="A204" s="30" t="str">
        <f>IF(①陸連データ貼付け!M204="","",①陸連データ貼付け!M204)</f>
        <v>V5120</v>
      </c>
      <c r="B204" s="30" t="str">
        <f t="shared" si="9"/>
        <v>V</v>
      </c>
      <c r="C204" s="30" t="str">
        <f t="shared" si="10"/>
        <v>5120</v>
      </c>
      <c r="D204" s="30">
        <f>①陸連データ貼付け!B204</f>
        <v>94847335</v>
      </c>
      <c r="E204" s="30" t="str">
        <f>①陸連データ貼付け!C204</f>
        <v>神谷　京奈</v>
      </c>
      <c r="F204" s="30" t="str">
        <f>ASC(①陸連データ貼付け!D204)</f>
        <v>ｶﾐﾔ ｷｮｳﾅ</v>
      </c>
      <c r="G204" s="30" t="str">
        <f>①陸連データ貼付け!E204</f>
        <v>女</v>
      </c>
      <c r="H204" s="30">
        <f>①陸連データ貼付け!H204</f>
        <v>29524</v>
      </c>
      <c r="I204" s="30" t="str">
        <f>①陸連データ貼付け!I204</f>
        <v>安城BMアスリートクラブ</v>
      </c>
      <c r="J204" s="30" t="str">
        <f>①陸連データ貼付け!J204</f>
        <v>アンジョウ　ビーエム　アスリートクラブ</v>
      </c>
      <c r="K204" s="30" t="str">
        <f t="shared" si="11"/>
        <v>安城BMアスリートクラブ</v>
      </c>
      <c r="L204" s="30" t="str">
        <f>IF(①陸連データ貼付け!P204="","",①陸連データ貼付け!P204)</f>
        <v/>
      </c>
      <c r="M204" s="30" t="str">
        <f>①陸連データ貼付け!Q204</f>
        <v>一般</v>
      </c>
    </row>
    <row r="205" spans="1:13">
      <c r="A205" s="30" t="str">
        <f>IF(①陸連データ貼付け!M205="","",①陸連データ貼付け!M205)</f>
        <v>V120</v>
      </c>
      <c r="B205" s="30" t="str">
        <f t="shared" si="9"/>
        <v>V</v>
      </c>
      <c r="C205" s="30" t="str">
        <f t="shared" si="10"/>
        <v>120</v>
      </c>
      <c r="D205" s="30">
        <f>①陸連データ貼付け!B205</f>
        <v>74635732</v>
      </c>
      <c r="E205" s="30" t="str">
        <f>①陸連データ貼付け!C205</f>
        <v>佐藤　祥貴</v>
      </c>
      <c r="F205" s="30" t="str">
        <f>ASC(①陸連データ貼付け!D205)</f>
        <v>ｻﾄｳ ﾖｼｷ</v>
      </c>
      <c r="G205" s="30" t="str">
        <f>①陸連データ貼付け!E205</f>
        <v>男</v>
      </c>
      <c r="H205" s="30">
        <f>①陸連データ貼付け!H205</f>
        <v>29524</v>
      </c>
      <c r="I205" s="30" t="str">
        <f>①陸連データ貼付け!I205</f>
        <v>安城BMアスリートクラブ</v>
      </c>
      <c r="J205" s="30" t="str">
        <f>①陸連データ貼付け!J205</f>
        <v>アンジョウ　ビーエム　アスリートクラブ</v>
      </c>
      <c r="K205" s="30" t="str">
        <f t="shared" si="11"/>
        <v>安城BMアスリートクラブ</v>
      </c>
      <c r="L205" s="30" t="str">
        <f>IF(①陸連データ貼付け!P205="","",①陸連データ貼付け!P205)</f>
        <v/>
      </c>
      <c r="M205" s="30" t="str">
        <f>①陸連データ貼付け!Q205</f>
        <v>一般</v>
      </c>
    </row>
    <row r="206" spans="1:13">
      <c r="A206" s="30" t="str">
        <f>IF(①陸連データ貼付け!M206="","",①陸連データ貼付け!M206)</f>
        <v>V126</v>
      </c>
      <c r="B206" s="30" t="str">
        <f t="shared" si="9"/>
        <v>V</v>
      </c>
      <c r="C206" s="30" t="str">
        <f t="shared" si="10"/>
        <v>126</v>
      </c>
      <c r="D206" s="30">
        <f>①陸連データ貼付け!B206</f>
        <v>96743837</v>
      </c>
      <c r="E206" s="30" t="str">
        <f>①陸連データ貼付け!C206</f>
        <v>高須　一輝</v>
      </c>
      <c r="F206" s="30" t="str">
        <f>ASC(①陸連データ貼付け!D206)</f>
        <v>ﾀｶｽ ｲﾂｷ</v>
      </c>
      <c r="G206" s="30" t="str">
        <f>①陸連データ貼付け!E206</f>
        <v>男</v>
      </c>
      <c r="H206" s="30">
        <f>①陸連データ貼付け!H206</f>
        <v>29524</v>
      </c>
      <c r="I206" s="30" t="str">
        <f>①陸連データ貼付け!I206</f>
        <v>安城BMアスリートクラブ</v>
      </c>
      <c r="J206" s="30" t="str">
        <f>①陸連データ貼付け!J206</f>
        <v>アンジョウ　ビーエム　アスリートクラブ</v>
      </c>
      <c r="K206" s="30" t="str">
        <f t="shared" si="11"/>
        <v>安城BMアスリートクラブ</v>
      </c>
      <c r="L206" s="30" t="str">
        <f>IF(①陸連データ貼付け!P206="","",①陸連データ貼付け!P206)</f>
        <v/>
      </c>
      <c r="M206" s="30" t="str">
        <f>①陸連データ貼付け!Q206</f>
        <v>一般</v>
      </c>
    </row>
    <row r="207" spans="1:13">
      <c r="A207" s="30" t="str">
        <f>IF(①陸連データ貼付け!M207="","",①陸連データ貼付け!M207)</f>
        <v>V121</v>
      </c>
      <c r="B207" s="30" t="str">
        <f t="shared" si="9"/>
        <v>V</v>
      </c>
      <c r="C207" s="30" t="str">
        <f t="shared" si="10"/>
        <v>121</v>
      </c>
      <c r="D207" s="30">
        <f>①陸連データ貼付け!B207</f>
        <v>74636430</v>
      </c>
      <c r="E207" s="30" t="str">
        <f>①陸連データ貼付け!C207</f>
        <v>富田　大智</v>
      </c>
      <c r="F207" s="30" t="str">
        <f>ASC(①陸連データ貼付け!D207)</f>
        <v>ﾄﾐﾀ ﾀﾞｲﾁ</v>
      </c>
      <c r="G207" s="30" t="str">
        <f>①陸連データ貼付け!E207</f>
        <v>男</v>
      </c>
      <c r="H207" s="30">
        <f>①陸連データ貼付け!H207</f>
        <v>29524</v>
      </c>
      <c r="I207" s="30" t="str">
        <f>①陸連データ貼付け!I207</f>
        <v>安城BMアスリートクラブ</v>
      </c>
      <c r="J207" s="30" t="str">
        <f>①陸連データ貼付け!J207</f>
        <v>アンジョウ　ビーエム　アスリートクラブ</v>
      </c>
      <c r="K207" s="30" t="str">
        <f t="shared" si="11"/>
        <v>安城BMアスリートクラブ</v>
      </c>
      <c r="L207" s="30" t="str">
        <f>IF(①陸連データ貼付け!P207="","",①陸連データ貼付け!P207)</f>
        <v/>
      </c>
      <c r="M207" s="30" t="str">
        <f>①陸連データ貼付け!Q207</f>
        <v>一般</v>
      </c>
    </row>
    <row r="208" spans="1:13">
      <c r="A208" s="30" t="str">
        <f>IF(①陸連データ貼付け!M208="","",①陸連データ貼付け!M208)</f>
        <v>V5124</v>
      </c>
      <c r="B208" s="30" t="str">
        <f t="shared" si="9"/>
        <v>V</v>
      </c>
      <c r="C208" s="30" t="str">
        <f t="shared" si="10"/>
        <v>5124</v>
      </c>
      <c r="D208" s="30">
        <f>①陸連データ貼付け!B208</f>
        <v>88036328</v>
      </c>
      <c r="E208" s="30" t="str">
        <f>①陸連データ貼付け!C208</f>
        <v>富田　萌里</v>
      </c>
      <c r="F208" s="30" t="str">
        <f>ASC(①陸連データ貼付け!D208)</f>
        <v>ﾄﾐﾀ ﾓｴﾘ</v>
      </c>
      <c r="G208" s="30" t="str">
        <f>①陸連データ貼付け!E208</f>
        <v>女</v>
      </c>
      <c r="H208" s="30">
        <f>①陸連データ貼付け!H208</f>
        <v>29524</v>
      </c>
      <c r="I208" s="30" t="str">
        <f>①陸連データ貼付け!I208</f>
        <v>安城BMアスリートクラブ</v>
      </c>
      <c r="J208" s="30" t="str">
        <f>①陸連データ貼付け!J208</f>
        <v>アンジョウ　ビーエム　アスリートクラブ</v>
      </c>
      <c r="K208" s="30" t="str">
        <f t="shared" si="11"/>
        <v>安城BMアスリートクラブ</v>
      </c>
      <c r="L208" s="30" t="str">
        <f>IF(①陸連データ貼付け!P208="","",①陸連データ貼付け!P208)</f>
        <v/>
      </c>
      <c r="M208" s="30" t="str">
        <f>①陸連データ貼付け!Q208</f>
        <v>一般</v>
      </c>
    </row>
    <row r="209" spans="1:13">
      <c r="A209" s="30" t="str">
        <f>IF(①陸連データ貼付け!M209="","",①陸連データ貼付け!M209)</f>
        <v>V127</v>
      </c>
      <c r="B209" s="30" t="str">
        <f t="shared" si="9"/>
        <v>V</v>
      </c>
      <c r="C209" s="30" t="str">
        <f t="shared" si="10"/>
        <v>127</v>
      </c>
      <c r="D209" s="30">
        <f>①陸連データ貼付け!B209</f>
        <v>85988442</v>
      </c>
      <c r="E209" s="30" t="str">
        <f>①陸連データ貼付け!C209</f>
        <v>野々山　雄</v>
      </c>
      <c r="F209" s="30" t="str">
        <f>ASC(①陸連データ貼付け!D209)</f>
        <v>ﾉﾉﾔﾏ ﾕｳ</v>
      </c>
      <c r="G209" s="30" t="str">
        <f>①陸連データ貼付け!E209</f>
        <v>男</v>
      </c>
      <c r="H209" s="30">
        <f>①陸連データ貼付け!H209</f>
        <v>29524</v>
      </c>
      <c r="I209" s="30" t="str">
        <f>①陸連データ貼付け!I209</f>
        <v>安城BMアスリートクラブ</v>
      </c>
      <c r="J209" s="30" t="str">
        <f>①陸連データ貼付け!J209</f>
        <v>アンジョウ　ビーエム　アスリートクラブ</v>
      </c>
      <c r="K209" s="30" t="str">
        <f t="shared" si="11"/>
        <v>安城BMアスリートクラブ</v>
      </c>
      <c r="L209" s="30" t="str">
        <f>IF(①陸連データ貼付け!P209="","",①陸連データ貼付け!P209)</f>
        <v/>
      </c>
      <c r="M209" s="30" t="str">
        <f>①陸連データ貼付け!Q209</f>
        <v>一般</v>
      </c>
    </row>
    <row r="210" spans="1:13">
      <c r="A210" s="30" t="str">
        <f>IF(①陸連データ貼付け!M210="","",①陸連データ貼付け!M210)</f>
        <v>V5123</v>
      </c>
      <c r="B210" s="30" t="str">
        <f t="shared" si="9"/>
        <v>V</v>
      </c>
      <c r="C210" s="30" t="str">
        <f t="shared" si="10"/>
        <v>5123</v>
      </c>
      <c r="D210" s="30">
        <f>①陸連データ貼付け!B210</f>
        <v>93794436</v>
      </c>
      <c r="E210" s="30" t="str">
        <f>①陸連データ貼付け!C210</f>
        <v>増岡　美緒</v>
      </c>
      <c r="F210" s="30" t="str">
        <f>ASC(①陸連データ貼付け!D210)</f>
        <v>ﾏｽｵｶ ﾐｵ</v>
      </c>
      <c r="G210" s="30" t="str">
        <f>①陸連データ貼付け!E210</f>
        <v>女</v>
      </c>
      <c r="H210" s="30">
        <f>①陸連データ貼付け!H210</f>
        <v>29524</v>
      </c>
      <c r="I210" s="30" t="str">
        <f>①陸連データ貼付け!I210</f>
        <v>安城BMアスリートクラブ</v>
      </c>
      <c r="J210" s="30" t="str">
        <f>①陸連データ貼付け!J210</f>
        <v>アンジョウ　ビーエム　アスリートクラブ</v>
      </c>
      <c r="K210" s="30" t="str">
        <f t="shared" si="11"/>
        <v>安城BMアスリートクラブ</v>
      </c>
      <c r="L210" s="30" t="str">
        <f>IF(①陸連データ貼付け!P210="","",①陸連データ貼付け!P210)</f>
        <v/>
      </c>
      <c r="M210" s="30" t="str">
        <f>①陸連データ貼付け!Q210</f>
        <v>一般</v>
      </c>
    </row>
    <row r="211" spans="1:13">
      <c r="A211" s="30" t="str">
        <f>IF(①陸連データ貼付け!M211="","",①陸連データ貼付け!M211)</f>
        <v>V122</v>
      </c>
      <c r="B211" s="30" t="str">
        <f t="shared" si="9"/>
        <v>V</v>
      </c>
      <c r="C211" s="30" t="str">
        <f t="shared" si="10"/>
        <v>122</v>
      </c>
      <c r="D211" s="30">
        <f>①陸連データ貼付け!B211</f>
        <v>74636228</v>
      </c>
      <c r="E211" s="30" t="str">
        <f>①陸連データ貼付け!C211</f>
        <v>増田　和紀</v>
      </c>
      <c r="F211" s="30" t="str">
        <f>ASC(①陸連データ貼付け!D211)</f>
        <v>ﾏｽﾀﾞ ｶｽﾞｷ</v>
      </c>
      <c r="G211" s="30" t="str">
        <f>①陸連データ貼付け!E211</f>
        <v>男</v>
      </c>
      <c r="H211" s="30">
        <f>①陸連データ貼付け!H211</f>
        <v>29524</v>
      </c>
      <c r="I211" s="30" t="str">
        <f>①陸連データ貼付け!I211</f>
        <v>安城BMアスリートクラブ</v>
      </c>
      <c r="J211" s="30" t="str">
        <f>①陸連データ貼付け!J211</f>
        <v>アンジョウ　ビーエム　アスリートクラブ</v>
      </c>
      <c r="K211" s="30" t="str">
        <f t="shared" si="11"/>
        <v>安城BMアスリートクラブ</v>
      </c>
      <c r="L211" s="30" t="str">
        <f>IF(①陸連データ貼付け!P211="","",①陸連データ貼付け!P211)</f>
        <v/>
      </c>
      <c r="M211" s="30" t="str">
        <f>①陸連データ貼付け!Q211</f>
        <v>一般</v>
      </c>
    </row>
    <row r="212" spans="1:13">
      <c r="A212" s="30" t="str">
        <f>IF(①陸連データ貼付け!M212="","",①陸連データ貼付け!M212)</f>
        <v>V125</v>
      </c>
      <c r="B212" s="30" t="str">
        <f t="shared" si="9"/>
        <v>V</v>
      </c>
      <c r="C212" s="30" t="str">
        <f t="shared" si="10"/>
        <v>125</v>
      </c>
      <c r="D212" s="30">
        <f>①陸連データ貼付け!B212</f>
        <v>93901123</v>
      </c>
      <c r="E212" s="30" t="str">
        <f>①陸連データ貼付け!C212</f>
        <v>薮　快星</v>
      </c>
      <c r="F212" s="30" t="str">
        <f>ASC(①陸連データ貼付け!D212)</f>
        <v>ﾔﾌﾞ ｶｲｾｲ</v>
      </c>
      <c r="G212" s="30" t="str">
        <f>①陸連データ貼付け!E212</f>
        <v>男</v>
      </c>
      <c r="H212" s="30">
        <f>①陸連データ貼付け!H212</f>
        <v>29524</v>
      </c>
      <c r="I212" s="30" t="str">
        <f>①陸連データ貼付け!I212</f>
        <v>安城BMアスリートクラブ</v>
      </c>
      <c r="J212" s="30" t="str">
        <f>①陸連データ貼付け!J212</f>
        <v>アンジョウ　ビーエム　アスリートクラブ</v>
      </c>
      <c r="K212" s="30" t="str">
        <f t="shared" si="11"/>
        <v>安城BMアスリートクラブ</v>
      </c>
      <c r="L212" s="30" t="str">
        <f>IF(①陸連データ貼付け!P212="","",①陸連データ貼付け!P212)</f>
        <v/>
      </c>
      <c r="M212" s="30" t="str">
        <f>①陸連データ貼付け!Q212</f>
        <v>一般</v>
      </c>
    </row>
    <row r="213" spans="1:13">
      <c r="A213" s="30" t="str">
        <f>IF(①陸連データ貼付け!M213="","",①陸連データ貼付け!M213)</f>
        <v>V123</v>
      </c>
      <c r="B213" s="30" t="str">
        <f t="shared" si="9"/>
        <v>V</v>
      </c>
      <c r="C213" s="30" t="str">
        <f t="shared" si="10"/>
        <v>123</v>
      </c>
      <c r="D213" s="30">
        <f>①陸連データ貼付け!B213</f>
        <v>93757839</v>
      </c>
      <c r="E213" s="30" t="str">
        <f>①陸連データ貼付け!C213</f>
        <v>山崎　太一</v>
      </c>
      <c r="F213" s="30" t="str">
        <f>ASC(①陸連データ貼付け!D213)</f>
        <v>ﾔﾏｻﾞｷ ﾀｲﾁ</v>
      </c>
      <c r="G213" s="30" t="str">
        <f>①陸連データ貼付け!E213</f>
        <v>男</v>
      </c>
      <c r="H213" s="30">
        <f>①陸連データ貼付け!H213</f>
        <v>29524</v>
      </c>
      <c r="I213" s="30" t="str">
        <f>①陸連データ貼付け!I213</f>
        <v>安城BMアスリートクラブ</v>
      </c>
      <c r="J213" s="30" t="str">
        <f>①陸連データ貼付け!J213</f>
        <v>アンジョウ　ビーエム　アスリートクラブ</v>
      </c>
      <c r="K213" s="30" t="str">
        <f t="shared" si="11"/>
        <v>安城BMアスリートクラブ</v>
      </c>
      <c r="L213" s="30" t="str">
        <f>IF(①陸連データ貼付け!P213="","",①陸連データ貼付け!P213)</f>
        <v/>
      </c>
      <c r="M213" s="30" t="str">
        <f>①陸連データ貼付け!Q213</f>
        <v>一般</v>
      </c>
    </row>
    <row r="214" spans="1:13">
      <c r="A214" s="30" t="str">
        <f>IF(①陸連データ貼付け!M214="","",①陸連データ貼付け!M214)</f>
        <v>C532</v>
      </c>
      <c r="B214" s="30" t="str">
        <f t="shared" si="9"/>
        <v>C</v>
      </c>
      <c r="C214" s="30" t="str">
        <f t="shared" si="10"/>
        <v>532</v>
      </c>
      <c r="D214" s="30">
        <f>①陸連データ貼付け!B214</f>
        <v>97244834</v>
      </c>
      <c r="E214" s="30" t="str">
        <f>①陸連データ貼付け!C214</f>
        <v>渥美　敬介</v>
      </c>
      <c r="F214" s="30" t="str">
        <f>ASC(①陸連データ貼付け!D214)</f>
        <v>ｱﾂﾐ ｹｲｽｹ</v>
      </c>
      <c r="G214" s="30" t="str">
        <f>①陸連データ貼付け!E214</f>
        <v>男</v>
      </c>
      <c r="H214" s="30">
        <f>①陸連データ貼付け!H214</f>
        <v>219</v>
      </c>
      <c r="I214" s="30" t="str">
        <f>①陸連データ貼付け!I214</f>
        <v>安城快足ＡＣ</v>
      </c>
      <c r="J214" s="30" t="str">
        <f>①陸連データ貼付け!J214</f>
        <v>アンジョウカイソク</v>
      </c>
      <c r="K214" s="30" t="str">
        <f t="shared" si="11"/>
        <v>安城快足ＡＣ</v>
      </c>
      <c r="L214" s="30" t="str">
        <f>IF(①陸連データ貼付け!P214="","",①陸連データ貼付け!P214)</f>
        <v/>
      </c>
      <c r="M214" s="30" t="str">
        <f>①陸連データ貼付け!Q214</f>
        <v>一般</v>
      </c>
    </row>
    <row r="215" spans="1:13">
      <c r="A215" s="30" t="str">
        <f>IF(①陸連データ貼付け!M215="","",①陸連データ貼付け!M215)</f>
        <v>C499</v>
      </c>
      <c r="B215" s="30" t="str">
        <f t="shared" si="9"/>
        <v>C</v>
      </c>
      <c r="C215" s="30" t="str">
        <f t="shared" si="10"/>
        <v>499</v>
      </c>
      <c r="D215" s="30">
        <f>①陸連データ貼付け!B215</f>
        <v>5120311</v>
      </c>
      <c r="E215" s="30" t="str">
        <f>①陸連データ貼付け!C215</f>
        <v>新井　義治</v>
      </c>
      <c r="F215" s="30" t="str">
        <f>ASC(①陸連データ貼付け!D215)</f>
        <v>ｱﾗｲ ﾖｼﾊﾙ</v>
      </c>
      <c r="G215" s="30" t="str">
        <f>①陸連データ貼付け!E215</f>
        <v>男</v>
      </c>
      <c r="H215" s="30">
        <f>①陸連データ貼付け!H215</f>
        <v>219</v>
      </c>
      <c r="I215" s="30" t="str">
        <f>①陸連データ貼付け!I215</f>
        <v>安城快足ＡＣ</v>
      </c>
      <c r="J215" s="30" t="str">
        <f>①陸連データ貼付け!J215</f>
        <v>アンジョウカイソク</v>
      </c>
      <c r="K215" s="30" t="str">
        <f t="shared" si="11"/>
        <v>安城快足ＡＣ</v>
      </c>
      <c r="L215" s="30" t="str">
        <f>IF(①陸連データ貼付け!P215="","",①陸連データ貼付け!P215)</f>
        <v/>
      </c>
      <c r="M215" s="30" t="str">
        <f>①陸連データ貼付け!Q215</f>
        <v>一般</v>
      </c>
    </row>
    <row r="216" spans="1:13">
      <c r="A216" s="30" t="str">
        <f>IF(①陸連データ貼付け!M216="","",①陸連データ貼付け!M216)</f>
        <v>C530</v>
      </c>
      <c r="B216" s="30" t="str">
        <f t="shared" si="9"/>
        <v>C</v>
      </c>
      <c r="C216" s="30" t="str">
        <f t="shared" si="10"/>
        <v>530</v>
      </c>
      <c r="D216" s="30">
        <f>①陸連データ貼付け!B216</f>
        <v>94453530</v>
      </c>
      <c r="E216" s="30" t="str">
        <f>①陸連データ貼付け!C216</f>
        <v>石黒　大</v>
      </c>
      <c r="F216" s="30" t="str">
        <f>ASC(①陸連データ貼付け!D216)</f>
        <v>ｲｼｸﾞﾛ ﾀﾞｲ</v>
      </c>
      <c r="G216" s="30" t="str">
        <f>①陸連データ貼付け!E216</f>
        <v>男</v>
      </c>
      <c r="H216" s="30">
        <f>①陸連データ貼付け!H216</f>
        <v>219</v>
      </c>
      <c r="I216" s="30" t="str">
        <f>①陸連データ貼付け!I216</f>
        <v>安城快足ＡＣ</v>
      </c>
      <c r="J216" s="30" t="str">
        <f>①陸連データ貼付け!J216</f>
        <v>アンジョウカイソク</v>
      </c>
      <c r="K216" s="30" t="str">
        <f t="shared" si="11"/>
        <v>安城快足ＡＣ</v>
      </c>
      <c r="L216" s="30" t="str">
        <f>IF(①陸連データ貼付け!P216="","",①陸連データ貼付け!P216)</f>
        <v/>
      </c>
      <c r="M216" s="30" t="str">
        <f>①陸連データ貼付け!Q216</f>
        <v>一般</v>
      </c>
    </row>
    <row r="217" spans="1:13">
      <c r="A217" s="30" t="str">
        <f>IF(①陸連データ貼付け!M217="","",①陸連データ貼付け!M217)</f>
        <v>C517</v>
      </c>
      <c r="B217" s="30" t="str">
        <f t="shared" si="9"/>
        <v>C</v>
      </c>
      <c r="C217" s="30" t="str">
        <f t="shared" si="10"/>
        <v>517</v>
      </c>
      <c r="D217" s="30">
        <f>①陸連データ貼付け!B217</f>
        <v>73232421</v>
      </c>
      <c r="E217" s="30" t="str">
        <f>①陸連データ貼付け!C217</f>
        <v>市川　彩子</v>
      </c>
      <c r="F217" s="30" t="str">
        <f>ASC(①陸連データ貼付け!D217)</f>
        <v>ｲﾁｶﾜ ﾂﾔｺ</v>
      </c>
      <c r="G217" s="30" t="str">
        <f>①陸連データ貼付け!E217</f>
        <v>女</v>
      </c>
      <c r="H217" s="30">
        <f>①陸連データ貼付け!H217</f>
        <v>219</v>
      </c>
      <c r="I217" s="30" t="str">
        <f>①陸連データ貼付け!I217</f>
        <v>安城快足ＡＣ</v>
      </c>
      <c r="J217" s="30" t="str">
        <f>①陸連データ貼付け!J217</f>
        <v>アンジョウカイソク</v>
      </c>
      <c r="K217" s="30" t="str">
        <f t="shared" si="11"/>
        <v>安城快足ＡＣ</v>
      </c>
      <c r="L217" s="30" t="str">
        <f>IF(①陸連データ貼付け!P217="","",①陸連データ貼付け!P217)</f>
        <v/>
      </c>
      <c r="M217" s="30" t="str">
        <f>①陸連データ貼付け!Q217</f>
        <v>一般</v>
      </c>
    </row>
    <row r="218" spans="1:13">
      <c r="A218" s="30" t="str">
        <f>IF(①陸連データ貼付け!M218="","",①陸連データ貼付け!M218)</f>
        <v>C502</v>
      </c>
      <c r="B218" s="30" t="str">
        <f t="shared" si="9"/>
        <v>C</v>
      </c>
      <c r="C218" s="30" t="str">
        <f t="shared" si="10"/>
        <v>502</v>
      </c>
      <c r="D218" s="30">
        <f>①陸連データ貼付け!B218</f>
        <v>16846833</v>
      </c>
      <c r="E218" s="30" t="str">
        <f>①陸連データ貼付け!C218</f>
        <v>稲垣　竹彦</v>
      </c>
      <c r="F218" s="30" t="str">
        <f>ASC(①陸連データ貼付け!D218)</f>
        <v>ｲﾅｶﾞｷ ﾀｹﾋｺ</v>
      </c>
      <c r="G218" s="30" t="str">
        <f>①陸連データ貼付け!E218</f>
        <v>男</v>
      </c>
      <c r="H218" s="30">
        <f>①陸連データ貼付け!H218</f>
        <v>219</v>
      </c>
      <c r="I218" s="30" t="str">
        <f>①陸連データ貼付け!I218</f>
        <v>安城快足ＡＣ</v>
      </c>
      <c r="J218" s="30" t="str">
        <f>①陸連データ貼付け!J218</f>
        <v>アンジョウカイソク</v>
      </c>
      <c r="K218" s="30" t="str">
        <f t="shared" si="11"/>
        <v>安城快足ＡＣ</v>
      </c>
      <c r="L218" s="30" t="str">
        <f>IF(①陸連データ貼付け!P218="","",①陸連データ貼付け!P218)</f>
        <v/>
      </c>
      <c r="M218" s="30" t="str">
        <f>①陸連データ貼付け!Q218</f>
        <v>一般</v>
      </c>
    </row>
    <row r="219" spans="1:13">
      <c r="A219" s="30" t="str">
        <f>IF(①陸連データ貼付け!M219="","",①陸連データ貼付け!M219)</f>
        <v>C504</v>
      </c>
      <c r="B219" s="30" t="str">
        <f t="shared" si="9"/>
        <v>C</v>
      </c>
      <c r="C219" s="30" t="str">
        <f t="shared" si="10"/>
        <v>504</v>
      </c>
      <c r="D219" s="30">
        <f>①陸連データ貼付け!B219</f>
        <v>16859534</v>
      </c>
      <c r="E219" s="30" t="str">
        <f>①陸連データ貼付け!C219</f>
        <v>猪原　茂基</v>
      </c>
      <c r="F219" s="30" t="str">
        <f>ASC(①陸連データ貼付け!D219)</f>
        <v>ｲﾉﾊﾗ ｼｹﾞｷ</v>
      </c>
      <c r="G219" s="30" t="str">
        <f>①陸連データ貼付け!E219</f>
        <v>男</v>
      </c>
      <c r="H219" s="30">
        <f>①陸連データ貼付け!H219</f>
        <v>219</v>
      </c>
      <c r="I219" s="30" t="str">
        <f>①陸連データ貼付け!I219</f>
        <v>安城快足ＡＣ</v>
      </c>
      <c r="J219" s="30" t="str">
        <f>①陸連データ貼付け!J219</f>
        <v>アンジョウカイソク</v>
      </c>
      <c r="K219" s="30" t="str">
        <f t="shared" si="11"/>
        <v>安城快足ＡＣ</v>
      </c>
      <c r="L219" s="30" t="str">
        <f>IF(①陸連データ貼付け!P219="","",①陸連データ貼付け!P219)</f>
        <v/>
      </c>
      <c r="M219" s="30" t="str">
        <f>①陸連データ貼付け!Q219</f>
        <v>一般</v>
      </c>
    </row>
    <row r="220" spans="1:13">
      <c r="A220" s="30" t="str">
        <f>IF(①陸連データ貼付け!M220="","",①陸連データ貼付け!M220)</f>
        <v>C510</v>
      </c>
      <c r="B220" s="30" t="str">
        <f t="shared" ref="B220:B283" si="12">LEFT(A220,1)</f>
        <v>C</v>
      </c>
      <c r="C220" s="30" t="str">
        <f t="shared" ref="C220:C283" si="13">REPLACE(A220,1,1,"")</f>
        <v>510</v>
      </c>
      <c r="D220" s="30">
        <f>①陸連データ貼付け!B220</f>
        <v>59293634</v>
      </c>
      <c r="E220" s="30" t="str">
        <f>①陸連データ貼付け!C220</f>
        <v>入谷　高広</v>
      </c>
      <c r="F220" s="30" t="str">
        <f>ASC(①陸連データ貼付け!D220)</f>
        <v>ｲﾘﾀﾆ ﾀｶﾋﾛ</v>
      </c>
      <c r="G220" s="30" t="str">
        <f>①陸連データ貼付け!E220</f>
        <v>男</v>
      </c>
      <c r="H220" s="30">
        <f>①陸連データ貼付け!H220</f>
        <v>219</v>
      </c>
      <c r="I220" s="30" t="str">
        <f>①陸連データ貼付け!I220</f>
        <v>安城快足ＡＣ</v>
      </c>
      <c r="J220" s="30" t="str">
        <f>①陸連データ貼付け!J220</f>
        <v>アンジョウカイソク</v>
      </c>
      <c r="K220" s="30" t="str">
        <f t="shared" ref="K220:K283" si="14">I220</f>
        <v>安城快足ＡＣ</v>
      </c>
      <c r="L220" s="30" t="str">
        <f>IF(①陸連データ貼付け!P220="","",①陸連データ貼付け!P220)</f>
        <v/>
      </c>
      <c r="M220" s="30" t="str">
        <f>①陸連データ貼付け!Q220</f>
        <v>一般</v>
      </c>
    </row>
    <row r="221" spans="1:13">
      <c r="A221" s="30" t="str">
        <f>IF(①陸連データ貼付け!M221="","",①陸連データ貼付け!M221)</f>
        <v>C527</v>
      </c>
      <c r="B221" s="30" t="str">
        <f t="shared" si="12"/>
        <v>C</v>
      </c>
      <c r="C221" s="30" t="str">
        <f t="shared" si="13"/>
        <v>527</v>
      </c>
      <c r="D221" s="30">
        <f>①陸連データ貼付け!B221</f>
        <v>85350728</v>
      </c>
      <c r="E221" s="30" t="str">
        <f>①陸連データ貼付け!C221</f>
        <v>岩附　幸介</v>
      </c>
      <c r="F221" s="30" t="str">
        <f>ASC(①陸連データ貼付け!D221)</f>
        <v>ｲﾜﾂｷ ｺｳｽｹ</v>
      </c>
      <c r="G221" s="30" t="str">
        <f>①陸連データ貼付け!E221</f>
        <v>男</v>
      </c>
      <c r="H221" s="30">
        <f>①陸連データ貼付け!H221</f>
        <v>219</v>
      </c>
      <c r="I221" s="30" t="str">
        <f>①陸連データ貼付け!I221</f>
        <v>安城快足ＡＣ</v>
      </c>
      <c r="J221" s="30" t="str">
        <f>①陸連データ貼付け!J221</f>
        <v>アンジョウカイソク</v>
      </c>
      <c r="K221" s="30" t="str">
        <f t="shared" si="14"/>
        <v>安城快足ＡＣ</v>
      </c>
      <c r="L221" s="30" t="str">
        <f>IF(①陸連データ貼付け!P221="","",①陸連データ貼付け!P221)</f>
        <v/>
      </c>
      <c r="M221" s="30" t="str">
        <f>①陸連データ貼付け!Q221</f>
        <v>一般</v>
      </c>
    </row>
    <row r="222" spans="1:13">
      <c r="A222" s="30" t="str">
        <f>IF(①陸連データ貼付け!M222="","",①陸連データ貼付け!M222)</f>
        <v>C508</v>
      </c>
      <c r="B222" s="30" t="str">
        <f t="shared" si="12"/>
        <v>C</v>
      </c>
      <c r="C222" s="30" t="str">
        <f t="shared" si="13"/>
        <v>508</v>
      </c>
      <c r="D222" s="30">
        <f>①陸連データ貼付け!B222</f>
        <v>46579233</v>
      </c>
      <c r="E222" s="30" t="str">
        <f>①陸連データ貼付け!C222</f>
        <v>岩本　勝</v>
      </c>
      <c r="F222" s="30" t="str">
        <f>ASC(①陸連データ貼付け!D222)</f>
        <v>ｲﾜﾓﾄ ﾏｻﾙ</v>
      </c>
      <c r="G222" s="30" t="str">
        <f>①陸連データ貼付け!E222</f>
        <v>男</v>
      </c>
      <c r="H222" s="30">
        <f>①陸連データ貼付け!H222</f>
        <v>219</v>
      </c>
      <c r="I222" s="30" t="str">
        <f>①陸連データ貼付け!I222</f>
        <v>安城快足ＡＣ</v>
      </c>
      <c r="J222" s="30" t="str">
        <f>①陸連データ貼付け!J222</f>
        <v>アンジョウカイソク</v>
      </c>
      <c r="K222" s="30" t="str">
        <f t="shared" si="14"/>
        <v>安城快足ＡＣ</v>
      </c>
      <c r="L222" s="30" t="str">
        <f>IF(①陸連データ貼付け!P222="","",①陸連データ貼付け!P222)</f>
        <v/>
      </c>
      <c r="M222" s="30" t="str">
        <f>①陸連データ貼付け!Q222</f>
        <v>一般</v>
      </c>
    </row>
    <row r="223" spans="1:13">
      <c r="A223" s="30" t="str">
        <f>IF(①陸連データ貼付け!M223="","",①陸連データ貼付け!M223)</f>
        <v>C515</v>
      </c>
      <c r="B223" s="30" t="str">
        <f t="shared" si="12"/>
        <v>C</v>
      </c>
      <c r="C223" s="30" t="str">
        <f t="shared" si="13"/>
        <v>515</v>
      </c>
      <c r="D223" s="30">
        <f>①陸連データ貼付け!B223</f>
        <v>72464124</v>
      </c>
      <c r="E223" s="30" t="str">
        <f>①陸連データ貼付け!C223</f>
        <v>長田　彩果</v>
      </c>
      <c r="F223" s="30" t="str">
        <f>ASC(①陸連データ貼付け!D223)</f>
        <v>ｵｻﾀﾞ ｱﾔｶ</v>
      </c>
      <c r="G223" s="30" t="str">
        <f>①陸連データ貼付け!E223</f>
        <v>女</v>
      </c>
      <c r="H223" s="30">
        <f>①陸連データ貼付け!H223</f>
        <v>219</v>
      </c>
      <c r="I223" s="30" t="str">
        <f>①陸連データ貼付け!I223</f>
        <v>安城快足ＡＣ</v>
      </c>
      <c r="J223" s="30" t="str">
        <f>①陸連データ貼付け!J223</f>
        <v>アンジョウカイソク</v>
      </c>
      <c r="K223" s="30" t="str">
        <f t="shared" si="14"/>
        <v>安城快足ＡＣ</v>
      </c>
      <c r="L223" s="30" t="str">
        <f>IF(①陸連データ貼付け!P223="","",①陸連データ貼付け!P223)</f>
        <v/>
      </c>
      <c r="M223" s="30" t="str">
        <f>①陸連データ貼付け!Q223</f>
        <v>一般</v>
      </c>
    </row>
    <row r="224" spans="1:13">
      <c r="A224" s="30" t="str">
        <f>IF(①陸連データ貼付け!M224="","",①陸連データ貼付け!M224)</f>
        <v>C524</v>
      </c>
      <c r="B224" s="30" t="str">
        <f t="shared" si="12"/>
        <v>C</v>
      </c>
      <c r="C224" s="30" t="str">
        <f t="shared" si="13"/>
        <v>524</v>
      </c>
      <c r="D224" s="30">
        <f>①陸連データ貼付け!B224</f>
        <v>85231423</v>
      </c>
      <c r="E224" s="30" t="str">
        <f>①陸連データ貼付け!C224</f>
        <v>垣下　晃毅</v>
      </c>
      <c r="F224" s="30" t="str">
        <f>ASC(①陸連データ貼付け!D224)</f>
        <v>ｶｷｼﾀ ｺｳｷ</v>
      </c>
      <c r="G224" s="30" t="str">
        <f>①陸連データ貼付け!E224</f>
        <v>男</v>
      </c>
      <c r="H224" s="30">
        <f>①陸連データ貼付け!H224</f>
        <v>219</v>
      </c>
      <c r="I224" s="30" t="str">
        <f>①陸連データ貼付け!I224</f>
        <v>安城快足ＡＣ</v>
      </c>
      <c r="J224" s="30" t="str">
        <f>①陸連データ貼付け!J224</f>
        <v>アンジョウカイソク</v>
      </c>
      <c r="K224" s="30" t="str">
        <f t="shared" si="14"/>
        <v>安城快足ＡＣ</v>
      </c>
      <c r="L224" s="30" t="str">
        <f>IF(①陸連データ貼付け!P224="","",①陸連データ貼付け!P224)</f>
        <v/>
      </c>
      <c r="M224" s="30" t="str">
        <f>①陸連データ貼付け!Q224</f>
        <v>一般</v>
      </c>
    </row>
    <row r="225" spans="1:13">
      <c r="A225" s="30" t="str">
        <f>IF(①陸連データ貼付け!M225="","",①陸連データ貼付け!M225)</f>
        <v>C529</v>
      </c>
      <c r="B225" s="30" t="str">
        <f t="shared" si="12"/>
        <v>C</v>
      </c>
      <c r="C225" s="30" t="str">
        <f t="shared" si="13"/>
        <v>529</v>
      </c>
      <c r="D225" s="30">
        <f>①陸連データ貼付け!B225</f>
        <v>87312021</v>
      </c>
      <c r="E225" s="30" t="str">
        <f>①陸連データ貼付け!C225</f>
        <v>神谷　恒徳</v>
      </c>
      <c r="F225" s="30" t="str">
        <f>ASC(①陸連データ貼付け!D225)</f>
        <v>ｶﾐﾔ ﾂﾈﾉﾘ</v>
      </c>
      <c r="G225" s="30" t="str">
        <f>①陸連データ貼付け!E225</f>
        <v>男</v>
      </c>
      <c r="H225" s="30">
        <f>①陸連データ貼付け!H225</f>
        <v>219</v>
      </c>
      <c r="I225" s="30" t="str">
        <f>①陸連データ貼付け!I225</f>
        <v>安城快足ＡＣ</v>
      </c>
      <c r="J225" s="30" t="str">
        <f>①陸連データ貼付け!J225</f>
        <v>アンジョウカイソク</v>
      </c>
      <c r="K225" s="30" t="str">
        <f t="shared" si="14"/>
        <v>安城快足ＡＣ</v>
      </c>
      <c r="L225" s="30" t="str">
        <f>IF(①陸連データ貼付け!P225="","",①陸連データ貼付け!P225)</f>
        <v/>
      </c>
      <c r="M225" s="30" t="str">
        <f>①陸連データ貼付け!Q225</f>
        <v>一般</v>
      </c>
    </row>
    <row r="226" spans="1:13">
      <c r="A226" s="30" t="str">
        <f>IF(①陸連データ貼付け!M226="","",①陸連データ貼付け!M226)</f>
        <v>C525</v>
      </c>
      <c r="B226" s="30" t="str">
        <f t="shared" si="12"/>
        <v>C</v>
      </c>
      <c r="C226" s="30" t="str">
        <f t="shared" si="13"/>
        <v>525</v>
      </c>
      <c r="D226" s="30">
        <f>①陸連データ貼付け!B226</f>
        <v>85231524</v>
      </c>
      <c r="E226" s="30" t="str">
        <f>①陸連データ貼付け!C226</f>
        <v>神谷　昌宏</v>
      </c>
      <c r="F226" s="30" t="str">
        <f>ASC(①陸連データ貼付け!D226)</f>
        <v>ｶﾐﾔ ﾏｻﾋﾛ</v>
      </c>
      <c r="G226" s="30" t="str">
        <f>①陸連データ貼付け!E226</f>
        <v>男</v>
      </c>
      <c r="H226" s="30">
        <f>①陸連データ貼付け!H226</f>
        <v>219</v>
      </c>
      <c r="I226" s="30" t="str">
        <f>①陸連データ貼付け!I226</f>
        <v>安城快足ＡＣ</v>
      </c>
      <c r="J226" s="30" t="str">
        <f>①陸連データ貼付け!J226</f>
        <v>アンジョウカイソク</v>
      </c>
      <c r="K226" s="30" t="str">
        <f t="shared" si="14"/>
        <v>安城快足ＡＣ</v>
      </c>
      <c r="L226" s="30" t="str">
        <f>IF(①陸連データ貼付け!P226="","",①陸連データ貼付け!P226)</f>
        <v/>
      </c>
      <c r="M226" s="30" t="str">
        <f>①陸連データ貼付け!Q226</f>
        <v>一般</v>
      </c>
    </row>
    <row r="227" spans="1:13">
      <c r="A227" s="30" t="str">
        <f>IF(①陸連データ貼付け!M227="","",①陸連データ貼付け!M227)</f>
        <v>C509</v>
      </c>
      <c r="B227" s="30" t="str">
        <f t="shared" si="12"/>
        <v>C</v>
      </c>
      <c r="C227" s="30" t="str">
        <f t="shared" si="13"/>
        <v>509</v>
      </c>
      <c r="D227" s="30">
        <f>①陸連データ貼付け!B227</f>
        <v>58674434</v>
      </c>
      <c r="E227" s="30" t="str">
        <f>①陸連データ貼付け!C227</f>
        <v>河内　真弓</v>
      </c>
      <c r="F227" s="30" t="str">
        <f>ASC(①陸連データ貼付け!D227)</f>
        <v>ｶﾜｳﾁ ﾏﾕﾐ</v>
      </c>
      <c r="G227" s="30" t="str">
        <f>①陸連データ貼付け!E227</f>
        <v>女</v>
      </c>
      <c r="H227" s="30">
        <f>①陸連データ貼付け!H227</f>
        <v>219</v>
      </c>
      <c r="I227" s="30" t="str">
        <f>①陸連データ貼付け!I227</f>
        <v>安城快足ＡＣ</v>
      </c>
      <c r="J227" s="30" t="str">
        <f>①陸連データ貼付け!J227</f>
        <v>アンジョウカイソク</v>
      </c>
      <c r="K227" s="30" t="str">
        <f t="shared" si="14"/>
        <v>安城快足ＡＣ</v>
      </c>
      <c r="L227" s="30" t="str">
        <f>IF(①陸連データ貼付け!P227="","",①陸連データ貼付け!P227)</f>
        <v/>
      </c>
      <c r="M227" s="30" t="str">
        <f>①陸連データ貼付け!Q227</f>
        <v>一般</v>
      </c>
    </row>
    <row r="228" spans="1:13">
      <c r="A228" s="30" t="str">
        <f>IF(①陸連データ貼付け!M228="","",①陸連データ貼付け!M228)</f>
        <v>C512</v>
      </c>
      <c r="B228" s="30" t="str">
        <f t="shared" si="12"/>
        <v>C</v>
      </c>
      <c r="C228" s="30" t="str">
        <f t="shared" si="13"/>
        <v>512</v>
      </c>
      <c r="D228" s="30">
        <f>①陸連データ貼付け!B228</f>
        <v>59302120</v>
      </c>
      <c r="E228" s="30" t="str">
        <f>①陸連データ貼付け!C228</f>
        <v>北郷　菜実</v>
      </c>
      <c r="F228" s="30" t="str">
        <f>ASC(①陸連データ貼付け!D228)</f>
        <v>ｷﾀｺﾞｳ ﾅﾐ</v>
      </c>
      <c r="G228" s="30" t="str">
        <f>①陸連データ貼付け!E228</f>
        <v>女</v>
      </c>
      <c r="H228" s="30">
        <f>①陸連データ貼付け!H228</f>
        <v>219</v>
      </c>
      <c r="I228" s="30" t="str">
        <f>①陸連データ貼付け!I228</f>
        <v>安城快足ＡＣ</v>
      </c>
      <c r="J228" s="30" t="str">
        <f>①陸連データ貼付け!J228</f>
        <v>アンジョウカイソク</v>
      </c>
      <c r="K228" s="30" t="str">
        <f t="shared" si="14"/>
        <v>安城快足ＡＣ</v>
      </c>
      <c r="L228" s="30" t="str">
        <f>IF(①陸連データ貼付け!P228="","",①陸連データ貼付け!P228)</f>
        <v/>
      </c>
      <c r="M228" s="30" t="str">
        <f>①陸連データ貼付け!Q228</f>
        <v>一般</v>
      </c>
    </row>
    <row r="229" spans="1:13">
      <c r="A229" s="30" t="str">
        <f>IF(①陸連データ貼付け!M229="","",①陸連データ貼付け!M229)</f>
        <v>C519</v>
      </c>
      <c r="B229" s="30" t="str">
        <f t="shared" si="12"/>
        <v>C</v>
      </c>
      <c r="C229" s="30" t="str">
        <f t="shared" si="13"/>
        <v>519</v>
      </c>
      <c r="D229" s="30">
        <f>①陸連データ貼付け!B229</f>
        <v>73232926</v>
      </c>
      <c r="E229" s="30" t="str">
        <f>①陸連データ貼付け!C229</f>
        <v>黒野　博</v>
      </c>
      <c r="F229" s="30" t="str">
        <f>ASC(①陸連データ貼付け!D229)</f>
        <v>ｸﾛﾉ ﾋﾛｼ</v>
      </c>
      <c r="G229" s="30" t="str">
        <f>①陸連データ貼付け!E229</f>
        <v>男</v>
      </c>
      <c r="H229" s="30">
        <f>①陸連データ貼付け!H229</f>
        <v>219</v>
      </c>
      <c r="I229" s="30" t="str">
        <f>①陸連データ貼付け!I229</f>
        <v>安城快足ＡＣ</v>
      </c>
      <c r="J229" s="30" t="str">
        <f>①陸連データ貼付け!J229</f>
        <v>アンジョウカイソク</v>
      </c>
      <c r="K229" s="30" t="str">
        <f t="shared" si="14"/>
        <v>安城快足ＡＣ</v>
      </c>
      <c r="L229" s="30" t="str">
        <f>IF(①陸連データ貼付け!P229="","",①陸連データ貼付け!P229)</f>
        <v/>
      </c>
      <c r="M229" s="30" t="str">
        <f>①陸連データ貼付け!Q229</f>
        <v>一般</v>
      </c>
    </row>
    <row r="230" spans="1:13">
      <c r="A230" s="30" t="str">
        <f>IF(①陸連データ貼付け!M230="","",①陸連データ貼付け!M230)</f>
        <v>C635</v>
      </c>
      <c r="B230" s="30" t="str">
        <f t="shared" si="12"/>
        <v>C</v>
      </c>
      <c r="C230" s="30" t="str">
        <f t="shared" si="13"/>
        <v>635</v>
      </c>
      <c r="D230" s="30">
        <f>①陸連データ貼付け!B230</f>
        <v>104473928</v>
      </c>
      <c r="E230" s="30" t="str">
        <f>①陸連データ貼付け!C230</f>
        <v>榊原　海斗</v>
      </c>
      <c r="F230" s="30" t="str">
        <f>ASC(①陸連データ貼付け!D230)</f>
        <v>ｻｶｷﾊﾞﾗ ｶｲﾄ</v>
      </c>
      <c r="G230" s="30" t="str">
        <f>①陸連データ貼付け!E230</f>
        <v>男</v>
      </c>
      <c r="H230" s="30">
        <f>①陸連データ貼付け!H230</f>
        <v>219</v>
      </c>
      <c r="I230" s="30" t="str">
        <f>①陸連データ貼付け!I230</f>
        <v>安城快足ＡＣ</v>
      </c>
      <c r="J230" s="30" t="str">
        <f>①陸連データ貼付け!J230</f>
        <v>アンジョウカイソク</v>
      </c>
      <c r="K230" s="30" t="str">
        <f t="shared" si="14"/>
        <v>安城快足ＡＣ</v>
      </c>
      <c r="L230" s="30" t="str">
        <f>IF(①陸連データ貼付け!P230="","",①陸連データ貼付け!P230)</f>
        <v/>
      </c>
      <c r="M230" s="30" t="str">
        <f>①陸連データ貼付け!Q230</f>
        <v>一般</v>
      </c>
    </row>
    <row r="231" spans="1:13">
      <c r="A231" s="30" t="str">
        <f>IF(①陸連データ貼付け!M231="","",①陸連データ貼付け!M231)</f>
        <v>C533</v>
      </c>
      <c r="B231" s="30" t="str">
        <f t="shared" si="12"/>
        <v>C</v>
      </c>
      <c r="C231" s="30" t="str">
        <f t="shared" si="13"/>
        <v>533</v>
      </c>
      <c r="D231" s="30">
        <f>①陸連データ貼付け!B231</f>
        <v>97245128</v>
      </c>
      <c r="E231" s="30" t="str">
        <f>①陸連データ貼付け!C231</f>
        <v>佐々木　正法</v>
      </c>
      <c r="F231" s="30" t="str">
        <f>ASC(①陸連データ貼付け!D231)</f>
        <v>ｻｻｷ ﾏｻﾉﾘ</v>
      </c>
      <c r="G231" s="30" t="str">
        <f>①陸連データ貼付け!E231</f>
        <v>男</v>
      </c>
      <c r="H231" s="30">
        <f>①陸連データ貼付け!H231</f>
        <v>219</v>
      </c>
      <c r="I231" s="30" t="str">
        <f>①陸連データ貼付け!I231</f>
        <v>安城快足ＡＣ</v>
      </c>
      <c r="J231" s="30" t="str">
        <f>①陸連データ貼付け!J231</f>
        <v>アンジョウカイソク</v>
      </c>
      <c r="K231" s="30" t="str">
        <f t="shared" si="14"/>
        <v>安城快足ＡＣ</v>
      </c>
      <c r="L231" s="30" t="str">
        <f>IF(①陸連データ貼付け!P231="","",①陸連データ貼付け!P231)</f>
        <v/>
      </c>
      <c r="M231" s="30" t="str">
        <f>①陸連データ貼付け!Q231</f>
        <v>一般</v>
      </c>
    </row>
    <row r="232" spans="1:13">
      <c r="A232" s="30" t="str">
        <f>IF(①陸連データ貼付け!M232="","",①陸連データ貼付け!M232)</f>
        <v>C528</v>
      </c>
      <c r="B232" s="30" t="str">
        <f t="shared" si="12"/>
        <v>C</v>
      </c>
      <c r="C232" s="30" t="str">
        <f t="shared" si="13"/>
        <v>528</v>
      </c>
      <c r="D232" s="30">
        <f>①陸連データ貼付け!B232</f>
        <v>85385130</v>
      </c>
      <c r="E232" s="30" t="str">
        <f>①陸連データ貼付け!C232</f>
        <v>杉浦　将</v>
      </c>
      <c r="F232" s="30" t="str">
        <f>ASC(①陸連データ貼付け!D232)</f>
        <v>ｽｷﾞｳﾗ ｼｮｳ</v>
      </c>
      <c r="G232" s="30" t="str">
        <f>①陸連データ貼付け!E232</f>
        <v>男</v>
      </c>
      <c r="H232" s="30">
        <f>①陸連データ貼付け!H232</f>
        <v>219</v>
      </c>
      <c r="I232" s="30" t="str">
        <f>①陸連データ貼付け!I232</f>
        <v>安城快足ＡＣ</v>
      </c>
      <c r="J232" s="30" t="str">
        <f>①陸連データ貼付け!J232</f>
        <v>アンジョウカイソク</v>
      </c>
      <c r="K232" s="30" t="str">
        <f t="shared" si="14"/>
        <v>安城快足ＡＣ</v>
      </c>
      <c r="L232" s="30" t="str">
        <f>IF(①陸連データ貼付け!P232="","",①陸連データ貼付け!P232)</f>
        <v/>
      </c>
      <c r="M232" s="30" t="str">
        <f>①陸連データ貼付け!Q232</f>
        <v>一般</v>
      </c>
    </row>
    <row r="233" spans="1:13">
      <c r="A233" s="30" t="str">
        <f>IF(①陸連データ貼付け!M233="","",①陸連データ貼付け!M233)</f>
        <v>C513</v>
      </c>
      <c r="B233" s="30" t="str">
        <f t="shared" si="12"/>
        <v>C</v>
      </c>
      <c r="C233" s="30" t="str">
        <f t="shared" si="13"/>
        <v>513</v>
      </c>
      <c r="D233" s="30">
        <f>①陸連データ貼付け!B233</f>
        <v>67256026</v>
      </c>
      <c r="E233" s="30" t="str">
        <f>①陸連データ貼付け!C233</f>
        <v>杉浦　信義</v>
      </c>
      <c r="F233" s="30" t="str">
        <f>ASC(①陸連データ貼付け!D233)</f>
        <v>ｽｷﾞｳﾗ ﾉﾌﾞﾖｼ</v>
      </c>
      <c r="G233" s="30" t="str">
        <f>①陸連データ貼付け!E233</f>
        <v>男</v>
      </c>
      <c r="H233" s="30">
        <f>①陸連データ貼付け!H233</f>
        <v>219</v>
      </c>
      <c r="I233" s="30" t="str">
        <f>①陸連データ貼付け!I233</f>
        <v>安城快足ＡＣ</v>
      </c>
      <c r="J233" s="30" t="str">
        <f>①陸連データ貼付け!J233</f>
        <v>アンジョウカイソク</v>
      </c>
      <c r="K233" s="30" t="str">
        <f t="shared" si="14"/>
        <v>安城快足ＡＣ</v>
      </c>
      <c r="L233" s="30" t="str">
        <f>IF(①陸連データ貼付け!P233="","",①陸連データ貼付け!P233)</f>
        <v/>
      </c>
      <c r="M233" s="30" t="str">
        <f>①陸連データ貼付け!Q233</f>
        <v>一般</v>
      </c>
    </row>
    <row r="234" spans="1:13">
      <c r="A234" s="30" t="str">
        <f>IF(①陸連データ貼付け!M234="","",①陸連データ貼付け!M234)</f>
        <v>C579</v>
      </c>
      <c r="B234" s="30" t="str">
        <f t="shared" si="12"/>
        <v>C</v>
      </c>
      <c r="C234" s="30" t="str">
        <f t="shared" si="13"/>
        <v>579</v>
      </c>
      <c r="D234" s="30">
        <f>①陸連データ貼付け!B234</f>
        <v>97658439</v>
      </c>
      <c r="E234" s="30" t="str">
        <f>①陸連データ貼付け!C234</f>
        <v>鈴木　崇容</v>
      </c>
      <c r="F234" s="30" t="str">
        <f>ASC(①陸連データ貼付け!D234)</f>
        <v>ｽｽﾞｷ ﾀｶﾋﾛ</v>
      </c>
      <c r="G234" s="30" t="str">
        <f>①陸連データ貼付け!E234</f>
        <v>男</v>
      </c>
      <c r="H234" s="30">
        <f>①陸連データ貼付け!H234</f>
        <v>219</v>
      </c>
      <c r="I234" s="30" t="str">
        <f>①陸連データ貼付け!I234</f>
        <v>安城快足ＡＣ</v>
      </c>
      <c r="J234" s="30" t="str">
        <f>①陸連データ貼付け!J234</f>
        <v>アンジョウカイソク</v>
      </c>
      <c r="K234" s="30" t="str">
        <f t="shared" si="14"/>
        <v>安城快足ＡＣ</v>
      </c>
      <c r="L234" s="30" t="str">
        <f>IF(①陸連データ貼付け!P234="","",①陸連データ貼付け!P234)</f>
        <v/>
      </c>
      <c r="M234" s="30" t="str">
        <f>①陸連データ貼付け!Q234</f>
        <v>一般</v>
      </c>
    </row>
    <row r="235" spans="1:13">
      <c r="A235" s="30" t="str">
        <f>IF(①陸連データ貼付け!M235="","",①陸連データ貼付け!M235)</f>
        <v>C503</v>
      </c>
      <c r="B235" s="30" t="str">
        <f t="shared" si="12"/>
        <v>C</v>
      </c>
      <c r="C235" s="30" t="str">
        <f t="shared" si="13"/>
        <v>503</v>
      </c>
      <c r="D235" s="30">
        <f>①陸連データ貼付け!B235</f>
        <v>16859433</v>
      </c>
      <c r="E235" s="30" t="str">
        <f>①陸連データ貼付け!C235</f>
        <v>高谷　麻里</v>
      </c>
      <c r="F235" s="30" t="str">
        <f>ASC(①陸連データ貼付け!D235)</f>
        <v>ﾀｶﾔ ﾏﾘ</v>
      </c>
      <c r="G235" s="30" t="str">
        <f>①陸連データ貼付け!E235</f>
        <v>女</v>
      </c>
      <c r="H235" s="30">
        <f>①陸連データ貼付け!H235</f>
        <v>219</v>
      </c>
      <c r="I235" s="30" t="str">
        <f>①陸連データ貼付け!I235</f>
        <v>安城快足ＡＣ</v>
      </c>
      <c r="J235" s="30" t="str">
        <f>①陸連データ貼付け!J235</f>
        <v>アンジョウカイソク</v>
      </c>
      <c r="K235" s="30" t="str">
        <f t="shared" si="14"/>
        <v>安城快足ＡＣ</v>
      </c>
      <c r="L235" s="30" t="str">
        <f>IF(①陸連データ貼付け!P235="","",①陸連データ貼付け!P235)</f>
        <v/>
      </c>
      <c r="M235" s="30" t="str">
        <f>①陸連データ貼付け!Q235</f>
        <v>一般</v>
      </c>
    </row>
    <row r="236" spans="1:13">
      <c r="A236" s="30" t="str">
        <f>IF(①陸連データ貼付け!M236="","",①陸連データ貼付け!M236)</f>
        <v>C518</v>
      </c>
      <c r="B236" s="30" t="str">
        <f t="shared" si="12"/>
        <v>C</v>
      </c>
      <c r="C236" s="30" t="str">
        <f t="shared" si="13"/>
        <v>518</v>
      </c>
      <c r="D236" s="30">
        <f>①陸連データ貼付け!B236</f>
        <v>73232623</v>
      </c>
      <c r="E236" s="30" t="str">
        <f>①陸連データ貼付け!C236</f>
        <v>田中　滋</v>
      </c>
      <c r="F236" s="30" t="str">
        <f>ASC(①陸連データ貼付け!D236)</f>
        <v>ﾀﾅｶ ｼｹﾞﾙ</v>
      </c>
      <c r="G236" s="30" t="str">
        <f>①陸連データ貼付け!E236</f>
        <v>男</v>
      </c>
      <c r="H236" s="30">
        <f>①陸連データ貼付け!H236</f>
        <v>219</v>
      </c>
      <c r="I236" s="30" t="str">
        <f>①陸連データ貼付け!I236</f>
        <v>安城快足ＡＣ</v>
      </c>
      <c r="J236" s="30" t="str">
        <f>①陸連データ貼付け!J236</f>
        <v>アンジョウカイソク</v>
      </c>
      <c r="K236" s="30" t="str">
        <f t="shared" si="14"/>
        <v>安城快足ＡＣ</v>
      </c>
      <c r="L236" s="30" t="str">
        <f>IF(①陸連データ貼付け!P236="","",①陸連データ貼付け!P236)</f>
        <v/>
      </c>
      <c r="M236" s="30" t="str">
        <f>①陸連データ貼付け!Q236</f>
        <v>一般</v>
      </c>
    </row>
    <row r="237" spans="1:13">
      <c r="A237" s="30" t="str">
        <f>IF(①陸連データ貼付け!M237="","",①陸連データ貼付け!M237)</f>
        <v>C634</v>
      </c>
      <c r="B237" s="30" t="str">
        <f t="shared" si="12"/>
        <v>C</v>
      </c>
      <c r="C237" s="30" t="str">
        <f t="shared" si="13"/>
        <v>634</v>
      </c>
      <c r="D237" s="30">
        <f>①陸連データ貼付け!B237</f>
        <v>46510117</v>
      </c>
      <c r="E237" s="30" t="str">
        <f>①陸連データ貼付け!C237</f>
        <v>都築　啓太</v>
      </c>
      <c r="F237" s="30" t="str">
        <f>ASC(①陸連データ貼付け!D237)</f>
        <v>ﾂﾂﾞｷ ｹｲﾀ</v>
      </c>
      <c r="G237" s="30" t="str">
        <f>①陸連データ貼付け!E237</f>
        <v>男</v>
      </c>
      <c r="H237" s="30">
        <f>①陸連データ貼付け!H237</f>
        <v>219</v>
      </c>
      <c r="I237" s="30" t="str">
        <f>①陸連データ貼付け!I237</f>
        <v>安城快足ＡＣ</v>
      </c>
      <c r="J237" s="30" t="str">
        <f>①陸連データ貼付け!J237</f>
        <v>アンジョウカイソク</v>
      </c>
      <c r="K237" s="30" t="str">
        <f t="shared" si="14"/>
        <v>安城快足ＡＣ</v>
      </c>
      <c r="L237" s="30" t="str">
        <f>IF(①陸連データ貼付け!P237="","",①陸連データ貼付け!P237)</f>
        <v/>
      </c>
      <c r="M237" s="30" t="str">
        <f>①陸連データ貼付け!Q237</f>
        <v>一般</v>
      </c>
    </row>
    <row r="238" spans="1:13">
      <c r="A238" s="30" t="str">
        <f>IF(①陸連データ貼付け!M238="","",①陸連データ貼付け!M238)</f>
        <v>C523</v>
      </c>
      <c r="B238" s="30" t="str">
        <f t="shared" si="12"/>
        <v>C</v>
      </c>
      <c r="C238" s="30" t="str">
        <f t="shared" si="13"/>
        <v>523</v>
      </c>
      <c r="D238" s="30">
        <f>①陸連データ貼付け!B238</f>
        <v>85231322</v>
      </c>
      <c r="E238" s="30" t="str">
        <f>①陸連データ貼付け!C238</f>
        <v>中村　恵介</v>
      </c>
      <c r="F238" s="30" t="str">
        <f>ASC(①陸連データ貼付け!D238)</f>
        <v>ﾅｶﾑﾗ ｹｲｽｹ</v>
      </c>
      <c r="G238" s="30" t="str">
        <f>①陸連データ貼付け!E238</f>
        <v>男</v>
      </c>
      <c r="H238" s="30">
        <f>①陸連データ貼付け!H238</f>
        <v>219</v>
      </c>
      <c r="I238" s="30" t="str">
        <f>①陸連データ貼付け!I238</f>
        <v>安城快足ＡＣ</v>
      </c>
      <c r="J238" s="30" t="str">
        <f>①陸連データ貼付け!J238</f>
        <v>アンジョウカイソク</v>
      </c>
      <c r="K238" s="30" t="str">
        <f t="shared" si="14"/>
        <v>安城快足ＡＣ</v>
      </c>
      <c r="L238" s="30" t="str">
        <f>IF(①陸連データ貼付け!P238="","",①陸連データ貼付け!P238)</f>
        <v/>
      </c>
      <c r="M238" s="30" t="str">
        <f>①陸連データ貼付け!Q238</f>
        <v>一般</v>
      </c>
    </row>
    <row r="239" spans="1:13">
      <c r="A239" s="30" t="str">
        <f>IF(①陸連データ貼付け!M239="","",①陸連データ貼付け!M239)</f>
        <v>C577</v>
      </c>
      <c r="B239" s="30" t="str">
        <f t="shared" si="12"/>
        <v>C</v>
      </c>
      <c r="C239" s="30" t="str">
        <f t="shared" si="13"/>
        <v>577</v>
      </c>
      <c r="D239" s="30">
        <f>①陸連データ貼付け!B239</f>
        <v>97576539</v>
      </c>
      <c r="E239" s="30" t="str">
        <f>①陸連データ貼付け!C239</f>
        <v>中村　稔</v>
      </c>
      <c r="F239" s="30" t="str">
        <f>ASC(①陸連データ貼付け!D239)</f>
        <v>ﾅｶﾑﾗ ﾐﾉﾙ</v>
      </c>
      <c r="G239" s="30" t="str">
        <f>①陸連データ貼付け!E239</f>
        <v>男</v>
      </c>
      <c r="H239" s="30">
        <f>①陸連データ貼付け!H239</f>
        <v>219</v>
      </c>
      <c r="I239" s="30" t="str">
        <f>①陸連データ貼付け!I239</f>
        <v>安城快足ＡＣ</v>
      </c>
      <c r="J239" s="30" t="str">
        <f>①陸連データ貼付け!J239</f>
        <v>アンジョウカイソク</v>
      </c>
      <c r="K239" s="30" t="str">
        <f t="shared" si="14"/>
        <v>安城快足ＡＣ</v>
      </c>
      <c r="L239" s="30" t="str">
        <f>IF(①陸連データ貼付け!P239="","",①陸連データ貼付け!P239)</f>
        <v/>
      </c>
      <c r="M239" s="30" t="str">
        <f>①陸連データ貼付け!Q239</f>
        <v>一般</v>
      </c>
    </row>
    <row r="240" spans="1:13">
      <c r="A240" s="30" t="str">
        <f>IF(①陸連データ貼付け!M240="","",①陸連データ貼付け!M240)</f>
        <v>C516</v>
      </c>
      <c r="B240" s="30" t="str">
        <f t="shared" si="12"/>
        <v>C</v>
      </c>
      <c r="C240" s="30" t="str">
        <f t="shared" si="13"/>
        <v>516</v>
      </c>
      <c r="D240" s="30">
        <f>①陸連データ貼付け!B240</f>
        <v>72469634</v>
      </c>
      <c r="E240" s="30" t="str">
        <f>①陸連データ貼付け!C240</f>
        <v>中村　有貴</v>
      </c>
      <c r="F240" s="30" t="str">
        <f>ASC(①陸連データ貼付け!D240)</f>
        <v>ﾅｶﾑﾗ ﾕｷ</v>
      </c>
      <c r="G240" s="30" t="str">
        <f>①陸連データ貼付け!E240</f>
        <v>女</v>
      </c>
      <c r="H240" s="30">
        <f>①陸連データ貼付け!H240</f>
        <v>219</v>
      </c>
      <c r="I240" s="30" t="str">
        <f>①陸連データ貼付け!I240</f>
        <v>安城快足ＡＣ</v>
      </c>
      <c r="J240" s="30" t="str">
        <f>①陸連データ貼付け!J240</f>
        <v>アンジョウカイソク</v>
      </c>
      <c r="K240" s="30" t="str">
        <f t="shared" si="14"/>
        <v>安城快足ＡＣ</v>
      </c>
      <c r="L240" s="30" t="str">
        <f>IF(①陸連データ貼付け!P240="","",①陸連データ貼付け!P240)</f>
        <v/>
      </c>
      <c r="M240" s="30" t="str">
        <f>①陸連データ貼付け!Q240</f>
        <v>一般</v>
      </c>
    </row>
    <row r="241" spans="1:13">
      <c r="A241" s="30" t="str">
        <f>IF(①陸連データ貼付け!M241="","",①陸連データ貼付け!M241)</f>
        <v>C520</v>
      </c>
      <c r="B241" s="30" t="str">
        <f t="shared" si="12"/>
        <v>C</v>
      </c>
      <c r="C241" s="30" t="str">
        <f t="shared" si="13"/>
        <v>520</v>
      </c>
      <c r="D241" s="30">
        <f>①陸連データ貼付け!B241</f>
        <v>73233422</v>
      </c>
      <c r="E241" s="30" t="str">
        <f>①陸連データ貼付け!C241</f>
        <v>服部　敦</v>
      </c>
      <c r="F241" s="30" t="str">
        <f>ASC(①陸連データ貼付け!D241)</f>
        <v>ﾊｯﾄﾘ ｱﾂｼ</v>
      </c>
      <c r="G241" s="30" t="str">
        <f>①陸連データ貼付け!E241</f>
        <v>男</v>
      </c>
      <c r="H241" s="30">
        <f>①陸連データ貼付け!H241</f>
        <v>219</v>
      </c>
      <c r="I241" s="30" t="str">
        <f>①陸連データ貼付け!I241</f>
        <v>安城快足ＡＣ</v>
      </c>
      <c r="J241" s="30" t="str">
        <f>①陸連データ貼付け!J241</f>
        <v>アンジョウカイソク</v>
      </c>
      <c r="K241" s="30" t="str">
        <f t="shared" si="14"/>
        <v>安城快足ＡＣ</v>
      </c>
      <c r="L241" s="30" t="str">
        <f>IF(①陸連データ貼付け!P241="","",①陸連データ貼付け!P241)</f>
        <v/>
      </c>
      <c r="M241" s="30" t="str">
        <f>①陸連データ貼付け!Q241</f>
        <v>一般</v>
      </c>
    </row>
    <row r="242" spans="1:13">
      <c r="A242" s="30" t="str">
        <f>IF(①陸連データ貼付け!M242="","",①陸連データ貼付け!M242)</f>
        <v>C578</v>
      </c>
      <c r="B242" s="30" t="str">
        <f t="shared" si="12"/>
        <v>C</v>
      </c>
      <c r="C242" s="30" t="str">
        <f t="shared" si="13"/>
        <v>578</v>
      </c>
      <c r="D242" s="30">
        <f>①陸連データ貼付け!B242</f>
        <v>97576842</v>
      </c>
      <c r="E242" s="30" t="str">
        <f>①陸連データ貼付け!C242</f>
        <v>早川　誠司</v>
      </c>
      <c r="F242" s="30" t="str">
        <f>ASC(①陸連データ貼付け!D242)</f>
        <v>ﾊﾔｶﾜ ｾｲｼﾞ</v>
      </c>
      <c r="G242" s="30" t="str">
        <f>①陸連データ貼付け!E242</f>
        <v>男</v>
      </c>
      <c r="H242" s="30">
        <f>①陸連データ貼付け!H242</f>
        <v>219</v>
      </c>
      <c r="I242" s="30" t="str">
        <f>①陸連データ貼付け!I242</f>
        <v>安城快足ＡＣ</v>
      </c>
      <c r="J242" s="30" t="str">
        <f>①陸連データ貼付け!J242</f>
        <v>アンジョウカイソク</v>
      </c>
      <c r="K242" s="30" t="str">
        <f t="shared" si="14"/>
        <v>安城快足ＡＣ</v>
      </c>
      <c r="L242" s="30" t="str">
        <f>IF(①陸連データ貼付け!P242="","",①陸連データ貼付け!P242)</f>
        <v/>
      </c>
      <c r="M242" s="30" t="str">
        <f>①陸連データ貼付け!Q242</f>
        <v>一般</v>
      </c>
    </row>
    <row r="243" spans="1:13">
      <c r="A243" s="30" t="str">
        <f>IF(①陸連データ貼付け!M243="","",①陸連データ貼付け!M243)</f>
        <v>C521</v>
      </c>
      <c r="B243" s="30" t="str">
        <f t="shared" si="12"/>
        <v>C</v>
      </c>
      <c r="C243" s="30" t="str">
        <f t="shared" si="13"/>
        <v>521</v>
      </c>
      <c r="D243" s="30">
        <f>①陸連データ貼付け!B243</f>
        <v>85197838</v>
      </c>
      <c r="E243" s="30" t="str">
        <f>①陸連データ貼付け!C243</f>
        <v>速水　貴子</v>
      </c>
      <c r="F243" s="30" t="str">
        <f>ASC(①陸連データ貼付け!D243)</f>
        <v>ﾊﾔﾐ ﾀｶｺ</v>
      </c>
      <c r="G243" s="30" t="str">
        <f>①陸連データ貼付け!E243</f>
        <v>女</v>
      </c>
      <c r="H243" s="30">
        <f>①陸連データ貼付け!H243</f>
        <v>219</v>
      </c>
      <c r="I243" s="30" t="str">
        <f>①陸連データ貼付け!I243</f>
        <v>安城快足ＡＣ</v>
      </c>
      <c r="J243" s="30" t="str">
        <f>①陸連データ貼付け!J243</f>
        <v>アンジョウカイソク</v>
      </c>
      <c r="K243" s="30" t="str">
        <f t="shared" si="14"/>
        <v>安城快足ＡＣ</v>
      </c>
      <c r="L243" s="30" t="str">
        <f>IF(①陸連データ貼付け!P243="","",①陸連データ貼付け!P243)</f>
        <v/>
      </c>
      <c r="M243" s="30" t="str">
        <f>①陸連データ貼付け!Q243</f>
        <v>一般</v>
      </c>
    </row>
    <row r="244" spans="1:13">
      <c r="A244" s="30" t="str">
        <f>IF(①陸連データ貼付け!M244="","",①陸連データ貼付け!M244)</f>
        <v>C522</v>
      </c>
      <c r="B244" s="30" t="str">
        <f t="shared" si="12"/>
        <v>C</v>
      </c>
      <c r="C244" s="30" t="str">
        <f t="shared" si="13"/>
        <v>522</v>
      </c>
      <c r="D244" s="30">
        <f>①陸連データ貼付け!B244</f>
        <v>85198031</v>
      </c>
      <c r="E244" s="30" t="str">
        <f>①陸連データ貼付け!C244</f>
        <v>福田　勇二</v>
      </c>
      <c r="F244" s="30" t="str">
        <f>ASC(①陸連データ貼付け!D244)</f>
        <v>ﾌｸﾀﾞ ﾕｳｼﾞ</v>
      </c>
      <c r="G244" s="30" t="str">
        <f>①陸連データ貼付け!E244</f>
        <v>男</v>
      </c>
      <c r="H244" s="30">
        <f>①陸連データ貼付け!H244</f>
        <v>219</v>
      </c>
      <c r="I244" s="30" t="str">
        <f>①陸連データ貼付け!I244</f>
        <v>安城快足ＡＣ</v>
      </c>
      <c r="J244" s="30" t="str">
        <f>①陸連データ貼付け!J244</f>
        <v>アンジョウカイソク</v>
      </c>
      <c r="K244" s="30" t="str">
        <f t="shared" si="14"/>
        <v>安城快足ＡＣ</v>
      </c>
      <c r="L244" s="30" t="str">
        <f>IF(①陸連データ貼付け!P244="","",①陸連データ貼付け!P244)</f>
        <v/>
      </c>
      <c r="M244" s="30" t="str">
        <f>①陸連データ貼付け!Q244</f>
        <v>一般</v>
      </c>
    </row>
    <row r="245" spans="1:13">
      <c r="A245" s="30" t="str">
        <f>IF(①陸連データ貼付け!M245="","",①陸連データ貼付け!M245)</f>
        <v>C531</v>
      </c>
      <c r="B245" s="30" t="str">
        <f t="shared" si="12"/>
        <v>C</v>
      </c>
      <c r="C245" s="30" t="str">
        <f t="shared" si="13"/>
        <v>531</v>
      </c>
      <c r="D245" s="30">
        <f>①陸連データ貼付け!B245</f>
        <v>97244531</v>
      </c>
      <c r="E245" s="30" t="str">
        <f>①陸連データ貼付け!C245</f>
        <v>増井　英次</v>
      </c>
      <c r="F245" s="30" t="str">
        <f>ASC(①陸連データ貼付け!D245)</f>
        <v>ﾏｽｲ ｴｲｼﾞ</v>
      </c>
      <c r="G245" s="30" t="str">
        <f>①陸連データ貼付け!E245</f>
        <v>男</v>
      </c>
      <c r="H245" s="30">
        <f>①陸連データ貼付け!H245</f>
        <v>219</v>
      </c>
      <c r="I245" s="30" t="str">
        <f>①陸連データ貼付け!I245</f>
        <v>安城快足ＡＣ</v>
      </c>
      <c r="J245" s="30" t="str">
        <f>①陸連データ貼付け!J245</f>
        <v>アンジョウカイソク</v>
      </c>
      <c r="K245" s="30" t="str">
        <f t="shared" si="14"/>
        <v>安城快足ＡＣ</v>
      </c>
      <c r="L245" s="30" t="str">
        <f>IF(①陸連データ貼付け!P245="","",①陸連データ貼付け!P245)</f>
        <v/>
      </c>
      <c r="M245" s="30" t="str">
        <f>①陸連データ貼付け!Q245</f>
        <v>一般</v>
      </c>
    </row>
    <row r="246" spans="1:13">
      <c r="A246" s="30" t="str">
        <f>IF(①陸連データ貼付け!M246="","",①陸連データ貼付け!M246)</f>
        <v>C514</v>
      </c>
      <c r="B246" s="30" t="str">
        <f t="shared" si="12"/>
        <v>C</v>
      </c>
      <c r="C246" s="30" t="str">
        <f t="shared" si="13"/>
        <v>514</v>
      </c>
      <c r="D246" s="30">
        <f>①陸連データ貼付け!B246</f>
        <v>72460221</v>
      </c>
      <c r="E246" s="30" t="str">
        <f>①陸連データ貼付け!C246</f>
        <v>松野　真帆</v>
      </c>
      <c r="F246" s="30" t="str">
        <f>ASC(①陸連データ貼付け!D246)</f>
        <v>ﾏﾂﾉ ﾏﾎ</v>
      </c>
      <c r="G246" s="30" t="str">
        <f>①陸連データ貼付け!E246</f>
        <v>女</v>
      </c>
      <c r="H246" s="30">
        <f>①陸連データ貼付け!H246</f>
        <v>219</v>
      </c>
      <c r="I246" s="30" t="str">
        <f>①陸連データ貼付け!I246</f>
        <v>安城快足ＡＣ</v>
      </c>
      <c r="J246" s="30" t="str">
        <f>①陸連データ貼付け!J246</f>
        <v>アンジョウカイソク</v>
      </c>
      <c r="K246" s="30" t="str">
        <f t="shared" si="14"/>
        <v>安城快足ＡＣ</v>
      </c>
      <c r="L246" s="30" t="str">
        <f>IF(①陸連データ貼付け!P246="","",①陸連データ貼付け!P246)</f>
        <v/>
      </c>
      <c r="M246" s="30" t="str">
        <f>①陸連データ貼付け!Q246</f>
        <v>一般</v>
      </c>
    </row>
    <row r="247" spans="1:13">
      <c r="A247" s="30" t="str">
        <f>IF(①陸連データ貼付け!M247="","",①陸連データ貼付け!M247)</f>
        <v>C511</v>
      </c>
      <c r="B247" s="30" t="str">
        <f t="shared" si="12"/>
        <v>C</v>
      </c>
      <c r="C247" s="30" t="str">
        <f t="shared" si="13"/>
        <v>511</v>
      </c>
      <c r="D247" s="30">
        <f>①陸連データ貼付け!B247</f>
        <v>59293836</v>
      </c>
      <c r="E247" s="30" t="str">
        <f>①陸連データ貼付け!C247</f>
        <v>宮内　裕之</v>
      </c>
      <c r="F247" s="30" t="str">
        <f>ASC(①陸連データ貼付け!D247)</f>
        <v>ﾐﾔｳﾁ ﾋﾛﾕｷ</v>
      </c>
      <c r="G247" s="30" t="str">
        <f>①陸連データ貼付け!E247</f>
        <v>男</v>
      </c>
      <c r="H247" s="30">
        <f>①陸連データ貼付け!H247</f>
        <v>219</v>
      </c>
      <c r="I247" s="30" t="str">
        <f>①陸連データ貼付け!I247</f>
        <v>安城快足ＡＣ</v>
      </c>
      <c r="J247" s="30" t="str">
        <f>①陸連データ貼付け!J247</f>
        <v>アンジョウカイソク</v>
      </c>
      <c r="K247" s="30" t="str">
        <f t="shared" si="14"/>
        <v>安城快足ＡＣ</v>
      </c>
      <c r="L247" s="30" t="str">
        <f>IF(①陸連データ貼付け!P247="","",①陸連データ貼付け!P247)</f>
        <v/>
      </c>
      <c r="M247" s="30" t="str">
        <f>①陸連データ貼付け!Q247</f>
        <v>一般</v>
      </c>
    </row>
    <row r="248" spans="1:13">
      <c r="A248" s="30" t="str">
        <f>IF(①陸連データ貼付け!M248="","",①陸連データ貼付け!M248)</f>
        <v>C526</v>
      </c>
      <c r="B248" s="30" t="str">
        <f t="shared" si="12"/>
        <v>C</v>
      </c>
      <c r="C248" s="30" t="str">
        <f t="shared" si="13"/>
        <v>526</v>
      </c>
      <c r="D248" s="30">
        <f>①陸連データ貼付け!B248</f>
        <v>85298638</v>
      </c>
      <c r="E248" s="30" t="str">
        <f>①陸連データ貼付け!C248</f>
        <v>山本　年彦</v>
      </c>
      <c r="F248" s="30" t="str">
        <f>ASC(①陸連データ貼付け!D248)</f>
        <v>ﾔﾏﾓﾄ ﾄｼﾋｺ</v>
      </c>
      <c r="G248" s="30" t="str">
        <f>①陸連データ貼付け!E248</f>
        <v>男</v>
      </c>
      <c r="H248" s="30">
        <f>①陸連データ貼付け!H248</f>
        <v>219</v>
      </c>
      <c r="I248" s="30" t="str">
        <f>①陸連データ貼付け!I248</f>
        <v>安城快足ＡＣ</v>
      </c>
      <c r="J248" s="30" t="str">
        <f>①陸連データ貼付け!J248</f>
        <v>アンジョウカイソク</v>
      </c>
      <c r="K248" s="30" t="str">
        <f t="shared" si="14"/>
        <v>安城快足ＡＣ</v>
      </c>
      <c r="L248" s="30" t="str">
        <f>IF(①陸連データ貼付け!P248="","",①陸連データ貼付け!P248)</f>
        <v/>
      </c>
      <c r="M248" s="30" t="str">
        <f>①陸連データ貼付け!Q248</f>
        <v>一般</v>
      </c>
    </row>
    <row r="249" spans="1:13">
      <c r="A249" s="30" t="str">
        <f>IF(①陸連データ貼付け!M249="","",①陸連データ貼付け!M249)</f>
        <v>C507</v>
      </c>
      <c r="B249" s="30" t="str">
        <f t="shared" si="12"/>
        <v>C</v>
      </c>
      <c r="C249" s="30" t="str">
        <f t="shared" si="13"/>
        <v>507</v>
      </c>
      <c r="D249" s="30">
        <f>①陸連データ貼付け!B249</f>
        <v>46509933</v>
      </c>
      <c r="E249" s="30" t="str">
        <f>①陸連データ貼付け!C249</f>
        <v>横田　正</v>
      </c>
      <c r="F249" s="30" t="str">
        <f>ASC(①陸連データ貼付け!D249)</f>
        <v>ﾖｺﾀ ﾀﾀﾞｼ</v>
      </c>
      <c r="G249" s="30" t="str">
        <f>①陸連データ貼付け!E249</f>
        <v>男</v>
      </c>
      <c r="H249" s="30">
        <f>①陸連データ貼付け!H249</f>
        <v>219</v>
      </c>
      <c r="I249" s="30" t="str">
        <f>①陸連データ貼付け!I249</f>
        <v>安城快足ＡＣ</v>
      </c>
      <c r="J249" s="30" t="str">
        <f>①陸連データ貼付け!J249</f>
        <v>アンジョウカイソク</v>
      </c>
      <c r="K249" s="30" t="str">
        <f t="shared" si="14"/>
        <v>安城快足ＡＣ</v>
      </c>
      <c r="L249" s="30" t="str">
        <f>IF(①陸連データ貼付け!P249="","",①陸連データ貼付け!P249)</f>
        <v/>
      </c>
      <c r="M249" s="30" t="str">
        <f>①陸連データ貼付け!Q249</f>
        <v>一般</v>
      </c>
    </row>
    <row r="250" spans="1:13">
      <c r="A250" s="30" t="str">
        <f>IF(①陸連データ貼付け!M250="","",①陸連データ貼付け!M250)</f>
        <v>C506</v>
      </c>
      <c r="B250" s="30" t="str">
        <f t="shared" si="12"/>
        <v>C</v>
      </c>
      <c r="C250" s="30" t="str">
        <f t="shared" si="13"/>
        <v>506</v>
      </c>
      <c r="D250" s="30">
        <f>①陸連データ貼付け!B250</f>
        <v>46509832</v>
      </c>
      <c r="E250" s="30" t="str">
        <f>①陸連データ貼付け!C250</f>
        <v>横田　裕子</v>
      </c>
      <c r="F250" s="30" t="str">
        <f>ASC(①陸連データ貼付け!D250)</f>
        <v>ﾖｺﾀ ﾕｳｺ</v>
      </c>
      <c r="G250" s="30" t="str">
        <f>①陸連データ貼付け!E250</f>
        <v>女</v>
      </c>
      <c r="H250" s="30">
        <f>①陸連データ貼付け!H250</f>
        <v>219</v>
      </c>
      <c r="I250" s="30" t="str">
        <f>①陸連データ貼付け!I250</f>
        <v>安城快足ＡＣ</v>
      </c>
      <c r="J250" s="30" t="str">
        <f>①陸連データ貼付け!J250</f>
        <v>アンジョウカイソク</v>
      </c>
      <c r="K250" s="30" t="str">
        <f t="shared" si="14"/>
        <v>安城快足ＡＣ</v>
      </c>
      <c r="L250" s="30" t="str">
        <f>IF(①陸連データ貼付け!P250="","",①陸連データ貼付け!P250)</f>
        <v/>
      </c>
      <c r="M250" s="30" t="str">
        <f>①陸連データ貼付け!Q250</f>
        <v>一般</v>
      </c>
    </row>
    <row r="251" spans="1:13">
      <c r="A251" s="30" t="str">
        <f>IF(①陸連データ貼付け!M251="","",①陸連データ貼付け!M251)</f>
        <v>C505</v>
      </c>
      <c r="B251" s="30" t="str">
        <f t="shared" si="12"/>
        <v>C</v>
      </c>
      <c r="C251" s="30" t="str">
        <f t="shared" si="13"/>
        <v>505</v>
      </c>
      <c r="D251" s="30">
        <f>①陸連データ貼付け!B251</f>
        <v>25004213</v>
      </c>
      <c r="E251" s="30" t="str">
        <f>①陸連データ貼付け!C251</f>
        <v>吉田　早織</v>
      </c>
      <c r="F251" s="30" t="str">
        <f>ASC(①陸連データ貼付け!D251)</f>
        <v>ﾖｼﾀﾞ ｻｵﾘ</v>
      </c>
      <c r="G251" s="30" t="str">
        <f>①陸連データ貼付け!E251</f>
        <v>女</v>
      </c>
      <c r="H251" s="30">
        <f>①陸連データ貼付け!H251</f>
        <v>219</v>
      </c>
      <c r="I251" s="30" t="str">
        <f>①陸連データ貼付け!I251</f>
        <v>安城快足ＡＣ</v>
      </c>
      <c r="J251" s="30" t="str">
        <f>①陸連データ貼付け!J251</f>
        <v>アンジョウカイソク</v>
      </c>
      <c r="K251" s="30" t="str">
        <f t="shared" si="14"/>
        <v>安城快足ＡＣ</v>
      </c>
      <c r="L251" s="30" t="str">
        <f>IF(①陸連データ貼付け!P251="","",①陸連データ貼付け!P251)</f>
        <v/>
      </c>
      <c r="M251" s="30" t="str">
        <f>①陸連データ貼付け!Q251</f>
        <v>一般</v>
      </c>
    </row>
    <row r="252" spans="1:13">
      <c r="A252" s="30" t="str">
        <f>IF(①陸連データ貼付け!M252="","",①陸連データ貼付け!M252)</f>
        <v>C501</v>
      </c>
      <c r="B252" s="30" t="str">
        <f t="shared" si="12"/>
        <v>C</v>
      </c>
      <c r="C252" s="30" t="str">
        <f t="shared" si="13"/>
        <v>501</v>
      </c>
      <c r="D252" s="30">
        <f>①陸連データ貼付け!B252</f>
        <v>10173113</v>
      </c>
      <c r="E252" s="30" t="str">
        <f>①陸連データ貼付け!C252</f>
        <v>吉田　祥子</v>
      </c>
      <c r="F252" s="30" t="str">
        <f>ASC(①陸連データ貼付け!D252)</f>
        <v>ﾖｼﾀﾞ ｼｮｳｺ</v>
      </c>
      <c r="G252" s="30" t="str">
        <f>①陸連データ貼付け!E252</f>
        <v>女</v>
      </c>
      <c r="H252" s="30">
        <f>①陸連データ貼付け!H252</f>
        <v>219</v>
      </c>
      <c r="I252" s="30" t="str">
        <f>①陸連データ貼付け!I252</f>
        <v>安城快足ＡＣ</v>
      </c>
      <c r="J252" s="30" t="str">
        <f>①陸連データ貼付け!J252</f>
        <v>アンジョウカイソク</v>
      </c>
      <c r="K252" s="30" t="str">
        <f t="shared" si="14"/>
        <v>安城快足ＡＣ</v>
      </c>
      <c r="L252" s="30" t="str">
        <f>IF(①陸連データ貼付け!P252="","",①陸連データ貼付け!P252)</f>
        <v/>
      </c>
      <c r="M252" s="30" t="str">
        <f>①陸連データ貼付け!Q252</f>
        <v>一般</v>
      </c>
    </row>
    <row r="253" spans="1:13">
      <c r="A253" s="30" t="str">
        <f>IF(①陸連データ貼付け!M253="","",①陸連データ貼付け!M253)</f>
        <v>C500</v>
      </c>
      <c r="B253" s="30" t="str">
        <f t="shared" si="12"/>
        <v>C</v>
      </c>
      <c r="C253" s="30" t="str">
        <f t="shared" si="13"/>
        <v>500</v>
      </c>
      <c r="D253" s="30">
        <f>①陸連データ貼付け!B253</f>
        <v>10057114</v>
      </c>
      <c r="E253" s="30" t="str">
        <f>①陸連データ貼付け!C253</f>
        <v>吉田　裕之</v>
      </c>
      <c r="F253" s="30" t="str">
        <f>ASC(①陸連データ貼付け!D253)</f>
        <v>ﾖｼﾀﾞ ﾋﾛﾕｷ</v>
      </c>
      <c r="G253" s="30" t="str">
        <f>①陸連データ貼付け!E253</f>
        <v>男</v>
      </c>
      <c r="H253" s="30">
        <f>①陸連データ貼付け!H253</f>
        <v>219</v>
      </c>
      <c r="I253" s="30" t="str">
        <f>①陸連データ貼付け!I253</f>
        <v>安城快足ＡＣ</v>
      </c>
      <c r="J253" s="30" t="str">
        <f>①陸連データ貼付け!J253</f>
        <v>アンジョウカイソク</v>
      </c>
      <c r="K253" s="30" t="str">
        <f t="shared" si="14"/>
        <v>安城快足ＡＣ</v>
      </c>
      <c r="L253" s="30" t="str">
        <f>IF(①陸連データ貼付け!P253="","",①陸連データ貼付け!P253)</f>
        <v/>
      </c>
      <c r="M253" s="30" t="str">
        <f>①陸連データ貼付け!Q253</f>
        <v>一般</v>
      </c>
    </row>
    <row r="254" spans="1:13">
      <c r="A254" s="30" t="str">
        <f>IF(①陸連データ貼付け!M254="","",①陸連データ貼付け!M254)</f>
        <v>C332</v>
      </c>
      <c r="B254" s="30" t="str">
        <f t="shared" si="12"/>
        <v>C</v>
      </c>
      <c r="C254" s="30" t="str">
        <f t="shared" si="13"/>
        <v>332</v>
      </c>
      <c r="D254" s="30">
        <f>①陸連データ貼付け!B254</f>
        <v>24779938</v>
      </c>
      <c r="E254" s="30" t="str">
        <f>①陸連データ貼付け!C254</f>
        <v>石田　桂</v>
      </c>
      <c r="F254" s="30" t="str">
        <f>ASC(①陸連データ貼付け!D254)</f>
        <v>ｲｼﾀﾞ ｶﾂﾗ</v>
      </c>
      <c r="G254" s="30" t="str">
        <f>①陸連データ貼付け!E254</f>
        <v>女</v>
      </c>
      <c r="H254" s="30">
        <f>①陸連データ貼付け!H254</f>
        <v>222</v>
      </c>
      <c r="I254" s="30" t="str">
        <f>①陸連データ貼付け!I254</f>
        <v>安城学園アスリートクラブ</v>
      </c>
      <c r="J254" s="30" t="str">
        <f>①陸連データ貼付け!J254</f>
        <v>アンジョウガクエンアスリートクラブ</v>
      </c>
      <c r="K254" s="30" t="str">
        <f t="shared" si="14"/>
        <v>安城学園アスリートクラブ</v>
      </c>
      <c r="L254" s="30" t="str">
        <f>IF(①陸連データ貼付け!P254="","",①陸連データ貼付け!P254)</f>
        <v/>
      </c>
      <c r="M254" s="30" t="str">
        <f>①陸連データ貼付け!Q254</f>
        <v>一般</v>
      </c>
    </row>
    <row r="255" spans="1:13">
      <c r="A255" s="30" t="str">
        <f>IF(①陸連データ貼付け!M255="","",①陸連データ貼付け!M255)</f>
        <v>C425</v>
      </c>
      <c r="B255" s="30" t="str">
        <f t="shared" si="12"/>
        <v>C</v>
      </c>
      <c r="C255" s="30" t="str">
        <f t="shared" si="13"/>
        <v>425</v>
      </c>
      <c r="D255" s="30">
        <f>①陸連データ貼付け!B255</f>
        <v>58269333</v>
      </c>
      <c r="E255" s="30" t="str">
        <f>①陸連データ貼付け!C255</f>
        <v>今泉　真佐子</v>
      </c>
      <c r="F255" s="30" t="str">
        <f>ASC(①陸連データ貼付け!D255)</f>
        <v>ｲﾏｲｽﾞﾐ ﾏｻｺ</v>
      </c>
      <c r="G255" s="30" t="str">
        <f>①陸連データ貼付け!E255</f>
        <v>女</v>
      </c>
      <c r="H255" s="30">
        <f>①陸連データ貼付け!H255</f>
        <v>222</v>
      </c>
      <c r="I255" s="30" t="str">
        <f>①陸連データ貼付け!I255</f>
        <v>安城学園アスリートクラブ</v>
      </c>
      <c r="J255" s="30" t="str">
        <f>①陸連データ貼付け!J255</f>
        <v>アンジョウガクエンアスリートクラブ</v>
      </c>
      <c r="K255" s="30" t="str">
        <f t="shared" si="14"/>
        <v>安城学園アスリートクラブ</v>
      </c>
      <c r="L255" s="30" t="str">
        <f>IF(①陸連データ貼付け!P255="","",①陸連データ貼付け!P255)</f>
        <v/>
      </c>
      <c r="M255" s="30" t="str">
        <f>①陸連データ貼付け!Q255</f>
        <v>一般</v>
      </c>
    </row>
    <row r="256" spans="1:13">
      <c r="A256" s="30" t="str">
        <f>IF(①陸連データ貼付け!M256="","",①陸連データ貼付け!M256)</f>
        <v>C337</v>
      </c>
      <c r="B256" s="30" t="str">
        <f t="shared" si="12"/>
        <v>C</v>
      </c>
      <c r="C256" s="30" t="str">
        <f t="shared" si="13"/>
        <v>337</v>
      </c>
      <c r="D256" s="30">
        <f>①陸連データ貼付け!B256</f>
        <v>40133718</v>
      </c>
      <c r="E256" s="30" t="str">
        <f>①陸連データ貼付け!C256</f>
        <v>奥村　麻友</v>
      </c>
      <c r="F256" s="30" t="str">
        <f>ASC(①陸連データ貼付け!D256)</f>
        <v>ｵｸﾑﾗ ﾏﾕ</v>
      </c>
      <c r="G256" s="30" t="str">
        <f>①陸連データ貼付け!E256</f>
        <v>女</v>
      </c>
      <c r="H256" s="30">
        <f>①陸連データ貼付け!H256</f>
        <v>222</v>
      </c>
      <c r="I256" s="30" t="str">
        <f>①陸連データ貼付け!I256</f>
        <v>安城学園アスリートクラブ</v>
      </c>
      <c r="J256" s="30" t="str">
        <f>①陸連データ貼付け!J256</f>
        <v>アンジョウガクエンアスリートクラブ</v>
      </c>
      <c r="K256" s="30" t="str">
        <f t="shared" si="14"/>
        <v>安城学園アスリートクラブ</v>
      </c>
      <c r="L256" s="30" t="str">
        <f>IF(①陸連データ貼付け!P256="","",①陸連データ貼付け!P256)</f>
        <v/>
      </c>
      <c r="M256" s="30" t="str">
        <f>①陸連データ貼付け!Q256</f>
        <v>一般</v>
      </c>
    </row>
    <row r="257" spans="1:13">
      <c r="A257" s="30" t="str">
        <f>IF(①陸連データ貼付け!M257="","",①陸連データ貼付け!M257)</f>
        <v>C423</v>
      </c>
      <c r="B257" s="30" t="str">
        <f t="shared" si="12"/>
        <v>C</v>
      </c>
      <c r="C257" s="30" t="str">
        <f t="shared" si="13"/>
        <v>423</v>
      </c>
      <c r="D257" s="30">
        <f>①陸連データ貼付け!B257</f>
        <v>40106112</v>
      </c>
      <c r="E257" s="30" t="str">
        <f>①陸連データ貼付け!C257</f>
        <v>神谷　誠</v>
      </c>
      <c r="F257" s="30" t="str">
        <f>ASC(①陸連データ貼付け!D257)</f>
        <v>ｶﾐﾔ ﾏｺﾄ</v>
      </c>
      <c r="G257" s="30" t="str">
        <f>①陸連データ貼付け!E257</f>
        <v>男</v>
      </c>
      <c r="H257" s="30">
        <f>①陸連データ貼付け!H257</f>
        <v>222</v>
      </c>
      <c r="I257" s="30" t="str">
        <f>①陸連データ貼付け!I257</f>
        <v>安城学園アスリートクラブ</v>
      </c>
      <c r="J257" s="30" t="str">
        <f>①陸連データ貼付け!J257</f>
        <v>アンジョウガクエンアスリートクラブ</v>
      </c>
      <c r="K257" s="30" t="str">
        <f t="shared" si="14"/>
        <v>安城学園アスリートクラブ</v>
      </c>
      <c r="L257" s="30" t="str">
        <f>IF(①陸連データ貼付け!P257="","",①陸連データ貼付け!P257)</f>
        <v/>
      </c>
      <c r="M257" s="30" t="str">
        <f>①陸連データ貼付け!Q257</f>
        <v>一般</v>
      </c>
    </row>
    <row r="258" spans="1:13">
      <c r="A258" s="30" t="str">
        <f>IF(①陸連データ貼付け!M258="","",①陸連データ貼付け!M258)</f>
        <v>C339</v>
      </c>
      <c r="B258" s="30" t="str">
        <f t="shared" si="12"/>
        <v>C</v>
      </c>
      <c r="C258" s="30" t="str">
        <f t="shared" si="13"/>
        <v>339</v>
      </c>
      <c r="D258" s="30">
        <f>①陸連データ貼付け!B258</f>
        <v>40168928</v>
      </c>
      <c r="E258" s="30" t="str">
        <f>①陸連データ貼付け!C258</f>
        <v>金城　柚花</v>
      </c>
      <c r="F258" s="30" t="str">
        <f>ASC(①陸連データ貼付け!D258)</f>
        <v>ｷﾝｼﾞｮｳ ﾕｳｶ</v>
      </c>
      <c r="G258" s="30" t="str">
        <f>①陸連データ貼付け!E258</f>
        <v>女</v>
      </c>
      <c r="H258" s="30">
        <f>①陸連データ貼付け!H258</f>
        <v>222</v>
      </c>
      <c r="I258" s="30" t="str">
        <f>①陸連データ貼付け!I258</f>
        <v>安城学園アスリートクラブ</v>
      </c>
      <c r="J258" s="30" t="str">
        <f>①陸連データ貼付け!J258</f>
        <v>アンジョウガクエンアスリートクラブ</v>
      </c>
      <c r="K258" s="30" t="str">
        <f t="shared" si="14"/>
        <v>安城学園アスリートクラブ</v>
      </c>
      <c r="L258" s="30" t="str">
        <f>IF(①陸連データ貼付け!P258="","",①陸連データ貼付け!P258)</f>
        <v/>
      </c>
      <c r="M258" s="30" t="str">
        <f>①陸連データ貼付け!Q258</f>
        <v>一般</v>
      </c>
    </row>
    <row r="259" spans="1:13">
      <c r="A259" s="30" t="str">
        <f>IF(①陸連データ貼付け!M259="","",①陸連データ貼付け!M259)</f>
        <v>C335</v>
      </c>
      <c r="B259" s="30" t="str">
        <f t="shared" si="12"/>
        <v>C</v>
      </c>
      <c r="C259" s="30" t="str">
        <f t="shared" si="13"/>
        <v>335</v>
      </c>
      <c r="D259" s="30">
        <f>①陸連データ貼付け!B259</f>
        <v>39674130</v>
      </c>
      <c r="E259" s="30" t="str">
        <f>①陸連データ貼付け!C259</f>
        <v>金原　智子</v>
      </c>
      <c r="F259" s="30" t="str">
        <f>ASC(①陸連データ貼付け!D259)</f>
        <v>ｷﾝﾊﾞﾗ ﾄﾓｺ</v>
      </c>
      <c r="G259" s="30" t="str">
        <f>①陸連データ貼付け!E259</f>
        <v>女</v>
      </c>
      <c r="H259" s="30">
        <f>①陸連データ貼付け!H259</f>
        <v>222</v>
      </c>
      <c r="I259" s="30" t="str">
        <f>①陸連データ貼付け!I259</f>
        <v>安城学園アスリートクラブ</v>
      </c>
      <c r="J259" s="30" t="str">
        <f>①陸連データ貼付け!J259</f>
        <v>アンジョウガクエンアスリートクラブ</v>
      </c>
      <c r="K259" s="30" t="str">
        <f t="shared" si="14"/>
        <v>安城学園アスリートクラブ</v>
      </c>
      <c r="L259" s="30" t="str">
        <f>IF(①陸連データ貼付け!P259="","",①陸連データ貼付け!P259)</f>
        <v/>
      </c>
      <c r="M259" s="30" t="str">
        <f>①陸連データ貼付け!Q259</f>
        <v>一般</v>
      </c>
    </row>
    <row r="260" spans="1:13">
      <c r="A260" s="30" t="str">
        <f>IF(①陸連データ貼付け!M260="","",①陸連データ貼付け!M260)</f>
        <v>3-003</v>
      </c>
      <c r="B260" s="30" t="str">
        <f t="shared" si="12"/>
        <v>3</v>
      </c>
      <c r="C260" s="30" t="str">
        <f t="shared" si="13"/>
        <v>-003</v>
      </c>
      <c r="D260" s="30">
        <f>①陸連データ貼付け!B260</f>
        <v>3066015</v>
      </c>
      <c r="E260" s="30" t="str">
        <f>①陸連データ貼付け!C260</f>
        <v>柴田　和秀</v>
      </c>
      <c r="F260" s="30" t="str">
        <f>ASC(①陸連データ貼付け!D260)</f>
        <v>ｼﾊﾞﾀ ｶｽﾞﾋﾃﾞ</v>
      </c>
      <c r="G260" s="30" t="str">
        <f>①陸連データ貼付け!E260</f>
        <v>男</v>
      </c>
      <c r="H260" s="30">
        <f>①陸連データ貼付け!H260</f>
        <v>222</v>
      </c>
      <c r="I260" s="30" t="str">
        <f>①陸連データ貼付け!I260</f>
        <v>安城学園アスリートクラブ</v>
      </c>
      <c r="J260" s="30" t="str">
        <f>①陸連データ貼付け!J260</f>
        <v>アンジョウガクエンアスリートクラブ</v>
      </c>
      <c r="K260" s="30" t="str">
        <f t="shared" si="14"/>
        <v>安城学園アスリートクラブ</v>
      </c>
      <c r="L260" s="30" t="str">
        <f>IF(①陸連データ貼付け!P260="","",①陸連データ貼付け!P260)</f>
        <v/>
      </c>
      <c r="M260" s="30" t="str">
        <f>①陸連データ貼付け!Q260</f>
        <v>一般</v>
      </c>
    </row>
    <row r="261" spans="1:13">
      <c r="A261" s="30" t="str">
        <f>IF(①陸連データ貼付け!M261="","",①陸連データ貼付け!M261)</f>
        <v>C336</v>
      </c>
      <c r="B261" s="30" t="str">
        <f t="shared" si="12"/>
        <v>C</v>
      </c>
      <c r="C261" s="30" t="str">
        <f t="shared" si="13"/>
        <v>336</v>
      </c>
      <c r="D261" s="30">
        <f>①陸連データ貼付け!B261</f>
        <v>39967236</v>
      </c>
      <c r="E261" s="30" t="str">
        <f>①陸連データ貼付け!C261</f>
        <v>末永　泰正</v>
      </c>
      <c r="F261" s="30" t="str">
        <f>ASC(①陸連データ貼付け!D261)</f>
        <v>ｽｴﾅｶﾞ ﾀｲｾｲ</v>
      </c>
      <c r="G261" s="30" t="str">
        <f>①陸連データ貼付け!E261</f>
        <v>男</v>
      </c>
      <c r="H261" s="30">
        <f>①陸連データ貼付け!H261</f>
        <v>222</v>
      </c>
      <c r="I261" s="30" t="str">
        <f>①陸連データ貼付け!I261</f>
        <v>安城学園アスリートクラブ</v>
      </c>
      <c r="J261" s="30" t="str">
        <f>①陸連データ貼付け!J261</f>
        <v>アンジョウガクエンアスリートクラブ</v>
      </c>
      <c r="K261" s="30" t="str">
        <f t="shared" si="14"/>
        <v>安城学園アスリートクラブ</v>
      </c>
      <c r="L261" s="30" t="str">
        <f>IF(①陸連データ貼付け!P261="","",①陸連データ貼付け!P261)</f>
        <v/>
      </c>
      <c r="M261" s="30" t="str">
        <f>①陸連データ貼付け!Q261</f>
        <v>一般</v>
      </c>
    </row>
    <row r="262" spans="1:13">
      <c r="A262" s="30" t="str">
        <f>IF(①陸連データ貼付け!M262="","",①陸連データ貼付け!M262)</f>
        <v>3-005</v>
      </c>
      <c r="B262" s="30" t="str">
        <f t="shared" si="12"/>
        <v>3</v>
      </c>
      <c r="C262" s="30" t="str">
        <f t="shared" si="13"/>
        <v>-005</v>
      </c>
      <c r="D262" s="30">
        <f>①陸連データ貼付け!B262</f>
        <v>16858937</v>
      </c>
      <c r="E262" s="30" t="str">
        <f>①陸連データ貼付け!C262</f>
        <v>杉浦　未妃</v>
      </c>
      <c r="F262" s="30" t="str">
        <f>ASC(①陸連データ貼付け!D262)</f>
        <v>ｽｷﾞｳﾗ ﾐｷ</v>
      </c>
      <c r="G262" s="30" t="str">
        <f>①陸連データ貼付け!E262</f>
        <v>女</v>
      </c>
      <c r="H262" s="30">
        <f>①陸連データ貼付け!H262</f>
        <v>222</v>
      </c>
      <c r="I262" s="30" t="str">
        <f>①陸連データ貼付け!I262</f>
        <v>安城学園アスリートクラブ</v>
      </c>
      <c r="J262" s="30" t="str">
        <f>①陸連データ貼付け!J262</f>
        <v>アンジョウガクエンアスリートクラブ</v>
      </c>
      <c r="K262" s="30" t="str">
        <f t="shared" si="14"/>
        <v>安城学園アスリートクラブ</v>
      </c>
      <c r="L262" s="30" t="str">
        <f>IF(①陸連データ貼付け!P262="","",①陸連データ貼付け!P262)</f>
        <v/>
      </c>
      <c r="M262" s="30" t="str">
        <f>①陸連データ貼付け!Q262</f>
        <v>一般</v>
      </c>
    </row>
    <row r="263" spans="1:13">
      <c r="A263" s="30" t="str">
        <f>IF(①陸連データ貼付け!M263="","",①陸連データ貼付け!M263)</f>
        <v>C338</v>
      </c>
      <c r="B263" s="30" t="str">
        <f t="shared" si="12"/>
        <v>C</v>
      </c>
      <c r="C263" s="30" t="str">
        <f t="shared" si="13"/>
        <v>338</v>
      </c>
      <c r="D263" s="30">
        <f>①陸連データ貼付け!B263</f>
        <v>40149725</v>
      </c>
      <c r="E263" s="30" t="str">
        <f>①陸連データ貼付け!C263</f>
        <v>杉村　良樹</v>
      </c>
      <c r="F263" s="30" t="str">
        <f>ASC(①陸連データ貼付け!D263)</f>
        <v>ｽｷﾞﾑﾗ ﾘｮｳｷ</v>
      </c>
      <c r="G263" s="30" t="str">
        <f>①陸連データ貼付け!E263</f>
        <v>男</v>
      </c>
      <c r="H263" s="30">
        <f>①陸連データ貼付け!H263</f>
        <v>222</v>
      </c>
      <c r="I263" s="30" t="str">
        <f>①陸連データ貼付け!I263</f>
        <v>安城学園アスリートクラブ</v>
      </c>
      <c r="J263" s="30" t="str">
        <f>①陸連データ貼付け!J263</f>
        <v>アンジョウガクエンアスリートクラブ</v>
      </c>
      <c r="K263" s="30" t="str">
        <f t="shared" si="14"/>
        <v>安城学園アスリートクラブ</v>
      </c>
      <c r="L263" s="30" t="str">
        <f>IF(①陸連データ貼付け!P263="","",①陸連データ貼付け!P263)</f>
        <v/>
      </c>
      <c r="M263" s="30" t="str">
        <f>①陸連データ貼付け!Q263</f>
        <v>一般</v>
      </c>
    </row>
    <row r="264" spans="1:13">
      <c r="A264" s="30" t="str">
        <f>IF(①陸連データ貼付け!M264="","",①陸連データ貼付け!M264)</f>
        <v>C426</v>
      </c>
      <c r="B264" s="30" t="str">
        <f t="shared" si="12"/>
        <v>C</v>
      </c>
      <c r="C264" s="30" t="str">
        <f t="shared" si="13"/>
        <v>426</v>
      </c>
      <c r="D264" s="30">
        <f>①陸連データ貼付け!B264</f>
        <v>85506933</v>
      </c>
      <c r="E264" s="30" t="str">
        <f>①陸連データ貼付け!C264</f>
        <v>鈴木　美祐</v>
      </c>
      <c r="F264" s="30" t="str">
        <f>ASC(①陸連データ貼付け!D264)</f>
        <v>ｽｽﾞｷ ﾐﾕ</v>
      </c>
      <c r="G264" s="30" t="str">
        <f>①陸連データ貼付け!E264</f>
        <v>女</v>
      </c>
      <c r="H264" s="30">
        <f>①陸連データ貼付け!H264</f>
        <v>222</v>
      </c>
      <c r="I264" s="30" t="str">
        <f>①陸連データ貼付け!I264</f>
        <v>安城学園アスリートクラブ</v>
      </c>
      <c r="J264" s="30" t="str">
        <f>①陸連データ貼付け!J264</f>
        <v>アンジョウガクエンアスリートクラブ</v>
      </c>
      <c r="K264" s="30" t="str">
        <f t="shared" si="14"/>
        <v>安城学園アスリートクラブ</v>
      </c>
      <c r="L264" s="30" t="str">
        <f>IF(①陸連データ貼付け!P264="","",①陸連データ貼付け!P264)</f>
        <v/>
      </c>
      <c r="M264" s="30" t="str">
        <f>①陸連データ貼付け!Q264</f>
        <v>一般</v>
      </c>
    </row>
    <row r="265" spans="1:13">
      <c r="A265" s="30" t="str">
        <f>IF(①陸連データ貼付け!M265="","",①陸連データ貼付け!M265)</f>
        <v>C333</v>
      </c>
      <c r="B265" s="30" t="str">
        <f t="shared" si="12"/>
        <v>C</v>
      </c>
      <c r="C265" s="30" t="str">
        <f t="shared" si="13"/>
        <v>333</v>
      </c>
      <c r="D265" s="30">
        <f>①陸連データ貼付け!B265</f>
        <v>39673230</v>
      </c>
      <c r="E265" s="30" t="str">
        <f>①陸連データ貼付け!C265</f>
        <v>清野　達也</v>
      </c>
      <c r="F265" s="30" t="str">
        <f>ASC(①陸連データ貼付け!D265)</f>
        <v>ｾｲﾉ ﾀﾂﾔ</v>
      </c>
      <c r="G265" s="30" t="str">
        <f>①陸連データ貼付け!E265</f>
        <v>男</v>
      </c>
      <c r="H265" s="30">
        <f>①陸連データ貼付け!H265</f>
        <v>222</v>
      </c>
      <c r="I265" s="30" t="str">
        <f>①陸連データ貼付け!I265</f>
        <v>安城学園アスリートクラブ</v>
      </c>
      <c r="J265" s="30" t="str">
        <f>①陸連データ貼付け!J265</f>
        <v>アンジョウガクエンアスリートクラブ</v>
      </c>
      <c r="K265" s="30" t="str">
        <f t="shared" si="14"/>
        <v>安城学園アスリートクラブ</v>
      </c>
      <c r="L265" s="30" t="str">
        <f>IF(①陸連データ貼付け!P265="","",①陸連データ貼付け!P265)</f>
        <v/>
      </c>
      <c r="M265" s="30" t="str">
        <f>①陸連データ貼付け!Q265</f>
        <v>一般</v>
      </c>
    </row>
    <row r="266" spans="1:13">
      <c r="A266" s="30" t="str">
        <f>IF(①陸連データ貼付け!M266="","",①陸連データ貼付け!M266)</f>
        <v>3-146</v>
      </c>
      <c r="B266" s="30" t="str">
        <f t="shared" si="12"/>
        <v>3</v>
      </c>
      <c r="C266" s="30" t="str">
        <f t="shared" si="13"/>
        <v>-146</v>
      </c>
      <c r="D266" s="30">
        <f>①陸連データ貼付け!B266</f>
        <v>3066621</v>
      </c>
      <c r="E266" s="30" t="str">
        <f>①陸連データ貼付け!C266</f>
        <v>高橋　久美子</v>
      </c>
      <c r="F266" s="30" t="str">
        <f>ASC(①陸連データ貼付け!D266)</f>
        <v>ﾀｶﾊｼ ｸﾐｺ</v>
      </c>
      <c r="G266" s="30" t="str">
        <f>①陸連データ貼付け!E266</f>
        <v>女</v>
      </c>
      <c r="H266" s="30">
        <f>①陸連データ貼付け!H266</f>
        <v>222</v>
      </c>
      <c r="I266" s="30" t="str">
        <f>①陸連データ貼付け!I266</f>
        <v>安城学園アスリートクラブ</v>
      </c>
      <c r="J266" s="30" t="str">
        <f>①陸連データ貼付け!J266</f>
        <v>アンジョウガクエンアスリートクラブ</v>
      </c>
      <c r="K266" s="30" t="str">
        <f t="shared" si="14"/>
        <v>安城学園アスリートクラブ</v>
      </c>
      <c r="L266" s="30" t="str">
        <f>IF(①陸連データ貼付け!P266="","",①陸連データ貼付け!P266)</f>
        <v/>
      </c>
      <c r="M266" s="30" t="str">
        <f>①陸連データ貼付け!Q266</f>
        <v>一般</v>
      </c>
    </row>
    <row r="267" spans="1:13">
      <c r="A267" s="30" t="str">
        <f>IF(①陸連データ貼付け!M267="","",①陸連データ貼付け!M267)</f>
        <v>C340</v>
      </c>
      <c r="B267" s="30" t="str">
        <f t="shared" si="12"/>
        <v>C</v>
      </c>
      <c r="C267" s="30" t="str">
        <f t="shared" si="13"/>
        <v>340</v>
      </c>
      <c r="D267" s="30">
        <f>①陸連データ貼付け!B267</f>
        <v>40176422</v>
      </c>
      <c r="E267" s="30" t="str">
        <f>①陸連データ貼付け!C267</f>
        <v>中島　恭佑</v>
      </c>
      <c r="F267" s="30" t="str">
        <f>ASC(①陸連データ貼付け!D267)</f>
        <v>ﾅｶｼﾏ ｷｮｳｽｹ</v>
      </c>
      <c r="G267" s="30" t="str">
        <f>①陸連データ貼付け!E267</f>
        <v>男</v>
      </c>
      <c r="H267" s="30">
        <f>①陸連データ貼付け!H267</f>
        <v>222</v>
      </c>
      <c r="I267" s="30" t="str">
        <f>①陸連データ貼付け!I267</f>
        <v>安城学園アスリートクラブ</v>
      </c>
      <c r="J267" s="30" t="str">
        <f>①陸連データ貼付け!J267</f>
        <v>アンジョウガクエンアスリートクラブ</v>
      </c>
      <c r="K267" s="30" t="str">
        <f t="shared" si="14"/>
        <v>安城学園アスリートクラブ</v>
      </c>
      <c r="L267" s="30" t="str">
        <f>IF(①陸連データ貼付け!P267="","",①陸連データ貼付け!P267)</f>
        <v/>
      </c>
      <c r="M267" s="30" t="str">
        <f>①陸連データ貼付け!Q267</f>
        <v>一般</v>
      </c>
    </row>
    <row r="268" spans="1:13">
      <c r="A268" s="30" t="str">
        <f>IF(①陸連データ貼付け!M268="","",①陸連データ貼付け!M268)</f>
        <v>3-145</v>
      </c>
      <c r="B268" s="30" t="str">
        <f t="shared" si="12"/>
        <v>3</v>
      </c>
      <c r="C268" s="30" t="str">
        <f t="shared" si="13"/>
        <v>-145</v>
      </c>
      <c r="D268" s="30">
        <f>①陸連データ貼付け!B268</f>
        <v>3066318</v>
      </c>
      <c r="E268" s="30" t="str">
        <f>①陸連データ貼付け!C268</f>
        <v>中西　三美</v>
      </c>
      <c r="F268" s="30" t="str">
        <f>ASC(①陸連データ貼付け!D268)</f>
        <v>ﾅｶﾆｼ ﾐﾊﾙ</v>
      </c>
      <c r="G268" s="30" t="str">
        <f>①陸連データ貼付け!E268</f>
        <v>女</v>
      </c>
      <c r="H268" s="30">
        <f>①陸連データ貼付け!H268</f>
        <v>222</v>
      </c>
      <c r="I268" s="30" t="str">
        <f>①陸連データ貼付け!I268</f>
        <v>安城学園アスリートクラブ</v>
      </c>
      <c r="J268" s="30" t="str">
        <f>①陸連データ貼付け!J268</f>
        <v>アンジョウガクエンアスリートクラブ</v>
      </c>
      <c r="K268" s="30" t="str">
        <f t="shared" si="14"/>
        <v>安城学園アスリートクラブ</v>
      </c>
      <c r="L268" s="30" t="str">
        <f>IF(①陸連データ貼付け!P268="","",①陸連データ貼付け!P268)</f>
        <v/>
      </c>
      <c r="M268" s="30" t="str">
        <f>①陸連データ貼付け!Q268</f>
        <v>一般</v>
      </c>
    </row>
    <row r="269" spans="1:13">
      <c r="A269" s="30" t="str">
        <f>IF(①陸連データ貼付け!M269="","",①陸連データ貼付け!M269)</f>
        <v>C331</v>
      </c>
      <c r="B269" s="30" t="str">
        <f t="shared" si="12"/>
        <v>C</v>
      </c>
      <c r="C269" s="30" t="str">
        <f t="shared" si="13"/>
        <v>331</v>
      </c>
      <c r="D269" s="30">
        <f>①陸連データ貼付け!B269</f>
        <v>3066823</v>
      </c>
      <c r="E269" s="30" t="str">
        <f>①陸連データ貼付け!C269</f>
        <v>早川　周吾</v>
      </c>
      <c r="F269" s="30" t="str">
        <f>ASC(①陸連データ貼付け!D269)</f>
        <v>ﾊﾔｶﾜ ｼｭｳｺﾞ</v>
      </c>
      <c r="G269" s="30" t="str">
        <f>①陸連データ貼付け!E269</f>
        <v>男</v>
      </c>
      <c r="H269" s="30">
        <f>①陸連データ貼付け!H269</f>
        <v>222</v>
      </c>
      <c r="I269" s="30" t="str">
        <f>①陸連データ貼付け!I269</f>
        <v>安城学園アスリートクラブ</v>
      </c>
      <c r="J269" s="30" t="str">
        <f>①陸連データ貼付け!J269</f>
        <v>アンジョウガクエンアスリートクラブ</v>
      </c>
      <c r="K269" s="30" t="str">
        <f t="shared" si="14"/>
        <v>安城学園アスリートクラブ</v>
      </c>
      <c r="L269" s="30" t="str">
        <f>IF(①陸連データ貼付け!P269="","",①陸連データ貼付け!P269)</f>
        <v/>
      </c>
      <c r="M269" s="30" t="str">
        <f>①陸連データ貼付け!Q269</f>
        <v>一般</v>
      </c>
    </row>
    <row r="270" spans="1:13">
      <c r="A270" s="30" t="str">
        <f>IF(①陸連データ貼付け!M270="","",①陸連データ貼付け!M270)</f>
        <v>C334</v>
      </c>
      <c r="B270" s="30" t="str">
        <f t="shared" si="12"/>
        <v>C</v>
      </c>
      <c r="C270" s="30" t="str">
        <f t="shared" si="13"/>
        <v>334</v>
      </c>
      <c r="D270" s="30">
        <f>①陸連データ貼付け!B270</f>
        <v>39673634</v>
      </c>
      <c r="E270" s="30" t="str">
        <f>①陸連データ貼付け!C270</f>
        <v>三浦　亜由美</v>
      </c>
      <c r="F270" s="30" t="str">
        <f>ASC(①陸連データ貼付け!D270)</f>
        <v>ﾐｳﾗ ｱﾕﾐ</v>
      </c>
      <c r="G270" s="30" t="str">
        <f>①陸連データ貼付け!E270</f>
        <v>女</v>
      </c>
      <c r="H270" s="30">
        <f>①陸連データ貼付け!H270</f>
        <v>222</v>
      </c>
      <c r="I270" s="30" t="str">
        <f>①陸連データ貼付け!I270</f>
        <v>安城学園アスリートクラブ</v>
      </c>
      <c r="J270" s="30" t="str">
        <f>①陸連データ貼付け!J270</f>
        <v>アンジョウガクエンアスリートクラブ</v>
      </c>
      <c r="K270" s="30" t="str">
        <f t="shared" si="14"/>
        <v>安城学園アスリートクラブ</v>
      </c>
      <c r="L270" s="30" t="str">
        <f>IF(①陸連データ貼付け!P270="","",①陸連データ貼付け!P270)</f>
        <v/>
      </c>
      <c r="M270" s="30" t="str">
        <f>①陸連データ貼付け!Q270</f>
        <v>一般</v>
      </c>
    </row>
    <row r="271" spans="1:13">
      <c r="A271" s="30" t="str">
        <f>IF(①陸連データ貼付け!M271="","",①陸連データ貼付け!M271)</f>
        <v>C424</v>
      </c>
      <c r="B271" s="30" t="str">
        <f t="shared" si="12"/>
        <v>C</v>
      </c>
      <c r="C271" s="30" t="str">
        <f t="shared" si="13"/>
        <v>424</v>
      </c>
      <c r="D271" s="30">
        <f>①陸連データ貼付け!B271</f>
        <v>49071324</v>
      </c>
      <c r="E271" s="30" t="str">
        <f>①陸連データ貼付け!C271</f>
        <v>横井　亜里彩</v>
      </c>
      <c r="F271" s="30" t="str">
        <f>ASC(①陸連データ貼付け!D271)</f>
        <v>ﾖｺｲ ｱﾘｻ</v>
      </c>
      <c r="G271" s="30" t="str">
        <f>①陸連データ貼付け!E271</f>
        <v>女</v>
      </c>
      <c r="H271" s="30">
        <f>①陸連データ貼付け!H271</f>
        <v>222</v>
      </c>
      <c r="I271" s="30" t="str">
        <f>①陸連データ貼付け!I271</f>
        <v>安城学園アスリートクラブ</v>
      </c>
      <c r="J271" s="30" t="str">
        <f>①陸連データ貼付け!J271</f>
        <v>アンジョウガクエンアスリートクラブ</v>
      </c>
      <c r="K271" s="30" t="str">
        <f t="shared" si="14"/>
        <v>安城学園アスリートクラブ</v>
      </c>
      <c r="L271" s="30" t="str">
        <f>IF(①陸連データ貼付け!P271="","",①陸連データ貼付け!P271)</f>
        <v/>
      </c>
      <c r="M271" s="30" t="str">
        <f>①陸連データ貼付け!Q271</f>
        <v>一般</v>
      </c>
    </row>
    <row r="272" spans="1:13">
      <c r="A272" s="30" t="str">
        <f>IF(①陸連データ貼付け!M272="","",①陸連データ貼付け!M272)</f>
        <v>3-004</v>
      </c>
      <c r="B272" s="30" t="str">
        <f t="shared" si="12"/>
        <v>3</v>
      </c>
      <c r="C272" s="30" t="str">
        <f t="shared" si="13"/>
        <v>-004</v>
      </c>
      <c r="D272" s="30">
        <f>①陸連データ貼付け!B272</f>
        <v>3066217</v>
      </c>
      <c r="E272" s="30" t="str">
        <f>①陸連データ貼付け!C272</f>
        <v>脇田　千鶴</v>
      </c>
      <c r="F272" s="30" t="str">
        <f>ASC(①陸連データ貼付け!D272)</f>
        <v>ﾜｷﾀ ﾁﾂﾞﾙ</v>
      </c>
      <c r="G272" s="30" t="str">
        <f>①陸連データ貼付け!E272</f>
        <v>女</v>
      </c>
      <c r="H272" s="30">
        <f>①陸連データ貼付け!H272</f>
        <v>222</v>
      </c>
      <c r="I272" s="30" t="str">
        <f>①陸連データ貼付け!I272</f>
        <v>安城学園アスリートクラブ</v>
      </c>
      <c r="J272" s="30" t="str">
        <f>①陸連データ貼付け!J272</f>
        <v>アンジョウガクエンアスリートクラブ</v>
      </c>
      <c r="K272" s="30" t="str">
        <f t="shared" si="14"/>
        <v>安城学園アスリートクラブ</v>
      </c>
      <c r="L272" s="30" t="str">
        <f>IF(①陸連データ貼付け!P272="","",①陸連データ貼付け!P272)</f>
        <v/>
      </c>
      <c r="M272" s="30" t="str">
        <f>①陸連データ貼付け!Q272</f>
        <v>一般</v>
      </c>
    </row>
    <row r="273" spans="1:13">
      <c r="A273" s="30" t="str">
        <f>IF(①陸連データ貼付け!M273="","",①陸連データ貼付け!M273)</f>
        <v>3-209</v>
      </c>
      <c r="B273" s="30" t="str">
        <f t="shared" si="12"/>
        <v>3</v>
      </c>
      <c r="C273" s="30" t="str">
        <f t="shared" si="13"/>
        <v>-209</v>
      </c>
      <c r="D273" s="30">
        <f>①陸連データ貼付け!B273</f>
        <v>2988936</v>
      </c>
      <c r="E273" s="30" t="str">
        <f>①陸連データ貼付け!C273</f>
        <v>石田　綾</v>
      </c>
      <c r="F273" s="30" t="str">
        <f>ASC(①陸連データ貼付け!D273)</f>
        <v>ｲｼﾀﾞ ｱﾔ</v>
      </c>
      <c r="G273" s="30" t="str">
        <f>①陸連データ貼付け!E273</f>
        <v>女</v>
      </c>
      <c r="H273" s="30">
        <f>①陸連データ貼付け!H273</f>
        <v>8230</v>
      </c>
      <c r="I273" s="30" t="str">
        <f>①陸連データ貼付け!I273</f>
        <v>安城クラブ</v>
      </c>
      <c r="J273" s="30" t="str">
        <f>①陸連データ貼付け!J273</f>
        <v>アンジョウクラブ</v>
      </c>
      <c r="K273" s="30" t="str">
        <f t="shared" si="14"/>
        <v>安城クラブ</v>
      </c>
      <c r="L273" s="30" t="str">
        <f>IF(①陸連データ貼付け!P273="","",①陸連データ貼付け!P273)</f>
        <v/>
      </c>
      <c r="M273" s="30" t="str">
        <f>①陸連データ貼付け!Q273</f>
        <v>一般</v>
      </c>
    </row>
    <row r="274" spans="1:13">
      <c r="A274" s="30" t="str">
        <f>IF(①陸連データ貼付け!M274="","",①陸連データ貼付け!M274)</f>
        <v>3-204</v>
      </c>
      <c r="B274" s="30" t="str">
        <f t="shared" si="12"/>
        <v>3</v>
      </c>
      <c r="C274" s="30" t="str">
        <f t="shared" si="13"/>
        <v>-204</v>
      </c>
      <c r="D274" s="30">
        <f>①陸連データ貼付け!B274</f>
        <v>2988431</v>
      </c>
      <c r="E274" s="30" t="str">
        <f>①陸連データ貼付け!C274</f>
        <v>石田　美知枝</v>
      </c>
      <c r="F274" s="30" t="str">
        <f>ASC(①陸連データ貼付け!D274)</f>
        <v>ｲｼﾀﾞ ﾐﾁｴ</v>
      </c>
      <c r="G274" s="30" t="str">
        <f>①陸連データ貼付け!E274</f>
        <v>女</v>
      </c>
      <c r="H274" s="30">
        <f>①陸連データ貼付け!H274</f>
        <v>8230</v>
      </c>
      <c r="I274" s="30" t="str">
        <f>①陸連データ貼付け!I274</f>
        <v>安城クラブ</v>
      </c>
      <c r="J274" s="30" t="str">
        <f>①陸連データ貼付け!J274</f>
        <v>アンジョウクラブ</v>
      </c>
      <c r="K274" s="30" t="str">
        <f t="shared" si="14"/>
        <v>安城クラブ</v>
      </c>
      <c r="L274" s="30" t="str">
        <f>IF(①陸連データ貼付け!P274="","",①陸連データ貼付け!P274)</f>
        <v/>
      </c>
      <c r="M274" s="30" t="str">
        <f>①陸連データ貼付け!Q274</f>
        <v>一般</v>
      </c>
    </row>
    <row r="275" spans="1:13">
      <c r="A275" s="30" t="str">
        <f>IF(①陸連データ貼付け!M275="","",①陸連データ貼付け!M275)</f>
        <v>3-214</v>
      </c>
      <c r="B275" s="30" t="str">
        <f t="shared" si="12"/>
        <v>3</v>
      </c>
      <c r="C275" s="30" t="str">
        <f t="shared" si="13"/>
        <v>-214</v>
      </c>
      <c r="D275" s="30">
        <f>①陸連データ貼付け!B275</f>
        <v>40147319</v>
      </c>
      <c r="E275" s="30" t="str">
        <f>①陸連データ貼付け!C275</f>
        <v>伊藤　佳奈</v>
      </c>
      <c r="F275" s="30" t="str">
        <f>ASC(①陸連データ貼付け!D275)</f>
        <v>ｲﾄｳ ｶﾅ</v>
      </c>
      <c r="G275" s="30" t="str">
        <f>①陸連データ貼付け!E275</f>
        <v>女</v>
      </c>
      <c r="H275" s="30">
        <f>①陸連データ貼付け!H275</f>
        <v>8230</v>
      </c>
      <c r="I275" s="30" t="str">
        <f>①陸連データ貼付け!I275</f>
        <v>安城クラブ</v>
      </c>
      <c r="J275" s="30" t="str">
        <f>①陸連データ貼付け!J275</f>
        <v>アンジョウクラブ</v>
      </c>
      <c r="K275" s="30" t="str">
        <f t="shared" si="14"/>
        <v>安城クラブ</v>
      </c>
      <c r="L275" s="30" t="str">
        <f>IF(①陸連データ貼付け!P275="","",①陸連データ貼付け!P275)</f>
        <v/>
      </c>
      <c r="M275" s="30" t="str">
        <f>①陸連データ貼付け!Q275</f>
        <v>一般</v>
      </c>
    </row>
    <row r="276" spans="1:13">
      <c r="A276" s="30" t="str">
        <f>IF(①陸連データ貼付け!M276="","",①陸連データ貼付け!M276)</f>
        <v>3-195</v>
      </c>
      <c r="B276" s="30" t="str">
        <f t="shared" si="12"/>
        <v>3</v>
      </c>
      <c r="C276" s="30" t="str">
        <f t="shared" si="13"/>
        <v>-195</v>
      </c>
      <c r="D276" s="30">
        <f>①陸連データ貼付け!B276</f>
        <v>2908221</v>
      </c>
      <c r="E276" s="30" t="str">
        <f>①陸連データ貼付け!C276</f>
        <v>稲垣　憲孝</v>
      </c>
      <c r="F276" s="30" t="str">
        <f>ASC(①陸連データ貼付け!D276)</f>
        <v>ｲﾅｶﾞｷ ﾉﾘﾀｶ</v>
      </c>
      <c r="G276" s="30" t="str">
        <f>①陸連データ貼付け!E276</f>
        <v>男</v>
      </c>
      <c r="H276" s="30">
        <f>①陸連データ貼付け!H276</f>
        <v>8230</v>
      </c>
      <c r="I276" s="30" t="str">
        <f>①陸連データ貼付け!I276</f>
        <v>安城クラブ</v>
      </c>
      <c r="J276" s="30" t="str">
        <f>①陸連データ貼付け!J276</f>
        <v>アンジョウクラブ</v>
      </c>
      <c r="K276" s="30" t="str">
        <f t="shared" si="14"/>
        <v>安城クラブ</v>
      </c>
      <c r="L276" s="30" t="str">
        <f>IF(①陸連データ貼付け!P276="","",①陸連データ貼付け!P276)</f>
        <v/>
      </c>
      <c r="M276" s="30" t="str">
        <f>①陸連データ貼付け!Q276</f>
        <v>一般</v>
      </c>
    </row>
    <row r="277" spans="1:13">
      <c r="A277" s="30" t="str">
        <f>IF(①陸連データ貼付け!M277="","",①陸連データ貼付け!M277)</f>
        <v>3-203</v>
      </c>
      <c r="B277" s="30" t="str">
        <f t="shared" si="12"/>
        <v>3</v>
      </c>
      <c r="C277" s="30" t="str">
        <f t="shared" si="13"/>
        <v>-203</v>
      </c>
      <c r="D277" s="30">
        <f>①陸連データ貼付け!B277</f>
        <v>2988229</v>
      </c>
      <c r="E277" s="30" t="str">
        <f>①陸連データ貼付け!C277</f>
        <v>稲垣　早美</v>
      </c>
      <c r="F277" s="30" t="str">
        <f>ASC(①陸連データ貼付け!D277)</f>
        <v>ｲﾅｶﾞｷ ﾊﾔﾐ</v>
      </c>
      <c r="G277" s="30" t="str">
        <f>①陸連データ貼付け!E277</f>
        <v>男</v>
      </c>
      <c r="H277" s="30">
        <f>①陸連データ貼付け!H277</f>
        <v>8230</v>
      </c>
      <c r="I277" s="30" t="str">
        <f>①陸連データ貼付け!I277</f>
        <v>安城クラブ</v>
      </c>
      <c r="J277" s="30" t="str">
        <f>①陸連データ貼付け!J277</f>
        <v>アンジョウクラブ</v>
      </c>
      <c r="K277" s="30" t="str">
        <f t="shared" si="14"/>
        <v>安城クラブ</v>
      </c>
      <c r="L277" s="30" t="str">
        <f>IF(①陸連データ貼付け!P277="","",①陸連データ貼付け!P277)</f>
        <v/>
      </c>
      <c r="M277" s="30" t="str">
        <f>①陸連データ貼付け!Q277</f>
        <v>一般</v>
      </c>
    </row>
    <row r="278" spans="1:13">
      <c r="A278" s="30" t="str">
        <f>IF(①陸連データ貼付け!M278="","",①陸連データ貼付け!M278)</f>
        <v>3-197</v>
      </c>
      <c r="B278" s="30" t="str">
        <f t="shared" si="12"/>
        <v>3</v>
      </c>
      <c r="C278" s="30" t="str">
        <f t="shared" si="13"/>
        <v>-197</v>
      </c>
      <c r="D278" s="30">
        <f>①陸連データ貼付け!B278</f>
        <v>2987430</v>
      </c>
      <c r="E278" s="30" t="str">
        <f>①陸連データ貼付け!C278</f>
        <v>稲垣　政史</v>
      </c>
      <c r="F278" s="30" t="str">
        <f>ASC(①陸連データ貼付け!D278)</f>
        <v>ｲﾅｶﾞｷ ﾏｻﾌﾐ</v>
      </c>
      <c r="G278" s="30" t="str">
        <f>①陸連データ貼付け!E278</f>
        <v>男</v>
      </c>
      <c r="H278" s="30">
        <f>①陸連データ貼付け!H278</f>
        <v>8230</v>
      </c>
      <c r="I278" s="30" t="str">
        <f>①陸連データ貼付け!I278</f>
        <v>安城クラブ</v>
      </c>
      <c r="J278" s="30" t="str">
        <f>①陸連データ貼付け!J278</f>
        <v>アンジョウクラブ</v>
      </c>
      <c r="K278" s="30" t="str">
        <f t="shared" si="14"/>
        <v>安城クラブ</v>
      </c>
      <c r="L278" s="30" t="str">
        <f>IF(①陸連データ貼付け!P278="","",①陸連データ貼付け!P278)</f>
        <v/>
      </c>
      <c r="M278" s="30" t="str">
        <f>①陸連データ貼付け!Q278</f>
        <v>一般</v>
      </c>
    </row>
    <row r="279" spans="1:13">
      <c r="A279" s="30" t="str">
        <f>IF(①陸連データ貼付け!M279="","",①陸連データ貼付け!M279)</f>
        <v>3-201</v>
      </c>
      <c r="B279" s="30" t="str">
        <f t="shared" si="12"/>
        <v>3</v>
      </c>
      <c r="C279" s="30" t="str">
        <f t="shared" si="13"/>
        <v>-201</v>
      </c>
      <c r="D279" s="30">
        <f>①陸連データ貼付け!B279</f>
        <v>2987935</v>
      </c>
      <c r="E279" s="30" t="str">
        <f>①陸連データ貼付け!C279</f>
        <v>太田　貢</v>
      </c>
      <c r="F279" s="30" t="str">
        <f>ASC(①陸連データ貼付け!D279)</f>
        <v>ｵｵﾀ ﾐﾂｸﾞ</v>
      </c>
      <c r="G279" s="30" t="str">
        <f>①陸連データ貼付け!E279</f>
        <v>男</v>
      </c>
      <c r="H279" s="30">
        <f>①陸連データ貼付け!H279</f>
        <v>8230</v>
      </c>
      <c r="I279" s="30" t="str">
        <f>①陸連データ貼付け!I279</f>
        <v>安城クラブ</v>
      </c>
      <c r="J279" s="30" t="str">
        <f>①陸連データ貼付け!J279</f>
        <v>アンジョウクラブ</v>
      </c>
      <c r="K279" s="30" t="str">
        <f t="shared" si="14"/>
        <v>安城クラブ</v>
      </c>
      <c r="L279" s="30" t="str">
        <f>IF(①陸連データ貼付け!P279="","",①陸連データ貼付け!P279)</f>
        <v/>
      </c>
      <c r="M279" s="30" t="str">
        <f>①陸連データ貼付け!Q279</f>
        <v>一般</v>
      </c>
    </row>
    <row r="280" spans="1:13">
      <c r="A280" s="30" t="str">
        <f>IF(①陸連データ貼付け!M280="","",①陸連データ貼付け!M280)</f>
        <v>3-222</v>
      </c>
      <c r="B280" s="30" t="str">
        <f t="shared" si="12"/>
        <v>3</v>
      </c>
      <c r="C280" s="30" t="str">
        <f t="shared" si="13"/>
        <v>-222</v>
      </c>
      <c r="D280" s="30">
        <f>①陸連データ貼付け!B280</f>
        <v>73672025</v>
      </c>
      <c r="E280" s="30" t="str">
        <f>①陸連データ貼付け!C280</f>
        <v>神谷　貴俊</v>
      </c>
      <c r="F280" s="30" t="str">
        <f>ASC(①陸連データ貼付け!D280)</f>
        <v>ｶﾐﾔ ﾀｶﾄｼ</v>
      </c>
      <c r="G280" s="30" t="str">
        <f>①陸連データ貼付け!E280</f>
        <v>男</v>
      </c>
      <c r="H280" s="30">
        <f>①陸連データ貼付け!H280</f>
        <v>8230</v>
      </c>
      <c r="I280" s="30" t="str">
        <f>①陸連データ貼付け!I280</f>
        <v>安城クラブ</v>
      </c>
      <c r="J280" s="30" t="str">
        <f>①陸連データ貼付け!J280</f>
        <v>アンジョウクラブ</v>
      </c>
      <c r="K280" s="30" t="str">
        <f t="shared" si="14"/>
        <v>安城クラブ</v>
      </c>
      <c r="L280" s="30" t="str">
        <f>IF(①陸連データ貼付け!P280="","",①陸連データ貼付け!P280)</f>
        <v/>
      </c>
      <c r="M280" s="30" t="str">
        <f>①陸連データ貼付け!Q280</f>
        <v>一般</v>
      </c>
    </row>
    <row r="281" spans="1:13">
      <c r="A281" s="30" t="str">
        <f>IF(①陸連データ貼付け!M281="","",①陸連データ貼付け!M281)</f>
        <v>3-196</v>
      </c>
      <c r="B281" s="30" t="str">
        <f t="shared" si="12"/>
        <v>3</v>
      </c>
      <c r="C281" s="30" t="str">
        <f t="shared" si="13"/>
        <v>-196</v>
      </c>
      <c r="D281" s="30">
        <f>①陸連データ貼付け!B281</f>
        <v>2908524</v>
      </c>
      <c r="E281" s="30" t="str">
        <f>①陸連データ貼付け!C281</f>
        <v>北村　裕子</v>
      </c>
      <c r="F281" s="30" t="str">
        <f>ASC(①陸連データ貼付け!D281)</f>
        <v>ｷﾀﾑﾗ ﾕｳｺ</v>
      </c>
      <c r="G281" s="30" t="str">
        <f>①陸連データ貼付け!E281</f>
        <v>女</v>
      </c>
      <c r="H281" s="30">
        <f>①陸連データ貼付け!H281</f>
        <v>8230</v>
      </c>
      <c r="I281" s="30" t="str">
        <f>①陸連データ貼付け!I281</f>
        <v>安城クラブ</v>
      </c>
      <c r="J281" s="30" t="str">
        <f>①陸連データ貼付け!J281</f>
        <v>アンジョウクラブ</v>
      </c>
      <c r="K281" s="30" t="str">
        <f t="shared" si="14"/>
        <v>安城クラブ</v>
      </c>
      <c r="L281" s="30" t="str">
        <f>IF(①陸連データ貼付け!P281="","",①陸連データ貼付け!P281)</f>
        <v/>
      </c>
      <c r="M281" s="30" t="str">
        <f>①陸連データ貼付け!Q281</f>
        <v>一般</v>
      </c>
    </row>
    <row r="282" spans="1:13">
      <c r="A282" s="30" t="str">
        <f>IF(①陸連データ貼付け!M282="","",①陸連データ貼付け!M282)</f>
        <v>3-194</v>
      </c>
      <c r="B282" s="30" t="str">
        <f t="shared" si="12"/>
        <v>3</v>
      </c>
      <c r="C282" s="30" t="str">
        <f t="shared" si="13"/>
        <v>-194</v>
      </c>
      <c r="D282" s="30">
        <f>①陸連データ貼付け!B282</f>
        <v>2908120</v>
      </c>
      <c r="E282" s="30" t="str">
        <f>①陸連データ貼付け!C282</f>
        <v>木村　忠弘</v>
      </c>
      <c r="F282" s="30" t="str">
        <f>ASC(①陸連データ貼付け!D282)</f>
        <v>ｷﾑﾗ ﾀﾀﾞﾋﾛ</v>
      </c>
      <c r="G282" s="30" t="str">
        <f>①陸連データ貼付け!E282</f>
        <v>男</v>
      </c>
      <c r="H282" s="30">
        <f>①陸連データ貼付け!H282</f>
        <v>8230</v>
      </c>
      <c r="I282" s="30" t="str">
        <f>①陸連データ貼付け!I282</f>
        <v>安城クラブ</v>
      </c>
      <c r="J282" s="30" t="str">
        <f>①陸連データ貼付け!J282</f>
        <v>アンジョウクラブ</v>
      </c>
      <c r="K282" s="30" t="str">
        <f t="shared" si="14"/>
        <v>安城クラブ</v>
      </c>
      <c r="L282" s="30" t="str">
        <f>IF(①陸連データ貼付け!P282="","",①陸連データ貼付け!P282)</f>
        <v/>
      </c>
      <c r="M282" s="30" t="str">
        <f>①陸連データ貼付け!Q282</f>
        <v>一般</v>
      </c>
    </row>
    <row r="283" spans="1:13">
      <c r="A283" s="30" t="str">
        <f>IF(①陸連データ貼付け!M283="","",①陸連データ貼付け!M283)</f>
        <v>3-210</v>
      </c>
      <c r="B283" s="30" t="str">
        <f t="shared" si="12"/>
        <v>3</v>
      </c>
      <c r="C283" s="30" t="str">
        <f t="shared" si="13"/>
        <v>-210</v>
      </c>
      <c r="D283" s="30">
        <f>①陸連データ貼付け!B283</f>
        <v>3116011</v>
      </c>
      <c r="E283" s="30" t="str">
        <f>①陸連データ貼付け!C283</f>
        <v>項　警宇</v>
      </c>
      <c r="F283" s="30" t="str">
        <f>ASC(①陸連データ貼付け!D283)</f>
        <v>ｺｳ ｹｲｳ</v>
      </c>
      <c r="G283" s="30" t="str">
        <f>①陸連データ貼付け!E283</f>
        <v>男</v>
      </c>
      <c r="H283" s="30">
        <f>①陸連データ貼付け!H283</f>
        <v>8230</v>
      </c>
      <c r="I283" s="30" t="str">
        <f>①陸連データ貼付け!I283</f>
        <v>安城クラブ</v>
      </c>
      <c r="J283" s="30" t="str">
        <f>①陸連データ貼付け!J283</f>
        <v>アンジョウクラブ</v>
      </c>
      <c r="K283" s="30" t="str">
        <f t="shared" si="14"/>
        <v>安城クラブ</v>
      </c>
      <c r="L283" s="30" t="str">
        <f>IF(①陸連データ貼付け!P283="","",①陸連データ貼付け!P283)</f>
        <v/>
      </c>
      <c r="M283" s="30" t="str">
        <f>①陸連データ貼付け!Q283</f>
        <v>一般</v>
      </c>
    </row>
    <row r="284" spans="1:13">
      <c r="A284" s="30" t="str">
        <f>IF(①陸連データ貼付け!M284="","",①陸連データ貼付け!M284)</f>
        <v>3-206</v>
      </c>
      <c r="B284" s="30" t="str">
        <f t="shared" ref="B284:B347" si="15">LEFT(A284,1)</f>
        <v>3</v>
      </c>
      <c r="C284" s="30" t="str">
        <f t="shared" ref="C284:C347" si="16">REPLACE(A284,1,1,"")</f>
        <v>-206</v>
      </c>
      <c r="D284" s="30">
        <f>①陸連データ貼付け!B284</f>
        <v>2988633</v>
      </c>
      <c r="E284" s="30" t="str">
        <f>①陸連データ貼付け!C284</f>
        <v>小林　良博</v>
      </c>
      <c r="F284" s="30" t="str">
        <f>ASC(①陸連データ貼付け!D284)</f>
        <v>ｺﾊﾞﾔｼ ﾖｼﾋﾛ</v>
      </c>
      <c r="G284" s="30" t="str">
        <f>①陸連データ貼付け!E284</f>
        <v>男</v>
      </c>
      <c r="H284" s="30">
        <f>①陸連データ貼付け!H284</f>
        <v>8230</v>
      </c>
      <c r="I284" s="30" t="str">
        <f>①陸連データ貼付け!I284</f>
        <v>安城クラブ</v>
      </c>
      <c r="J284" s="30" t="str">
        <f>①陸連データ貼付け!J284</f>
        <v>アンジョウクラブ</v>
      </c>
      <c r="K284" s="30" t="str">
        <f t="shared" ref="K284:K347" si="17">I284</f>
        <v>安城クラブ</v>
      </c>
      <c r="L284" s="30" t="str">
        <f>IF(①陸連データ貼付け!P284="","",①陸連データ貼付け!P284)</f>
        <v/>
      </c>
      <c r="M284" s="30" t="str">
        <f>①陸連データ貼付け!Q284</f>
        <v>一般</v>
      </c>
    </row>
    <row r="285" spans="1:13">
      <c r="A285" s="30" t="str">
        <f>IF(①陸連データ貼付け!M285="","",①陸連データ貼付け!M285)</f>
        <v>3-202</v>
      </c>
      <c r="B285" s="30" t="str">
        <f t="shared" si="15"/>
        <v>3</v>
      </c>
      <c r="C285" s="30" t="str">
        <f t="shared" si="16"/>
        <v>-202</v>
      </c>
      <c r="D285" s="30">
        <f>①陸連データ貼付け!B285</f>
        <v>2988128</v>
      </c>
      <c r="E285" s="30" t="str">
        <f>①陸連データ貼付け!C285</f>
        <v>小宮路　茂</v>
      </c>
      <c r="F285" s="30" t="str">
        <f>ASC(①陸連データ貼付け!D285)</f>
        <v>ｺﾐﾔｼﾞ ｼｹﾞﾙ</v>
      </c>
      <c r="G285" s="30" t="str">
        <f>①陸連データ貼付け!E285</f>
        <v>男</v>
      </c>
      <c r="H285" s="30">
        <f>①陸連データ貼付け!H285</f>
        <v>8230</v>
      </c>
      <c r="I285" s="30" t="str">
        <f>①陸連データ貼付け!I285</f>
        <v>安城クラブ</v>
      </c>
      <c r="J285" s="30" t="str">
        <f>①陸連データ貼付け!J285</f>
        <v>アンジョウクラブ</v>
      </c>
      <c r="K285" s="30" t="str">
        <f t="shared" si="17"/>
        <v>安城クラブ</v>
      </c>
      <c r="L285" s="30" t="str">
        <f>IF(①陸連データ貼付け!P285="","",①陸連データ貼付け!P285)</f>
        <v/>
      </c>
      <c r="M285" s="30" t="str">
        <f>①陸連データ貼付け!Q285</f>
        <v>一般</v>
      </c>
    </row>
    <row r="286" spans="1:13">
      <c r="A286" s="30" t="str">
        <f>IF(①陸連データ貼付け!M286="","",①陸連データ貼付け!M286)</f>
        <v>3-211</v>
      </c>
      <c r="B286" s="30" t="str">
        <f t="shared" si="15"/>
        <v>3</v>
      </c>
      <c r="C286" s="30" t="str">
        <f t="shared" si="16"/>
        <v>-211</v>
      </c>
      <c r="D286" s="30">
        <f>①陸連データ貼付け!B286</f>
        <v>25311719</v>
      </c>
      <c r="E286" s="30" t="str">
        <f>①陸連データ貼付け!C286</f>
        <v>斉藤　幸生</v>
      </c>
      <c r="F286" s="30" t="str">
        <f>ASC(①陸連データ貼付け!D286)</f>
        <v>ｻｲﾄｳ ﾕｷｵ</v>
      </c>
      <c r="G286" s="30" t="str">
        <f>①陸連データ貼付け!E286</f>
        <v>男</v>
      </c>
      <c r="H286" s="30">
        <f>①陸連データ貼付け!H286</f>
        <v>8230</v>
      </c>
      <c r="I286" s="30" t="str">
        <f>①陸連データ貼付け!I286</f>
        <v>安城クラブ</v>
      </c>
      <c r="J286" s="30" t="str">
        <f>①陸連データ貼付け!J286</f>
        <v>アンジョウクラブ</v>
      </c>
      <c r="K286" s="30" t="str">
        <f t="shared" si="17"/>
        <v>安城クラブ</v>
      </c>
      <c r="L286" s="30" t="str">
        <f>IF(①陸連データ貼付け!P286="","",①陸連データ貼付け!P286)</f>
        <v/>
      </c>
      <c r="M286" s="30" t="str">
        <f>①陸連データ貼付け!Q286</f>
        <v>一般</v>
      </c>
    </row>
    <row r="287" spans="1:13">
      <c r="A287" s="30" t="str">
        <f>IF(①陸連データ貼付け!M287="","",①陸連データ貼付け!M287)</f>
        <v>3-192</v>
      </c>
      <c r="B287" s="30" t="str">
        <f t="shared" si="15"/>
        <v>3</v>
      </c>
      <c r="C287" s="30" t="str">
        <f t="shared" si="16"/>
        <v>-192</v>
      </c>
      <c r="D287" s="30">
        <f>①陸連データ貼付け!B287</f>
        <v>2907725</v>
      </c>
      <c r="E287" s="30" t="str">
        <f>①陸連データ貼付け!C287</f>
        <v>坂口　正広</v>
      </c>
      <c r="F287" s="30" t="str">
        <f>ASC(①陸連データ貼付け!D287)</f>
        <v>ｻｶｸﾞﾁ ﾏｻﾋﾛ</v>
      </c>
      <c r="G287" s="30" t="str">
        <f>①陸連データ貼付け!E287</f>
        <v>男</v>
      </c>
      <c r="H287" s="30">
        <f>①陸連データ貼付け!H287</f>
        <v>8230</v>
      </c>
      <c r="I287" s="30" t="str">
        <f>①陸連データ貼付け!I287</f>
        <v>安城クラブ</v>
      </c>
      <c r="J287" s="30" t="str">
        <f>①陸連データ貼付け!J287</f>
        <v>アンジョウクラブ</v>
      </c>
      <c r="K287" s="30" t="str">
        <f t="shared" si="17"/>
        <v>安城クラブ</v>
      </c>
      <c r="L287" s="30" t="str">
        <f>IF(①陸連データ貼付け!P287="","",①陸連データ貼付け!P287)</f>
        <v/>
      </c>
      <c r="M287" s="30" t="str">
        <f>①陸連データ貼付け!Q287</f>
        <v>一般</v>
      </c>
    </row>
    <row r="288" spans="1:13">
      <c r="A288" s="30" t="str">
        <f>IF(①陸連データ貼付け!M288="","",①陸連データ貼付け!M288)</f>
        <v>3-219</v>
      </c>
      <c r="B288" s="30" t="str">
        <f t="shared" si="15"/>
        <v>3</v>
      </c>
      <c r="C288" s="30" t="str">
        <f t="shared" si="16"/>
        <v>-219</v>
      </c>
      <c r="D288" s="30">
        <f>①陸連データ貼付け!B288</f>
        <v>59229128</v>
      </c>
      <c r="E288" s="30" t="str">
        <f>①陸連データ貼付け!C288</f>
        <v>下岡　光華</v>
      </c>
      <c r="F288" s="30" t="str">
        <f>ASC(①陸連データ貼付け!D288)</f>
        <v>ｼﾓｵｶ ﾐﾂｶ</v>
      </c>
      <c r="G288" s="30" t="str">
        <f>①陸連データ貼付け!E288</f>
        <v>女</v>
      </c>
      <c r="H288" s="30">
        <f>①陸連データ貼付け!H288</f>
        <v>8230</v>
      </c>
      <c r="I288" s="30" t="str">
        <f>①陸連データ貼付け!I288</f>
        <v>安城クラブ</v>
      </c>
      <c r="J288" s="30" t="str">
        <f>①陸連データ貼付け!J288</f>
        <v>アンジョウクラブ</v>
      </c>
      <c r="K288" s="30" t="str">
        <f t="shared" si="17"/>
        <v>安城クラブ</v>
      </c>
      <c r="L288" s="30" t="str">
        <f>IF(①陸連データ貼付け!P288="","",①陸連データ貼付け!P288)</f>
        <v/>
      </c>
      <c r="M288" s="30" t="str">
        <f>①陸連データ貼付け!Q288</f>
        <v>一般</v>
      </c>
    </row>
    <row r="289" spans="1:13">
      <c r="A289" s="30" t="str">
        <f>IF(①陸連データ貼付け!M289="","",①陸連データ貼付け!M289)</f>
        <v>3-208</v>
      </c>
      <c r="B289" s="30" t="str">
        <f t="shared" si="15"/>
        <v>3</v>
      </c>
      <c r="C289" s="30" t="str">
        <f t="shared" si="16"/>
        <v>-208</v>
      </c>
      <c r="D289" s="30">
        <f>①陸連データ貼付け!B289</f>
        <v>2988835</v>
      </c>
      <c r="E289" s="30" t="str">
        <f>①陸連データ貼付け!C289</f>
        <v>杉浦　尚之</v>
      </c>
      <c r="F289" s="30" t="str">
        <f>ASC(①陸連データ貼付け!D289)</f>
        <v>ｽｷﾞｳﾗ ﾋｻﾕｷ</v>
      </c>
      <c r="G289" s="30" t="str">
        <f>①陸連データ貼付け!E289</f>
        <v>男</v>
      </c>
      <c r="H289" s="30">
        <f>①陸連データ貼付け!H289</f>
        <v>8230</v>
      </c>
      <c r="I289" s="30" t="str">
        <f>①陸連データ貼付け!I289</f>
        <v>安城クラブ</v>
      </c>
      <c r="J289" s="30" t="str">
        <f>①陸連データ貼付け!J289</f>
        <v>アンジョウクラブ</v>
      </c>
      <c r="K289" s="30" t="str">
        <f t="shared" si="17"/>
        <v>安城クラブ</v>
      </c>
      <c r="L289" s="30" t="str">
        <f>IF(①陸連データ貼付け!P289="","",①陸連データ貼付け!P289)</f>
        <v/>
      </c>
      <c r="M289" s="30" t="str">
        <f>①陸連データ貼付け!Q289</f>
        <v>一般</v>
      </c>
    </row>
    <row r="290" spans="1:13">
      <c r="A290" s="30" t="str">
        <f>IF(①陸連データ貼付け!M290="","",①陸連データ貼付け!M290)</f>
        <v>3-223</v>
      </c>
      <c r="B290" s="30" t="str">
        <f t="shared" si="15"/>
        <v>3</v>
      </c>
      <c r="C290" s="30" t="str">
        <f t="shared" si="16"/>
        <v>-223</v>
      </c>
      <c r="D290" s="30">
        <f>①陸連データ貼付け!B290</f>
        <v>85744937</v>
      </c>
      <c r="E290" s="30" t="str">
        <f>①陸連データ貼付け!C290</f>
        <v>杉江　由季子</v>
      </c>
      <c r="F290" s="30" t="str">
        <f>ASC(①陸連データ貼付け!D290)</f>
        <v>ｽｷﾞｴ ﾕｷｺ</v>
      </c>
      <c r="G290" s="30" t="str">
        <f>①陸連データ貼付け!E290</f>
        <v>女</v>
      </c>
      <c r="H290" s="30">
        <f>①陸連データ貼付け!H290</f>
        <v>8230</v>
      </c>
      <c r="I290" s="30" t="str">
        <f>①陸連データ貼付け!I290</f>
        <v>安城クラブ</v>
      </c>
      <c r="J290" s="30" t="str">
        <f>①陸連データ貼付け!J290</f>
        <v>アンジョウクラブ</v>
      </c>
      <c r="K290" s="30" t="str">
        <f t="shared" si="17"/>
        <v>安城クラブ</v>
      </c>
      <c r="L290" s="30" t="str">
        <f>IF(①陸連データ貼付け!P290="","",①陸連データ貼付け!P290)</f>
        <v/>
      </c>
      <c r="M290" s="30" t="str">
        <f>①陸連データ貼付け!Q290</f>
        <v>一般</v>
      </c>
    </row>
    <row r="291" spans="1:13">
      <c r="A291" s="30" t="str">
        <f>IF(①陸連データ貼付け!M291="","",①陸連データ貼付け!M291)</f>
        <v>3-200</v>
      </c>
      <c r="B291" s="30" t="str">
        <f t="shared" si="15"/>
        <v>3</v>
      </c>
      <c r="C291" s="30" t="str">
        <f t="shared" si="16"/>
        <v>-200</v>
      </c>
      <c r="D291" s="30">
        <f>①陸連データ貼付け!B291</f>
        <v>2987834</v>
      </c>
      <c r="E291" s="30" t="str">
        <f>①陸連データ貼付け!C291</f>
        <v>竹前　正直</v>
      </c>
      <c r="F291" s="30" t="str">
        <f>ASC(①陸連データ貼付け!D291)</f>
        <v>ﾀｹﾏｴ ﾏｻﾅｵ</v>
      </c>
      <c r="G291" s="30" t="str">
        <f>①陸連データ貼付け!E291</f>
        <v>男</v>
      </c>
      <c r="H291" s="30">
        <f>①陸連データ貼付け!H291</f>
        <v>8230</v>
      </c>
      <c r="I291" s="30" t="str">
        <f>①陸連データ貼付け!I291</f>
        <v>安城クラブ</v>
      </c>
      <c r="J291" s="30" t="str">
        <f>①陸連データ貼付け!J291</f>
        <v>アンジョウクラブ</v>
      </c>
      <c r="K291" s="30" t="str">
        <f t="shared" si="17"/>
        <v>安城クラブ</v>
      </c>
      <c r="L291" s="30" t="str">
        <f>IF(①陸連データ貼付け!P291="","",①陸連データ貼付け!P291)</f>
        <v/>
      </c>
      <c r="M291" s="30" t="str">
        <f>①陸連データ貼付け!Q291</f>
        <v>一般</v>
      </c>
    </row>
    <row r="292" spans="1:13">
      <c r="A292" s="30" t="str">
        <f>IF(①陸連データ貼付け!M292="","",①陸連データ貼付け!M292)</f>
        <v>3-221</v>
      </c>
      <c r="B292" s="30" t="str">
        <f t="shared" si="15"/>
        <v>3</v>
      </c>
      <c r="C292" s="30" t="str">
        <f t="shared" si="16"/>
        <v>-221</v>
      </c>
      <c r="D292" s="30">
        <f>①陸連データ貼付け!B292</f>
        <v>63894737</v>
      </c>
      <c r="E292" s="30" t="str">
        <f>①陸連データ貼付け!C292</f>
        <v>田中　花歩</v>
      </c>
      <c r="F292" s="30" t="str">
        <f>ASC(①陸連データ貼付け!D292)</f>
        <v>ﾀﾅｶ ｶﾎ</v>
      </c>
      <c r="G292" s="30" t="str">
        <f>①陸連データ貼付け!E292</f>
        <v>女</v>
      </c>
      <c r="H292" s="30">
        <f>①陸連データ貼付け!H292</f>
        <v>8230</v>
      </c>
      <c r="I292" s="30" t="str">
        <f>①陸連データ貼付け!I292</f>
        <v>安城クラブ</v>
      </c>
      <c r="J292" s="30" t="str">
        <f>①陸連データ貼付け!J292</f>
        <v>アンジョウクラブ</v>
      </c>
      <c r="K292" s="30" t="str">
        <f t="shared" si="17"/>
        <v>安城クラブ</v>
      </c>
      <c r="L292" s="30" t="str">
        <f>IF(①陸連データ貼付け!P292="","",①陸連データ貼付け!P292)</f>
        <v/>
      </c>
      <c r="M292" s="30" t="str">
        <f>①陸連データ貼付け!Q292</f>
        <v>一般</v>
      </c>
    </row>
    <row r="293" spans="1:13">
      <c r="A293" s="30" t="str">
        <f>IF(①陸連データ貼付け!M293="","",①陸連データ貼付け!M293)</f>
        <v>3-216</v>
      </c>
      <c r="B293" s="30" t="str">
        <f t="shared" si="15"/>
        <v>3</v>
      </c>
      <c r="C293" s="30" t="str">
        <f t="shared" si="16"/>
        <v>-216</v>
      </c>
      <c r="D293" s="30">
        <f>①陸連データ貼付け!B293</f>
        <v>50943930</v>
      </c>
      <c r="E293" s="30" t="str">
        <f>①陸連データ貼付け!C293</f>
        <v>寺嶋　宏樹</v>
      </c>
      <c r="F293" s="30" t="str">
        <f>ASC(①陸連データ貼付け!D293)</f>
        <v>ﾃﾗｼﾏ ﾋﾛｷ</v>
      </c>
      <c r="G293" s="30" t="str">
        <f>①陸連データ貼付け!E293</f>
        <v>男</v>
      </c>
      <c r="H293" s="30">
        <f>①陸連データ貼付け!H293</f>
        <v>8230</v>
      </c>
      <c r="I293" s="30" t="str">
        <f>①陸連データ貼付け!I293</f>
        <v>安城クラブ</v>
      </c>
      <c r="J293" s="30" t="str">
        <f>①陸連データ貼付け!J293</f>
        <v>アンジョウクラブ</v>
      </c>
      <c r="K293" s="30" t="str">
        <f t="shared" si="17"/>
        <v>安城クラブ</v>
      </c>
      <c r="L293" s="30" t="str">
        <f>IF(①陸連データ貼付け!P293="","",①陸連データ貼付け!P293)</f>
        <v/>
      </c>
      <c r="M293" s="30" t="str">
        <f>①陸連データ貼付け!Q293</f>
        <v>一般</v>
      </c>
    </row>
    <row r="294" spans="1:13">
      <c r="A294" s="30" t="str">
        <f>IF(①陸連データ貼付け!M294="","",①陸連データ貼付け!M294)</f>
        <v>3-218</v>
      </c>
      <c r="B294" s="30" t="str">
        <f t="shared" si="15"/>
        <v>3</v>
      </c>
      <c r="C294" s="30" t="str">
        <f t="shared" si="16"/>
        <v>-218</v>
      </c>
      <c r="D294" s="30">
        <f>①陸連データ貼付け!B294</f>
        <v>52819025</v>
      </c>
      <c r="E294" s="30" t="str">
        <f>①陸連データ貼付け!C294</f>
        <v>中野　綾</v>
      </c>
      <c r="F294" s="30" t="str">
        <f>ASC(①陸連データ貼付け!D294)</f>
        <v>ﾅｶﾉ ｱﾔ</v>
      </c>
      <c r="G294" s="30" t="str">
        <f>①陸連データ貼付け!E294</f>
        <v>女</v>
      </c>
      <c r="H294" s="30">
        <f>①陸連データ貼付け!H294</f>
        <v>8230</v>
      </c>
      <c r="I294" s="30" t="str">
        <f>①陸連データ貼付け!I294</f>
        <v>安城クラブ</v>
      </c>
      <c r="J294" s="30" t="str">
        <f>①陸連データ貼付け!J294</f>
        <v>アンジョウクラブ</v>
      </c>
      <c r="K294" s="30" t="str">
        <f t="shared" si="17"/>
        <v>安城クラブ</v>
      </c>
      <c r="L294" s="30" t="str">
        <f>IF(①陸連データ貼付け!P294="","",①陸連データ貼付け!P294)</f>
        <v/>
      </c>
      <c r="M294" s="30" t="str">
        <f>①陸連データ貼付け!Q294</f>
        <v>一般</v>
      </c>
    </row>
    <row r="295" spans="1:13">
      <c r="A295" s="30" t="str">
        <f>IF(①陸連データ貼付け!M295="","",①陸連データ貼付け!M295)</f>
        <v>3-205</v>
      </c>
      <c r="B295" s="30" t="str">
        <f t="shared" si="15"/>
        <v>3</v>
      </c>
      <c r="C295" s="30" t="str">
        <f t="shared" si="16"/>
        <v>-205</v>
      </c>
      <c r="D295" s="30">
        <f>①陸連データ貼付け!B295</f>
        <v>2988532</v>
      </c>
      <c r="E295" s="30" t="str">
        <f>①陸連データ貼付け!C295</f>
        <v>藤井　英之</v>
      </c>
      <c r="F295" s="30" t="str">
        <f>ASC(①陸連データ貼付け!D295)</f>
        <v>ﾌｼﾞｲ ﾋﾃﾞﾕｷ</v>
      </c>
      <c r="G295" s="30" t="str">
        <f>①陸連データ貼付け!E295</f>
        <v>男</v>
      </c>
      <c r="H295" s="30">
        <f>①陸連データ貼付け!H295</f>
        <v>8230</v>
      </c>
      <c r="I295" s="30" t="str">
        <f>①陸連データ貼付け!I295</f>
        <v>安城クラブ</v>
      </c>
      <c r="J295" s="30" t="str">
        <f>①陸連データ貼付け!J295</f>
        <v>アンジョウクラブ</v>
      </c>
      <c r="K295" s="30" t="str">
        <f t="shared" si="17"/>
        <v>安城クラブ</v>
      </c>
      <c r="L295" s="30" t="str">
        <f>IF(①陸連データ貼付け!P295="","",①陸連データ貼付け!P295)</f>
        <v/>
      </c>
      <c r="M295" s="30" t="str">
        <f>①陸連データ貼付け!Q295</f>
        <v>一般</v>
      </c>
    </row>
    <row r="296" spans="1:13">
      <c r="A296" s="30" t="str">
        <f>IF(①陸連データ貼付け!M296="","",①陸連データ貼付け!M296)</f>
        <v>3-212</v>
      </c>
      <c r="B296" s="30" t="str">
        <f t="shared" si="15"/>
        <v>3</v>
      </c>
      <c r="C296" s="30" t="str">
        <f t="shared" si="16"/>
        <v>-212</v>
      </c>
      <c r="D296" s="30">
        <f>①陸連データ貼付け!B296</f>
        <v>39266935</v>
      </c>
      <c r="E296" s="30" t="str">
        <f>①陸連データ貼付け!C296</f>
        <v>藤本　はるな</v>
      </c>
      <c r="F296" s="30" t="str">
        <f>ASC(①陸連データ貼付け!D296)</f>
        <v>ﾌｼﾞﾓﾄ ﾊﾙﾅ</v>
      </c>
      <c r="G296" s="30" t="str">
        <f>①陸連データ貼付け!E296</f>
        <v>女</v>
      </c>
      <c r="H296" s="30">
        <f>①陸連データ貼付け!H296</f>
        <v>8230</v>
      </c>
      <c r="I296" s="30" t="str">
        <f>①陸連データ貼付け!I296</f>
        <v>安城クラブ</v>
      </c>
      <c r="J296" s="30" t="str">
        <f>①陸連データ貼付け!J296</f>
        <v>アンジョウクラブ</v>
      </c>
      <c r="K296" s="30" t="str">
        <f t="shared" si="17"/>
        <v>安城クラブ</v>
      </c>
      <c r="L296" s="30" t="str">
        <f>IF(①陸連データ貼付け!P296="","",①陸連データ貼付け!P296)</f>
        <v/>
      </c>
      <c r="M296" s="30" t="str">
        <f>①陸連データ貼付け!Q296</f>
        <v>一般</v>
      </c>
    </row>
    <row r="297" spans="1:13">
      <c r="A297" s="30" t="str">
        <f>IF(①陸連データ貼付け!M297="","",①陸連データ貼付け!M297)</f>
        <v>3-198</v>
      </c>
      <c r="B297" s="30" t="str">
        <f t="shared" si="15"/>
        <v>3</v>
      </c>
      <c r="C297" s="30" t="str">
        <f t="shared" si="16"/>
        <v>-198</v>
      </c>
      <c r="D297" s="30">
        <f>①陸連データ貼付け!B297</f>
        <v>2987632</v>
      </c>
      <c r="E297" s="30" t="str">
        <f>①陸連データ貼付け!C297</f>
        <v>堀尾　貢</v>
      </c>
      <c r="F297" s="30" t="str">
        <f>ASC(①陸連データ貼付け!D297)</f>
        <v>ﾎﾘｵ ﾐﾂｸﾞ</v>
      </c>
      <c r="G297" s="30" t="str">
        <f>①陸連データ貼付け!E297</f>
        <v>男</v>
      </c>
      <c r="H297" s="30">
        <f>①陸連データ貼付け!H297</f>
        <v>8230</v>
      </c>
      <c r="I297" s="30" t="str">
        <f>①陸連データ貼付け!I297</f>
        <v>安城クラブ</v>
      </c>
      <c r="J297" s="30" t="str">
        <f>①陸連データ貼付け!J297</f>
        <v>アンジョウクラブ</v>
      </c>
      <c r="K297" s="30" t="str">
        <f t="shared" si="17"/>
        <v>安城クラブ</v>
      </c>
      <c r="L297" s="30" t="str">
        <f>IF(①陸連データ貼付け!P297="","",①陸連データ貼付け!P297)</f>
        <v/>
      </c>
      <c r="M297" s="30" t="str">
        <f>①陸連データ貼付け!Q297</f>
        <v>一般</v>
      </c>
    </row>
    <row r="298" spans="1:13">
      <c r="A298" s="30" t="str">
        <f>IF(①陸連データ貼付け!M298="","",①陸連データ貼付け!M298)</f>
        <v>3-199</v>
      </c>
      <c r="B298" s="30" t="str">
        <f t="shared" si="15"/>
        <v>3</v>
      </c>
      <c r="C298" s="30" t="str">
        <f t="shared" si="16"/>
        <v>-199</v>
      </c>
      <c r="D298" s="30">
        <f>①陸連データ貼付け!B298</f>
        <v>2987733</v>
      </c>
      <c r="E298" s="30" t="str">
        <f>①陸連データ貼付け!C298</f>
        <v>牧　久</v>
      </c>
      <c r="F298" s="30" t="str">
        <f>ASC(①陸連データ貼付け!D298)</f>
        <v>ﾏｷ ﾋｻ</v>
      </c>
      <c r="G298" s="30" t="str">
        <f>①陸連データ貼付け!E298</f>
        <v>女</v>
      </c>
      <c r="H298" s="30">
        <f>①陸連データ貼付け!H298</f>
        <v>8230</v>
      </c>
      <c r="I298" s="30" t="str">
        <f>①陸連データ貼付け!I298</f>
        <v>安城クラブ</v>
      </c>
      <c r="J298" s="30" t="str">
        <f>①陸連データ貼付け!J298</f>
        <v>アンジョウクラブ</v>
      </c>
      <c r="K298" s="30" t="str">
        <f t="shared" si="17"/>
        <v>安城クラブ</v>
      </c>
      <c r="L298" s="30" t="str">
        <f>IF(①陸連データ貼付け!P298="","",①陸連データ貼付け!P298)</f>
        <v/>
      </c>
      <c r="M298" s="30" t="str">
        <f>①陸連データ貼付け!Q298</f>
        <v>一般</v>
      </c>
    </row>
    <row r="299" spans="1:13">
      <c r="A299" s="30" t="str">
        <f>IF(①陸連データ貼付け!M299="","",①陸連データ貼付け!M299)</f>
        <v>3-213</v>
      </c>
      <c r="B299" s="30" t="str">
        <f t="shared" si="15"/>
        <v>3</v>
      </c>
      <c r="C299" s="30" t="str">
        <f t="shared" si="16"/>
        <v>-213</v>
      </c>
      <c r="D299" s="30">
        <f>①陸連データ貼付け!B299</f>
        <v>39286028</v>
      </c>
      <c r="E299" s="30" t="str">
        <f>①陸連データ貼付け!C299</f>
        <v>増田　菜緒</v>
      </c>
      <c r="F299" s="30" t="str">
        <f>ASC(①陸連データ貼付け!D299)</f>
        <v>ﾏｽﾀﾞ ﾅｵ</v>
      </c>
      <c r="G299" s="30" t="str">
        <f>①陸連データ貼付け!E299</f>
        <v>女</v>
      </c>
      <c r="H299" s="30">
        <f>①陸連データ貼付け!H299</f>
        <v>8230</v>
      </c>
      <c r="I299" s="30" t="str">
        <f>①陸連データ貼付け!I299</f>
        <v>安城クラブ</v>
      </c>
      <c r="J299" s="30" t="str">
        <f>①陸連データ貼付け!J299</f>
        <v>アンジョウクラブ</v>
      </c>
      <c r="K299" s="30" t="str">
        <f t="shared" si="17"/>
        <v>安城クラブ</v>
      </c>
      <c r="L299" s="30" t="str">
        <f>IF(①陸連データ貼付け!P299="","",①陸連データ貼付け!P299)</f>
        <v/>
      </c>
      <c r="M299" s="30" t="str">
        <f>①陸連データ貼付け!Q299</f>
        <v>一般</v>
      </c>
    </row>
    <row r="300" spans="1:13">
      <c r="A300" s="30" t="str">
        <f>IF(①陸連データ貼付け!M300="","",①陸連データ貼付け!M300)</f>
        <v>3-215</v>
      </c>
      <c r="B300" s="30" t="str">
        <f t="shared" si="15"/>
        <v>3</v>
      </c>
      <c r="C300" s="30" t="str">
        <f t="shared" si="16"/>
        <v>-215</v>
      </c>
      <c r="D300" s="30">
        <f>①陸連データ貼付け!B300</f>
        <v>50943526</v>
      </c>
      <c r="E300" s="30" t="str">
        <f>①陸連データ貼付け!C300</f>
        <v>松崎　玲奈</v>
      </c>
      <c r="F300" s="30" t="str">
        <f>ASC(①陸連データ貼付け!D300)</f>
        <v>ﾏﾂｻﾞｷ ﾚｲﾅ</v>
      </c>
      <c r="G300" s="30" t="str">
        <f>①陸連データ貼付け!E300</f>
        <v>女</v>
      </c>
      <c r="H300" s="30">
        <f>①陸連データ貼付け!H300</f>
        <v>8230</v>
      </c>
      <c r="I300" s="30" t="str">
        <f>①陸連データ貼付け!I300</f>
        <v>安城クラブ</v>
      </c>
      <c r="J300" s="30" t="str">
        <f>①陸連データ貼付け!J300</f>
        <v>アンジョウクラブ</v>
      </c>
      <c r="K300" s="30" t="str">
        <f t="shared" si="17"/>
        <v>安城クラブ</v>
      </c>
      <c r="L300" s="30" t="str">
        <f>IF(①陸連データ貼付け!P300="","",①陸連データ貼付け!P300)</f>
        <v/>
      </c>
      <c r="M300" s="30" t="str">
        <f>①陸連データ貼付け!Q300</f>
        <v>一般</v>
      </c>
    </row>
    <row r="301" spans="1:13">
      <c r="A301" s="30" t="str">
        <f>IF(①陸連データ貼付け!M301="","",①陸連データ貼付け!M301)</f>
        <v>3-193</v>
      </c>
      <c r="B301" s="30" t="str">
        <f t="shared" si="15"/>
        <v>3</v>
      </c>
      <c r="C301" s="30" t="str">
        <f t="shared" si="16"/>
        <v>-193</v>
      </c>
      <c r="D301" s="30">
        <f>①陸連データ貼付け!B301</f>
        <v>2908019</v>
      </c>
      <c r="E301" s="30" t="str">
        <f>①陸連データ貼付け!C301</f>
        <v>松本　美登志</v>
      </c>
      <c r="F301" s="30" t="str">
        <f>ASC(①陸連データ貼付け!D301)</f>
        <v>ﾏﾂﾓﾄ ﾐﾄｼ</v>
      </c>
      <c r="G301" s="30" t="str">
        <f>①陸連データ貼付け!E301</f>
        <v>男</v>
      </c>
      <c r="H301" s="30">
        <f>①陸連データ貼付け!H301</f>
        <v>8230</v>
      </c>
      <c r="I301" s="30" t="str">
        <f>①陸連データ貼付け!I301</f>
        <v>安城クラブ</v>
      </c>
      <c r="J301" s="30" t="str">
        <f>①陸連データ貼付け!J301</f>
        <v>アンジョウクラブ</v>
      </c>
      <c r="K301" s="30" t="str">
        <f t="shared" si="17"/>
        <v>安城クラブ</v>
      </c>
      <c r="L301" s="30" t="str">
        <f>IF(①陸連データ貼付け!P301="","",①陸連データ貼付け!P301)</f>
        <v/>
      </c>
      <c r="M301" s="30" t="str">
        <f>①陸連データ貼付け!Q301</f>
        <v>一般</v>
      </c>
    </row>
    <row r="302" spans="1:13">
      <c r="A302" s="30" t="str">
        <f>IF(①陸連データ貼付け!M302="","",①陸連データ貼付け!M302)</f>
        <v>3-224</v>
      </c>
      <c r="B302" s="30" t="str">
        <f t="shared" si="15"/>
        <v>3</v>
      </c>
      <c r="C302" s="30" t="str">
        <f t="shared" si="16"/>
        <v>-224</v>
      </c>
      <c r="D302" s="30">
        <f>①陸連データ貼付け!B302</f>
        <v>85745029</v>
      </c>
      <c r="E302" s="30" t="str">
        <f>①陸連データ貼付け!C302</f>
        <v>水上　かおり</v>
      </c>
      <c r="F302" s="30" t="str">
        <f>ASC(①陸連データ貼付け!D302)</f>
        <v>ﾐｽﾞｶﾐ ｶｵﾘ</v>
      </c>
      <c r="G302" s="30" t="str">
        <f>①陸連データ貼付け!E302</f>
        <v>女</v>
      </c>
      <c r="H302" s="30">
        <f>①陸連データ貼付け!H302</f>
        <v>8230</v>
      </c>
      <c r="I302" s="30" t="str">
        <f>①陸連データ貼付け!I302</f>
        <v>安城クラブ</v>
      </c>
      <c r="J302" s="30" t="str">
        <f>①陸連データ貼付け!J302</f>
        <v>アンジョウクラブ</v>
      </c>
      <c r="K302" s="30" t="str">
        <f t="shared" si="17"/>
        <v>安城クラブ</v>
      </c>
      <c r="L302" s="30" t="str">
        <f>IF(①陸連データ貼付け!P302="","",①陸連データ貼付け!P302)</f>
        <v/>
      </c>
      <c r="M302" s="30" t="str">
        <f>①陸連データ貼付け!Q302</f>
        <v>一般</v>
      </c>
    </row>
    <row r="303" spans="1:13">
      <c r="A303" s="30" t="str">
        <f>IF(①陸連データ貼付け!M303="","",①陸連データ貼付け!M303)</f>
        <v>3-217</v>
      </c>
      <c r="B303" s="30" t="str">
        <f t="shared" si="15"/>
        <v>3</v>
      </c>
      <c r="C303" s="30" t="str">
        <f t="shared" si="16"/>
        <v>-217</v>
      </c>
      <c r="D303" s="30">
        <f>①陸連データ貼付け!B303</f>
        <v>52818428</v>
      </c>
      <c r="E303" s="30" t="str">
        <f>①陸連データ貼付け!C303</f>
        <v>森下　賢吾</v>
      </c>
      <c r="F303" s="30" t="str">
        <f>ASC(①陸連データ貼付け!D303)</f>
        <v>ﾓﾘｼﾀ ｹﾝｺﾞ</v>
      </c>
      <c r="G303" s="30" t="str">
        <f>①陸連データ貼付け!E303</f>
        <v>男</v>
      </c>
      <c r="H303" s="30">
        <f>①陸連データ貼付け!H303</f>
        <v>8230</v>
      </c>
      <c r="I303" s="30" t="str">
        <f>①陸連データ貼付け!I303</f>
        <v>安城クラブ</v>
      </c>
      <c r="J303" s="30" t="str">
        <f>①陸連データ貼付け!J303</f>
        <v>アンジョウクラブ</v>
      </c>
      <c r="K303" s="30" t="str">
        <f t="shared" si="17"/>
        <v>安城クラブ</v>
      </c>
      <c r="L303" s="30" t="str">
        <f>IF(①陸連データ貼付け!P303="","",①陸連データ貼付け!P303)</f>
        <v/>
      </c>
      <c r="M303" s="30" t="str">
        <f>①陸連データ貼付け!Q303</f>
        <v>一般</v>
      </c>
    </row>
    <row r="304" spans="1:13">
      <c r="A304" s="30" t="str">
        <f>IF(①陸連データ貼付け!M304="","",①陸連データ貼付け!M304)</f>
        <v>3-220</v>
      </c>
      <c r="B304" s="30" t="str">
        <f t="shared" si="15"/>
        <v>3</v>
      </c>
      <c r="C304" s="30" t="str">
        <f t="shared" si="16"/>
        <v>-220</v>
      </c>
      <c r="D304" s="30">
        <f>①陸連データ貼付け!B304</f>
        <v>63893635</v>
      </c>
      <c r="E304" s="30" t="str">
        <f>①陸連データ貼付け!C304</f>
        <v>山村　真未</v>
      </c>
      <c r="F304" s="30" t="str">
        <f>ASC(①陸連データ貼付け!D304)</f>
        <v>ﾔﾏﾑﾗ ﾏﾐ</v>
      </c>
      <c r="G304" s="30" t="str">
        <f>①陸連データ貼付け!E304</f>
        <v>女</v>
      </c>
      <c r="H304" s="30">
        <f>①陸連データ貼付け!H304</f>
        <v>8230</v>
      </c>
      <c r="I304" s="30" t="str">
        <f>①陸連データ貼付け!I304</f>
        <v>安城クラブ</v>
      </c>
      <c r="J304" s="30" t="str">
        <f>①陸連データ貼付け!J304</f>
        <v>アンジョウクラブ</v>
      </c>
      <c r="K304" s="30" t="str">
        <f t="shared" si="17"/>
        <v>安城クラブ</v>
      </c>
      <c r="L304" s="30" t="str">
        <f>IF(①陸連データ貼付け!P304="","",①陸連データ貼付け!P304)</f>
        <v/>
      </c>
      <c r="M304" s="30" t="str">
        <f>①陸連データ貼付け!Q304</f>
        <v>一般</v>
      </c>
    </row>
    <row r="305" spans="1:13">
      <c r="A305" s="30" t="str">
        <f>IF(①陸連データ貼付け!M305="","",①陸連データ貼付け!M305)</f>
        <v>3-207</v>
      </c>
      <c r="B305" s="30" t="str">
        <f t="shared" si="15"/>
        <v>3</v>
      </c>
      <c r="C305" s="30" t="str">
        <f t="shared" si="16"/>
        <v>-207</v>
      </c>
      <c r="D305" s="30">
        <f>①陸連データ貼付け!B305</f>
        <v>2988734</v>
      </c>
      <c r="E305" s="30" t="str">
        <f>①陸連データ貼付け!C305</f>
        <v>山本　健一</v>
      </c>
      <c r="F305" s="30" t="str">
        <f>ASC(①陸連データ貼付け!D305)</f>
        <v>ﾔﾏﾓﾄ ｹﾝｲﾁ</v>
      </c>
      <c r="G305" s="30" t="str">
        <f>①陸連データ貼付け!E305</f>
        <v>男</v>
      </c>
      <c r="H305" s="30">
        <f>①陸連データ貼付け!H305</f>
        <v>8230</v>
      </c>
      <c r="I305" s="30" t="str">
        <f>①陸連データ貼付け!I305</f>
        <v>安城クラブ</v>
      </c>
      <c r="J305" s="30" t="str">
        <f>①陸連データ貼付け!J305</f>
        <v>アンジョウクラブ</v>
      </c>
      <c r="K305" s="30" t="str">
        <f t="shared" si="17"/>
        <v>安城クラブ</v>
      </c>
      <c r="L305" s="30" t="str">
        <f>IF(①陸連データ貼付け!P305="","",①陸連データ貼付け!P305)</f>
        <v/>
      </c>
      <c r="M305" s="30" t="str">
        <f>①陸連データ貼付け!Q305</f>
        <v>一般</v>
      </c>
    </row>
    <row r="306" spans="1:13">
      <c r="A306" s="30" t="str">
        <f>IF(①陸連データ貼付け!M306="","",①陸連データ貼付け!M306)</f>
        <v>C630</v>
      </c>
      <c r="B306" s="30" t="str">
        <f t="shared" si="15"/>
        <v>C</v>
      </c>
      <c r="C306" s="30" t="str">
        <f t="shared" si="16"/>
        <v>630</v>
      </c>
      <c r="D306" s="30">
        <f>①陸連データ貼付け!B306</f>
        <v>101051199</v>
      </c>
      <c r="E306" s="30" t="str">
        <f>①陸連データ貼付け!C306</f>
        <v>大久保　弘佳</v>
      </c>
      <c r="F306" s="30" t="str">
        <f>ASC(①陸連データ貼付け!D306)</f>
        <v>ｵｵｸﾎﾞ ﾋﾛｶ</v>
      </c>
      <c r="G306" s="30" t="str">
        <f>①陸連データ貼付け!E306</f>
        <v>女</v>
      </c>
      <c r="H306" s="30">
        <f>①陸連データ貼付け!H306</f>
        <v>30234</v>
      </c>
      <c r="I306" s="30" t="str">
        <f>①陸連データ貼付け!I306</f>
        <v>安城農林ＮＡＣ</v>
      </c>
      <c r="J306" s="30" t="str">
        <f>①陸連データ貼付け!J306</f>
        <v>アンジョウノウリンエヌエーシー</v>
      </c>
      <c r="K306" s="30" t="str">
        <f t="shared" si="17"/>
        <v>安城農林ＮＡＣ</v>
      </c>
      <c r="L306" s="30" t="str">
        <f>IF(①陸連データ貼付け!P306="","",①陸連データ貼付け!P306)</f>
        <v/>
      </c>
      <c r="M306" s="30" t="str">
        <f>①陸連データ貼付け!Q306</f>
        <v>一般</v>
      </c>
    </row>
    <row r="307" spans="1:13">
      <c r="A307" s="30" t="str">
        <f>IF(①陸連データ貼付け!M307="","",①陸連データ貼付け!M307)</f>
        <v>C89</v>
      </c>
      <c r="B307" s="30" t="str">
        <f t="shared" si="15"/>
        <v>C</v>
      </c>
      <c r="C307" s="30" t="str">
        <f t="shared" si="16"/>
        <v>89</v>
      </c>
      <c r="D307" s="30">
        <f>①陸連データ貼付け!B307</f>
        <v>49185330</v>
      </c>
      <c r="E307" s="30" t="str">
        <f>①陸連データ貼付け!C307</f>
        <v>大崎　康司</v>
      </c>
      <c r="F307" s="30" t="str">
        <f>ASC(①陸連データ貼付け!D307)</f>
        <v>ｵｵｻｷ ｺｳｼﾞ</v>
      </c>
      <c r="G307" s="30" t="str">
        <f>①陸連データ貼付け!E307</f>
        <v>男</v>
      </c>
      <c r="H307" s="30">
        <f>①陸連データ貼付け!H307</f>
        <v>30234</v>
      </c>
      <c r="I307" s="30" t="str">
        <f>①陸連データ貼付け!I307</f>
        <v>安城農林ＮＡＣ</v>
      </c>
      <c r="J307" s="30" t="str">
        <f>①陸連データ貼付け!J307</f>
        <v>アンジョウノウリンエヌエーシー</v>
      </c>
      <c r="K307" s="30" t="str">
        <f t="shared" si="17"/>
        <v>安城農林ＮＡＣ</v>
      </c>
      <c r="L307" s="30" t="str">
        <f>IF(①陸連データ貼付け!P307="","",①陸連データ貼付け!P307)</f>
        <v/>
      </c>
      <c r="M307" s="30" t="str">
        <f>①陸連データ貼付け!Q307</f>
        <v>一般</v>
      </c>
    </row>
    <row r="308" spans="1:13">
      <c r="A308" s="30" t="str">
        <f>IF(①陸連データ貼付け!M308="","",①陸連データ貼付け!M308)</f>
        <v>C90</v>
      </c>
      <c r="B308" s="30" t="str">
        <f t="shared" si="15"/>
        <v>C</v>
      </c>
      <c r="C308" s="30" t="str">
        <f t="shared" si="16"/>
        <v>90</v>
      </c>
      <c r="D308" s="30">
        <f>①陸連データ貼付け!B308</f>
        <v>84929739</v>
      </c>
      <c r="E308" s="30" t="str">
        <f>①陸連データ貼付け!C308</f>
        <v>加藤　勇</v>
      </c>
      <c r="F308" s="30" t="str">
        <f>ASC(①陸連データ貼付け!D308)</f>
        <v>ｶﾄｳ ｲｻﾑ</v>
      </c>
      <c r="G308" s="30" t="str">
        <f>①陸連データ貼付け!E308</f>
        <v>男</v>
      </c>
      <c r="H308" s="30">
        <f>①陸連データ貼付け!H308</f>
        <v>30234</v>
      </c>
      <c r="I308" s="30" t="str">
        <f>①陸連データ貼付け!I308</f>
        <v>安城農林ＮＡＣ</v>
      </c>
      <c r="J308" s="30" t="str">
        <f>①陸連データ貼付け!J308</f>
        <v>アンジョウノウリンエヌエーシー</v>
      </c>
      <c r="K308" s="30" t="str">
        <f t="shared" si="17"/>
        <v>安城農林ＮＡＣ</v>
      </c>
      <c r="L308" s="30" t="str">
        <f>IF(①陸連データ貼付け!P308="","",①陸連データ貼付け!P308)</f>
        <v/>
      </c>
      <c r="M308" s="30" t="str">
        <f>①陸連データ貼付け!Q308</f>
        <v>一般</v>
      </c>
    </row>
    <row r="309" spans="1:13">
      <c r="A309" s="30" t="str">
        <f>IF(①陸連データ貼付け!M309="","",①陸連データ貼付け!M309)</f>
        <v>C166</v>
      </c>
      <c r="B309" s="30" t="str">
        <f t="shared" si="15"/>
        <v>C</v>
      </c>
      <c r="C309" s="30" t="str">
        <f t="shared" si="16"/>
        <v>166</v>
      </c>
      <c r="D309" s="30">
        <f>①陸連データ貼付け!B309</f>
        <v>45579333</v>
      </c>
      <c r="E309" s="30" t="str">
        <f>①陸連データ貼付け!C309</f>
        <v>黒川　竜也</v>
      </c>
      <c r="F309" s="30" t="str">
        <f>ASC(①陸連データ貼付け!D309)</f>
        <v>ｸﾛｶﾜ ﾀﾂﾔ</v>
      </c>
      <c r="G309" s="30" t="str">
        <f>①陸連データ貼付け!E309</f>
        <v>男</v>
      </c>
      <c r="H309" s="30">
        <f>①陸連データ貼付け!H309</f>
        <v>30234</v>
      </c>
      <c r="I309" s="30" t="str">
        <f>①陸連データ貼付け!I309</f>
        <v>安城農林ＮＡＣ</v>
      </c>
      <c r="J309" s="30" t="str">
        <f>①陸連データ貼付け!J309</f>
        <v>アンジョウノウリンエヌエーシー</v>
      </c>
      <c r="K309" s="30" t="str">
        <f t="shared" si="17"/>
        <v>安城農林ＮＡＣ</v>
      </c>
      <c r="L309" s="30" t="str">
        <f>IF(①陸連データ貼付け!P309="","",①陸連データ貼付け!P309)</f>
        <v/>
      </c>
      <c r="M309" s="30" t="str">
        <f>①陸連データ貼付け!Q309</f>
        <v>一般</v>
      </c>
    </row>
    <row r="310" spans="1:13">
      <c r="A310" s="30" t="str">
        <f>IF(①陸連データ貼付け!M310="","",①陸連データ貼付け!M310)</f>
        <v>C86</v>
      </c>
      <c r="B310" s="30" t="str">
        <f t="shared" si="15"/>
        <v>C</v>
      </c>
      <c r="C310" s="30" t="str">
        <f t="shared" si="16"/>
        <v>86</v>
      </c>
      <c r="D310" s="30">
        <f>①陸連データ貼付け!B310</f>
        <v>39289233</v>
      </c>
      <c r="E310" s="30" t="str">
        <f>①陸連データ貼付け!C310</f>
        <v>近藤　啓太</v>
      </c>
      <c r="F310" s="30" t="str">
        <f>ASC(①陸連データ貼付け!D310)</f>
        <v>ｺﾝﾄﾞｳ ｹｲﾀ</v>
      </c>
      <c r="G310" s="30" t="str">
        <f>①陸連データ貼付け!E310</f>
        <v>男</v>
      </c>
      <c r="H310" s="30">
        <f>①陸連データ貼付け!H310</f>
        <v>30234</v>
      </c>
      <c r="I310" s="30" t="str">
        <f>①陸連データ貼付け!I310</f>
        <v>安城農林ＮＡＣ</v>
      </c>
      <c r="J310" s="30" t="str">
        <f>①陸連データ貼付け!J310</f>
        <v>アンジョウノウリンエヌエーシー</v>
      </c>
      <c r="K310" s="30" t="str">
        <f t="shared" si="17"/>
        <v>安城農林ＮＡＣ</v>
      </c>
      <c r="L310" s="30" t="str">
        <f>IF(①陸連データ貼付け!P310="","",①陸連データ貼付け!P310)</f>
        <v/>
      </c>
      <c r="M310" s="30" t="str">
        <f>①陸連データ貼付け!Q310</f>
        <v>一般</v>
      </c>
    </row>
    <row r="311" spans="1:13">
      <c r="A311" s="30" t="str">
        <f>IF(①陸連データ貼付け!M311="","",①陸連データ貼付け!M311)</f>
        <v>C87</v>
      </c>
      <c r="B311" s="30" t="str">
        <f t="shared" si="15"/>
        <v>C</v>
      </c>
      <c r="C311" s="30" t="str">
        <f t="shared" si="16"/>
        <v>87</v>
      </c>
      <c r="D311" s="30">
        <f>①陸連データ貼付け!B311</f>
        <v>39323323</v>
      </c>
      <c r="E311" s="30" t="str">
        <f>①陸連データ貼付け!C311</f>
        <v>堤　貴博</v>
      </c>
      <c r="F311" s="30" t="str">
        <f>ASC(①陸連データ貼付け!D311)</f>
        <v>ﾂﾂﾐ ﾀｶﾋﾛ</v>
      </c>
      <c r="G311" s="30" t="str">
        <f>①陸連データ貼付け!E311</f>
        <v>男</v>
      </c>
      <c r="H311" s="30">
        <f>①陸連データ貼付け!H311</f>
        <v>30234</v>
      </c>
      <c r="I311" s="30" t="str">
        <f>①陸連データ貼付け!I311</f>
        <v>安城農林ＮＡＣ</v>
      </c>
      <c r="J311" s="30" t="str">
        <f>①陸連データ貼付け!J311</f>
        <v>アンジョウノウリンエヌエーシー</v>
      </c>
      <c r="K311" s="30" t="str">
        <f t="shared" si="17"/>
        <v>安城農林ＮＡＣ</v>
      </c>
      <c r="L311" s="30" t="str">
        <f>IF(①陸連データ貼付け!P311="","",①陸連データ貼付け!P311)</f>
        <v/>
      </c>
      <c r="M311" s="30" t="str">
        <f>①陸連データ貼付け!Q311</f>
        <v>一般</v>
      </c>
    </row>
    <row r="312" spans="1:13">
      <c r="A312" s="30" t="str">
        <f>IF(①陸連データ貼付け!M312="","",①陸連データ貼付け!M312)</f>
        <v>C167</v>
      </c>
      <c r="B312" s="30" t="str">
        <f t="shared" si="15"/>
        <v>C</v>
      </c>
      <c r="C312" s="30" t="str">
        <f t="shared" si="16"/>
        <v>167</v>
      </c>
      <c r="D312" s="30">
        <f>①陸連データ貼付け!B312</f>
        <v>46408931</v>
      </c>
      <c r="E312" s="30" t="str">
        <f>①陸連データ貼付け!C312</f>
        <v>能見　祐貴</v>
      </c>
      <c r="F312" s="30" t="str">
        <f>ASC(①陸連データ貼付け!D312)</f>
        <v>ﾉｳﾐ ﾕｳｷ</v>
      </c>
      <c r="G312" s="30" t="str">
        <f>①陸連データ貼付け!E312</f>
        <v>男</v>
      </c>
      <c r="H312" s="30">
        <f>①陸連データ貼付け!H312</f>
        <v>30234</v>
      </c>
      <c r="I312" s="30" t="str">
        <f>①陸連データ貼付け!I312</f>
        <v>安城農林ＮＡＣ</v>
      </c>
      <c r="J312" s="30" t="str">
        <f>①陸連データ貼付け!J312</f>
        <v>アンジョウノウリンエヌエーシー</v>
      </c>
      <c r="K312" s="30" t="str">
        <f t="shared" si="17"/>
        <v>安城農林ＮＡＣ</v>
      </c>
      <c r="L312" s="30" t="str">
        <f>IF(①陸連データ貼付け!P312="","",①陸連データ貼付け!P312)</f>
        <v/>
      </c>
      <c r="M312" s="30" t="str">
        <f>①陸連データ貼付け!Q312</f>
        <v>一般</v>
      </c>
    </row>
    <row r="313" spans="1:13">
      <c r="A313" s="30" t="str">
        <f>IF(①陸連データ貼付け!M313="","",①陸連データ貼付け!M313)</f>
        <v>C85</v>
      </c>
      <c r="B313" s="30" t="str">
        <f t="shared" si="15"/>
        <v>C</v>
      </c>
      <c r="C313" s="30" t="str">
        <f t="shared" si="16"/>
        <v>85</v>
      </c>
      <c r="D313" s="30">
        <f>①陸連データ貼付け!B313</f>
        <v>39287938</v>
      </c>
      <c r="E313" s="30" t="str">
        <f>①陸連データ貼付け!C313</f>
        <v>松岡　光徳</v>
      </c>
      <c r="F313" s="30" t="str">
        <f>ASC(①陸連データ貼付け!D313)</f>
        <v>ﾏﾂｵｶ ﾐﾂﾉﾘ</v>
      </c>
      <c r="G313" s="30" t="str">
        <f>①陸連データ貼付け!E313</f>
        <v>男</v>
      </c>
      <c r="H313" s="30">
        <f>①陸連データ貼付け!H313</f>
        <v>30234</v>
      </c>
      <c r="I313" s="30" t="str">
        <f>①陸連データ貼付け!I313</f>
        <v>安城農林ＮＡＣ</v>
      </c>
      <c r="J313" s="30" t="str">
        <f>①陸連データ貼付け!J313</f>
        <v>アンジョウノウリンエヌエーシー</v>
      </c>
      <c r="K313" s="30" t="str">
        <f t="shared" si="17"/>
        <v>安城農林ＮＡＣ</v>
      </c>
      <c r="L313" s="30" t="str">
        <f>IF(①陸連データ貼付け!P313="","",①陸連データ貼付け!P313)</f>
        <v/>
      </c>
      <c r="M313" s="30" t="str">
        <f>①陸連データ貼付け!Q313</f>
        <v>一般</v>
      </c>
    </row>
    <row r="314" spans="1:13">
      <c r="A314" s="30" t="str">
        <f>IF(①陸連データ貼付け!M314="","",①陸連データ貼付け!M314)</f>
        <v>C88</v>
      </c>
      <c r="B314" s="30" t="str">
        <f t="shared" si="15"/>
        <v>C</v>
      </c>
      <c r="C314" s="30" t="str">
        <f t="shared" si="16"/>
        <v>88</v>
      </c>
      <c r="D314" s="30">
        <f>①陸連データ貼付け!B314</f>
        <v>49184834</v>
      </c>
      <c r="E314" s="30" t="str">
        <f>①陸連データ貼付け!C314</f>
        <v>宮本　広宣</v>
      </c>
      <c r="F314" s="30" t="str">
        <f>ASC(①陸連データ貼付け!D314)</f>
        <v>ﾐﾔﾓﾄ ﾋﾛﾉﾌﾞ</v>
      </c>
      <c r="G314" s="30" t="str">
        <f>①陸連データ貼付け!E314</f>
        <v>男</v>
      </c>
      <c r="H314" s="30">
        <f>①陸連データ貼付け!H314</f>
        <v>30234</v>
      </c>
      <c r="I314" s="30" t="str">
        <f>①陸連データ貼付け!I314</f>
        <v>安城農林ＮＡＣ</v>
      </c>
      <c r="J314" s="30" t="str">
        <f>①陸連データ貼付け!J314</f>
        <v>アンジョウノウリンエヌエーシー</v>
      </c>
      <c r="K314" s="30" t="str">
        <f t="shared" si="17"/>
        <v>安城農林ＮＡＣ</v>
      </c>
      <c r="L314" s="30" t="str">
        <f>IF(①陸連データ貼付け!P314="","",①陸連データ貼付け!P314)</f>
        <v/>
      </c>
      <c r="M314" s="30" t="str">
        <f>①陸連データ貼付け!Q314</f>
        <v>一般</v>
      </c>
    </row>
    <row r="315" spans="1:13">
      <c r="A315" s="30" t="str">
        <f>IF(①陸連データ貼付け!M315="","",①陸連データ貼付け!M315)</f>
        <v>C580</v>
      </c>
      <c r="B315" s="30" t="str">
        <f t="shared" si="15"/>
        <v>C</v>
      </c>
      <c r="C315" s="30" t="str">
        <f t="shared" si="16"/>
        <v>580</v>
      </c>
      <c r="D315" s="30">
        <f>①陸連データ貼付け!B315</f>
        <v>3040512</v>
      </c>
      <c r="E315" s="30" t="str">
        <f>①陸連データ貼付け!C315</f>
        <v>浅倉　辰男</v>
      </c>
      <c r="F315" s="30" t="str">
        <f>ASC(①陸連データ貼付け!D315)</f>
        <v>ｱｻｸﾗ ﾀﾂｵ</v>
      </c>
      <c r="G315" s="30" t="str">
        <f>①陸連データ貼付け!E315</f>
        <v>男</v>
      </c>
      <c r="H315" s="30">
        <f>①陸連データ貼付け!H315</f>
        <v>26328</v>
      </c>
      <c r="I315" s="30" t="str">
        <f>①陸連データ貼付け!I315</f>
        <v>ウインドアップ</v>
      </c>
      <c r="J315" s="30" t="str">
        <f>①陸連データ貼付け!J315</f>
        <v>ウインドアップ</v>
      </c>
      <c r="K315" s="30" t="str">
        <f t="shared" si="17"/>
        <v>ウインドアップ</v>
      </c>
      <c r="L315" s="30" t="str">
        <f>IF(①陸連データ貼付け!P315="","",①陸連データ貼付け!P315)</f>
        <v/>
      </c>
      <c r="M315" s="30" t="str">
        <f>①陸連データ貼付け!Q315</f>
        <v>一般</v>
      </c>
    </row>
    <row r="316" spans="1:13">
      <c r="A316" s="30" t="str">
        <f>IF(①陸連データ貼付け!M316="","",①陸連データ貼付け!M316)</f>
        <v>C588</v>
      </c>
      <c r="B316" s="30" t="str">
        <f t="shared" si="15"/>
        <v>C</v>
      </c>
      <c r="C316" s="30" t="str">
        <f t="shared" si="16"/>
        <v>588</v>
      </c>
      <c r="D316" s="30">
        <f>①陸連データ貼付け!B316</f>
        <v>58152122</v>
      </c>
      <c r="E316" s="30" t="str">
        <f>①陸連データ貼付け!C316</f>
        <v>小笠原　美光</v>
      </c>
      <c r="F316" s="30" t="str">
        <f>ASC(①陸連データ貼付け!D316)</f>
        <v>ｵｶﾞｻﾜﾗ ﾖｼﾐﾂ</v>
      </c>
      <c r="G316" s="30" t="str">
        <f>①陸連データ貼付け!E316</f>
        <v>男</v>
      </c>
      <c r="H316" s="30">
        <f>①陸連データ貼付け!H316</f>
        <v>26328</v>
      </c>
      <c r="I316" s="30" t="str">
        <f>①陸連データ貼付け!I316</f>
        <v>ウインドアップ</v>
      </c>
      <c r="J316" s="30" t="str">
        <f>①陸連データ貼付け!J316</f>
        <v>ウインドアップ</v>
      </c>
      <c r="K316" s="30" t="str">
        <f t="shared" si="17"/>
        <v>ウインドアップ</v>
      </c>
      <c r="L316" s="30" t="str">
        <f>IF(①陸連データ貼付け!P316="","",①陸連データ貼付け!P316)</f>
        <v/>
      </c>
      <c r="M316" s="30" t="str">
        <f>①陸連データ貼付け!Q316</f>
        <v>一般</v>
      </c>
    </row>
    <row r="317" spans="1:13">
      <c r="A317" s="30" t="str">
        <f>IF(①陸連データ貼付け!M317="","",①陸連データ貼付け!M317)</f>
        <v>C582</v>
      </c>
      <c r="B317" s="30" t="str">
        <f t="shared" si="15"/>
        <v>C</v>
      </c>
      <c r="C317" s="30" t="str">
        <f t="shared" si="16"/>
        <v>582</v>
      </c>
      <c r="D317" s="30">
        <f>①陸連データ貼付け!B317</f>
        <v>3113088</v>
      </c>
      <c r="E317" s="30" t="str">
        <f>①陸連データ貼付け!C317</f>
        <v>上西　健太</v>
      </c>
      <c r="F317" s="30" t="str">
        <f>ASC(①陸連データ貼付け!D317)</f>
        <v>ｶﾐﾆｼ ｹﾝﾀ</v>
      </c>
      <c r="G317" s="30" t="str">
        <f>①陸連データ貼付け!E317</f>
        <v>男</v>
      </c>
      <c r="H317" s="30">
        <f>①陸連データ貼付け!H317</f>
        <v>26328</v>
      </c>
      <c r="I317" s="30" t="str">
        <f>①陸連データ貼付け!I317</f>
        <v>ウインドアップ</v>
      </c>
      <c r="J317" s="30" t="str">
        <f>①陸連データ貼付け!J317</f>
        <v>ウインドアップ</v>
      </c>
      <c r="K317" s="30" t="str">
        <f t="shared" si="17"/>
        <v>ウインドアップ</v>
      </c>
      <c r="L317" s="30" t="str">
        <f>IF(①陸連データ貼付け!P317="","",①陸連データ貼付け!P317)</f>
        <v/>
      </c>
      <c r="M317" s="30" t="str">
        <f>①陸連データ貼付け!Q317</f>
        <v>一般</v>
      </c>
    </row>
    <row r="318" spans="1:13">
      <c r="A318" s="30" t="str">
        <f>IF(①陸連データ貼付け!M318="","",①陸連データ貼付け!M318)</f>
        <v>C585</v>
      </c>
      <c r="B318" s="30" t="str">
        <f t="shared" si="15"/>
        <v>C</v>
      </c>
      <c r="C318" s="30" t="str">
        <f t="shared" si="16"/>
        <v>585</v>
      </c>
      <c r="D318" s="30">
        <f>①陸連データ貼付け!B318</f>
        <v>46139730</v>
      </c>
      <c r="E318" s="30" t="str">
        <f>①陸連データ貼付け!C318</f>
        <v>佐々木　佳菜子</v>
      </c>
      <c r="F318" s="30" t="str">
        <f>ASC(①陸連データ貼付け!D318)</f>
        <v>ｻｻｷ ｶﾅｺ</v>
      </c>
      <c r="G318" s="30" t="str">
        <f>①陸連データ貼付け!E318</f>
        <v>女</v>
      </c>
      <c r="H318" s="30">
        <f>①陸連データ貼付け!H318</f>
        <v>26328</v>
      </c>
      <c r="I318" s="30" t="str">
        <f>①陸連データ貼付け!I318</f>
        <v>ウインドアップ</v>
      </c>
      <c r="J318" s="30" t="str">
        <f>①陸連データ貼付け!J318</f>
        <v>ウインドアップ</v>
      </c>
      <c r="K318" s="30" t="str">
        <f t="shared" si="17"/>
        <v>ウインドアップ</v>
      </c>
      <c r="L318" s="30" t="str">
        <f>IF(①陸連データ貼付け!P318="","",①陸連データ貼付け!P318)</f>
        <v/>
      </c>
      <c r="M318" s="30" t="str">
        <f>①陸連データ貼付け!Q318</f>
        <v>一般</v>
      </c>
    </row>
    <row r="319" spans="1:13">
      <c r="A319" s="30" t="str">
        <f>IF(①陸連データ貼付け!M319="","",①陸連データ貼付け!M319)</f>
        <v>C584</v>
      </c>
      <c r="B319" s="30" t="str">
        <f t="shared" si="15"/>
        <v>C</v>
      </c>
      <c r="C319" s="30" t="str">
        <f t="shared" si="16"/>
        <v>584</v>
      </c>
      <c r="D319" s="30">
        <f>①陸連データ貼付け!B319</f>
        <v>26848634</v>
      </c>
      <c r="E319" s="30" t="str">
        <f>①陸連データ貼付け!C319</f>
        <v>佐藤　稜</v>
      </c>
      <c r="F319" s="30" t="str">
        <f>ASC(①陸連データ貼付け!D319)</f>
        <v>ｻﾄｳ ﾘｮｳ</v>
      </c>
      <c r="G319" s="30" t="str">
        <f>①陸連データ貼付け!E319</f>
        <v>男</v>
      </c>
      <c r="H319" s="30">
        <f>①陸連データ貼付け!H319</f>
        <v>26328</v>
      </c>
      <c r="I319" s="30" t="str">
        <f>①陸連データ貼付け!I319</f>
        <v>ウインドアップ</v>
      </c>
      <c r="J319" s="30" t="str">
        <f>①陸連データ貼付け!J319</f>
        <v>ウインドアップ</v>
      </c>
      <c r="K319" s="30" t="str">
        <f t="shared" si="17"/>
        <v>ウインドアップ</v>
      </c>
      <c r="L319" s="30" t="str">
        <f>IF(①陸連データ貼付け!P319="","",①陸連データ貼付け!P319)</f>
        <v/>
      </c>
      <c r="M319" s="30" t="str">
        <f>①陸連データ貼付け!Q319</f>
        <v>一般</v>
      </c>
    </row>
    <row r="320" spans="1:13">
      <c r="A320" s="30" t="str">
        <f>IF(①陸連データ貼付け!M320="","",①陸連データ貼付け!M320)</f>
        <v>C586</v>
      </c>
      <c r="B320" s="30" t="str">
        <f t="shared" si="15"/>
        <v>C</v>
      </c>
      <c r="C320" s="30" t="str">
        <f t="shared" si="16"/>
        <v>586</v>
      </c>
      <c r="D320" s="30">
        <f>①陸連データ貼付け!B320</f>
        <v>46139831</v>
      </c>
      <c r="E320" s="30" t="str">
        <f>①陸連データ貼付け!C320</f>
        <v>中川　美知</v>
      </c>
      <c r="F320" s="30" t="str">
        <f>ASC(①陸連データ貼付け!D320)</f>
        <v>ﾅｶｶﾞﾜ ﾐﾁ</v>
      </c>
      <c r="G320" s="30" t="str">
        <f>①陸連データ貼付け!E320</f>
        <v>女</v>
      </c>
      <c r="H320" s="30">
        <f>①陸連データ貼付け!H320</f>
        <v>26328</v>
      </c>
      <c r="I320" s="30" t="str">
        <f>①陸連データ貼付け!I320</f>
        <v>ウインドアップ</v>
      </c>
      <c r="J320" s="30" t="str">
        <f>①陸連データ貼付け!J320</f>
        <v>ウインドアップ</v>
      </c>
      <c r="K320" s="30" t="str">
        <f t="shared" si="17"/>
        <v>ウインドアップ</v>
      </c>
      <c r="L320" s="30" t="str">
        <f>IF(①陸連データ貼付け!P320="","",①陸連データ貼付け!P320)</f>
        <v/>
      </c>
      <c r="M320" s="30" t="str">
        <f>①陸連データ貼付け!Q320</f>
        <v>一般</v>
      </c>
    </row>
    <row r="321" spans="1:13">
      <c r="A321" s="30" t="str">
        <f>IF(①陸連データ貼付け!M321="","",①陸連データ貼付け!M321)</f>
        <v>C589</v>
      </c>
      <c r="B321" s="30" t="str">
        <f t="shared" si="15"/>
        <v>C</v>
      </c>
      <c r="C321" s="30" t="str">
        <f t="shared" si="16"/>
        <v>589</v>
      </c>
      <c r="D321" s="30">
        <f>①陸連データ貼付け!B321</f>
        <v>58493635</v>
      </c>
      <c r="E321" s="30" t="str">
        <f>①陸連データ貼付け!C321</f>
        <v>西田　周平</v>
      </c>
      <c r="F321" s="30" t="str">
        <f>ASC(①陸連データ貼付け!D321)</f>
        <v>ﾆｼﾀﾞ ｼｭｳﾍｲ</v>
      </c>
      <c r="G321" s="30" t="str">
        <f>①陸連データ貼付け!E321</f>
        <v>男</v>
      </c>
      <c r="H321" s="30">
        <f>①陸連データ貼付け!H321</f>
        <v>26328</v>
      </c>
      <c r="I321" s="30" t="str">
        <f>①陸連データ貼付け!I321</f>
        <v>ウインドアップ</v>
      </c>
      <c r="J321" s="30" t="str">
        <f>①陸連データ貼付け!J321</f>
        <v>ウインドアップ</v>
      </c>
      <c r="K321" s="30" t="str">
        <f t="shared" si="17"/>
        <v>ウインドアップ</v>
      </c>
      <c r="L321" s="30" t="str">
        <f>IF(①陸連データ貼付け!P321="","",①陸連データ貼付け!P321)</f>
        <v/>
      </c>
      <c r="M321" s="30" t="str">
        <f>①陸連データ貼付け!Q321</f>
        <v>一般</v>
      </c>
    </row>
    <row r="322" spans="1:13">
      <c r="A322" s="30" t="str">
        <f>IF(①陸連データ貼付け!M322="","",①陸連データ貼付け!M322)</f>
        <v>C581</v>
      </c>
      <c r="B322" s="30" t="str">
        <f t="shared" si="15"/>
        <v>C</v>
      </c>
      <c r="C322" s="30" t="str">
        <f t="shared" si="16"/>
        <v>581</v>
      </c>
      <c r="D322" s="30">
        <f>①陸連データ貼付け!B322</f>
        <v>3100610</v>
      </c>
      <c r="E322" s="30" t="str">
        <f>①陸連データ貼付け!C322</f>
        <v>濱　克徳</v>
      </c>
      <c r="F322" s="30" t="str">
        <f>ASC(①陸連データ貼付け!D322)</f>
        <v>ﾊﾏ ｶﾂﾉﾘ</v>
      </c>
      <c r="G322" s="30" t="str">
        <f>①陸連データ貼付け!E322</f>
        <v>男</v>
      </c>
      <c r="H322" s="30">
        <f>①陸連データ貼付け!H322</f>
        <v>26328</v>
      </c>
      <c r="I322" s="30" t="str">
        <f>①陸連データ貼付け!I322</f>
        <v>ウインドアップ</v>
      </c>
      <c r="J322" s="30" t="str">
        <f>①陸連データ貼付け!J322</f>
        <v>ウインドアップ</v>
      </c>
      <c r="K322" s="30" t="str">
        <f t="shared" si="17"/>
        <v>ウインドアップ</v>
      </c>
      <c r="L322" s="30" t="str">
        <f>IF(①陸連データ貼付け!P322="","",①陸連データ貼付け!P322)</f>
        <v/>
      </c>
      <c r="M322" s="30" t="str">
        <f>①陸連データ貼付け!Q322</f>
        <v>一般</v>
      </c>
    </row>
    <row r="323" spans="1:13">
      <c r="A323" s="30" t="str">
        <f>IF(①陸連データ貼付け!M323="","",①陸連データ貼付け!M323)</f>
        <v>C587</v>
      </c>
      <c r="B323" s="30" t="str">
        <f t="shared" si="15"/>
        <v>C</v>
      </c>
      <c r="C323" s="30" t="str">
        <f t="shared" si="16"/>
        <v>587</v>
      </c>
      <c r="D323" s="30">
        <f>①陸連データ貼付け!B323</f>
        <v>46144726</v>
      </c>
      <c r="E323" s="30" t="str">
        <f>①陸連データ貼付け!C323</f>
        <v>前田　優</v>
      </c>
      <c r="F323" s="30" t="str">
        <f>ASC(①陸連データ貼付け!D323)</f>
        <v>ﾏｴﾀﾞ ﾕｳ</v>
      </c>
      <c r="G323" s="30" t="str">
        <f>①陸連データ貼付け!E323</f>
        <v>男</v>
      </c>
      <c r="H323" s="30">
        <f>①陸連データ貼付け!H323</f>
        <v>26328</v>
      </c>
      <c r="I323" s="30" t="str">
        <f>①陸連データ貼付け!I323</f>
        <v>ウインドアップ</v>
      </c>
      <c r="J323" s="30" t="str">
        <f>①陸連データ貼付け!J323</f>
        <v>ウインドアップ</v>
      </c>
      <c r="K323" s="30" t="str">
        <f t="shared" si="17"/>
        <v>ウインドアップ</v>
      </c>
      <c r="L323" s="30" t="str">
        <f>IF(①陸連データ貼付け!P323="","",①陸連データ貼付け!P323)</f>
        <v/>
      </c>
      <c r="M323" s="30" t="str">
        <f>①陸連データ貼付け!Q323</f>
        <v>一般</v>
      </c>
    </row>
    <row r="324" spans="1:13">
      <c r="A324" s="30" t="str">
        <f>IF(①陸連データ貼付け!M324="","",①陸連データ貼付け!M324)</f>
        <v>C583</v>
      </c>
      <c r="B324" s="30" t="str">
        <f t="shared" si="15"/>
        <v>C</v>
      </c>
      <c r="C324" s="30" t="str">
        <f t="shared" si="16"/>
        <v>583</v>
      </c>
      <c r="D324" s="30">
        <f>①陸連データ貼付け!B324</f>
        <v>24730925</v>
      </c>
      <c r="E324" s="30" t="str">
        <f>①陸連データ貼付け!C324</f>
        <v>村山　実</v>
      </c>
      <c r="F324" s="30" t="str">
        <f>ASC(①陸連データ貼付け!D324)</f>
        <v>ﾑﾗﾔﾏ ﾐﾉﾙ</v>
      </c>
      <c r="G324" s="30" t="str">
        <f>①陸連データ貼付け!E324</f>
        <v>男</v>
      </c>
      <c r="H324" s="30">
        <f>①陸連データ貼付け!H324</f>
        <v>26328</v>
      </c>
      <c r="I324" s="30" t="str">
        <f>①陸連データ貼付け!I324</f>
        <v>ウインドアップ</v>
      </c>
      <c r="J324" s="30" t="str">
        <f>①陸連データ貼付け!J324</f>
        <v>ウインドアップ</v>
      </c>
      <c r="K324" s="30" t="str">
        <f t="shared" si="17"/>
        <v>ウインドアップ</v>
      </c>
      <c r="L324" s="30" t="str">
        <f>IF(①陸連データ貼付け!P324="","",①陸連データ貼付け!P324)</f>
        <v/>
      </c>
      <c r="M324" s="30" t="str">
        <f>①陸連データ貼付け!Q324</f>
        <v>一般</v>
      </c>
    </row>
    <row r="325" spans="1:13">
      <c r="A325" s="30" t="str">
        <f>IF(①陸連データ貼付け!M325="","",①陸連データ貼付け!M325)</f>
        <v>C563</v>
      </c>
      <c r="B325" s="30" t="str">
        <f t="shared" si="15"/>
        <v>C</v>
      </c>
      <c r="C325" s="30" t="str">
        <f t="shared" si="16"/>
        <v>563</v>
      </c>
      <c r="D325" s="30">
        <f>①陸連データ貼付け!B325</f>
        <v>58994843</v>
      </c>
      <c r="E325" s="30" t="str">
        <f>①陸連データ貼付け!C325</f>
        <v>磯村　英克</v>
      </c>
      <c r="F325" s="30" t="str">
        <f>ASC(①陸連データ貼付け!D325)</f>
        <v>ｲｿﾑﾗ ﾋﾃﾞｶﾂ</v>
      </c>
      <c r="G325" s="30" t="str">
        <f>①陸連データ貼付け!E325</f>
        <v>男</v>
      </c>
      <c r="H325" s="30">
        <f>①陸連データ貼付け!H325</f>
        <v>27848</v>
      </c>
      <c r="I325" s="30" t="str">
        <f>①陸連データ貼付け!I325</f>
        <v>エンジン技術部</v>
      </c>
      <c r="J325" s="30" t="str">
        <f>①陸連データ貼付け!J325</f>
        <v>エンジンギジュツブ</v>
      </c>
      <c r="K325" s="30" t="str">
        <f t="shared" si="17"/>
        <v>エンジン技術部</v>
      </c>
      <c r="L325" s="30" t="str">
        <f>IF(①陸連データ貼付け!P325="","",①陸連データ貼付け!P325)</f>
        <v/>
      </c>
      <c r="M325" s="30" t="str">
        <f>①陸連データ貼付け!Q325</f>
        <v>一般</v>
      </c>
    </row>
    <row r="326" spans="1:13">
      <c r="A326" s="30" t="str">
        <f>IF(①陸連データ貼付け!M326="","",①陸連データ貼付け!M326)</f>
        <v>C559</v>
      </c>
      <c r="B326" s="30" t="str">
        <f t="shared" si="15"/>
        <v>C</v>
      </c>
      <c r="C326" s="30" t="str">
        <f t="shared" si="16"/>
        <v>559</v>
      </c>
      <c r="D326" s="30">
        <f>①陸連データ貼付け!B326</f>
        <v>58993842</v>
      </c>
      <c r="E326" s="30" t="str">
        <f>①陸連データ貼付け!C326</f>
        <v>伊藤　広明</v>
      </c>
      <c r="F326" s="30" t="str">
        <f>ASC(①陸連データ貼付け!D326)</f>
        <v>ｲﾄｳ ﾋﾛｱｷ</v>
      </c>
      <c r="G326" s="30" t="str">
        <f>①陸連データ貼付け!E326</f>
        <v>男</v>
      </c>
      <c r="H326" s="30">
        <f>①陸連データ貼付け!H326</f>
        <v>27848</v>
      </c>
      <c r="I326" s="30" t="str">
        <f>①陸連データ貼付け!I326</f>
        <v>エンジン技術部</v>
      </c>
      <c r="J326" s="30" t="str">
        <f>①陸連データ貼付け!J326</f>
        <v>エンジンギジュツブ</v>
      </c>
      <c r="K326" s="30" t="str">
        <f t="shared" si="17"/>
        <v>エンジン技術部</v>
      </c>
      <c r="L326" s="30" t="str">
        <f>IF(①陸連データ貼付け!P326="","",①陸連データ貼付け!P326)</f>
        <v/>
      </c>
      <c r="M326" s="30" t="str">
        <f>①陸連データ貼付け!Q326</f>
        <v>一般</v>
      </c>
    </row>
    <row r="327" spans="1:13">
      <c r="A327" s="30" t="str">
        <f>IF(①陸連データ貼付け!M327="","",①陸連データ貼付け!M327)</f>
        <v>C564</v>
      </c>
      <c r="B327" s="30" t="str">
        <f t="shared" si="15"/>
        <v>C</v>
      </c>
      <c r="C327" s="30" t="str">
        <f t="shared" si="16"/>
        <v>564</v>
      </c>
      <c r="D327" s="30">
        <f>①陸連データ貼付け!B327</f>
        <v>58994944</v>
      </c>
      <c r="E327" s="30" t="str">
        <f>①陸連データ貼付け!C327</f>
        <v>外山　博章</v>
      </c>
      <c r="F327" s="30" t="str">
        <f>ASC(①陸連データ貼付け!D327)</f>
        <v>ﾄﾔﾏ ﾋﾛｱｷ</v>
      </c>
      <c r="G327" s="30" t="str">
        <f>①陸連データ貼付け!E327</f>
        <v>男</v>
      </c>
      <c r="H327" s="30">
        <f>①陸連データ貼付け!H327</f>
        <v>27848</v>
      </c>
      <c r="I327" s="30" t="str">
        <f>①陸連データ貼付け!I327</f>
        <v>エンジン技術部</v>
      </c>
      <c r="J327" s="30" t="str">
        <f>①陸連データ貼付け!J327</f>
        <v>エンジンギジュツブ</v>
      </c>
      <c r="K327" s="30" t="str">
        <f t="shared" si="17"/>
        <v>エンジン技術部</v>
      </c>
      <c r="L327" s="30" t="str">
        <f>IF(①陸連データ貼付け!P327="","",①陸連データ貼付け!P327)</f>
        <v/>
      </c>
      <c r="M327" s="30" t="str">
        <f>①陸連データ貼付け!Q327</f>
        <v>一般</v>
      </c>
    </row>
    <row r="328" spans="1:13">
      <c r="A328" s="30" t="str">
        <f>IF(①陸連データ貼付け!M328="","",①陸連データ貼付け!M328)</f>
        <v>C560</v>
      </c>
      <c r="B328" s="30" t="str">
        <f t="shared" si="15"/>
        <v>C</v>
      </c>
      <c r="C328" s="30" t="str">
        <f t="shared" si="16"/>
        <v>560</v>
      </c>
      <c r="D328" s="30">
        <f>①陸連データ貼付け!B328</f>
        <v>58994035</v>
      </c>
      <c r="E328" s="30" t="str">
        <f>①陸連データ貼付け!C328</f>
        <v>長倉　健司</v>
      </c>
      <c r="F328" s="30" t="str">
        <f>ASC(①陸連データ貼付け!D328)</f>
        <v>ﾅｶﾞｸﾗ ｹﾝｼﾞ</v>
      </c>
      <c r="G328" s="30" t="str">
        <f>①陸連データ貼付け!E328</f>
        <v>男</v>
      </c>
      <c r="H328" s="30">
        <f>①陸連データ貼付け!H328</f>
        <v>27848</v>
      </c>
      <c r="I328" s="30" t="str">
        <f>①陸連データ貼付け!I328</f>
        <v>エンジン技術部</v>
      </c>
      <c r="J328" s="30" t="str">
        <f>①陸連データ貼付け!J328</f>
        <v>エンジンギジュツブ</v>
      </c>
      <c r="K328" s="30" t="str">
        <f t="shared" si="17"/>
        <v>エンジン技術部</v>
      </c>
      <c r="L328" s="30" t="str">
        <f>IF(①陸連データ貼付け!P328="","",①陸連データ貼付け!P328)</f>
        <v/>
      </c>
      <c r="M328" s="30" t="str">
        <f>①陸連データ貼付け!Q328</f>
        <v>一般</v>
      </c>
    </row>
    <row r="329" spans="1:13">
      <c r="A329" s="30" t="str">
        <f>IF(①陸連データ貼付け!M329="","",①陸連データ貼付け!M329)</f>
        <v>C558</v>
      </c>
      <c r="B329" s="30" t="str">
        <f t="shared" si="15"/>
        <v>C</v>
      </c>
      <c r="C329" s="30" t="str">
        <f t="shared" si="16"/>
        <v>558</v>
      </c>
      <c r="D329" s="30">
        <f>①陸連データ貼付け!B329</f>
        <v>22691727</v>
      </c>
      <c r="E329" s="30" t="str">
        <f>①陸連データ貼付け!C329</f>
        <v>長柄　良明</v>
      </c>
      <c r="F329" s="30" t="str">
        <f>ASC(①陸連データ貼付け!D329)</f>
        <v>ﾅｶﾞﾗ ﾖｼｱｷ</v>
      </c>
      <c r="G329" s="30" t="str">
        <f>①陸連データ貼付け!E329</f>
        <v>男</v>
      </c>
      <c r="H329" s="30">
        <f>①陸連データ貼付け!H329</f>
        <v>27848</v>
      </c>
      <c r="I329" s="30" t="str">
        <f>①陸連データ貼付け!I329</f>
        <v>エンジン技術部</v>
      </c>
      <c r="J329" s="30" t="str">
        <f>①陸連データ貼付け!J329</f>
        <v>エンジンギジュツブ</v>
      </c>
      <c r="K329" s="30" t="str">
        <f t="shared" si="17"/>
        <v>エンジン技術部</v>
      </c>
      <c r="L329" s="30" t="str">
        <f>IF(①陸連データ貼付け!P329="","",①陸連データ貼付け!P329)</f>
        <v/>
      </c>
      <c r="M329" s="30" t="str">
        <f>①陸連データ貼付け!Q329</f>
        <v>一般</v>
      </c>
    </row>
    <row r="330" spans="1:13">
      <c r="A330" s="30" t="str">
        <f>IF(①陸連データ貼付け!M330="","",①陸連データ貼付け!M330)</f>
        <v>C562</v>
      </c>
      <c r="B330" s="30" t="str">
        <f t="shared" si="15"/>
        <v>C</v>
      </c>
      <c r="C330" s="30" t="str">
        <f t="shared" si="16"/>
        <v>562</v>
      </c>
      <c r="D330" s="30">
        <f>①陸連データ貼付け!B330</f>
        <v>58994641</v>
      </c>
      <c r="E330" s="30" t="str">
        <f>①陸連データ貼付け!C330</f>
        <v>平野　康洋</v>
      </c>
      <c r="F330" s="30" t="str">
        <f>ASC(①陸連データ貼付け!D330)</f>
        <v>ﾋﾗﾉ ﾔｽﾋﾛ</v>
      </c>
      <c r="G330" s="30" t="str">
        <f>①陸連データ貼付け!E330</f>
        <v>男</v>
      </c>
      <c r="H330" s="30">
        <f>①陸連データ貼付け!H330</f>
        <v>27848</v>
      </c>
      <c r="I330" s="30" t="str">
        <f>①陸連データ貼付け!I330</f>
        <v>エンジン技術部</v>
      </c>
      <c r="J330" s="30" t="str">
        <f>①陸連データ貼付け!J330</f>
        <v>エンジンギジュツブ</v>
      </c>
      <c r="K330" s="30" t="str">
        <f t="shared" si="17"/>
        <v>エンジン技術部</v>
      </c>
      <c r="L330" s="30" t="str">
        <f>IF(①陸連データ貼付け!P330="","",①陸連データ貼付け!P330)</f>
        <v/>
      </c>
      <c r="M330" s="30" t="str">
        <f>①陸連データ貼付け!Q330</f>
        <v>一般</v>
      </c>
    </row>
    <row r="331" spans="1:13">
      <c r="A331" s="30" t="str">
        <f>IF(①陸連データ貼付け!M331="","",①陸連データ貼付け!M331)</f>
        <v>C561</v>
      </c>
      <c r="B331" s="30" t="str">
        <f t="shared" si="15"/>
        <v>C</v>
      </c>
      <c r="C331" s="30" t="str">
        <f t="shared" si="16"/>
        <v>561</v>
      </c>
      <c r="D331" s="30">
        <f>①陸連データ貼付け!B331</f>
        <v>58994540</v>
      </c>
      <c r="E331" s="30" t="str">
        <f>①陸連データ貼付け!C331</f>
        <v>松井　徳行</v>
      </c>
      <c r="F331" s="30" t="str">
        <f>ASC(①陸連データ貼付け!D331)</f>
        <v>ﾏﾂｲ ﾉﾘﾕｷ</v>
      </c>
      <c r="G331" s="30" t="str">
        <f>①陸連データ貼付け!E331</f>
        <v>男</v>
      </c>
      <c r="H331" s="30">
        <f>①陸連データ貼付け!H331</f>
        <v>27848</v>
      </c>
      <c r="I331" s="30" t="str">
        <f>①陸連データ貼付け!I331</f>
        <v>エンジン技術部</v>
      </c>
      <c r="J331" s="30" t="str">
        <f>①陸連データ貼付け!J331</f>
        <v>エンジンギジュツブ</v>
      </c>
      <c r="K331" s="30" t="str">
        <f t="shared" si="17"/>
        <v>エンジン技術部</v>
      </c>
      <c r="L331" s="30" t="str">
        <f>IF(①陸連データ貼付け!P331="","",①陸連データ貼付け!P331)</f>
        <v/>
      </c>
      <c r="M331" s="30" t="str">
        <f>①陸連データ貼付け!Q331</f>
        <v>一般</v>
      </c>
    </row>
    <row r="332" spans="1:13">
      <c r="A332" s="30" t="str">
        <f>IF(①陸連データ貼付け!M332="","",①陸連データ貼付け!M332)</f>
        <v>3-122</v>
      </c>
      <c r="B332" s="30" t="str">
        <f t="shared" si="15"/>
        <v>3</v>
      </c>
      <c r="C332" s="30" t="str">
        <f t="shared" si="16"/>
        <v>-122</v>
      </c>
      <c r="D332" s="30">
        <f>①陸連データ貼付け!B332</f>
        <v>39529230</v>
      </c>
      <c r="E332" s="30" t="str">
        <f>①陸連データ貼付け!C332</f>
        <v>明星　茉緒</v>
      </c>
      <c r="F332" s="30" t="str">
        <f>ASC(①陸連データ貼付け!D332)</f>
        <v>ｱｹﾎﾞｼ ﾏｵ</v>
      </c>
      <c r="G332" s="30" t="str">
        <f>①陸連データ貼付け!E332</f>
        <v>女</v>
      </c>
      <c r="H332" s="30">
        <f>①陸連データ貼付け!H332</f>
        <v>8194</v>
      </c>
      <c r="I332" s="30" t="str">
        <f>①陸連データ貼付け!I332</f>
        <v>岡崎クラブ</v>
      </c>
      <c r="J332" s="30" t="str">
        <f>①陸連データ貼付け!J332</f>
        <v>オカザキ</v>
      </c>
      <c r="K332" s="30" t="str">
        <f t="shared" si="17"/>
        <v>岡崎クラブ</v>
      </c>
      <c r="L332" s="30" t="str">
        <f>IF(①陸連データ貼付け!P332="","",①陸連データ貼付け!P332)</f>
        <v/>
      </c>
      <c r="M332" s="30" t="str">
        <f>①陸連データ貼付け!Q332</f>
        <v>一般</v>
      </c>
    </row>
    <row r="333" spans="1:13">
      <c r="A333" s="30" t="str">
        <f>IF(①陸連データ貼付け!M333="","",①陸連データ貼付け!M333)</f>
        <v>3-094</v>
      </c>
      <c r="B333" s="30" t="str">
        <f t="shared" si="15"/>
        <v>3</v>
      </c>
      <c r="C333" s="30" t="str">
        <f t="shared" si="16"/>
        <v>-094</v>
      </c>
      <c r="D333" s="30">
        <f>①陸連データ貼付け!B333</f>
        <v>2949428</v>
      </c>
      <c r="E333" s="30" t="str">
        <f>①陸連データ貼付け!C333</f>
        <v>明星　光信</v>
      </c>
      <c r="F333" s="30" t="str">
        <f>ASC(①陸連データ貼付け!D333)</f>
        <v>ｱｹﾎﾞｼ ﾐﾂﾉﾌﾞ</v>
      </c>
      <c r="G333" s="30" t="str">
        <f>①陸連データ貼付け!E333</f>
        <v>男</v>
      </c>
      <c r="H333" s="30">
        <f>①陸連データ貼付け!H333</f>
        <v>8194</v>
      </c>
      <c r="I333" s="30" t="str">
        <f>①陸連データ貼付け!I333</f>
        <v>岡崎クラブ</v>
      </c>
      <c r="J333" s="30" t="str">
        <f>①陸連データ貼付け!J333</f>
        <v>オカザキ</v>
      </c>
      <c r="K333" s="30" t="str">
        <f t="shared" si="17"/>
        <v>岡崎クラブ</v>
      </c>
      <c r="L333" s="30" t="str">
        <f>IF(①陸連データ貼付け!P333="","",①陸連データ貼付け!P333)</f>
        <v/>
      </c>
      <c r="M333" s="30" t="str">
        <f>①陸連データ貼付け!Q333</f>
        <v>一般</v>
      </c>
    </row>
    <row r="334" spans="1:13">
      <c r="A334" s="30" t="str">
        <f>IF(①陸連データ貼付け!M334="","",①陸連データ貼付け!M334)</f>
        <v>3-105</v>
      </c>
      <c r="B334" s="30" t="str">
        <f t="shared" si="15"/>
        <v>3</v>
      </c>
      <c r="C334" s="30" t="str">
        <f t="shared" si="16"/>
        <v>-105</v>
      </c>
      <c r="D334" s="30">
        <f>①陸連データ貼付け!B334</f>
        <v>2951017</v>
      </c>
      <c r="E334" s="30" t="str">
        <f>①陸連データ貼付け!C334</f>
        <v>浅井　考司</v>
      </c>
      <c r="F334" s="30" t="str">
        <f>ASC(①陸連データ貼付け!D334)</f>
        <v>ｱｻｲ ﾀｶｼ</v>
      </c>
      <c r="G334" s="30" t="str">
        <f>①陸連データ貼付け!E334</f>
        <v>男</v>
      </c>
      <c r="H334" s="30">
        <f>①陸連データ貼付け!H334</f>
        <v>8194</v>
      </c>
      <c r="I334" s="30" t="str">
        <f>①陸連データ貼付け!I334</f>
        <v>岡崎クラブ</v>
      </c>
      <c r="J334" s="30" t="str">
        <f>①陸連データ貼付け!J334</f>
        <v>オカザキ</v>
      </c>
      <c r="K334" s="30" t="str">
        <f t="shared" si="17"/>
        <v>岡崎クラブ</v>
      </c>
      <c r="L334" s="30" t="str">
        <f>IF(①陸連データ貼付け!P334="","",①陸連データ貼付け!P334)</f>
        <v/>
      </c>
      <c r="M334" s="30" t="str">
        <f>①陸連データ貼付け!Q334</f>
        <v>一般</v>
      </c>
    </row>
    <row r="335" spans="1:13">
      <c r="A335" s="30" t="str">
        <f>IF(①陸連データ貼付け!M335="","",①陸連データ貼付け!M335)</f>
        <v>3-147</v>
      </c>
      <c r="B335" s="30" t="str">
        <f t="shared" si="15"/>
        <v>3</v>
      </c>
      <c r="C335" s="30" t="str">
        <f t="shared" si="16"/>
        <v>-147</v>
      </c>
      <c r="D335" s="30">
        <f>①陸連データ貼付け!B335</f>
        <v>2946021</v>
      </c>
      <c r="E335" s="30" t="str">
        <f>①陸連データ貼付け!C335</f>
        <v>浅井　昌</v>
      </c>
      <c r="F335" s="30" t="str">
        <f>ASC(①陸連データ貼付け!D335)</f>
        <v>ｱｻｲ ﾏｻﾙ</v>
      </c>
      <c r="G335" s="30" t="str">
        <f>①陸連データ貼付け!E335</f>
        <v>男</v>
      </c>
      <c r="H335" s="30">
        <f>①陸連データ貼付け!H335</f>
        <v>8194</v>
      </c>
      <c r="I335" s="30" t="str">
        <f>①陸連データ貼付け!I335</f>
        <v>岡崎クラブ</v>
      </c>
      <c r="J335" s="30" t="str">
        <f>①陸連データ貼付け!J335</f>
        <v>オカザキ</v>
      </c>
      <c r="K335" s="30" t="str">
        <f t="shared" si="17"/>
        <v>岡崎クラブ</v>
      </c>
      <c r="L335" s="30" t="str">
        <f>IF(①陸連データ貼付け!P335="","",①陸連データ貼付け!P335)</f>
        <v/>
      </c>
      <c r="M335" s="30" t="str">
        <f>①陸連データ貼付け!Q335</f>
        <v>一般</v>
      </c>
    </row>
    <row r="336" spans="1:13">
      <c r="A336" s="30" t="str">
        <f>IF(①陸連データ貼付け!M336="","",①陸連データ貼付け!M336)</f>
        <v>3-101</v>
      </c>
      <c r="B336" s="30" t="str">
        <f t="shared" si="15"/>
        <v>3</v>
      </c>
      <c r="C336" s="30" t="str">
        <f t="shared" si="16"/>
        <v>-101</v>
      </c>
      <c r="D336" s="30">
        <f>①陸連データ貼付け!B336</f>
        <v>2950420</v>
      </c>
      <c r="E336" s="30" t="str">
        <f>①陸連データ貼付け!C336</f>
        <v>浅岡　斉</v>
      </c>
      <c r="F336" s="30" t="str">
        <f>ASC(①陸連データ貼付け!D336)</f>
        <v>ｱｻｵｶ ﾋﾄｼ</v>
      </c>
      <c r="G336" s="30" t="str">
        <f>①陸連データ貼付け!E336</f>
        <v>男</v>
      </c>
      <c r="H336" s="30">
        <f>①陸連データ貼付け!H336</f>
        <v>8194</v>
      </c>
      <c r="I336" s="30" t="str">
        <f>①陸連データ貼付け!I336</f>
        <v>岡崎クラブ</v>
      </c>
      <c r="J336" s="30" t="str">
        <f>①陸連データ貼付け!J336</f>
        <v>オカザキ</v>
      </c>
      <c r="K336" s="30" t="str">
        <f t="shared" si="17"/>
        <v>岡崎クラブ</v>
      </c>
      <c r="L336" s="30" t="str">
        <f>IF(①陸連データ貼付け!P336="","",①陸連データ貼付け!P336)</f>
        <v/>
      </c>
      <c r="M336" s="30" t="str">
        <f>①陸連データ貼付け!Q336</f>
        <v>一般</v>
      </c>
    </row>
    <row r="337" spans="1:13">
      <c r="A337" s="30" t="str">
        <f>IF(①陸連データ貼付け!M337="","",①陸連データ貼付け!M337)</f>
        <v>3-130</v>
      </c>
      <c r="B337" s="30" t="str">
        <f t="shared" si="15"/>
        <v>3</v>
      </c>
      <c r="C337" s="30" t="str">
        <f t="shared" si="16"/>
        <v>-130</v>
      </c>
      <c r="D337" s="30">
        <f>①陸連データ貼付け!B337</f>
        <v>73663025</v>
      </c>
      <c r="E337" s="30" t="str">
        <f>①陸連データ貼付け!C337</f>
        <v>足立　達彦</v>
      </c>
      <c r="F337" s="30" t="str">
        <f>ASC(①陸連データ貼付け!D337)</f>
        <v>ｱﾀﾞﾁ ﾀﾂﾋｺ</v>
      </c>
      <c r="G337" s="30" t="str">
        <f>①陸連データ貼付け!E337</f>
        <v>男</v>
      </c>
      <c r="H337" s="30">
        <f>①陸連データ貼付け!H337</f>
        <v>8194</v>
      </c>
      <c r="I337" s="30" t="str">
        <f>①陸連データ貼付け!I337</f>
        <v>岡崎クラブ</v>
      </c>
      <c r="J337" s="30" t="str">
        <f>①陸連データ貼付け!J337</f>
        <v>オカザキ</v>
      </c>
      <c r="K337" s="30" t="str">
        <f t="shared" si="17"/>
        <v>岡崎クラブ</v>
      </c>
      <c r="L337" s="30" t="str">
        <f>IF(①陸連データ貼付け!P337="","",①陸連データ貼付け!P337)</f>
        <v/>
      </c>
      <c r="M337" s="30" t="str">
        <f>①陸連データ貼付け!Q337</f>
        <v>一般</v>
      </c>
    </row>
    <row r="338" spans="1:13">
      <c r="A338" s="30" t="str">
        <f>IF(①陸連データ貼付け!M338="","",①陸連データ貼付け!M338)</f>
        <v>3-123</v>
      </c>
      <c r="B338" s="30" t="str">
        <f t="shared" si="15"/>
        <v>3</v>
      </c>
      <c r="C338" s="30" t="str">
        <f t="shared" si="16"/>
        <v>-123</v>
      </c>
      <c r="D338" s="30">
        <f>①陸連データ貼付け!B338</f>
        <v>39706126</v>
      </c>
      <c r="E338" s="30" t="str">
        <f>①陸連データ貼付け!C338</f>
        <v>渥美　里奈</v>
      </c>
      <c r="F338" s="30" t="str">
        <f>ASC(①陸連データ貼付け!D338)</f>
        <v>ｱﾂﾐ ﾘﾅ</v>
      </c>
      <c r="G338" s="30" t="str">
        <f>①陸連データ貼付け!E338</f>
        <v>女</v>
      </c>
      <c r="H338" s="30">
        <f>①陸連データ貼付け!H338</f>
        <v>8194</v>
      </c>
      <c r="I338" s="30" t="str">
        <f>①陸連データ貼付け!I338</f>
        <v>岡崎クラブ</v>
      </c>
      <c r="J338" s="30" t="str">
        <f>①陸連データ貼付け!J338</f>
        <v>オカザキ</v>
      </c>
      <c r="K338" s="30" t="str">
        <f t="shared" si="17"/>
        <v>岡崎クラブ</v>
      </c>
      <c r="L338" s="30" t="str">
        <f>IF(①陸連データ貼付け!P338="","",①陸連データ貼付け!P338)</f>
        <v/>
      </c>
      <c r="M338" s="30" t="str">
        <f>①陸連データ貼付け!Q338</f>
        <v>一般</v>
      </c>
    </row>
    <row r="339" spans="1:13">
      <c r="A339" s="30" t="str">
        <f>IF(①陸連データ貼付け!M339="","",①陸連データ貼付け!M339)</f>
        <v>3-188</v>
      </c>
      <c r="B339" s="30" t="str">
        <f t="shared" si="15"/>
        <v>3</v>
      </c>
      <c r="C339" s="30" t="str">
        <f t="shared" si="16"/>
        <v>-188</v>
      </c>
      <c r="D339" s="30">
        <f>①陸連データ貼付け!B339</f>
        <v>2948427</v>
      </c>
      <c r="E339" s="30" t="str">
        <f>①陸連データ貼付け!C339</f>
        <v>阿部　哲也</v>
      </c>
      <c r="F339" s="30" t="str">
        <f>ASC(①陸連データ貼付け!D339)</f>
        <v>ｱﾍﾞ ﾃﾂﾔ</v>
      </c>
      <c r="G339" s="30" t="str">
        <f>①陸連データ貼付け!E339</f>
        <v>男</v>
      </c>
      <c r="H339" s="30">
        <f>①陸連データ貼付け!H339</f>
        <v>8194</v>
      </c>
      <c r="I339" s="30" t="str">
        <f>①陸連データ貼付け!I339</f>
        <v>岡崎クラブ</v>
      </c>
      <c r="J339" s="30" t="str">
        <f>①陸連データ貼付け!J339</f>
        <v>オカザキ</v>
      </c>
      <c r="K339" s="30" t="str">
        <f t="shared" si="17"/>
        <v>岡崎クラブ</v>
      </c>
      <c r="L339" s="30" t="str">
        <f>IF(①陸連データ貼付け!P339="","",①陸連データ貼付け!P339)</f>
        <v/>
      </c>
      <c r="M339" s="30" t="str">
        <f>①陸連データ貼付け!Q339</f>
        <v>一般</v>
      </c>
    </row>
    <row r="340" spans="1:13">
      <c r="A340" s="30" t="str">
        <f>IF(①陸連データ貼付け!M340="","",①陸連データ貼付け!M340)</f>
        <v>C389</v>
      </c>
      <c r="B340" s="30" t="str">
        <f t="shared" si="15"/>
        <v>C</v>
      </c>
      <c r="C340" s="30" t="str">
        <f t="shared" si="16"/>
        <v>389</v>
      </c>
      <c r="D340" s="30">
        <f>①陸連データ貼付け!B340</f>
        <v>2952523</v>
      </c>
      <c r="E340" s="30" t="str">
        <f>①陸連データ貼付け!C340</f>
        <v>新井　正徳</v>
      </c>
      <c r="F340" s="30" t="str">
        <f>ASC(①陸連データ貼付け!D340)</f>
        <v>ｱﾗｲ ﾏｻﾉﾘ</v>
      </c>
      <c r="G340" s="30" t="str">
        <f>①陸連データ貼付け!E340</f>
        <v>男</v>
      </c>
      <c r="H340" s="30">
        <f>①陸連データ貼付け!H340</f>
        <v>8194</v>
      </c>
      <c r="I340" s="30" t="str">
        <f>①陸連データ貼付け!I340</f>
        <v>岡崎クラブ</v>
      </c>
      <c r="J340" s="30" t="str">
        <f>①陸連データ貼付け!J340</f>
        <v>オカザキ</v>
      </c>
      <c r="K340" s="30" t="str">
        <f t="shared" si="17"/>
        <v>岡崎クラブ</v>
      </c>
      <c r="L340" s="30" t="str">
        <f>IF(①陸連データ貼付け!P340="","",①陸連データ貼付け!P340)</f>
        <v/>
      </c>
      <c r="M340" s="30" t="str">
        <f>①陸連データ貼付け!Q340</f>
        <v>一般</v>
      </c>
    </row>
    <row r="341" spans="1:13">
      <c r="A341" s="30" t="str">
        <f>IF(①陸連データ貼付け!M341="","",①陸連データ貼付け!M341)</f>
        <v>3-150</v>
      </c>
      <c r="B341" s="30" t="str">
        <f t="shared" si="15"/>
        <v>3</v>
      </c>
      <c r="C341" s="30" t="str">
        <f t="shared" si="16"/>
        <v>-150</v>
      </c>
      <c r="D341" s="30">
        <f>①陸連データ貼付け!B341</f>
        <v>87285636</v>
      </c>
      <c r="E341" s="30" t="str">
        <f>①陸連データ貼付け!C341</f>
        <v>飯田　衛</v>
      </c>
      <c r="F341" s="30" t="str">
        <f>ASC(①陸連データ貼付け!D341)</f>
        <v>ｲｲﾀﾞ ﾏﾓﾙ</v>
      </c>
      <c r="G341" s="30" t="str">
        <f>①陸連データ貼付け!E341</f>
        <v>男</v>
      </c>
      <c r="H341" s="30">
        <f>①陸連データ貼付け!H341</f>
        <v>8194</v>
      </c>
      <c r="I341" s="30" t="str">
        <f>①陸連データ貼付け!I341</f>
        <v>岡崎クラブ</v>
      </c>
      <c r="J341" s="30" t="str">
        <f>①陸連データ貼付け!J341</f>
        <v>オカザキ</v>
      </c>
      <c r="K341" s="30" t="str">
        <f t="shared" si="17"/>
        <v>岡崎クラブ</v>
      </c>
      <c r="L341" s="30" t="str">
        <f>IF(①陸連データ貼付け!P341="","",①陸連データ貼付け!P341)</f>
        <v/>
      </c>
      <c r="M341" s="30" t="str">
        <f>①陸連データ貼付け!Q341</f>
        <v>一般</v>
      </c>
    </row>
    <row r="342" spans="1:13">
      <c r="A342" s="30" t="str">
        <f>IF(①陸連データ貼付け!M342="","",①陸連データ貼付け!M342)</f>
        <v>3-235</v>
      </c>
      <c r="B342" s="30" t="str">
        <f t="shared" si="15"/>
        <v>3</v>
      </c>
      <c r="C342" s="30" t="str">
        <f t="shared" si="16"/>
        <v>-235</v>
      </c>
      <c r="D342" s="30">
        <f>①陸連データ貼付け!B342</f>
        <v>16856531</v>
      </c>
      <c r="E342" s="30" t="str">
        <f>①陸連データ貼付け!C342</f>
        <v>飯見　仁</v>
      </c>
      <c r="F342" s="30" t="str">
        <f>ASC(①陸連データ貼付け!D342)</f>
        <v>ｲｲﾐ ﾋﾄｼ</v>
      </c>
      <c r="G342" s="30" t="str">
        <f>①陸連データ貼付け!E342</f>
        <v>男</v>
      </c>
      <c r="H342" s="30">
        <f>①陸連データ貼付け!H342</f>
        <v>8194</v>
      </c>
      <c r="I342" s="30" t="str">
        <f>①陸連データ貼付け!I342</f>
        <v>岡崎クラブ</v>
      </c>
      <c r="J342" s="30" t="str">
        <f>①陸連データ貼付け!J342</f>
        <v>オカザキ</v>
      </c>
      <c r="K342" s="30" t="str">
        <f t="shared" si="17"/>
        <v>岡崎クラブ</v>
      </c>
      <c r="L342" s="30" t="str">
        <f>IF(①陸連データ貼付け!P342="","",①陸連データ貼付け!P342)</f>
        <v/>
      </c>
      <c r="M342" s="30" t="str">
        <f>①陸連データ貼付け!Q342</f>
        <v>一般</v>
      </c>
    </row>
    <row r="343" spans="1:13">
      <c r="A343" s="30" t="str">
        <f>IF(①陸連データ貼付け!M343="","",①陸連データ貼付け!M343)</f>
        <v>3-089</v>
      </c>
      <c r="B343" s="30" t="str">
        <f t="shared" si="15"/>
        <v>3</v>
      </c>
      <c r="C343" s="30" t="str">
        <f t="shared" si="16"/>
        <v>-089</v>
      </c>
      <c r="D343" s="30">
        <f>①陸連データ貼付け!B343</f>
        <v>2948629</v>
      </c>
      <c r="E343" s="30" t="str">
        <f>①陸連データ貼付け!C343</f>
        <v>池田　直樹</v>
      </c>
      <c r="F343" s="30" t="str">
        <f>ASC(①陸連データ貼付け!D343)</f>
        <v>ｲｹﾀﾞ ﾅｵｷ</v>
      </c>
      <c r="G343" s="30" t="str">
        <f>①陸連データ貼付け!E343</f>
        <v>男</v>
      </c>
      <c r="H343" s="30">
        <f>①陸連データ貼付け!H343</f>
        <v>8194</v>
      </c>
      <c r="I343" s="30" t="str">
        <f>①陸連データ貼付け!I343</f>
        <v>岡崎クラブ</v>
      </c>
      <c r="J343" s="30" t="str">
        <f>①陸連データ貼付け!J343</f>
        <v>オカザキ</v>
      </c>
      <c r="K343" s="30" t="str">
        <f t="shared" si="17"/>
        <v>岡崎クラブ</v>
      </c>
      <c r="L343" s="30" t="str">
        <f>IF(①陸連データ貼付け!P343="","",①陸連データ貼付け!P343)</f>
        <v/>
      </c>
      <c r="M343" s="30" t="str">
        <f>①陸連データ貼付け!Q343</f>
        <v>一般</v>
      </c>
    </row>
    <row r="344" spans="1:13">
      <c r="A344" s="30" t="str">
        <f>IF(①陸連データ貼付け!M344="","",①陸連データ貼付け!M344)</f>
        <v>3-107</v>
      </c>
      <c r="B344" s="30" t="str">
        <f t="shared" si="15"/>
        <v>3</v>
      </c>
      <c r="C344" s="30" t="str">
        <f t="shared" si="16"/>
        <v>-107</v>
      </c>
      <c r="D344" s="30">
        <f>①陸連データ貼付け!B344</f>
        <v>2951320</v>
      </c>
      <c r="E344" s="30" t="str">
        <f>①陸連データ貼付け!C344</f>
        <v>石野　浩幸</v>
      </c>
      <c r="F344" s="30" t="str">
        <f>ASC(①陸連データ貼付け!D344)</f>
        <v>ｲｼﾉ ﾋﾛﾕｷ</v>
      </c>
      <c r="G344" s="30" t="str">
        <f>①陸連データ貼付け!E344</f>
        <v>男</v>
      </c>
      <c r="H344" s="30">
        <f>①陸連データ貼付け!H344</f>
        <v>8194</v>
      </c>
      <c r="I344" s="30" t="str">
        <f>①陸連データ貼付け!I344</f>
        <v>岡崎クラブ</v>
      </c>
      <c r="J344" s="30" t="str">
        <f>①陸連データ貼付け!J344</f>
        <v>オカザキ</v>
      </c>
      <c r="K344" s="30" t="str">
        <f t="shared" si="17"/>
        <v>岡崎クラブ</v>
      </c>
      <c r="L344" s="30" t="str">
        <f>IF(①陸連データ貼付け!P344="","",①陸連データ貼付け!P344)</f>
        <v/>
      </c>
      <c r="M344" s="30" t="str">
        <f>①陸連データ貼付け!Q344</f>
        <v>一般</v>
      </c>
    </row>
    <row r="345" spans="1:13">
      <c r="A345" s="30" t="str">
        <f>IF(①陸連データ貼付け!M345="","",①陸連データ貼付け!M345)</f>
        <v>3-075</v>
      </c>
      <c r="B345" s="30" t="str">
        <f t="shared" si="15"/>
        <v>3</v>
      </c>
      <c r="C345" s="30" t="str">
        <f t="shared" si="16"/>
        <v>-075</v>
      </c>
      <c r="D345" s="30">
        <f>①陸連データ貼付け!B345</f>
        <v>2947022</v>
      </c>
      <c r="E345" s="30" t="str">
        <f>①陸連データ貼付け!C345</f>
        <v>市川　陽明</v>
      </c>
      <c r="F345" s="30" t="str">
        <f>ASC(①陸連データ貼付け!D345)</f>
        <v>ｲﾁｶﾜ ﾉﾌﾞｱｷ</v>
      </c>
      <c r="G345" s="30" t="str">
        <f>①陸連データ貼付け!E345</f>
        <v>男</v>
      </c>
      <c r="H345" s="30">
        <f>①陸連データ貼付け!H345</f>
        <v>8194</v>
      </c>
      <c r="I345" s="30" t="str">
        <f>①陸連データ貼付け!I345</f>
        <v>岡崎クラブ</v>
      </c>
      <c r="J345" s="30" t="str">
        <f>①陸連データ貼付け!J345</f>
        <v>オカザキ</v>
      </c>
      <c r="K345" s="30" t="str">
        <f t="shared" si="17"/>
        <v>岡崎クラブ</v>
      </c>
      <c r="L345" s="30" t="str">
        <f>IF(①陸連データ貼付け!P345="","",①陸連データ貼付け!P345)</f>
        <v/>
      </c>
      <c r="M345" s="30" t="str">
        <f>①陸連データ貼付け!Q345</f>
        <v>一般</v>
      </c>
    </row>
    <row r="346" spans="1:13">
      <c r="A346" s="30" t="str">
        <f>IF(①陸連データ貼付け!M346="","",①陸連データ貼付け!M346)</f>
        <v>3-190</v>
      </c>
      <c r="B346" s="30" t="str">
        <f t="shared" si="15"/>
        <v>3</v>
      </c>
      <c r="C346" s="30" t="str">
        <f t="shared" si="16"/>
        <v>-190</v>
      </c>
      <c r="D346" s="30">
        <f>①陸連データ貼付け!B346</f>
        <v>2954020</v>
      </c>
      <c r="E346" s="30" t="str">
        <f>①陸連データ貼付け!C346</f>
        <v>稲垣　悦男</v>
      </c>
      <c r="F346" s="30" t="str">
        <f>ASC(①陸連データ貼付け!D346)</f>
        <v>ｲﾅｶﾞｷ ｴﾂｵ</v>
      </c>
      <c r="G346" s="30" t="str">
        <f>①陸連データ貼付け!E346</f>
        <v>男</v>
      </c>
      <c r="H346" s="30">
        <f>①陸連データ貼付け!H346</f>
        <v>8194</v>
      </c>
      <c r="I346" s="30" t="str">
        <f>①陸連データ貼付け!I346</f>
        <v>岡崎クラブ</v>
      </c>
      <c r="J346" s="30" t="str">
        <f>①陸連データ貼付け!J346</f>
        <v>オカザキ</v>
      </c>
      <c r="K346" s="30" t="str">
        <f t="shared" si="17"/>
        <v>岡崎クラブ</v>
      </c>
      <c r="L346" s="30" t="str">
        <f>IF(①陸連データ貼付け!P346="","",①陸連データ貼付け!P346)</f>
        <v/>
      </c>
      <c r="M346" s="30" t="str">
        <f>①陸連データ貼付け!Q346</f>
        <v>一般</v>
      </c>
    </row>
    <row r="347" spans="1:13">
      <c r="A347" s="30" t="str">
        <f>IF(①陸連データ貼付け!M347="","",①陸連データ貼付け!M347)</f>
        <v>3-113</v>
      </c>
      <c r="B347" s="30" t="str">
        <f t="shared" si="15"/>
        <v>3</v>
      </c>
      <c r="C347" s="30" t="str">
        <f t="shared" si="16"/>
        <v>-113</v>
      </c>
      <c r="D347" s="30">
        <f>①陸連データ貼付け!B347</f>
        <v>2953120</v>
      </c>
      <c r="E347" s="30" t="str">
        <f>①陸連データ貼付け!C347</f>
        <v>井上　義規</v>
      </c>
      <c r="F347" s="30" t="str">
        <f>ASC(①陸連データ貼付け!D347)</f>
        <v>ｲﾉｳｴ ﾖｼﾉﾘ</v>
      </c>
      <c r="G347" s="30" t="str">
        <f>①陸連データ貼付け!E347</f>
        <v>男</v>
      </c>
      <c r="H347" s="30">
        <f>①陸連データ貼付け!H347</f>
        <v>8194</v>
      </c>
      <c r="I347" s="30" t="str">
        <f>①陸連データ貼付け!I347</f>
        <v>岡崎クラブ</v>
      </c>
      <c r="J347" s="30" t="str">
        <f>①陸連データ貼付け!J347</f>
        <v>オカザキ</v>
      </c>
      <c r="K347" s="30" t="str">
        <f t="shared" si="17"/>
        <v>岡崎クラブ</v>
      </c>
      <c r="L347" s="30" t="str">
        <f>IF(①陸連データ貼付け!P347="","",①陸連データ貼付け!P347)</f>
        <v/>
      </c>
      <c r="M347" s="30" t="str">
        <f>①陸連データ貼付け!Q347</f>
        <v>一般</v>
      </c>
    </row>
    <row r="348" spans="1:13">
      <c r="A348" s="30" t="str">
        <f>IF(①陸連データ貼付け!M348="","",①陸連データ貼付け!M348)</f>
        <v>3-071</v>
      </c>
      <c r="B348" s="30" t="str">
        <f t="shared" ref="B348:B411" si="18">LEFT(A348,1)</f>
        <v>3</v>
      </c>
      <c r="C348" s="30" t="str">
        <f t="shared" ref="C348:C411" si="19">REPLACE(A348,1,1,"")</f>
        <v>-071</v>
      </c>
      <c r="D348" s="30">
        <f>①陸連データ貼付け!B348</f>
        <v>2946425</v>
      </c>
      <c r="E348" s="30" t="str">
        <f>①陸連データ貼付け!C348</f>
        <v>岩瀬　五郎</v>
      </c>
      <c r="F348" s="30" t="str">
        <f>ASC(①陸連データ貼付け!D348)</f>
        <v>ｲﾜｾ ｺﾞﾛｳ</v>
      </c>
      <c r="G348" s="30" t="str">
        <f>①陸連データ貼付け!E348</f>
        <v>男</v>
      </c>
      <c r="H348" s="30">
        <f>①陸連データ貼付け!H348</f>
        <v>8194</v>
      </c>
      <c r="I348" s="30" t="str">
        <f>①陸連データ貼付け!I348</f>
        <v>岡崎クラブ</v>
      </c>
      <c r="J348" s="30" t="str">
        <f>①陸連データ貼付け!J348</f>
        <v>オカザキ</v>
      </c>
      <c r="K348" s="30" t="str">
        <f t="shared" ref="K348:K411" si="20">I348</f>
        <v>岡崎クラブ</v>
      </c>
      <c r="L348" s="30" t="str">
        <f>IF(①陸連データ貼付け!P348="","",①陸連データ貼付け!P348)</f>
        <v/>
      </c>
      <c r="M348" s="30" t="str">
        <f>①陸連データ貼付け!Q348</f>
        <v>一般</v>
      </c>
    </row>
    <row r="349" spans="1:13">
      <c r="A349" s="30" t="str">
        <f>IF(①陸連データ貼付け!M349="","",①陸連データ貼付け!M349)</f>
        <v>C394</v>
      </c>
      <c r="B349" s="30" t="str">
        <f t="shared" si="18"/>
        <v>C</v>
      </c>
      <c r="C349" s="30" t="str">
        <f t="shared" si="19"/>
        <v>394</v>
      </c>
      <c r="D349" s="30">
        <f>①陸連データ貼付け!B349</f>
        <v>16856733</v>
      </c>
      <c r="E349" s="30" t="str">
        <f>①陸連データ貼付け!C349</f>
        <v>岩永　智博</v>
      </c>
      <c r="F349" s="30" t="str">
        <f>ASC(①陸連データ貼付け!D349)</f>
        <v>ｲﾜﾅｶﾞ ﾄﾓﾋﾛ</v>
      </c>
      <c r="G349" s="30" t="str">
        <f>①陸連データ貼付け!E349</f>
        <v>男</v>
      </c>
      <c r="H349" s="30">
        <f>①陸連データ貼付け!H349</f>
        <v>8194</v>
      </c>
      <c r="I349" s="30" t="str">
        <f>①陸連データ貼付け!I349</f>
        <v>岡崎クラブ</v>
      </c>
      <c r="J349" s="30" t="str">
        <f>①陸連データ貼付け!J349</f>
        <v>オカザキ</v>
      </c>
      <c r="K349" s="30" t="str">
        <f t="shared" si="20"/>
        <v>岡崎クラブ</v>
      </c>
      <c r="L349" s="30" t="str">
        <f>IF(①陸連データ貼付け!P349="","",①陸連データ貼付け!P349)</f>
        <v/>
      </c>
      <c r="M349" s="30" t="str">
        <f>①陸連データ貼付け!Q349</f>
        <v>一般</v>
      </c>
    </row>
    <row r="350" spans="1:13">
      <c r="A350" s="30" t="str">
        <f>IF(①陸連データ貼付け!M350="","",①陸連データ貼付け!M350)</f>
        <v>3-149</v>
      </c>
      <c r="B350" s="30" t="str">
        <f t="shared" si="18"/>
        <v>3</v>
      </c>
      <c r="C350" s="30" t="str">
        <f t="shared" si="19"/>
        <v>-149</v>
      </c>
      <c r="D350" s="30">
        <f>①陸連データ貼付け!B350</f>
        <v>2947325</v>
      </c>
      <c r="E350" s="30" t="str">
        <f>①陸連データ貼付け!C350</f>
        <v>内田　年一</v>
      </c>
      <c r="F350" s="30" t="str">
        <f>ASC(①陸連データ貼付け!D350)</f>
        <v>ｳﾁﾀﾞ ﾄｼｶｽﾞ</v>
      </c>
      <c r="G350" s="30" t="str">
        <f>①陸連データ貼付け!E350</f>
        <v>男</v>
      </c>
      <c r="H350" s="30">
        <f>①陸連データ貼付け!H350</f>
        <v>8194</v>
      </c>
      <c r="I350" s="30" t="str">
        <f>①陸連データ貼付け!I350</f>
        <v>岡崎クラブ</v>
      </c>
      <c r="J350" s="30" t="str">
        <f>①陸連データ貼付け!J350</f>
        <v>オカザキ</v>
      </c>
      <c r="K350" s="30" t="str">
        <f t="shared" si="20"/>
        <v>岡崎クラブ</v>
      </c>
      <c r="L350" s="30" t="str">
        <f>IF(①陸連データ貼付け!P350="","",①陸連データ貼付け!P350)</f>
        <v/>
      </c>
      <c r="M350" s="30" t="str">
        <f>①陸連データ貼付け!Q350</f>
        <v>一般</v>
      </c>
    </row>
    <row r="351" spans="1:13">
      <c r="A351" s="30" t="str">
        <f>IF(①陸連データ貼付け!M351="","",①陸連データ貼付け!M351)</f>
        <v>3-076</v>
      </c>
      <c r="B351" s="30" t="str">
        <f t="shared" si="18"/>
        <v>3</v>
      </c>
      <c r="C351" s="30" t="str">
        <f t="shared" si="19"/>
        <v>-076</v>
      </c>
      <c r="D351" s="30">
        <f>①陸連データ貼付け!B351</f>
        <v>2947123</v>
      </c>
      <c r="E351" s="30" t="str">
        <f>①陸連データ貼付け!C351</f>
        <v>太田　一弘</v>
      </c>
      <c r="F351" s="30" t="str">
        <f>ASC(①陸連データ貼付け!D351)</f>
        <v>ｵｵﾀ ｶｽﾞﾋﾛ</v>
      </c>
      <c r="G351" s="30" t="str">
        <f>①陸連データ貼付け!E351</f>
        <v>男</v>
      </c>
      <c r="H351" s="30">
        <f>①陸連データ貼付け!H351</f>
        <v>8194</v>
      </c>
      <c r="I351" s="30" t="str">
        <f>①陸連データ貼付け!I351</f>
        <v>岡崎クラブ</v>
      </c>
      <c r="J351" s="30" t="str">
        <f>①陸連データ貼付け!J351</f>
        <v>オカザキ</v>
      </c>
      <c r="K351" s="30" t="str">
        <f t="shared" si="20"/>
        <v>岡崎クラブ</v>
      </c>
      <c r="L351" s="30" t="str">
        <f>IF(①陸連データ貼付け!P351="","",①陸連データ貼付け!P351)</f>
        <v/>
      </c>
      <c r="M351" s="30" t="str">
        <f>①陸連データ貼付け!Q351</f>
        <v>一般</v>
      </c>
    </row>
    <row r="352" spans="1:13">
      <c r="A352" s="30" t="str">
        <f>IF(①陸連データ貼付け!M352="","",①陸連データ貼付け!M352)</f>
        <v>3-128</v>
      </c>
      <c r="B352" s="30" t="str">
        <f t="shared" si="18"/>
        <v>3</v>
      </c>
      <c r="C352" s="30" t="str">
        <f t="shared" si="19"/>
        <v>-128</v>
      </c>
      <c r="D352" s="30">
        <f>①陸連データ貼付け!B352</f>
        <v>67458131</v>
      </c>
      <c r="E352" s="30" t="str">
        <f>①陸連データ貼付け!C352</f>
        <v>太田　武志</v>
      </c>
      <c r="F352" s="30" t="str">
        <f>ASC(①陸連データ貼付け!D352)</f>
        <v>ｵｵﾀ ﾀｹｼ</v>
      </c>
      <c r="G352" s="30" t="str">
        <f>①陸連データ貼付け!E352</f>
        <v>男</v>
      </c>
      <c r="H352" s="30">
        <f>①陸連データ貼付け!H352</f>
        <v>8194</v>
      </c>
      <c r="I352" s="30" t="str">
        <f>①陸連データ貼付け!I352</f>
        <v>岡崎クラブ</v>
      </c>
      <c r="J352" s="30" t="str">
        <f>①陸連データ貼付け!J352</f>
        <v>オカザキ</v>
      </c>
      <c r="K352" s="30" t="str">
        <f t="shared" si="20"/>
        <v>岡崎クラブ</v>
      </c>
      <c r="L352" s="30" t="str">
        <f>IF(①陸連データ貼付け!P352="","",①陸連データ貼付け!P352)</f>
        <v/>
      </c>
      <c r="M352" s="30" t="str">
        <f>①陸連データ貼付け!Q352</f>
        <v>一般</v>
      </c>
    </row>
    <row r="353" spans="1:13">
      <c r="A353" s="30" t="str">
        <f>IF(①陸連データ貼付け!M353="","",①陸連データ貼付け!M353)</f>
        <v>3-125</v>
      </c>
      <c r="B353" s="30" t="str">
        <f t="shared" si="18"/>
        <v>3</v>
      </c>
      <c r="C353" s="30" t="str">
        <f t="shared" si="19"/>
        <v>-125</v>
      </c>
      <c r="D353" s="30">
        <f>①陸連データ貼付け!B353</f>
        <v>45860225</v>
      </c>
      <c r="E353" s="30" t="str">
        <f>①陸連データ貼付け!C353</f>
        <v>大塚　真悟</v>
      </c>
      <c r="F353" s="30" t="str">
        <f>ASC(①陸連データ貼付け!D353)</f>
        <v>ｵｵﾂｶ ｼﾝｺﾞ</v>
      </c>
      <c r="G353" s="30" t="str">
        <f>①陸連データ貼付け!E353</f>
        <v>男</v>
      </c>
      <c r="H353" s="30">
        <f>①陸連データ貼付け!H353</f>
        <v>8194</v>
      </c>
      <c r="I353" s="30" t="str">
        <f>①陸連データ貼付け!I353</f>
        <v>岡崎クラブ</v>
      </c>
      <c r="J353" s="30" t="str">
        <f>①陸連データ貼付け!J353</f>
        <v>オカザキ</v>
      </c>
      <c r="K353" s="30" t="str">
        <f t="shared" si="20"/>
        <v>岡崎クラブ</v>
      </c>
      <c r="L353" s="30" t="str">
        <f>IF(①陸連データ貼付け!P353="","",①陸連データ貼付け!P353)</f>
        <v/>
      </c>
      <c r="M353" s="30" t="str">
        <f>①陸連データ貼付け!Q353</f>
        <v>一般</v>
      </c>
    </row>
    <row r="354" spans="1:13">
      <c r="A354" s="30" t="str">
        <f>IF(①陸連データ貼付け!M354="","",①陸連データ貼付け!M354)</f>
        <v>3-087</v>
      </c>
      <c r="B354" s="30" t="str">
        <f t="shared" si="18"/>
        <v>3</v>
      </c>
      <c r="C354" s="30" t="str">
        <f t="shared" si="19"/>
        <v>-087</v>
      </c>
      <c r="D354" s="30">
        <f>①陸連データ貼付け!B354</f>
        <v>2948326</v>
      </c>
      <c r="E354" s="30" t="str">
        <f>①陸連データ貼付け!C354</f>
        <v>大沼　広吉</v>
      </c>
      <c r="F354" s="30" t="str">
        <f>ASC(①陸連データ貼付け!D354)</f>
        <v>ｵｵﾇﾏ ｺｳｷﾁ</v>
      </c>
      <c r="G354" s="30" t="str">
        <f>①陸連データ貼付け!E354</f>
        <v>男</v>
      </c>
      <c r="H354" s="30">
        <f>①陸連データ貼付け!H354</f>
        <v>8194</v>
      </c>
      <c r="I354" s="30" t="str">
        <f>①陸連データ貼付け!I354</f>
        <v>岡崎クラブ</v>
      </c>
      <c r="J354" s="30" t="str">
        <f>①陸連データ貼付け!J354</f>
        <v>オカザキ</v>
      </c>
      <c r="K354" s="30" t="str">
        <f t="shared" si="20"/>
        <v>岡崎クラブ</v>
      </c>
      <c r="L354" s="30" t="str">
        <f>IF(①陸連データ貼付け!P354="","",①陸連データ貼付け!P354)</f>
        <v/>
      </c>
      <c r="M354" s="30" t="str">
        <f>①陸連データ貼付け!Q354</f>
        <v>一般</v>
      </c>
    </row>
    <row r="355" spans="1:13">
      <c r="A355" s="30" t="str">
        <f>IF(①陸連データ貼付け!M355="","",①陸連データ貼付け!M355)</f>
        <v>3-124</v>
      </c>
      <c r="B355" s="30" t="str">
        <f t="shared" si="18"/>
        <v>3</v>
      </c>
      <c r="C355" s="30" t="str">
        <f t="shared" si="19"/>
        <v>-124</v>
      </c>
      <c r="D355" s="30">
        <f>①陸連データ貼付け!B355</f>
        <v>39706429</v>
      </c>
      <c r="E355" s="30" t="str">
        <f>①陸連データ貼付け!C355</f>
        <v>岡本　妃南美</v>
      </c>
      <c r="F355" s="30" t="str">
        <f>ASC(①陸連データ貼付け!D355)</f>
        <v>ｵｶﾓﾄ ﾋﾅﾐ</v>
      </c>
      <c r="G355" s="30" t="str">
        <f>①陸連データ貼付け!E355</f>
        <v>女</v>
      </c>
      <c r="H355" s="30">
        <f>①陸連データ貼付け!H355</f>
        <v>8194</v>
      </c>
      <c r="I355" s="30" t="str">
        <f>①陸連データ貼付け!I355</f>
        <v>岡崎クラブ</v>
      </c>
      <c r="J355" s="30" t="str">
        <f>①陸連データ貼付け!J355</f>
        <v>オカザキ</v>
      </c>
      <c r="K355" s="30" t="str">
        <f t="shared" si="20"/>
        <v>岡崎クラブ</v>
      </c>
      <c r="L355" s="30" t="str">
        <f>IF(①陸連データ貼付け!P355="","",①陸連データ貼付け!P355)</f>
        <v/>
      </c>
      <c r="M355" s="30" t="str">
        <f>①陸連データ貼付け!Q355</f>
        <v>一般</v>
      </c>
    </row>
    <row r="356" spans="1:13">
      <c r="A356" s="30" t="str">
        <f>IF(①陸連データ貼付け!M356="","",①陸連データ貼付け!M356)</f>
        <v>3-237</v>
      </c>
      <c r="B356" s="30" t="str">
        <f t="shared" si="18"/>
        <v>3</v>
      </c>
      <c r="C356" s="30" t="str">
        <f t="shared" si="19"/>
        <v>-237</v>
      </c>
      <c r="D356" s="30">
        <f>①陸連データ貼付け!B356</f>
        <v>2953221</v>
      </c>
      <c r="E356" s="30" t="str">
        <f>①陸連データ貼付け!C356</f>
        <v>甲斐　晋</v>
      </c>
      <c r="F356" s="30" t="str">
        <f>ASC(①陸連データ貼付け!D356)</f>
        <v>ｶｲ ｽｽﾑ</v>
      </c>
      <c r="G356" s="30" t="str">
        <f>①陸連データ貼付け!E356</f>
        <v>男</v>
      </c>
      <c r="H356" s="30">
        <f>①陸連データ貼付け!H356</f>
        <v>8194</v>
      </c>
      <c r="I356" s="30" t="str">
        <f>①陸連データ貼付け!I356</f>
        <v>岡崎クラブ</v>
      </c>
      <c r="J356" s="30" t="str">
        <f>①陸連データ貼付け!J356</f>
        <v>オカザキ</v>
      </c>
      <c r="K356" s="30" t="str">
        <f t="shared" si="20"/>
        <v>岡崎クラブ</v>
      </c>
      <c r="L356" s="30" t="str">
        <f>IF(①陸連データ貼付け!P356="","",①陸連データ貼付け!P356)</f>
        <v/>
      </c>
      <c r="M356" s="30" t="str">
        <f>①陸連データ貼付け!Q356</f>
        <v>一般</v>
      </c>
    </row>
    <row r="357" spans="1:13">
      <c r="A357" s="30" t="str">
        <f>IF(①陸連データ貼付け!M357="","",①陸連データ貼付け!M357)</f>
        <v>3-079</v>
      </c>
      <c r="B357" s="30" t="str">
        <f t="shared" si="18"/>
        <v>3</v>
      </c>
      <c r="C357" s="30" t="str">
        <f t="shared" si="19"/>
        <v>-079</v>
      </c>
      <c r="D357" s="30">
        <f>①陸連データ貼付け!B357</f>
        <v>2947527</v>
      </c>
      <c r="E357" s="30" t="str">
        <f>①陸連データ貼付け!C357</f>
        <v>海藤　茂実</v>
      </c>
      <c r="F357" s="30" t="str">
        <f>ASC(①陸連データ貼付け!D357)</f>
        <v>ｶｲﾄｳ ｼｹﾞﾐ</v>
      </c>
      <c r="G357" s="30" t="str">
        <f>①陸連データ貼付け!E357</f>
        <v>男</v>
      </c>
      <c r="H357" s="30">
        <f>①陸連データ貼付け!H357</f>
        <v>8194</v>
      </c>
      <c r="I357" s="30" t="str">
        <f>①陸連データ貼付け!I357</f>
        <v>岡崎クラブ</v>
      </c>
      <c r="J357" s="30" t="str">
        <f>①陸連データ貼付け!J357</f>
        <v>オカザキ</v>
      </c>
      <c r="K357" s="30" t="str">
        <f t="shared" si="20"/>
        <v>岡崎クラブ</v>
      </c>
      <c r="L357" s="30" t="str">
        <f>IF(①陸連データ貼付け!P357="","",①陸連データ貼付け!P357)</f>
        <v/>
      </c>
      <c r="M357" s="30" t="str">
        <f>①陸連データ貼付け!Q357</f>
        <v>一般</v>
      </c>
    </row>
    <row r="358" spans="1:13">
      <c r="A358" s="30" t="str">
        <f>IF(①陸連データ貼付け!M358="","",①陸連データ貼付け!M358)</f>
        <v>3-132</v>
      </c>
      <c r="B358" s="30" t="str">
        <f t="shared" si="18"/>
        <v>3</v>
      </c>
      <c r="C358" s="30" t="str">
        <f t="shared" si="19"/>
        <v>-132</v>
      </c>
      <c r="D358" s="30">
        <f>①陸連データ貼付け!B358</f>
        <v>86038328</v>
      </c>
      <c r="E358" s="30" t="str">
        <f>①陸連データ貼付け!C358</f>
        <v>加藤　健太</v>
      </c>
      <c r="F358" s="30" t="str">
        <f>ASC(①陸連データ貼付け!D358)</f>
        <v>ｶﾄｳ ｹﾝﾀ</v>
      </c>
      <c r="G358" s="30" t="str">
        <f>①陸連データ貼付け!E358</f>
        <v>男</v>
      </c>
      <c r="H358" s="30">
        <f>①陸連データ貼付け!H358</f>
        <v>8194</v>
      </c>
      <c r="I358" s="30" t="str">
        <f>①陸連データ貼付け!I358</f>
        <v>岡崎クラブ</v>
      </c>
      <c r="J358" s="30" t="str">
        <f>①陸連データ貼付け!J358</f>
        <v>オカザキ</v>
      </c>
      <c r="K358" s="30" t="str">
        <f t="shared" si="20"/>
        <v>岡崎クラブ</v>
      </c>
      <c r="L358" s="30" t="str">
        <f>IF(①陸連データ貼付け!P358="","",①陸連データ貼付け!P358)</f>
        <v/>
      </c>
      <c r="M358" s="30" t="str">
        <f>①陸連データ貼付け!Q358</f>
        <v>一般</v>
      </c>
    </row>
    <row r="359" spans="1:13">
      <c r="A359" s="30" t="str">
        <f>IF(①陸連データ貼付け!M359="","",①陸連データ貼付け!M359)</f>
        <v>C392</v>
      </c>
      <c r="B359" s="30" t="str">
        <f t="shared" si="18"/>
        <v>C</v>
      </c>
      <c r="C359" s="30" t="str">
        <f t="shared" si="19"/>
        <v>392</v>
      </c>
      <c r="D359" s="30">
        <f>①陸連データ貼付け!B359</f>
        <v>3115414</v>
      </c>
      <c r="E359" s="30" t="str">
        <f>①陸連データ貼付け!C359</f>
        <v>加藤　智彦</v>
      </c>
      <c r="F359" s="30" t="str">
        <f>ASC(①陸連データ貼付け!D359)</f>
        <v>ｶﾄｳ ﾄｼﾋｺ</v>
      </c>
      <c r="G359" s="30" t="str">
        <f>①陸連データ貼付け!E359</f>
        <v>男</v>
      </c>
      <c r="H359" s="30">
        <f>①陸連データ貼付け!H359</f>
        <v>8194</v>
      </c>
      <c r="I359" s="30" t="str">
        <f>①陸連データ貼付け!I359</f>
        <v>岡崎クラブ</v>
      </c>
      <c r="J359" s="30" t="str">
        <f>①陸連データ貼付け!J359</f>
        <v>オカザキ</v>
      </c>
      <c r="K359" s="30" t="str">
        <f t="shared" si="20"/>
        <v>岡崎クラブ</v>
      </c>
      <c r="L359" s="30" t="str">
        <f>IF(①陸連データ貼付け!P359="","",①陸連データ貼付け!P359)</f>
        <v/>
      </c>
      <c r="M359" s="30" t="str">
        <f>①陸連データ貼付け!Q359</f>
        <v>一般</v>
      </c>
    </row>
    <row r="360" spans="1:13">
      <c r="A360" s="30" t="str">
        <f>IF(①陸連データ貼付け!M360="","",①陸連データ貼付け!M360)</f>
        <v>3-106</v>
      </c>
      <c r="B360" s="30" t="str">
        <f t="shared" si="18"/>
        <v>3</v>
      </c>
      <c r="C360" s="30" t="str">
        <f t="shared" si="19"/>
        <v>-106</v>
      </c>
      <c r="D360" s="30">
        <f>①陸連データ貼付け!B360</f>
        <v>2951219</v>
      </c>
      <c r="E360" s="30" t="str">
        <f>①陸連データ貼付け!C360</f>
        <v>上原子　昭三</v>
      </c>
      <c r="F360" s="30" t="str">
        <f>ASC(①陸連データ貼付け!D360)</f>
        <v>ｶﾐﾊﾗｺ ｼｮｳｿﾞｳ</v>
      </c>
      <c r="G360" s="30" t="str">
        <f>①陸連データ貼付け!E360</f>
        <v>男</v>
      </c>
      <c r="H360" s="30">
        <f>①陸連データ貼付け!H360</f>
        <v>8194</v>
      </c>
      <c r="I360" s="30" t="str">
        <f>①陸連データ貼付け!I360</f>
        <v>岡崎クラブ</v>
      </c>
      <c r="J360" s="30" t="str">
        <f>①陸連データ貼付け!J360</f>
        <v>オカザキ</v>
      </c>
      <c r="K360" s="30" t="str">
        <f t="shared" si="20"/>
        <v>岡崎クラブ</v>
      </c>
      <c r="L360" s="30" t="str">
        <f>IF(①陸連データ貼付け!P360="","",①陸連データ貼付け!P360)</f>
        <v/>
      </c>
      <c r="M360" s="30" t="str">
        <f>①陸連データ貼付け!Q360</f>
        <v>一般</v>
      </c>
    </row>
    <row r="361" spans="1:13">
      <c r="A361" s="30" t="str">
        <f>IF(①陸連データ貼付け!M361="","",①陸連データ貼付け!M361)</f>
        <v>3-090</v>
      </c>
      <c r="B361" s="30" t="str">
        <f t="shared" si="18"/>
        <v>3</v>
      </c>
      <c r="C361" s="30" t="str">
        <f t="shared" si="19"/>
        <v>-090</v>
      </c>
      <c r="D361" s="30">
        <f>①陸連データ貼付け!B361</f>
        <v>2948831</v>
      </c>
      <c r="E361" s="30" t="str">
        <f>①陸連データ貼付け!C361</f>
        <v>鴨下　克巳</v>
      </c>
      <c r="F361" s="30" t="str">
        <f>ASC(①陸連データ貼付け!D361)</f>
        <v>ｶﾓｼﾀ ｶﾂﾐ</v>
      </c>
      <c r="G361" s="30" t="str">
        <f>①陸連データ貼付け!E361</f>
        <v>男</v>
      </c>
      <c r="H361" s="30">
        <f>①陸連データ貼付け!H361</f>
        <v>8194</v>
      </c>
      <c r="I361" s="30" t="str">
        <f>①陸連データ貼付け!I361</f>
        <v>岡崎クラブ</v>
      </c>
      <c r="J361" s="30" t="str">
        <f>①陸連データ貼付け!J361</f>
        <v>オカザキ</v>
      </c>
      <c r="K361" s="30" t="str">
        <f t="shared" si="20"/>
        <v>岡崎クラブ</v>
      </c>
      <c r="L361" s="30" t="str">
        <f>IF(①陸連データ貼付け!P361="","",①陸連データ貼付け!P361)</f>
        <v/>
      </c>
      <c r="M361" s="30" t="str">
        <f>①陸連データ貼付け!Q361</f>
        <v>一般</v>
      </c>
    </row>
    <row r="362" spans="1:13">
      <c r="A362" s="30" t="str">
        <f>IF(①陸連データ貼付け!M362="","",①陸連データ貼付け!M362)</f>
        <v>3-118</v>
      </c>
      <c r="B362" s="30" t="str">
        <f t="shared" si="18"/>
        <v>3</v>
      </c>
      <c r="C362" s="30" t="str">
        <f t="shared" si="19"/>
        <v>-118</v>
      </c>
      <c r="D362" s="30">
        <f>①陸連データ貼付け!B362</f>
        <v>3114514</v>
      </c>
      <c r="E362" s="30" t="str">
        <f>①陸連データ貼付け!C362</f>
        <v>川越　嘉哉</v>
      </c>
      <c r="F362" s="30" t="str">
        <f>ASC(①陸連データ貼付け!D362)</f>
        <v>ｶﾜｺﾞｴ ﾖｼﾔ</v>
      </c>
      <c r="G362" s="30" t="str">
        <f>①陸連データ貼付け!E362</f>
        <v>男</v>
      </c>
      <c r="H362" s="30">
        <f>①陸連データ貼付け!H362</f>
        <v>8194</v>
      </c>
      <c r="I362" s="30" t="str">
        <f>①陸連データ貼付け!I362</f>
        <v>岡崎クラブ</v>
      </c>
      <c r="J362" s="30" t="str">
        <f>①陸連データ貼付け!J362</f>
        <v>オカザキ</v>
      </c>
      <c r="K362" s="30" t="str">
        <f t="shared" si="20"/>
        <v>岡崎クラブ</v>
      </c>
      <c r="L362" s="30" t="str">
        <f>IF(①陸連データ貼付け!P362="","",①陸連データ貼付け!P362)</f>
        <v/>
      </c>
      <c r="M362" s="30" t="str">
        <f>①陸連データ貼付け!Q362</f>
        <v>一般</v>
      </c>
    </row>
    <row r="363" spans="1:13">
      <c r="A363" s="30" t="str">
        <f>IF(①陸連データ貼付け!M363="","",①陸連データ貼付け!M363)</f>
        <v>3-095</v>
      </c>
      <c r="B363" s="30" t="str">
        <f t="shared" si="18"/>
        <v>3</v>
      </c>
      <c r="C363" s="30" t="str">
        <f t="shared" si="19"/>
        <v>-095</v>
      </c>
      <c r="D363" s="30">
        <f>①陸連データ貼付け!B363</f>
        <v>2949529</v>
      </c>
      <c r="E363" s="30" t="str">
        <f>①陸連データ貼付け!C363</f>
        <v>河村　喜美</v>
      </c>
      <c r="F363" s="30" t="str">
        <f>ASC(①陸連データ貼付け!D363)</f>
        <v>ｶﾜﾑﾗ ﾖｼﾐ</v>
      </c>
      <c r="G363" s="30" t="str">
        <f>①陸連データ貼付け!E363</f>
        <v>男</v>
      </c>
      <c r="H363" s="30">
        <f>①陸連データ貼付け!H363</f>
        <v>8194</v>
      </c>
      <c r="I363" s="30" t="str">
        <f>①陸連データ貼付け!I363</f>
        <v>岡崎クラブ</v>
      </c>
      <c r="J363" s="30" t="str">
        <f>①陸連データ貼付け!J363</f>
        <v>オカザキ</v>
      </c>
      <c r="K363" s="30" t="str">
        <f t="shared" si="20"/>
        <v>岡崎クラブ</v>
      </c>
      <c r="L363" s="30" t="str">
        <f>IF(①陸連データ貼付け!P363="","",①陸連データ貼付け!P363)</f>
        <v/>
      </c>
      <c r="M363" s="30" t="str">
        <f>①陸連データ貼付け!Q363</f>
        <v>一般</v>
      </c>
    </row>
    <row r="364" spans="1:13">
      <c r="A364" s="30" t="str">
        <f>IF(①陸連データ貼付け!M364="","",①陸連データ貼付け!M364)</f>
        <v>3-134</v>
      </c>
      <c r="B364" s="30" t="str">
        <f t="shared" si="18"/>
        <v>3</v>
      </c>
      <c r="C364" s="30" t="str">
        <f t="shared" si="19"/>
        <v>-134</v>
      </c>
      <c r="D364" s="30">
        <f>①陸連データ貼付け!B364</f>
        <v>96913129</v>
      </c>
      <c r="E364" s="30" t="str">
        <f>①陸連データ貼付け!C364</f>
        <v>木戸　嵩人</v>
      </c>
      <c r="F364" s="30" t="str">
        <f>ASC(①陸連データ貼付け!D364)</f>
        <v>ｷﾄﾞ ｼｭｳﾄ</v>
      </c>
      <c r="G364" s="30" t="str">
        <f>①陸連データ貼付け!E364</f>
        <v>男</v>
      </c>
      <c r="H364" s="30">
        <f>①陸連データ貼付け!H364</f>
        <v>8194</v>
      </c>
      <c r="I364" s="30" t="str">
        <f>①陸連データ貼付け!I364</f>
        <v>岡崎クラブ</v>
      </c>
      <c r="J364" s="30" t="str">
        <f>①陸連データ貼付け!J364</f>
        <v>オカザキ</v>
      </c>
      <c r="K364" s="30" t="str">
        <f t="shared" si="20"/>
        <v>岡崎クラブ</v>
      </c>
      <c r="L364" s="30" t="str">
        <f>IF(①陸連データ貼付け!P364="","",①陸連データ貼付け!P364)</f>
        <v/>
      </c>
      <c r="M364" s="30" t="str">
        <f>①陸連データ貼付け!Q364</f>
        <v>一般</v>
      </c>
    </row>
    <row r="365" spans="1:13">
      <c r="A365" s="30" t="str">
        <f>IF(①陸連データ貼付け!M365="","",①陸連データ貼付け!M365)</f>
        <v>3-112</v>
      </c>
      <c r="B365" s="30" t="str">
        <f t="shared" si="18"/>
        <v>3</v>
      </c>
      <c r="C365" s="30" t="str">
        <f t="shared" si="19"/>
        <v>-112</v>
      </c>
      <c r="D365" s="30">
        <f>①陸連データ貼付け!B365</f>
        <v>2952927</v>
      </c>
      <c r="E365" s="30" t="str">
        <f>①陸連データ貼付け!C365</f>
        <v>木原　尚美</v>
      </c>
      <c r="F365" s="30" t="str">
        <f>ASC(①陸連データ貼付け!D365)</f>
        <v>ｷﾊﾗ ﾅｵﾐ</v>
      </c>
      <c r="G365" s="30" t="str">
        <f>①陸連データ貼付け!E365</f>
        <v>女</v>
      </c>
      <c r="H365" s="30">
        <f>①陸連データ貼付け!H365</f>
        <v>8194</v>
      </c>
      <c r="I365" s="30" t="str">
        <f>①陸連データ貼付け!I365</f>
        <v>岡崎クラブ</v>
      </c>
      <c r="J365" s="30" t="str">
        <f>①陸連データ貼付け!J365</f>
        <v>オカザキ</v>
      </c>
      <c r="K365" s="30" t="str">
        <f t="shared" si="20"/>
        <v>岡崎クラブ</v>
      </c>
      <c r="L365" s="30" t="str">
        <f>IF(①陸連データ貼付け!P365="","",①陸連データ貼付け!P365)</f>
        <v/>
      </c>
      <c r="M365" s="30" t="str">
        <f>①陸連データ貼付け!Q365</f>
        <v>一般</v>
      </c>
    </row>
    <row r="366" spans="1:13">
      <c r="A366" s="30" t="str">
        <f>IF(①陸連データ貼付け!M366="","",①陸連データ貼付け!M366)</f>
        <v>3-111</v>
      </c>
      <c r="B366" s="30" t="str">
        <f t="shared" si="18"/>
        <v>3</v>
      </c>
      <c r="C366" s="30" t="str">
        <f t="shared" si="19"/>
        <v>-111</v>
      </c>
      <c r="D366" s="30">
        <f>①陸連データ貼付け!B366</f>
        <v>2952725</v>
      </c>
      <c r="E366" s="30" t="str">
        <f>①陸連データ貼付け!C366</f>
        <v>紀平　高之</v>
      </c>
      <c r="F366" s="30" t="str">
        <f>ASC(①陸連データ貼付け!D366)</f>
        <v>ｷﾋﾗ ﾀｶﾕｷ</v>
      </c>
      <c r="G366" s="30" t="str">
        <f>①陸連データ貼付け!E366</f>
        <v>男</v>
      </c>
      <c r="H366" s="30">
        <f>①陸連データ貼付け!H366</f>
        <v>8194</v>
      </c>
      <c r="I366" s="30" t="str">
        <f>①陸連データ貼付け!I366</f>
        <v>岡崎クラブ</v>
      </c>
      <c r="J366" s="30" t="str">
        <f>①陸連データ貼付け!J366</f>
        <v>オカザキ</v>
      </c>
      <c r="K366" s="30" t="str">
        <f t="shared" si="20"/>
        <v>岡崎クラブ</v>
      </c>
      <c r="L366" s="30" t="str">
        <f>IF(①陸連データ貼付け!P366="","",①陸連データ貼付け!P366)</f>
        <v/>
      </c>
      <c r="M366" s="30" t="str">
        <f>①陸連データ貼付け!Q366</f>
        <v>一般</v>
      </c>
    </row>
    <row r="367" spans="1:13">
      <c r="A367" s="30" t="str">
        <f>IF(①陸連データ貼付け!M367="","",①陸連データ貼付け!M367)</f>
        <v>3-070</v>
      </c>
      <c r="B367" s="30" t="str">
        <f t="shared" si="18"/>
        <v>3</v>
      </c>
      <c r="C367" s="30" t="str">
        <f t="shared" si="19"/>
        <v>-070</v>
      </c>
      <c r="D367" s="30">
        <f>①陸連データ貼付け!B367</f>
        <v>2946324</v>
      </c>
      <c r="E367" s="30" t="str">
        <f>①陸連データ貼付け!C367</f>
        <v>木村　元彦</v>
      </c>
      <c r="F367" s="30" t="str">
        <f>ASC(①陸連データ貼付け!D367)</f>
        <v>ｷﾑﾗ ﾓﾄﾋｺ</v>
      </c>
      <c r="G367" s="30" t="str">
        <f>①陸連データ貼付け!E367</f>
        <v>男</v>
      </c>
      <c r="H367" s="30">
        <f>①陸連データ貼付け!H367</f>
        <v>8194</v>
      </c>
      <c r="I367" s="30" t="str">
        <f>①陸連データ貼付け!I367</f>
        <v>岡崎クラブ</v>
      </c>
      <c r="J367" s="30" t="str">
        <f>①陸連データ貼付け!J367</f>
        <v>オカザキ</v>
      </c>
      <c r="K367" s="30" t="str">
        <f t="shared" si="20"/>
        <v>岡崎クラブ</v>
      </c>
      <c r="L367" s="30" t="str">
        <f>IF(①陸連データ貼付け!P367="","",①陸連データ貼付け!P367)</f>
        <v/>
      </c>
      <c r="M367" s="30" t="str">
        <f>①陸連データ貼付け!Q367</f>
        <v>一般</v>
      </c>
    </row>
    <row r="368" spans="1:13">
      <c r="A368" s="30" t="str">
        <f>IF(①陸連データ貼付け!M368="","",①陸連データ貼付け!M368)</f>
        <v>3-081</v>
      </c>
      <c r="B368" s="30" t="str">
        <f t="shared" si="18"/>
        <v>3</v>
      </c>
      <c r="C368" s="30" t="str">
        <f t="shared" si="19"/>
        <v>-081</v>
      </c>
      <c r="D368" s="30">
        <f>①陸連データ貼付け!B368</f>
        <v>2947729</v>
      </c>
      <c r="E368" s="30" t="str">
        <f>①陸連データ貼付け!C368</f>
        <v>国本　林</v>
      </c>
      <c r="F368" s="30" t="str">
        <f>ASC(①陸連データ貼付け!D368)</f>
        <v>ｸﾆﾓﾄ ｼｹﾞﾙ</v>
      </c>
      <c r="G368" s="30" t="str">
        <f>①陸連データ貼付け!E368</f>
        <v>男</v>
      </c>
      <c r="H368" s="30">
        <f>①陸連データ貼付け!H368</f>
        <v>8194</v>
      </c>
      <c r="I368" s="30" t="str">
        <f>①陸連データ貼付け!I368</f>
        <v>岡崎クラブ</v>
      </c>
      <c r="J368" s="30" t="str">
        <f>①陸連データ貼付け!J368</f>
        <v>オカザキ</v>
      </c>
      <c r="K368" s="30" t="str">
        <f t="shared" si="20"/>
        <v>岡崎クラブ</v>
      </c>
      <c r="L368" s="30" t="str">
        <f>IF(①陸連データ貼付け!P368="","",①陸連データ貼付け!P368)</f>
        <v/>
      </c>
      <c r="M368" s="30" t="str">
        <f>①陸連データ貼付け!Q368</f>
        <v>一般</v>
      </c>
    </row>
    <row r="369" spans="1:13">
      <c r="A369" s="30" t="str">
        <f>IF(①陸連データ貼付け!M369="","",①陸連データ貼付け!M369)</f>
        <v>3-080</v>
      </c>
      <c r="B369" s="30" t="str">
        <f t="shared" si="18"/>
        <v>3</v>
      </c>
      <c r="C369" s="30" t="str">
        <f t="shared" si="19"/>
        <v>-080</v>
      </c>
      <c r="D369" s="30">
        <f>①陸連データ貼付け!B369</f>
        <v>2947628</v>
      </c>
      <c r="E369" s="30" t="str">
        <f>①陸連データ貼付け!C369</f>
        <v>蔵居　良二</v>
      </c>
      <c r="F369" s="30" t="str">
        <f>ASC(①陸連データ貼付け!D369)</f>
        <v>ｸﾗｲ ﾘｮｳｼﾞ</v>
      </c>
      <c r="G369" s="30" t="str">
        <f>①陸連データ貼付け!E369</f>
        <v>男</v>
      </c>
      <c r="H369" s="30">
        <f>①陸連データ貼付け!H369</f>
        <v>8194</v>
      </c>
      <c r="I369" s="30" t="str">
        <f>①陸連データ貼付け!I369</f>
        <v>岡崎クラブ</v>
      </c>
      <c r="J369" s="30" t="str">
        <f>①陸連データ貼付け!J369</f>
        <v>オカザキ</v>
      </c>
      <c r="K369" s="30" t="str">
        <f t="shared" si="20"/>
        <v>岡崎クラブ</v>
      </c>
      <c r="L369" s="30" t="str">
        <f>IF(①陸連データ貼付け!P369="","",①陸連データ貼付け!P369)</f>
        <v/>
      </c>
      <c r="M369" s="30" t="str">
        <f>①陸連データ貼付け!Q369</f>
        <v>一般</v>
      </c>
    </row>
    <row r="370" spans="1:13">
      <c r="A370" s="30" t="str">
        <f>IF(①陸連データ貼付け!M370="","",①陸連データ貼付け!M370)</f>
        <v>3-093</v>
      </c>
      <c r="B370" s="30" t="str">
        <f t="shared" si="18"/>
        <v>3</v>
      </c>
      <c r="C370" s="30" t="str">
        <f t="shared" si="19"/>
        <v>-093</v>
      </c>
      <c r="D370" s="30">
        <f>①陸連データ貼付け!B370</f>
        <v>2949327</v>
      </c>
      <c r="E370" s="30" t="str">
        <f>①陸連データ貼付け!C370</f>
        <v>畔柳　久義</v>
      </c>
      <c r="F370" s="30" t="str">
        <f>ASC(①陸連データ貼付け!D370)</f>
        <v>ｸﾛﾔﾅｷﾞ ﾋｻﾖｼ</v>
      </c>
      <c r="G370" s="30" t="str">
        <f>①陸連データ貼付け!E370</f>
        <v>男</v>
      </c>
      <c r="H370" s="30">
        <f>①陸連データ貼付け!H370</f>
        <v>8194</v>
      </c>
      <c r="I370" s="30" t="str">
        <f>①陸連データ貼付け!I370</f>
        <v>岡崎クラブ</v>
      </c>
      <c r="J370" s="30" t="str">
        <f>①陸連データ貼付け!J370</f>
        <v>オカザキ</v>
      </c>
      <c r="K370" s="30" t="str">
        <f t="shared" si="20"/>
        <v>岡崎クラブ</v>
      </c>
      <c r="L370" s="30" t="str">
        <f>IF(①陸連データ貼付け!P370="","",①陸連データ貼付け!P370)</f>
        <v/>
      </c>
      <c r="M370" s="30" t="str">
        <f>①陸連データ貼付け!Q370</f>
        <v>一般</v>
      </c>
    </row>
    <row r="371" spans="1:13">
      <c r="A371" s="30" t="str">
        <f>IF(①陸連データ貼付け!M371="","",①陸連データ貼付け!M371)</f>
        <v>3-116</v>
      </c>
      <c r="B371" s="30" t="str">
        <f t="shared" si="18"/>
        <v>3</v>
      </c>
      <c r="C371" s="30" t="str">
        <f t="shared" si="19"/>
        <v>-116</v>
      </c>
      <c r="D371" s="30">
        <f>①陸連データ貼付け!B371</f>
        <v>2953928</v>
      </c>
      <c r="E371" s="30" t="str">
        <f>①陸連データ貼付け!C371</f>
        <v>畔柳　里恵</v>
      </c>
      <c r="F371" s="30" t="str">
        <f>ASC(①陸連データ貼付け!D371)</f>
        <v>ｸﾛﾔﾅｷﾞ ﾘｴ</v>
      </c>
      <c r="G371" s="30" t="str">
        <f>①陸連データ貼付け!E371</f>
        <v>女</v>
      </c>
      <c r="H371" s="30">
        <f>①陸連データ貼付け!H371</f>
        <v>8194</v>
      </c>
      <c r="I371" s="30" t="str">
        <f>①陸連データ貼付け!I371</f>
        <v>岡崎クラブ</v>
      </c>
      <c r="J371" s="30" t="str">
        <f>①陸連データ貼付け!J371</f>
        <v>オカザキ</v>
      </c>
      <c r="K371" s="30" t="str">
        <f t="shared" si="20"/>
        <v>岡崎クラブ</v>
      </c>
      <c r="L371" s="30" t="str">
        <f>IF(①陸連データ貼付け!P371="","",①陸連データ貼付け!P371)</f>
        <v/>
      </c>
      <c r="M371" s="30" t="str">
        <f>①陸連データ貼付け!Q371</f>
        <v>一般</v>
      </c>
    </row>
    <row r="372" spans="1:13">
      <c r="A372" s="30" t="str">
        <f>IF(①陸連データ貼付け!M372="","",①陸連データ貼付け!M372)</f>
        <v>3-103</v>
      </c>
      <c r="B372" s="30" t="str">
        <f t="shared" si="18"/>
        <v>3</v>
      </c>
      <c r="C372" s="30" t="str">
        <f t="shared" si="19"/>
        <v>-103</v>
      </c>
      <c r="D372" s="30">
        <f>①陸連データ貼付け!B372</f>
        <v>2950622</v>
      </c>
      <c r="E372" s="30" t="str">
        <f>①陸連データ貼付け!C372</f>
        <v>釼持　二郎</v>
      </c>
      <c r="F372" s="30" t="str">
        <f>ASC(①陸連データ貼付け!D372)</f>
        <v>ｹﾝﾓﾂ ｼﾞﾛｳ</v>
      </c>
      <c r="G372" s="30" t="str">
        <f>①陸連データ貼付け!E372</f>
        <v>男</v>
      </c>
      <c r="H372" s="30">
        <f>①陸連データ貼付け!H372</f>
        <v>8194</v>
      </c>
      <c r="I372" s="30" t="str">
        <f>①陸連データ貼付け!I372</f>
        <v>岡崎クラブ</v>
      </c>
      <c r="J372" s="30" t="str">
        <f>①陸連データ貼付け!J372</f>
        <v>オカザキ</v>
      </c>
      <c r="K372" s="30" t="str">
        <f t="shared" si="20"/>
        <v>岡崎クラブ</v>
      </c>
      <c r="L372" s="30" t="str">
        <f>IF(①陸連データ貼付け!P372="","",①陸連データ貼付け!P372)</f>
        <v/>
      </c>
      <c r="M372" s="30" t="str">
        <f>①陸連データ貼付け!Q372</f>
        <v>一般</v>
      </c>
    </row>
    <row r="373" spans="1:13">
      <c r="A373" s="30" t="str">
        <f>IF(①陸連データ貼付け!M373="","",①陸連データ貼付け!M373)</f>
        <v>3-078</v>
      </c>
      <c r="B373" s="30" t="str">
        <f t="shared" si="18"/>
        <v>3</v>
      </c>
      <c r="C373" s="30" t="str">
        <f t="shared" si="19"/>
        <v>-078</v>
      </c>
      <c r="D373" s="30">
        <f>①陸連データ貼付け!B373</f>
        <v>2947426</v>
      </c>
      <c r="E373" s="30" t="str">
        <f>①陸連データ貼付け!C373</f>
        <v>小林　義孝</v>
      </c>
      <c r="F373" s="30" t="str">
        <f>ASC(①陸連データ貼付け!D373)</f>
        <v>ｺﾊﾞﾔｼ ﾖｼﾀｶ</v>
      </c>
      <c r="G373" s="30" t="str">
        <f>①陸連データ貼付け!E373</f>
        <v>男</v>
      </c>
      <c r="H373" s="30">
        <f>①陸連データ貼付け!H373</f>
        <v>8194</v>
      </c>
      <c r="I373" s="30" t="str">
        <f>①陸連データ貼付け!I373</f>
        <v>岡崎クラブ</v>
      </c>
      <c r="J373" s="30" t="str">
        <f>①陸連データ貼付け!J373</f>
        <v>オカザキ</v>
      </c>
      <c r="K373" s="30" t="str">
        <f t="shared" si="20"/>
        <v>岡崎クラブ</v>
      </c>
      <c r="L373" s="30" t="str">
        <f>IF(①陸連データ貼付け!P373="","",①陸連データ貼付け!P373)</f>
        <v/>
      </c>
      <c r="M373" s="30" t="str">
        <f>①陸連データ貼付け!Q373</f>
        <v>一般</v>
      </c>
    </row>
    <row r="374" spans="1:13">
      <c r="A374" s="30" t="str">
        <f>IF(①陸連データ貼付け!M374="","",①陸連データ貼付け!M374)</f>
        <v>3-121</v>
      </c>
      <c r="B374" s="30" t="str">
        <f t="shared" si="18"/>
        <v>3</v>
      </c>
      <c r="C374" s="30" t="str">
        <f t="shared" si="19"/>
        <v>-121</v>
      </c>
      <c r="D374" s="30">
        <f>①陸連データ貼付け!B374</f>
        <v>32475728</v>
      </c>
      <c r="E374" s="30" t="str">
        <f>①陸連データ貼付け!C374</f>
        <v>今　俊人</v>
      </c>
      <c r="F374" s="30" t="str">
        <f>ASC(①陸連データ貼付け!D374)</f>
        <v>ｺﾝ ﾄｼﾋﾄ</v>
      </c>
      <c r="G374" s="30" t="str">
        <f>①陸連データ貼付け!E374</f>
        <v>男</v>
      </c>
      <c r="H374" s="30">
        <f>①陸連データ貼付け!H374</f>
        <v>8194</v>
      </c>
      <c r="I374" s="30" t="str">
        <f>①陸連データ貼付け!I374</f>
        <v>岡崎クラブ</v>
      </c>
      <c r="J374" s="30" t="str">
        <f>①陸連データ貼付け!J374</f>
        <v>オカザキ</v>
      </c>
      <c r="K374" s="30" t="str">
        <f t="shared" si="20"/>
        <v>岡崎クラブ</v>
      </c>
      <c r="L374" s="30" t="str">
        <f>IF(①陸連データ貼付け!P374="","",①陸連データ貼付け!P374)</f>
        <v/>
      </c>
      <c r="M374" s="30" t="str">
        <f>①陸連データ貼付け!Q374</f>
        <v>一般</v>
      </c>
    </row>
    <row r="375" spans="1:13">
      <c r="A375" s="30" t="str">
        <f>IF(①陸連データ貼付け!M375="","",①陸連データ貼付け!M375)</f>
        <v>3-131</v>
      </c>
      <c r="B375" s="30" t="str">
        <f t="shared" si="18"/>
        <v>3</v>
      </c>
      <c r="C375" s="30" t="str">
        <f t="shared" si="19"/>
        <v>-131</v>
      </c>
      <c r="D375" s="30">
        <f>①陸連データ貼付け!B375</f>
        <v>73663631</v>
      </c>
      <c r="E375" s="30" t="str">
        <f>①陸連データ貼付け!C375</f>
        <v>榊原　衣梨</v>
      </c>
      <c r="F375" s="30" t="str">
        <f>ASC(①陸連データ貼付け!D375)</f>
        <v>ｻｶｷﾊﾞﾗ ｴﾘ</v>
      </c>
      <c r="G375" s="30" t="str">
        <f>①陸連データ貼付け!E375</f>
        <v>女</v>
      </c>
      <c r="H375" s="30">
        <f>①陸連データ貼付け!H375</f>
        <v>8194</v>
      </c>
      <c r="I375" s="30" t="str">
        <f>①陸連データ貼付け!I375</f>
        <v>岡崎クラブ</v>
      </c>
      <c r="J375" s="30" t="str">
        <f>①陸連データ貼付け!J375</f>
        <v>オカザキ</v>
      </c>
      <c r="K375" s="30" t="str">
        <f t="shared" si="20"/>
        <v>岡崎クラブ</v>
      </c>
      <c r="L375" s="30" t="str">
        <f>IF(①陸連データ貼付け!P375="","",①陸連データ貼付け!P375)</f>
        <v/>
      </c>
      <c r="M375" s="30" t="str">
        <f>①陸連データ貼付け!Q375</f>
        <v>一般</v>
      </c>
    </row>
    <row r="376" spans="1:13">
      <c r="A376" s="30" t="str">
        <f>IF(①陸連データ貼付け!M376="","",①陸連データ貼付け!M376)</f>
        <v>3-082</v>
      </c>
      <c r="B376" s="30" t="str">
        <f t="shared" si="18"/>
        <v>3</v>
      </c>
      <c r="C376" s="30" t="str">
        <f t="shared" si="19"/>
        <v>-082</v>
      </c>
      <c r="D376" s="30">
        <f>①陸連データ貼付け!B376</f>
        <v>2947830</v>
      </c>
      <c r="E376" s="30" t="str">
        <f>①陸連データ貼付け!C376</f>
        <v>櫻井　一美</v>
      </c>
      <c r="F376" s="30" t="str">
        <f>ASC(①陸連データ貼付け!D376)</f>
        <v>ｻｸﾗｲ ｶｽﾞﾐ</v>
      </c>
      <c r="G376" s="30" t="str">
        <f>①陸連データ貼付け!E376</f>
        <v>男</v>
      </c>
      <c r="H376" s="30">
        <f>①陸連データ貼付け!H376</f>
        <v>8194</v>
      </c>
      <c r="I376" s="30" t="str">
        <f>①陸連データ貼付け!I376</f>
        <v>岡崎クラブ</v>
      </c>
      <c r="J376" s="30" t="str">
        <f>①陸連データ貼付け!J376</f>
        <v>オカザキ</v>
      </c>
      <c r="K376" s="30" t="str">
        <f t="shared" si="20"/>
        <v>岡崎クラブ</v>
      </c>
      <c r="L376" s="30" t="str">
        <f>IF(①陸連データ貼付け!P376="","",①陸連データ貼付け!P376)</f>
        <v/>
      </c>
      <c r="M376" s="30" t="str">
        <f>①陸連データ貼付け!Q376</f>
        <v>一般</v>
      </c>
    </row>
    <row r="377" spans="1:13">
      <c r="A377" s="30" t="str">
        <f>IF(①陸連データ貼付け!M377="","",①陸連データ貼付け!M377)</f>
        <v>C397</v>
      </c>
      <c r="B377" s="30" t="str">
        <f t="shared" si="18"/>
        <v>C</v>
      </c>
      <c r="C377" s="30" t="str">
        <f t="shared" si="19"/>
        <v>397</v>
      </c>
      <c r="D377" s="30">
        <f>①陸連データ貼付け!B377</f>
        <v>64818330</v>
      </c>
      <c r="E377" s="30" t="str">
        <f>①陸連データ貼付け!C377</f>
        <v>佐藤　武男</v>
      </c>
      <c r="F377" s="30" t="str">
        <f>ASC(①陸連データ貼付け!D377)</f>
        <v>ｻﾄｳ ﾀｹｵ</v>
      </c>
      <c r="G377" s="30" t="str">
        <f>①陸連データ貼付け!E377</f>
        <v>男</v>
      </c>
      <c r="H377" s="30">
        <f>①陸連データ貼付け!H377</f>
        <v>8194</v>
      </c>
      <c r="I377" s="30" t="str">
        <f>①陸連データ貼付け!I377</f>
        <v>岡崎クラブ</v>
      </c>
      <c r="J377" s="30" t="str">
        <f>①陸連データ貼付け!J377</f>
        <v>オカザキ</v>
      </c>
      <c r="K377" s="30" t="str">
        <f t="shared" si="20"/>
        <v>岡崎クラブ</v>
      </c>
      <c r="L377" s="30" t="str">
        <f>IF(①陸連データ貼付け!P377="","",①陸連データ貼付け!P377)</f>
        <v/>
      </c>
      <c r="M377" s="30" t="str">
        <f>①陸連データ貼付け!Q377</f>
        <v>一般</v>
      </c>
    </row>
    <row r="378" spans="1:13">
      <c r="A378" s="30" t="str">
        <f>IF(①陸連データ貼付け!M378="","",①陸連データ貼付け!M378)</f>
        <v>3-092</v>
      </c>
      <c r="B378" s="30" t="str">
        <f t="shared" si="18"/>
        <v>3</v>
      </c>
      <c r="C378" s="30" t="str">
        <f t="shared" si="19"/>
        <v>-092</v>
      </c>
      <c r="D378" s="30">
        <f>①陸連データ貼付け!B378</f>
        <v>2949024</v>
      </c>
      <c r="E378" s="30" t="str">
        <f>①陸連データ貼付け!C378</f>
        <v>志賀　岩雄</v>
      </c>
      <c r="F378" s="30" t="str">
        <f>ASC(①陸連データ貼付け!D378)</f>
        <v>ｼｶﾞ ｲﾜｵ</v>
      </c>
      <c r="G378" s="30" t="str">
        <f>①陸連データ貼付け!E378</f>
        <v>男</v>
      </c>
      <c r="H378" s="30">
        <f>①陸連データ貼付け!H378</f>
        <v>8194</v>
      </c>
      <c r="I378" s="30" t="str">
        <f>①陸連データ貼付け!I378</f>
        <v>岡崎クラブ</v>
      </c>
      <c r="J378" s="30" t="str">
        <f>①陸連データ貼付け!J378</f>
        <v>オカザキ</v>
      </c>
      <c r="K378" s="30" t="str">
        <f t="shared" si="20"/>
        <v>岡崎クラブ</v>
      </c>
      <c r="L378" s="30" t="str">
        <f>IF(①陸連データ貼付け!P378="","",①陸連データ貼付け!P378)</f>
        <v/>
      </c>
      <c r="M378" s="30" t="str">
        <f>①陸連データ貼付け!Q378</f>
        <v>一般</v>
      </c>
    </row>
    <row r="379" spans="1:13">
      <c r="A379" s="30" t="str">
        <f>IF(①陸連データ貼付け!M379="","",①陸連データ貼付け!M379)</f>
        <v>3-120</v>
      </c>
      <c r="B379" s="30" t="str">
        <f t="shared" si="18"/>
        <v>3</v>
      </c>
      <c r="C379" s="30" t="str">
        <f t="shared" si="19"/>
        <v>-120</v>
      </c>
      <c r="D379" s="30">
        <f>①陸連データ貼付け!B379</f>
        <v>16856632</v>
      </c>
      <c r="E379" s="30" t="str">
        <f>①陸連データ貼付け!C379</f>
        <v>杉浦　大作</v>
      </c>
      <c r="F379" s="30" t="str">
        <f>ASC(①陸連データ貼付け!D379)</f>
        <v>ｽｷﾞｳﾗ ﾀﾞｲｻｸ</v>
      </c>
      <c r="G379" s="30" t="str">
        <f>①陸連データ貼付け!E379</f>
        <v>男</v>
      </c>
      <c r="H379" s="30">
        <f>①陸連データ貼付け!H379</f>
        <v>8194</v>
      </c>
      <c r="I379" s="30" t="str">
        <f>①陸連データ貼付け!I379</f>
        <v>岡崎クラブ</v>
      </c>
      <c r="J379" s="30" t="str">
        <f>①陸連データ貼付け!J379</f>
        <v>オカザキ</v>
      </c>
      <c r="K379" s="30" t="str">
        <f t="shared" si="20"/>
        <v>岡崎クラブ</v>
      </c>
      <c r="L379" s="30" t="str">
        <f>IF(①陸連データ貼付け!P379="","",①陸連データ貼付け!P379)</f>
        <v/>
      </c>
      <c r="M379" s="30" t="str">
        <f>①陸連データ貼付け!Q379</f>
        <v>一般</v>
      </c>
    </row>
    <row r="380" spans="1:13">
      <c r="A380" s="30" t="str">
        <f>IF(①陸連データ貼付け!M380="","",①陸連データ貼付け!M380)</f>
        <v>3-091</v>
      </c>
      <c r="B380" s="30" t="str">
        <f t="shared" si="18"/>
        <v>3</v>
      </c>
      <c r="C380" s="30" t="str">
        <f t="shared" si="19"/>
        <v>-091</v>
      </c>
      <c r="D380" s="30">
        <f>①陸連データ貼付け!B380</f>
        <v>2948932</v>
      </c>
      <c r="E380" s="30" t="str">
        <f>①陸連データ貼付け!C380</f>
        <v>鈴木　育男</v>
      </c>
      <c r="F380" s="30" t="str">
        <f>ASC(①陸連データ貼付け!D380)</f>
        <v>ｽｽﾞｷ ｲｸｵ</v>
      </c>
      <c r="G380" s="30" t="str">
        <f>①陸連データ貼付け!E380</f>
        <v>男</v>
      </c>
      <c r="H380" s="30">
        <f>①陸連データ貼付け!H380</f>
        <v>8194</v>
      </c>
      <c r="I380" s="30" t="str">
        <f>①陸連データ貼付け!I380</f>
        <v>岡崎クラブ</v>
      </c>
      <c r="J380" s="30" t="str">
        <f>①陸連データ貼付け!J380</f>
        <v>オカザキ</v>
      </c>
      <c r="K380" s="30" t="str">
        <f t="shared" si="20"/>
        <v>岡崎クラブ</v>
      </c>
      <c r="L380" s="30" t="str">
        <f>IF(①陸連データ貼付け!P380="","",①陸連データ貼付け!P380)</f>
        <v/>
      </c>
      <c r="M380" s="30" t="str">
        <f>①陸連データ貼付け!Q380</f>
        <v>一般</v>
      </c>
    </row>
    <row r="381" spans="1:13">
      <c r="A381" s="30" t="str">
        <f>IF(①陸連データ貼付け!M381="","",①陸連データ貼付け!M381)</f>
        <v>3-114</v>
      </c>
      <c r="B381" s="30" t="str">
        <f t="shared" si="18"/>
        <v>3</v>
      </c>
      <c r="C381" s="30" t="str">
        <f t="shared" si="19"/>
        <v>-114</v>
      </c>
      <c r="D381" s="30">
        <f>①陸連データ貼付け!B381</f>
        <v>2953322</v>
      </c>
      <c r="E381" s="30" t="str">
        <f>①陸連データ貼付け!C381</f>
        <v>鈴木　孝広</v>
      </c>
      <c r="F381" s="30" t="str">
        <f>ASC(①陸連データ貼付け!D381)</f>
        <v>ｽｽﾞｷ ﾀｶﾋﾛ</v>
      </c>
      <c r="G381" s="30" t="str">
        <f>①陸連データ貼付け!E381</f>
        <v>男</v>
      </c>
      <c r="H381" s="30">
        <f>①陸連データ貼付け!H381</f>
        <v>8194</v>
      </c>
      <c r="I381" s="30" t="str">
        <f>①陸連データ貼付け!I381</f>
        <v>岡崎クラブ</v>
      </c>
      <c r="J381" s="30" t="str">
        <f>①陸連データ貼付け!J381</f>
        <v>オカザキ</v>
      </c>
      <c r="K381" s="30" t="str">
        <f t="shared" si="20"/>
        <v>岡崎クラブ</v>
      </c>
      <c r="L381" s="30" t="str">
        <f>IF(①陸連データ貼付け!P381="","",①陸連データ貼付け!P381)</f>
        <v/>
      </c>
      <c r="M381" s="30" t="str">
        <f>①陸連データ貼付け!Q381</f>
        <v>一般</v>
      </c>
    </row>
    <row r="382" spans="1:13">
      <c r="A382" s="30" t="str">
        <f>IF(①陸連データ貼付け!M382="","",①陸連データ貼付け!M382)</f>
        <v>3-110</v>
      </c>
      <c r="B382" s="30" t="str">
        <f t="shared" si="18"/>
        <v>3</v>
      </c>
      <c r="C382" s="30" t="str">
        <f t="shared" si="19"/>
        <v>-110</v>
      </c>
      <c r="D382" s="30">
        <f>①陸連データ貼付け!B382</f>
        <v>2952321</v>
      </c>
      <c r="E382" s="30" t="str">
        <f>①陸連データ貼付け!C382</f>
        <v>鈴木　英夫</v>
      </c>
      <c r="F382" s="30" t="str">
        <f>ASC(①陸連データ貼付け!D382)</f>
        <v>ｽｽﾞｷ ﾋﾃﾞｵ</v>
      </c>
      <c r="G382" s="30" t="str">
        <f>①陸連データ貼付け!E382</f>
        <v>男</v>
      </c>
      <c r="H382" s="30">
        <f>①陸連データ貼付け!H382</f>
        <v>8194</v>
      </c>
      <c r="I382" s="30" t="str">
        <f>①陸連データ貼付け!I382</f>
        <v>岡崎クラブ</v>
      </c>
      <c r="J382" s="30" t="str">
        <f>①陸連データ貼付け!J382</f>
        <v>オカザキ</v>
      </c>
      <c r="K382" s="30" t="str">
        <f t="shared" si="20"/>
        <v>岡崎クラブ</v>
      </c>
      <c r="L382" s="30" t="str">
        <f>IF(①陸連データ貼付け!P382="","",①陸連データ貼付け!P382)</f>
        <v/>
      </c>
      <c r="M382" s="30" t="str">
        <f>①陸連データ貼付け!Q382</f>
        <v>一般</v>
      </c>
    </row>
    <row r="383" spans="1:13">
      <c r="A383" s="30" t="str">
        <f>IF(①陸連データ貼付け!M383="","",①陸連データ貼付け!M383)</f>
        <v>C390</v>
      </c>
      <c r="B383" s="30" t="str">
        <f t="shared" si="18"/>
        <v>C</v>
      </c>
      <c r="C383" s="30" t="str">
        <f t="shared" si="19"/>
        <v>390</v>
      </c>
      <c r="D383" s="30">
        <f>①陸連データ貼付け!B383</f>
        <v>2953625</v>
      </c>
      <c r="E383" s="30" t="str">
        <f>①陸連データ貼付け!C383</f>
        <v>鈴木　泰子</v>
      </c>
      <c r="F383" s="30" t="str">
        <f>ASC(①陸連データ貼付け!D383)</f>
        <v>ｽｽﾞｷ ﾔｽｺ</v>
      </c>
      <c r="G383" s="30" t="str">
        <f>①陸連データ貼付け!E383</f>
        <v>女</v>
      </c>
      <c r="H383" s="30">
        <f>①陸連データ貼付け!H383</f>
        <v>8194</v>
      </c>
      <c r="I383" s="30" t="str">
        <f>①陸連データ貼付け!I383</f>
        <v>岡崎クラブ</v>
      </c>
      <c r="J383" s="30" t="str">
        <f>①陸連データ貼付け!J383</f>
        <v>オカザキ</v>
      </c>
      <c r="K383" s="30" t="str">
        <f t="shared" si="20"/>
        <v>岡崎クラブ</v>
      </c>
      <c r="L383" s="30" t="str">
        <f>IF(①陸連データ貼付け!P383="","",①陸連データ貼付け!P383)</f>
        <v/>
      </c>
      <c r="M383" s="30" t="str">
        <f>①陸連データ貼付け!Q383</f>
        <v>一般</v>
      </c>
    </row>
    <row r="384" spans="1:13">
      <c r="A384" s="30" t="str">
        <f>IF(①陸連データ貼付け!M384="","",①陸連データ貼付け!M384)</f>
        <v>3-099</v>
      </c>
      <c r="B384" s="30" t="str">
        <f t="shared" si="18"/>
        <v>3</v>
      </c>
      <c r="C384" s="30" t="str">
        <f t="shared" si="19"/>
        <v>-099</v>
      </c>
      <c r="D384" s="30">
        <f>①陸連データ貼付け!B384</f>
        <v>2950218</v>
      </c>
      <c r="E384" s="30" t="str">
        <f>①陸連データ貼付け!C384</f>
        <v>高嶋　保之</v>
      </c>
      <c r="F384" s="30" t="str">
        <f>ASC(①陸連データ貼付け!D384)</f>
        <v>ﾀｶｼﾏ ﾔｽﾕｷ</v>
      </c>
      <c r="G384" s="30" t="str">
        <f>①陸連データ貼付け!E384</f>
        <v>男</v>
      </c>
      <c r="H384" s="30">
        <f>①陸連データ貼付け!H384</f>
        <v>8194</v>
      </c>
      <c r="I384" s="30" t="str">
        <f>①陸連データ貼付け!I384</f>
        <v>岡崎クラブ</v>
      </c>
      <c r="J384" s="30" t="str">
        <f>①陸連データ貼付け!J384</f>
        <v>オカザキ</v>
      </c>
      <c r="K384" s="30" t="str">
        <f t="shared" si="20"/>
        <v>岡崎クラブ</v>
      </c>
      <c r="L384" s="30" t="str">
        <f>IF(①陸連データ貼付け!P384="","",①陸連データ貼付け!P384)</f>
        <v/>
      </c>
      <c r="M384" s="30" t="str">
        <f>①陸連データ貼付け!Q384</f>
        <v>一般</v>
      </c>
    </row>
    <row r="385" spans="1:13">
      <c r="A385" s="30" t="str">
        <f>IF(①陸連データ貼付け!M385="","",①陸連データ貼付け!M385)</f>
        <v>3-108</v>
      </c>
      <c r="B385" s="30" t="str">
        <f t="shared" si="18"/>
        <v>3</v>
      </c>
      <c r="C385" s="30" t="str">
        <f t="shared" si="19"/>
        <v>-108</v>
      </c>
      <c r="D385" s="30">
        <f>①陸連データ貼付け!B385</f>
        <v>2951421</v>
      </c>
      <c r="E385" s="30" t="str">
        <f>①陸連データ貼付け!C385</f>
        <v>瀧川　なみ子</v>
      </c>
      <c r="F385" s="30" t="str">
        <f>ASC(①陸連データ貼付け!D385)</f>
        <v>ﾀｷｶﾜ ﾅﾐｺ</v>
      </c>
      <c r="G385" s="30" t="str">
        <f>①陸連データ貼付け!E385</f>
        <v>女</v>
      </c>
      <c r="H385" s="30">
        <f>①陸連データ貼付け!H385</f>
        <v>8194</v>
      </c>
      <c r="I385" s="30" t="str">
        <f>①陸連データ貼付け!I385</f>
        <v>岡崎クラブ</v>
      </c>
      <c r="J385" s="30" t="str">
        <f>①陸連データ貼付け!J385</f>
        <v>オカザキ</v>
      </c>
      <c r="K385" s="30" t="str">
        <f t="shared" si="20"/>
        <v>岡崎クラブ</v>
      </c>
      <c r="L385" s="30" t="str">
        <f>IF(①陸連データ貼付け!P385="","",①陸連データ貼付け!P385)</f>
        <v/>
      </c>
      <c r="M385" s="30" t="str">
        <f>①陸連データ貼付け!Q385</f>
        <v>一般</v>
      </c>
    </row>
    <row r="386" spans="1:13">
      <c r="A386" s="30" t="str">
        <f>IF(①陸連データ貼付け!M386="","",①陸連データ貼付け!M386)</f>
        <v>3-148</v>
      </c>
      <c r="B386" s="30" t="str">
        <f t="shared" si="18"/>
        <v>3</v>
      </c>
      <c r="C386" s="30" t="str">
        <f t="shared" si="19"/>
        <v>-148</v>
      </c>
      <c r="D386" s="30">
        <f>①陸連データ貼付け!B386</f>
        <v>2946728</v>
      </c>
      <c r="E386" s="30" t="str">
        <f>①陸連データ貼付け!C386</f>
        <v>竹川　正彦</v>
      </c>
      <c r="F386" s="30" t="str">
        <f>ASC(①陸連データ貼付け!D386)</f>
        <v>ﾀｹｶﾞﾜ ﾏｻﾋｺ</v>
      </c>
      <c r="G386" s="30" t="str">
        <f>①陸連データ貼付け!E386</f>
        <v>男</v>
      </c>
      <c r="H386" s="30">
        <f>①陸連データ貼付け!H386</f>
        <v>8194</v>
      </c>
      <c r="I386" s="30" t="str">
        <f>①陸連データ貼付け!I386</f>
        <v>岡崎クラブ</v>
      </c>
      <c r="J386" s="30" t="str">
        <f>①陸連データ貼付け!J386</f>
        <v>オカザキ</v>
      </c>
      <c r="K386" s="30" t="str">
        <f t="shared" si="20"/>
        <v>岡崎クラブ</v>
      </c>
      <c r="L386" s="30" t="str">
        <f>IF(①陸連データ貼付け!P386="","",①陸連データ貼付け!P386)</f>
        <v/>
      </c>
      <c r="M386" s="30" t="str">
        <f>①陸連データ貼付け!Q386</f>
        <v>一般</v>
      </c>
    </row>
    <row r="387" spans="1:13">
      <c r="A387" s="30" t="str">
        <f>IF(①陸連データ貼付け!M387="","",①陸連データ貼付け!M387)</f>
        <v>3-073</v>
      </c>
      <c r="B387" s="30" t="str">
        <f t="shared" si="18"/>
        <v>3</v>
      </c>
      <c r="C387" s="30" t="str">
        <f t="shared" si="19"/>
        <v>-073</v>
      </c>
      <c r="D387" s="30">
        <f>①陸連データ貼付け!B387</f>
        <v>2946829</v>
      </c>
      <c r="E387" s="30" t="str">
        <f>①陸連データ貼付け!C387</f>
        <v>田嶋　利夫</v>
      </c>
      <c r="F387" s="30" t="str">
        <f>ASC(①陸連データ貼付け!D387)</f>
        <v>ﾀｼﾏ ﾄｼｵ</v>
      </c>
      <c r="G387" s="30" t="str">
        <f>①陸連データ貼付け!E387</f>
        <v>男</v>
      </c>
      <c r="H387" s="30">
        <f>①陸連データ貼付け!H387</f>
        <v>8194</v>
      </c>
      <c r="I387" s="30" t="str">
        <f>①陸連データ貼付け!I387</f>
        <v>岡崎クラブ</v>
      </c>
      <c r="J387" s="30" t="str">
        <f>①陸連データ貼付け!J387</f>
        <v>オカザキ</v>
      </c>
      <c r="K387" s="30" t="str">
        <f t="shared" si="20"/>
        <v>岡崎クラブ</v>
      </c>
      <c r="L387" s="30" t="str">
        <f>IF(①陸連データ貼付け!P387="","",①陸連データ貼付け!P387)</f>
        <v/>
      </c>
      <c r="M387" s="30" t="str">
        <f>①陸連データ貼付け!Q387</f>
        <v>一般</v>
      </c>
    </row>
    <row r="388" spans="1:13">
      <c r="A388" s="30" t="str">
        <f>IF(①陸連データ貼付け!M388="","",①陸連データ貼付け!M388)</f>
        <v>3-117</v>
      </c>
      <c r="B388" s="30" t="str">
        <f t="shared" si="18"/>
        <v>3</v>
      </c>
      <c r="C388" s="30" t="str">
        <f t="shared" si="19"/>
        <v>-117</v>
      </c>
      <c r="D388" s="30">
        <f>①陸連データ貼付け!B388</f>
        <v>3039217</v>
      </c>
      <c r="E388" s="30" t="str">
        <f>①陸連データ貼付け!C388</f>
        <v>田中　正明</v>
      </c>
      <c r="F388" s="30" t="str">
        <f>ASC(①陸連データ貼付け!D388)</f>
        <v>ﾀﾅｶ ﾏｻｱｷ</v>
      </c>
      <c r="G388" s="30" t="str">
        <f>①陸連データ貼付け!E388</f>
        <v>男</v>
      </c>
      <c r="H388" s="30">
        <f>①陸連データ貼付け!H388</f>
        <v>8194</v>
      </c>
      <c r="I388" s="30" t="str">
        <f>①陸連データ貼付け!I388</f>
        <v>岡崎クラブ</v>
      </c>
      <c r="J388" s="30" t="str">
        <f>①陸連データ貼付け!J388</f>
        <v>オカザキ</v>
      </c>
      <c r="K388" s="30" t="str">
        <f t="shared" si="20"/>
        <v>岡崎クラブ</v>
      </c>
      <c r="L388" s="30" t="str">
        <f>IF(①陸連データ貼付け!P388="","",①陸連データ貼付け!P388)</f>
        <v/>
      </c>
      <c r="M388" s="30" t="str">
        <f>①陸連データ貼付け!Q388</f>
        <v>一般</v>
      </c>
    </row>
    <row r="389" spans="1:13">
      <c r="A389" s="30" t="str">
        <f>IF(①陸連データ貼付け!M389="","",①陸連データ貼付け!M389)</f>
        <v>3-189</v>
      </c>
      <c r="B389" s="30" t="str">
        <f t="shared" si="18"/>
        <v>3</v>
      </c>
      <c r="C389" s="30" t="str">
        <f t="shared" si="19"/>
        <v>-189</v>
      </c>
      <c r="D389" s="30">
        <f>①陸連データ貼付け!B389</f>
        <v>2951926</v>
      </c>
      <c r="E389" s="30" t="str">
        <f>①陸連データ貼付け!C389</f>
        <v>富田　好巳</v>
      </c>
      <c r="F389" s="30" t="str">
        <f>ASC(①陸連データ貼付け!D389)</f>
        <v>ﾄﾐﾀ ﾖｼﾐ</v>
      </c>
      <c r="G389" s="30" t="str">
        <f>①陸連データ貼付け!E389</f>
        <v>男</v>
      </c>
      <c r="H389" s="30">
        <f>①陸連データ貼付け!H389</f>
        <v>8194</v>
      </c>
      <c r="I389" s="30" t="str">
        <f>①陸連データ貼付け!I389</f>
        <v>岡崎クラブ</v>
      </c>
      <c r="J389" s="30" t="str">
        <f>①陸連データ貼付け!J389</f>
        <v>オカザキ</v>
      </c>
      <c r="K389" s="30" t="str">
        <f t="shared" si="20"/>
        <v>岡崎クラブ</v>
      </c>
      <c r="L389" s="30" t="str">
        <f>IF(①陸連データ貼付け!P389="","",①陸連データ貼付け!P389)</f>
        <v/>
      </c>
      <c r="M389" s="30" t="str">
        <f>①陸連データ貼付け!Q389</f>
        <v>一般</v>
      </c>
    </row>
    <row r="390" spans="1:13">
      <c r="A390" s="30" t="str">
        <f>IF(①陸連データ貼付け!M390="","",①陸連データ貼付け!M390)</f>
        <v>3-098</v>
      </c>
      <c r="B390" s="30" t="str">
        <f t="shared" si="18"/>
        <v>3</v>
      </c>
      <c r="C390" s="30" t="str">
        <f t="shared" si="19"/>
        <v>-098</v>
      </c>
      <c r="D390" s="30">
        <f>①陸連データ貼付け!B390</f>
        <v>2950016</v>
      </c>
      <c r="E390" s="30" t="str">
        <f>①陸連データ貼付け!C390</f>
        <v>鳥居　正巳</v>
      </c>
      <c r="F390" s="30" t="str">
        <f>ASC(①陸連データ貼付け!D390)</f>
        <v>ﾄﾘｲ ﾏｻﾐ</v>
      </c>
      <c r="G390" s="30" t="str">
        <f>①陸連データ貼付け!E390</f>
        <v>男</v>
      </c>
      <c r="H390" s="30">
        <f>①陸連データ貼付け!H390</f>
        <v>8194</v>
      </c>
      <c r="I390" s="30" t="str">
        <f>①陸連データ貼付け!I390</f>
        <v>岡崎クラブ</v>
      </c>
      <c r="J390" s="30" t="str">
        <f>①陸連データ貼付け!J390</f>
        <v>オカザキ</v>
      </c>
      <c r="K390" s="30" t="str">
        <f t="shared" si="20"/>
        <v>岡崎クラブ</v>
      </c>
      <c r="L390" s="30" t="str">
        <f>IF(①陸連データ貼付け!P390="","",①陸連データ貼付け!P390)</f>
        <v/>
      </c>
      <c r="M390" s="30" t="str">
        <f>①陸連データ貼付け!Q390</f>
        <v>一般</v>
      </c>
    </row>
    <row r="391" spans="1:13">
      <c r="A391" s="30" t="str">
        <f>IF(①陸連データ貼付け!M391="","",①陸連データ貼付け!M391)</f>
        <v>3-083</v>
      </c>
      <c r="B391" s="30" t="str">
        <f t="shared" si="18"/>
        <v>3</v>
      </c>
      <c r="C391" s="30" t="str">
        <f t="shared" si="19"/>
        <v>-083</v>
      </c>
      <c r="D391" s="30">
        <f>①陸連データ貼付け!B391</f>
        <v>2947931</v>
      </c>
      <c r="E391" s="30" t="str">
        <f>①陸連データ貼付け!C391</f>
        <v>夏目　恒男</v>
      </c>
      <c r="F391" s="30" t="str">
        <f>ASC(①陸連データ貼付け!D391)</f>
        <v>ﾅﾂﾒ ﾂﾈｵ</v>
      </c>
      <c r="G391" s="30" t="str">
        <f>①陸連データ貼付け!E391</f>
        <v>男</v>
      </c>
      <c r="H391" s="30">
        <f>①陸連データ貼付け!H391</f>
        <v>8194</v>
      </c>
      <c r="I391" s="30" t="str">
        <f>①陸連データ貼付け!I391</f>
        <v>岡崎クラブ</v>
      </c>
      <c r="J391" s="30" t="str">
        <f>①陸連データ貼付け!J391</f>
        <v>オカザキ</v>
      </c>
      <c r="K391" s="30" t="str">
        <f t="shared" si="20"/>
        <v>岡崎クラブ</v>
      </c>
      <c r="L391" s="30" t="str">
        <f>IF(①陸連データ貼付け!P391="","",①陸連データ貼付け!P391)</f>
        <v/>
      </c>
      <c r="M391" s="30" t="str">
        <f>①陸連データ貼付け!Q391</f>
        <v>一般</v>
      </c>
    </row>
    <row r="392" spans="1:13">
      <c r="A392" s="30" t="str">
        <f>IF(①陸連データ貼付け!M392="","",①陸連データ貼付け!M392)</f>
        <v>3-236</v>
      </c>
      <c r="B392" s="30" t="str">
        <f t="shared" si="18"/>
        <v>3</v>
      </c>
      <c r="C392" s="30" t="str">
        <f t="shared" si="19"/>
        <v>-236</v>
      </c>
      <c r="D392" s="30">
        <f>①陸連データ貼付け!B392</f>
        <v>73662933</v>
      </c>
      <c r="E392" s="30" t="str">
        <f>①陸連データ貼付け!C392</f>
        <v>西　和仁</v>
      </c>
      <c r="F392" s="30" t="str">
        <f>ASC(①陸連データ貼付け!D392)</f>
        <v>ﾆｼ ｶｽﾞﾋﾄ</v>
      </c>
      <c r="G392" s="30" t="str">
        <f>①陸連データ貼付け!E392</f>
        <v>男</v>
      </c>
      <c r="H392" s="30">
        <f>①陸連データ貼付け!H392</f>
        <v>8194</v>
      </c>
      <c r="I392" s="30" t="str">
        <f>①陸連データ貼付け!I392</f>
        <v>岡崎クラブ</v>
      </c>
      <c r="J392" s="30" t="str">
        <f>①陸連データ貼付け!J392</f>
        <v>オカザキ</v>
      </c>
      <c r="K392" s="30" t="str">
        <f t="shared" si="20"/>
        <v>岡崎クラブ</v>
      </c>
      <c r="L392" s="30" t="str">
        <f>IF(①陸連データ貼付け!P392="","",①陸連データ貼付け!P392)</f>
        <v/>
      </c>
      <c r="M392" s="30" t="str">
        <f>①陸連データ貼付け!Q392</f>
        <v>一般</v>
      </c>
    </row>
    <row r="393" spans="1:13">
      <c r="A393" s="30" t="str">
        <f>IF(①陸連データ貼付け!M393="","",①陸連データ貼付け!M393)</f>
        <v>3-115</v>
      </c>
      <c r="B393" s="30" t="str">
        <f t="shared" si="18"/>
        <v>3</v>
      </c>
      <c r="C393" s="30" t="str">
        <f t="shared" si="19"/>
        <v>-115</v>
      </c>
      <c r="D393" s="30">
        <f>①陸連データ貼付け!B393</f>
        <v>2953524</v>
      </c>
      <c r="E393" s="30" t="str">
        <f>①陸連データ貼付け!C393</f>
        <v>橋冨　佐知子</v>
      </c>
      <c r="F393" s="30" t="str">
        <f>ASC(①陸連データ貼付け!D393)</f>
        <v>ﾊｼﾄﾐ ｻﾁｺ</v>
      </c>
      <c r="G393" s="30" t="str">
        <f>①陸連データ貼付け!E393</f>
        <v>女</v>
      </c>
      <c r="H393" s="30">
        <f>①陸連データ貼付け!H393</f>
        <v>8194</v>
      </c>
      <c r="I393" s="30" t="str">
        <f>①陸連データ貼付け!I393</f>
        <v>岡崎クラブ</v>
      </c>
      <c r="J393" s="30" t="str">
        <f>①陸連データ貼付け!J393</f>
        <v>オカザキ</v>
      </c>
      <c r="K393" s="30" t="str">
        <f t="shared" si="20"/>
        <v>岡崎クラブ</v>
      </c>
      <c r="L393" s="30" t="str">
        <f>IF(①陸連データ貼付け!P393="","",①陸連データ貼付け!P393)</f>
        <v/>
      </c>
      <c r="M393" s="30" t="str">
        <f>①陸連データ貼付け!Q393</f>
        <v>一般</v>
      </c>
    </row>
    <row r="394" spans="1:13">
      <c r="A394" s="30" t="str">
        <f>IF(①陸連データ貼付け!M394="","",①陸連データ貼付け!M394)</f>
        <v>C396</v>
      </c>
      <c r="B394" s="30" t="str">
        <f t="shared" si="18"/>
        <v>C</v>
      </c>
      <c r="C394" s="30" t="str">
        <f t="shared" si="19"/>
        <v>396</v>
      </c>
      <c r="D394" s="30">
        <f>①陸連データ貼付け!B394</f>
        <v>58208730</v>
      </c>
      <c r="E394" s="30" t="str">
        <f>①陸連データ貼付け!C394</f>
        <v>久永　啓介</v>
      </c>
      <c r="F394" s="30" t="str">
        <f>ASC(①陸連データ貼付け!D394)</f>
        <v>ﾋｻﾅｶﾞ ｹｲｽｹ</v>
      </c>
      <c r="G394" s="30" t="str">
        <f>①陸連データ貼付け!E394</f>
        <v>男</v>
      </c>
      <c r="H394" s="30">
        <f>①陸連データ貼付け!H394</f>
        <v>8194</v>
      </c>
      <c r="I394" s="30" t="str">
        <f>①陸連データ貼付け!I394</f>
        <v>岡崎クラブ</v>
      </c>
      <c r="J394" s="30" t="str">
        <f>①陸連データ貼付け!J394</f>
        <v>オカザキ</v>
      </c>
      <c r="K394" s="30" t="str">
        <f t="shared" si="20"/>
        <v>岡崎クラブ</v>
      </c>
      <c r="L394" s="30" t="str">
        <f>IF(①陸連データ貼付け!P394="","",①陸連データ貼付け!P394)</f>
        <v/>
      </c>
      <c r="M394" s="30" t="str">
        <f>①陸連データ貼付け!Q394</f>
        <v>一般</v>
      </c>
    </row>
    <row r="395" spans="1:13">
      <c r="A395" s="30" t="str">
        <f>IF(①陸連データ貼付け!M395="","",①陸連データ貼付け!M395)</f>
        <v>C399</v>
      </c>
      <c r="B395" s="30" t="str">
        <f t="shared" si="18"/>
        <v>C</v>
      </c>
      <c r="C395" s="30" t="str">
        <f t="shared" si="19"/>
        <v>399</v>
      </c>
      <c r="D395" s="30">
        <f>①陸連データ貼付け!B395</f>
        <v>96912633</v>
      </c>
      <c r="E395" s="30" t="str">
        <f>①陸連データ貼付け!C395</f>
        <v>兵藤　育己</v>
      </c>
      <c r="F395" s="30" t="str">
        <f>ASC(①陸連データ貼付け!D395)</f>
        <v>ﾋｮｳﾄﾞｳ ｲｸﾐ</v>
      </c>
      <c r="G395" s="30" t="str">
        <f>①陸連データ貼付け!E395</f>
        <v>女</v>
      </c>
      <c r="H395" s="30">
        <f>①陸連データ貼付け!H395</f>
        <v>8194</v>
      </c>
      <c r="I395" s="30" t="str">
        <f>①陸連データ貼付け!I395</f>
        <v>岡崎クラブ</v>
      </c>
      <c r="J395" s="30" t="str">
        <f>①陸連データ貼付け!J395</f>
        <v>オカザキ</v>
      </c>
      <c r="K395" s="30" t="str">
        <f t="shared" si="20"/>
        <v>岡崎クラブ</v>
      </c>
      <c r="L395" s="30" t="str">
        <f>IF(①陸連データ貼付け!P395="","",①陸連データ貼付け!P395)</f>
        <v/>
      </c>
      <c r="M395" s="30" t="str">
        <f>①陸連データ貼付け!Q395</f>
        <v>一般</v>
      </c>
    </row>
    <row r="396" spans="1:13">
      <c r="A396" s="30" t="str">
        <f>IF(①陸連データ貼付け!M396="","",①陸連データ貼付け!M396)</f>
        <v>C388</v>
      </c>
      <c r="B396" s="30" t="str">
        <f t="shared" si="18"/>
        <v>C</v>
      </c>
      <c r="C396" s="30" t="str">
        <f t="shared" si="19"/>
        <v>388</v>
      </c>
      <c r="D396" s="30">
        <f>①陸連データ貼付け!B396</f>
        <v>2951623</v>
      </c>
      <c r="E396" s="30" t="str">
        <f>①陸連データ貼付け!C396</f>
        <v>平尾　一朗</v>
      </c>
      <c r="F396" s="30" t="str">
        <f>ASC(①陸連データ貼付け!D396)</f>
        <v>ﾋﾗｵ ｲﾁﾛｳ</v>
      </c>
      <c r="G396" s="30" t="str">
        <f>①陸連データ貼付け!E396</f>
        <v>男</v>
      </c>
      <c r="H396" s="30">
        <f>①陸連データ貼付け!H396</f>
        <v>8194</v>
      </c>
      <c r="I396" s="30" t="str">
        <f>①陸連データ貼付け!I396</f>
        <v>岡崎クラブ</v>
      </c>
      <c r="J396" s="30" t="str">
        <f>①陸連データ貼付け!J396</f>
        <v>オカザキ</v>
      </c>
      <c r="K396" s="30" t="str">
        <f t="shared" si="20"/>
        <v>岡崎クラブ</v>
      </c>
      <c r="L396" s="30" t="str">
        <f>IF(①陸連データ貼付け!P396="","",①陸連データ貼付け!P396)</f>
        <v/>
      </c>
      <c r="M396" s="30" t="str">
        <f>①陸連データ貼付け!Q396</f>
        <v>一般</v>
      </c>
    </row>
    <row r="397" spans="1:13">
      <c r="A397" s="30" t="str">
        <f>IF(①陸連データ貼付け!M397="","",①陸連データ貼付け!M397)</f>
        <v>3-085</v>
      </c>
      <c r="B397" s="30" t="str">
        <f t="shared" si="18"/>
        <v>3</v>
      </c>
      <c r="C397" s="30" t="str">
        <f t="shared" si="19"/>
        <v>-085</v>
      </c>
      <c r="D397" s="30">
        <f>①陸連データ貼付け!B397</f>
        <v>2948124</v>
      </c>
      <c r="E397" s="30" t="str">
        <f>①陸連データ貼付け!C397</f>
        <v>藤井　哲也</v>
      </c>
      <c r="F397" s="30" t="str">
        <f>ASC(①陸連データ貼付け!D397)</f>
        <v>ﾌｼﾞｲ ﾃﾂﾔ</v>
      </c>
      <c r="G397" s="30" t="str">
        <f>①陸連データ貼付け!E397</f>
        <v>男</v>
      </c>
      <c r="H397" s="30">
        <f>①陸連データ貼付け!H397</f>
        <v>8194</v>
      </c>
      <c r="I397" s="30" t="str">
        <f>①陸連データ貼付け!I397</f>
        <v>岡崎クラブ</v>
      </c>
      <c r="J397" s="30" t="str">
        <f>①陸連データ貼付け!J397</f>
        <v>オカザキ</v>
      </c>
      <c r="K397" s="30" t="str">
        <f t="shared" si="20"/>
        <v>岡崎クラブ</v>
      </c>
      <c r="L397" s="30" t="str">
        <f>IF(①陸連データ貼付け!P397="","",①陸連データ貼付け!P397)</f>
        <v/>
      </c>
      <c r="M397" s="30" t="str">
        <f>①陸連データ貼付け!Q397</f>
        <v>一般</v>
      </c>
    </row>
    <row r="398" spans="1:13">
      <c r="A398" s="30" t="str">
        <f>IF(①陸連データ貼付け!M398="","",①陸連データ貼付け!M398)</f>
        <v>3-088</v>
      </c>
      <c r="B398" s="30" t="str">
        <f t="shared" si="18"/>
        <v>3</v>
      </c>
      <c r="C398" s="30" t="str">
        <f t="shared" si="19"/>
        <v>-088</v>
      </c>
      <c r="D398" s="30">
        <f>①陸連データ貼付け!B398</f>
        <v>2948528</v>
      </c>
      <c r="E398" s="30" t="str">
        <f>①陸連データ貼付け!C398</f>
        <v>藤井　美雄</v>
      </c>
      <c r="F398" s="30" t="str">
        <f>ASC(①陸連データ貼付け!D398)</f>
        <v>ﾌｼﾞｲ ﾖｼｵ</v>
      </c>
      <c r="G398" s="30" t="str">
        <f>①陸連データ貼付け!E398</f>
        <v>男</v>
      </c>
      <c r="H398" s="30">
        <f>①陸連データ貼付け!H398</f>
        <v>8194</v>
      </c>
      <c r="I398" s="30" t="str">
        <f>①陸連データ貼付け!I398</f>
        <v>岡崎クラブ</v>
      </c>
      <c r="J398" s="30" t="str">
        <f>①陸連データ貼付け!J398</f>
        <v>オカザキ</v>
      </c>
      <c r="K398" s="30" t="str">
        <f t="shared" si="20"/>
        <v>岡崎クラブ</v>
      </c>
      <c r="L398" s="30" t="str">
        <f>IF(①陸連データ貼付け!P398="","",①陸連データ貼付け!P398)</f>
        <v/>
      </c>
      <c r="M398" s="30" t="str">
        <f>①陸連データ貼付け!Q398</f>
        <v>一般</v>
      </c>
    </row>
    <row r="399" spans="1:13">
      <c r="A399" s="30" t="str">
        <f>IF(①陸連データ貼付け!M399="","",①陸連データ貼付け!M399)</f>
        <v>C391</v>
      </c>
      <c r="B399" s="30" t="str">
        <f t="shared" si="18"/>
        <v>C</v>
      </c>
      <c r="C399" s="30" t="str">
        <f t="shared" si="19"/>
        <v>391</v>
      </c>
      <c r="D399" s="30">
        <f>①陸連データ貼付け!B399</f>
        <v>2954121</v>
      </c>
      <c r="E399" s="30" t="str">
        <f>①陸連データ貼付け!C399</f>
        <v>藤墳　広己</v>
      </c>
      <c r="F399" s="30" t="str">
        <f>ASC(①陸連データ貼付け!D399)</f>
        <v>ﾌｼﾞﾂｶ ﾋﾛｷ</v>
      </c>
      <c r="G399" s="30" t="str">
        <f>①陸連データ貼付け!E399</f>
        <v>男</v>
      </c>
      <c r="H399" s="30">
        <f>①陸連データ貼付け!H399</f>
        <v>8194</v>
      </c>
      <c r="I399" s="30" t="str">
        <f>①陸連データ貼付け!I399</f>
        <v>岡崎クラブ</v>
      </c>
      <c r="J399" s="30" t="str">
        <f>①陸連データ貼付け!J399</f>
        <v>オカザキ</v>
      </c>
      <c r="K399" s="30" t="str">
        <f t="shared" si="20"/>
        <v>岡崎クラブ</v>
      </c>
      <c r="L399" s="30" t="str">
        <f>IF(①陸連データ貼付け!P399="","",①陸連データ貼付け!P399)</f>
        <v/>
      </c>
      <c r="M399" s="30" t="str">
        <f>①陸連データ貼付け!Q399</f>
        <v>一般</v>
      </c>
    </row>
    <row r="400" spans="1:13">
      <c r="A400" s="30" t="str">
        <f>IF(①陸連データ貼付け!M400="","",①陸連データ貼付け!M400)</f>
        <v>C400</v>
      </c>
      <c r="B400" s="30" t="str">
        <f t="shared" si="18"/>
        <v>C</v>
      </c>
      <c r="C400" s="30" t="str">
        <f t="shared" si="19"/>
        <v>400</v>
      </c>
      <c r="D400" s="30">
        <f>①陸連データ貼付け!B400</f>
        <v>96912936</v>
      </c>
      <c r="E400" s="30" t="str">
        <f>①陸連データ貼付け!C400</f>
        <v>藤野　晋爾</v>
      </c>
      <c r="F400" s="30" t="str">
        <f>ASC(①陸連データ貼付け!D400)</f>
        <v>ﾌｼﾞﾉ ｼﾝｼﾞ</v>
      </c>
      <c r="G400" s="30" t="str">
        <f>①陸連データ貼付け!E400</f>
        <v>男</v>
      </c>
      <c r="H400" s="30">
        <f>①陸連データ貼付け!H400</f>
        <v>8194</v>
      </c>
      <c r="I400" s="30" t="str">
        <f>①陸連データ貼付け!I400</f>
        <v>岡崎クラブ</v>
      </c>
      <c r="J400" s="30" t="str">
        <f>①陸連データ貼付け!J400</f>
        <v>オカザキ</v>
      </c>
      <c r="K400" s="30" t="str">
        <f t="shared" si="20"/>
        <v>岡崎クラブ</v>
      </c>
      <c r="L400" s="30" t="str">
        <f>IF(①陸連データ貼付け!P400="","",①陸連データ貼付け!P400)</f>
        <v/>
      </c>
      <c r="M400" s="30" t="str">
        <f>①陸連データ貼付け!Q400</f>
        <v>一般</v>
      </c>
    </row>
    <row r="401" spans="1:13">
      <c r="A401" s="30" t="str">
        <f>IF(①陸連データ貼付け!M401="","",①陸連データ貼付け!M401)</f>
        <v>C398</v>
      </c>
      <c r="B401" s="30" t="str">
        <f t="shared" si="18"/>
        <v>C</v>
      </c>
      <c r="C401" s="30" t="str">
        <f t="shared" si="19"/>
        <v>398</v>
      </c>
      <c r="D401" s="30">
        <f>①陸連データ貼付け!B401</f>
        <v>72891936</v>
      </c>
      <c r="E401" s="30" t="str">
        <f>①陸連データ貼付け!C401</f>
        <v>藤原　裕尚</v>
      </c>
      <c r="F401" s="30" t="str">
        <f>ASC(①陸連データ貼付け!D401)</f>
        <v>ﾌｼﾞﾜﾗ ﾋﾛﾅｵ</v>
      </c>
      <c r="G401" s="30" t="str">
        <f>①陸連データ貼付け!E401</f>
        <v>男</v>
      </c>
      <c r="H401" s="30">
        <f>①陸連データ貼付け!H401</f>
        <v>8194</v>
      </c>
      <c r="I401" s="30" t="str">
        <f>①陸連データ貼付け!I401</f>
        <v>岡崎クラブ</v>
      </c>
      <c r="J401" s="30" t="str">
        <f>①陸連データ貼付け!J401</f>
        <v>オカザキ</v>
      </c>
      <c r="K401" s="30" t="str">
        <f t="shared" si="20"/>
        <v>岡崎クラブ</v>
      </c>
      <c r="L401" s="30" t="str">
        <f>IF(①陸連データ貼付け!P401="","",①陸連データ貼付け!P401)</f>
        <v/>
      </c>
      <c r="M401" s="30" t="str">
        <f>①陸連データ貼付け!Q401</f>
        <v>一般</v>
      </c>
    </row>
    <row r="402" spans="1:13">
      <c r="A402" s="30" t="str">
        <f>IF(①陸連データ貼付け!M402="","",①陸連データ貼付け!M402)</f>
        <v>3-238</v>
      </c>
      <c r="B402" s="30" t="str">
        <f t="shared" si="18"/>
        <v>3</v>
      </c>
      <c r="C402" s="30" t="str">
        <f t="shared" si="19"/>
        <v>-238</v>
      </c>
      <c r="D402" s="30">
        <f>①陸連データ貼付け!B402</f>
        <v>100607721</v>
      </c>
      <c r="E402" s="30" t="str">
        <f>①陸連データ貼付け!C402</f>
        <v>古川　綾乃</v>
      </c>
      <c r="F402" s="30" t="str">
        <f>ASC(①陸連データ貼付け!D402)</f>
        <v>ﾌﾙｶﾜ ｱﾔﾉ</v>
      </c>
      <c r="G402" s="30" t="str">
        <f>①陸連データ貼付け!E402</f>
        <v>女</v>
      </c>
      <c r="H402" s="30">
        <f>①陸連データ貼付け!H402</f>
        <v>8194</v>
      </c>
      <c r="I402" s="30" t="str">
        <f>①陸連データ貼付け!I402</f>
        <v>岡崎クラブ</v>
      </c>
      <c r="J402" s="30" t="str">
        <f>①陸連データ貼付け!J402</f>
        <v>オカザキ</v>
      </c>
      <c r="K402" s="30" t="str">
        <f t="shared" si="20"/>
        <v>岡崎クラブ</v>
      </c>
      <c r="L402" s="30" t="str">
        <f>IF(①陸連データ貼付け!P402="","",①陸連データ貼付け!P402)</f>
        <v/>
      </c>
      <c r="M402" s="30" t="str">
        <f>①陸連データ貼付け!Q402</f>
        <v>一般</v>
      </c>
    </row>
    <row r="403" spans="1:13">
      <c r="A403" s="30" t="str">
        <f>IF(①陸連データ貼付け!M403="","",①陸連データ貼付け!M403)</f>
        <v>3-096</v>
      </c>
      <c r="B403" s="30" t="str">
        <f t="shared" si="18"/>
        <v>3</v>
      </c>
      <c r="C403" s="30" t="str">
        <f t="shared" si="19"/>
        <v>-096</v>
      </c>
      <c r="D403" s="30">
        <f>①陸連データ貼付け!B403</f>
        <v>2949630</v>
      </c>
      <c r="E403" s="30" t="str">
        <f>①陸連データ貼付け!C403</f>
        <v>細井　太郎</v>
      </c>
      <c r="F403" s="30" t="str">
        <f>ASC(①陸連データ貼付け!D403)</f>
        <v>ﾎｿｲ ﾀﾛｳ</v>
      </c>
      <c r="G403" s="30" t="str">
        <f>①陸連データ貼付け!E403</f>
        <v>男</v>
      </c>
      <c r="H403" s="30">
        <f>①陸連データ貼付け!H403</f>
        <v>8194</v>
      </c>
      <c r="I403" s="30" t="str">
        <f>①陸連データ貼付け!I403</f>
        <v>岡崎クラブ</v>
      </c>
      <c r="J403" s="30" t="str">
        <f>①陸連データ貼付け!J403</f>
        <v>オカザキ</v>
      </c>
      <c r="K403" s="30" t="str">
        <f t="shared" si="20"/>
        <v>岡崎クラブ</v>
      </c>
      <c r="L403" s="30" t="str">
        <f>IF(①陸連データ貼付け!P403="","",①陸連データ貼付け!P403)</f>
        <v/>
      </c>
      <c r="M403" s="30" t="str">
        <f>①陸連データ貼付け!Q403</f>
        <v>一般</v>
      </c>
    </row>
    <row r="404" spans="1:13">
      <c r="A404" s="30" t="str">
        <f>IF(①陸連データ貼付け!M404="","",①陸連データ貼付け!M404)</f>
        <v>3-084</v>
      </c>
      <c r="B404" s="30" t="str">
        <f t="shared" si="18"/>
        <v>3</v>
      </c>
      <c r="C404" s="30" t="str">
        <f t="shared" si="19"/>
        <v>-084</v>
      </c>
      <c r="D404" s="30">
        <f>①陸連データ貼付け!B404</f>
        <v>2948023</v>
      </c>
      <c r="E404" s="30" t="str">
        <f>①陸連データ貼付け!C404</f>
        <v>牧　達教</v>
      </c>
      <c r="F404" s="30" t="str">
        <f>ASC(①陸連データ貼付け!D404)</f>
        <v>ﾏｷ ﾀﾂﾉﾘ</v>
      </c>
      <c r="G404" s="30" t="str">
        <f>①陸連データ貼付け!E404</f>
        <v>男</v>
      </c>
      <c r="H404" s="30">
        <f>①陸連データ貼付け!H404</f>
        <v>8194</v>
      </c>
      <c r="I404" s="30" t="str">
        <f>①陸連データ貼付け!I404</f>
        <v>岡崎クラブ</v>
      </c>
      <c r="J404" s="30" t="str">
        <f>①陸連データ貼付け!J404</f>
        <v>オカザキ</v>
      </c>
      <c r="K404" s="30" t="str">
        <f t="shared" si="20"/>
        <v>岡崎クラブ</v>
      </c>
      <c r="L404" s="30" t="str">
        <f>IF(①陸連データ貼付け!P404="","",①陸連データ貼付け!P404)</f>
        <v/>
      </c>
      <c r="M404" s="30" t="str">
        <f>①陸連データ貼付け!Q404</f>
        <v>一般</v>
      </c>
    </row>
    <row r="405" spans="1:13">
      <c r="A405" s="30" t="str">
        <f>IF(①陸連データ貼付け!M405="","",①陸連データ貼付け!M405)</f>
        <v>3-109</v>
      </c>
      <c r="B405" s="30" t="str">
        <f t="shared" si="18"/>
        <v>3</v>
      </c>
      <c r="C405" s="30" t="str">
        <f t="shared" si="19"/>
        <v>-109</v>
      </c>
      <c r="D405" s="30">
        <f>①陸連データ貼付け!B405</f>
        <v>2952119</v>
      </c>
      <c r="E405" s="30" t="str">
        <f>①陸連データ貼付け!C405</f>
        <v>松井　昭宏</v>
      </c>
      <c r="F405" s="30" t="str">
        <f>ASC(①陸連データ貼付け!D405)</f>
        <v>ﾏﾂｲ ｱｷﾋﾛ</v>
      </c>
      <c r="G405" s="30" t="str">
        <f>①陸連データ貼付け!E405</f>
        <v>男</v>
      </c>
      <c r="H405" s="30">
        <f>①陸連データ貼付け!H405</f>
        <v>8194</v>
      </c>
      <c r="I405" s="30" t="str">
        <f>①陸連データ貼付け!I405</f>
        <v>岡崎クラブ</v>
      </c>
      <c r="J405" s="30" t="str">
        <f>①陸連データ貼付け!J405</f>
        <v>オカザキ</v>
      </c>
      <c r="K405" s="30" t="str">
        <f t="shared" si="20"/>
        <v>岡崎クラブ</v>
      </c>
      <c r="L405" s="30" t="str">
        <f>IF(①陸連データ貼付け!P405="","",①陸連データ貼付け!P405)</f>
        <v/>
      </c>
      <c r="M405" s="30" t="str">
        <f>①陸連データ貼付け!Q405</f>
        <v>一般</v>
      </c>
    </row>
    <row r="406" spans="1:13">
      <c r="A406" s="30" t="str">
        <f>IF(①陸連データ貼付け!M406="","",①陸連データ貼付け!M406)</f>
        <v>3-074</v>
      </c>
      <c r="B406" s="30" t="str">
        <f t="shared" si="18"/>
        <v>3</v>
      </c>
      <c r="C406" s="30" t="str">
        <f t="shared" si="19"/>
        <v>-074</v>
      </c>
      <c r="D406" s="30">
        <f>①陸連データ貼付け!B406</f>
        <v>2946930</v>
      </c>
      <c r="E406" s="30" t="str">
        <f>①陸連データ貼付け!C406</f>
        <v>松橋　政人</v>
      </c>
      <c r="F406" s="30" t="str">
        <f>ASC(①陸連データ貼付け!D406)</f>
        <v>ﾏﾂﾊｼ ﾏｻﾄ</v>
      </c>
      <c r="G406" s="30" t="str">
        <f>①陸連データ貼付け!E406</f>
        <v>男</v>
      </c>
      <c r="H406" s="30">
        <f>①陸連データ貼付け!H406</f>
        <v>8194</v>
      </c>
      <c r="I406" s="30" t="str">
        <f>①陸連データ貼付け!I406</f>
        <v>岡崎クラブ</v>
      </c>
      <c r="J406" s="30" t="str">
        <f>①陸連データ貼付け!J406</f>
        <v>オカザキ</v>
      </c>
      <c r="K406" s="30" t="str">
        <f t="shared" si="20"/>
        <v>岡崎クラブ</v>
      </c>
      <c r="L406" s="30" t="str">
        <f>IF(①陸連データ貼付け!P406="","",①陸連データ貼付け!P406)</f>
        <v/>
      </c>
      <c r="M406" s="30" t="str">
        <f>①陸連データ貼付け!Q406</f>
        <v>一般</v>
      </c>
    </row>
    <row r="407" spans="1:13">
      <c r="A407" s="30" t="str">
        <f>IF(①陸連データ貼付け!M407="","",①陸連データ貼付け!M407)</f>
        <v>3-133</v>
      </c>
      <c r="B407" s="30" t="str">
        <f t="shared" si="18"/>
        <v>3</v>
      </c>
      <c r="C407" s="30" t="str">
        <f t="shared" si="19"/>
        <v>-133</v>
      </c>
      <c r="D407" s="30">
        <f>①陸連データ貼付け!B407</f>
        <v>96189336</v>
      </c>
      <c r="E407" s="30" t="str">
        <f>①陸連データ貼付け!C407</f>
        <v>丸中　未来</v>
      </c>
      <c r="F407" s="30" t="str">
        <f>ASC(①陸連データ貼付け!D407)</f>
        <v>ﾏﾙﾅｶ ﾐｸ</v>
      </c>
      <c r="G407" s="30" t="str">
        <f>①陸連データ貼付け!E407</f>
        <v>女</v>
      </c>
      <c r="H407" s="30">
        <f>①陸連データ貼付け!H407</f>
        <v>8194</v>
      </c>
      <c r="I407" s="30" t="str">
        <f>①陸連データ貼付け!I407</f>
        <v>岡崎クラブ</v>
      </c>
      <c r="J407" s="30" t="str">
        <f>①陸連データ貼付け!J407</f>
        <v>オカザキ</v>
      </c>
      <c r="K407" s="30" t="str">
        <f t="shared" si="20"/>
        <v>岡崎クラブ</v>
      </c>
      <c r="L407" s="30" t="str">
        <f>IF(①陸連データ貼付け!P407="","",①陸連データ貼付け!P407)</f>
        <v/>
      </c>
      <c r="M407" s="30" t="str">
        <f>①陸連データ貼付け!Q407</f>
        <v>一般</v>
      </c>
    </row>
    <row r="408" spans="1:13">
      <c r="A408" s="30" t="str">
        <f>IF(①陸連データ貼付け!M408="","",①陸連データ貼付け!M408)</f>
        <v>3-104</v>
      </c>
      <c r="B408" s="30" t="str">
        <f t="shared" si="18"/>
        <v>3</v>
      </c>
      <c r="C408" s="30" t="str">
        <f t="shared" si="19"/>
        <v>-104</v>
      </c>
      <c r="D408" s="30">
        <f>①陸連データ貼付け!B408</f>
        <v>2950723</v>
      </c>
      <c r="E408" s="30" t="str">
        <f>①陸連データ貼付け!C408</f>
        <v>三浦　久志</v>
      </c>
      <c r="F408" s="30" t="str">
        <f>ASC(①陸連データ貼付け!D408)</f>
        <v>ﾐｳﾗ ﾋｻｼ</v>
      </c>
      <c r="G408" s="30" t="str">
        <f>①陸連データ貼付け!E408</f>
        <v>男</v>
      </c>
      <c r="H408" s="30">
        <f>①陸連データ貼付け!H408</f>
        <v>8194</v>
      </c>
      <c r="I408" s="30" t="str">
        <f>①陸連データ貼付け!I408</f>
        <v>岡崎クラブ</v>
      </c>
      <c r="J408" s="30" t="str">
        <f>①陸連データ貼付け!J408</f>
        <v>オカザキ</v>
      </c>
      <c r="K408" s="30" t="str">
        <f t="shared" si="20"/>
        <v>岡崎クラブ</v>
      </c>
      <c r="L408" s="30" t="str">
        <f>IF(①陸連データ貼付け!P408="","",①陸連データ貼付け!P408)</f>
        <v/>
      </c>
      <c r="M408" s="30" t="str">
        <f>①陸連データ貼付け!Q408</f>
        <v>一般</v>
      </c>
    </row>
    <row r="409" spans="1:13">
      <c r="A409" s="30" t="str">
        <f>IF(①陸連データ貼付け!M409="","",①陸連データ貼付け!M409)</f>
        <v>3-129</v>
      </c>
      <c r="B409" s="30" t="str">
        <f t="shared" si="18"/>
        <v>3</v>
      </c>
      <c r="C409" s="30" t="str">
        <f t="shared" si="19"/>
        <v>-129</v>
      </c>
      <c r="D409" s="30">
        <f>①陸連データ貼付け!B409</f>
        <v>67458333</v>
      </c>
      <c r="E409" s="30" t="str">
        <f>①陸連データ貼付け!C409</f>
        <v>水越　裕介</v>
      </c>
      <c r="F409" s="30" t="str">
        <f>ASC(①陸連データ貼付け!D409)</f>
        <v>ﾐｽﾞｺｼ ﾕｳｽｹ</v>
      </c>
      <c r="G409" s="30" t="str">
        <f>①陸連データ貼付け!E409</f>
        <v>男</v>
      </c>
      <c r="H409" s="30">
        <f>①陸連データ貼付け!H409</f>
        <v>8194</v>
      </c>
      <c r="I409" s="30" t="str">
        <f>①陸連データ貼付け!I409</f>
        <v>岡崎クラブ</v>
      </c>
      <c r="J409" s="30" t="str">
        <f>①陸連データ貼付け!J409</f>
        <v>オカザキ</v>
      </c>
      <c r="K409" s="30" t="str">
        <f t="shared" si="20"/>
        <v>岡崎クラブ</v>
      </c>
      <c r="L409" s="30" t="str">
        <f>IF(①陸連データ貼付け!P409="","",①陸連データ貼付け!P409)</f>
        <v/>
      </c>
      <c r="M409" s="30" t="str">
        <f>①陸連データ貼付け!Q409</f>
        <v>一般</v>
      </c>
    </row>
    <row r="410" spans="1:13">
      <c r="A410" s="30" t="str">
        <f>IF(①陸連データ貼付け!M410="","",①陸連データ貼付け!M410)</f>
        <v>3-119</v>
      </c>
      <c r="B410" s="30" t="str">
        <f t="shared" si="18"/>
        <v>3</v>
      </c>
      <c r="C410" s="30" t="str">
        <f t="shared" si="19"/>
        <v>-119</v>
      </c>
      <c r="D410" s="30">
        <f>①陸連データ貼付け!B410</f>
        <v>3115313</v>
      </c>
      <c r="E410" s="30" t="str">
        <f>①陸連データ貼付け!C410</f>
        <v>三森　啓文</v>
      </c>
      <c r="F410" s="30" t="str">
        <f>ASC(①陸連データ貼付け!D410)</f>
        <v>ﾐﾂﾓﾘ ﾋﾛﾌﾐ</v>
      </c>
      <c r="G410" s="30" t="str">
        <f>①陸連データ貼付け!E410</f>
        <v>男</v>
      </c>
      <c r="H410" s="30">
        <f>①陸連データ貼付け!H410</f>
        <v>8194</v>
      </c>
      <c r="I410" s="30" t="str">
        <f>①陸連データ貼付け!I410</f>
        <v>岡崎クラブ</v>
      </c>
      <c r="J410" s="30" t="str">
        <f>①陸連データ貼付け!J410</f>
        <v>オカザキ</v>
      </c>
      <c r="K410" s="30" t="str">
        <f t="shared" si="20"/>
        <v>岡崎クラブ</v>
      </c>
      <c r="L410" s="30" t="str">
        <f>IF(①陸連データ貼付け!P410="","",①陸連データ貼付け!P410)</f>
        <v/>
      </c>
      <c r="M410" s="30" t="str">
        <f>①陸連データ貼付け!Q410</f>
        <v>一般</v>
      </c>
    </row>
    <row r="411" spans="1:13">
      <c r="A411" s="30" t="str">
        <f>IF(①陸連データ貼付け!M411="","",①陸連データ貼付け!M411)</f>
        <v>3-097</v>
      </c>
      <c r="B411" s="30" t="str">
        <f t="shared" si="18"/>
        <v>3</v>
      </c>
      <c r="C411" s="30" t="str">
        <f t="shared" si="19"/>
        <v>-097</v>
      </c>
      <c r="D411" s="30">
        <f>①陸連データ貼付け!B411</f>
        <v>2949933</v>
      </c>
      <c r="E411" s="30" t="str">
        <f>①陸連データ貼付け!C411</f>
        <v>宮川　武士</v>
      </c>
      <c r="F411" s="30" t="str">
        <f>ASC(①陸連データ貼付け!D411)</f>
        <v>ﾐﾔｶﾞﾜ ﾀｹｼ</v>
      </c>
      <c r="G411" s="30" t="str">
        <f>①陸連データ貼付け!E411</f>
        <v>男</v>
      </c>
      <c r="H411" s="30">
        <f>①陸連データ貼付け!H411</f>
        <v>8194</v>
      </c>
      <c r="I411" s="30" t="str">
        <f>①陸連データ貼付け!I411</f>
        <v>岡崎クラブ</v>
      </c>
      <c r="J411" s="30" t="str">
        <f>①陸連データ貼付け!J411</f>
        <v>オカザキ</v>
      </c>
      <c r="K411" s="30" t="str">
        <f t="shared" si="20"/>
        <v>岡崎クラブ</v>
      </c>
      <c r="L411" s="30" t="str">
        <f>IF(①陸連データ貼付け!P411="","",①陸連データ貼付け!P411)</f>
        <v/>
      </c>
      <c r="M411" s="30" t="str">
        <f>①陸連データ貼付け!Q411</f>
        <v>一般</v>
      </c>
    </row>
    <row r="412" spans="1:13">
      <c r="A412" s="30" t="str">
        <f>IF(①陸連データ貼付け!M412="","",①陸連データ貼付け!M412)</f>
        <v>3-126</v>
      </c>
      <c r="B412" s="30" t="str">
        <f t="shared" ref="B412:B475" si="21">LEFT(A412,1)</f>
        <v>3</v>
      </c>
      <c r="C412" s="30" t="str">
        <f t="shared" ref="C412:C475" si="22">REPLACE(A412,1,1,"")</f>
        <v>-126</v>
      </c>
      <c r="D412" s="30">
        <f>①陸連データ貼付け!B412</f>
        <v>64085831</v>
      </c>
      <c r="E412" s="30" t="str">
        <f>①陸連データ貼付け!C412</f>
        <v>三好　浩司</v>
      </c>
      <c r="F412" s="30" t="str">
        <f>ASC(①陸連データ貼付け!D412)</f>
        <v>ﾐﾖｼ ｺｳｼﾞ</v>
      </c>
      <c r="G412" s="30" t="str">
        <f>①陸連データ貼付け!E412</f>
        <v>男</v>
      </c>
      <c r="H412" s="30">
        <f>①陸連データ貼付け!H412</f>
        <v>8194</v>
      </c>
      <c r="I412" s="30" t="str">
        <f>①陸連データ貼付け!I412</f>
        <v>岡崎クラブ</v>
      </c>
      <c r="J412" s="30" t="str">
        <f>①陸連データ貼付け!J412</f>
        <v>オカザキ</v>
      </c>
      <c r="K412" s="30" t="str">
        <f t="shared" ref="K412:K475" si="23">I412</f>
        <v>岡崎クラブ</v>
      </c>
      <c r="L412" s="30" t="str">
        <f>IF(①陸連データ貼付け!P412="","",①陸連データ貼付け!P412)</f>
        <v/>
      </c>
      <c r="M412" s="30" t="str">
        <f>①陸連データ貼付け!Q412</f>
        <v>一般</v>
      </c>
    </row>
    <row r="413" spans="1:13">
      <c r="A413" s="30" t="str">
        <f>IF(①陸連データ貼付け!M413="","",①陸連データ貼付け!M413)</f>
        <v>3-127</v>
      </c>
      <c r="B413" s="30" t="str">
        <f t="shared" si="21"/>
        <v>3</v>
      </c>
      <c r="C413" s="30" t="str">
        <f t="shared" si="22"/>
        <v>-127</v>
      </c>
      <c r="D413" s="30">
        <f>①陸連データ貼付け!B413</f>
        <v>64086125</v>
      </c>
      <c r="E413" s="30" t="str">
        <f>①陸連データ貼付け!C413</f>
        <v>三好　すなお</v>
      </c>
      <c r="F413" s="30" t="str">
        <f>ASC(①陸連データ貼付け!D413)</f>
        <v>ﾐﾖｼ ｽﾅｵ</v>
      </c>
      <c r="G413" s="30" t="str">
        <f>①陸連データ貼付け!E413</f>
        <v>女</v>
      </c>
      <c r="H413" s="30">
        <f>①陸連データ貼付け!H413</f>
        <v>8194</v>
      </c>
      <c r="I413" s="30" t="str">
        <f>①陸連データ貼付け!I413</f>
        <v>岡崎クラブ</v>
      </c>
      <c r="J413" s="30" t="str">
        <f>①陸連データ貼付け!J413</f>
        <v>オカザキ</v>
      </c>
      <c r="K413" s="30" t="str">
        <f t="shared" si="23"/>
        <v>岡崎クラブ</v>
      </c>
      <c r="L413" s="30" t="str">
        <f>IF(①陸連データ貼付け!P413="","",①陸連データ貼付け!P413)</f>
        <v/>
      </c>
      <c r="M413" s="30" t="str">
        <f>①陸連データ貼付け!Q413</f>
        <v>一般</v>
      </c>
    </row>
    <row r="414" spans="1:13">
      <c r="A414" s="30" t="str">
        <f>IF(①陸連データ貼付け!M414="","",①陸連データ貼付け!M414)</f>
        <v>3-069</v>
      </c>
      <c r="B414" s="30" t="str">
        <f t="shared" si="21"/>
        <v>3</v>
      </c>
      <c r="C414" s="30" t="str">
        <f t="shared" si="22"/>
        <v>-069</v>
      </c>
      <c r="D414" s="30">
        <f>①陸連データ貼付け!B414</f>
        <v>2946223</v>
      </c>
      <c r="E414" s="30" t="str">
        <f>①陸連データ貼付け!C414</f>
        <v>村上　脩一</v>
      </c>
      <c r="F414" s="30" t="str">
        <f>ASC(①陸連データ貼付け!D414)</f>
        <v>ﾑﾗｶﾐ ｼｭｳｲﾁ</v>
      </c>
      <c r="G414" s="30" t="str">
        <f>①陸連データ貼付け!E414</f>
        <v>男</v>
      </c>
      <c r="H414" s="30">
        <f>①陸連データ貼付け!H414</f>
        <v>8194</v>
      </c>
      <c r="I414" s="30" t="str">
        <f>①陸連データ貼付け!I414</f>
        <v>岡崎クラブ</v>
      </c>
      <c r="J414" s="30" t="str">
        <f>①陸連データ貼付け!J414</f>
        <v>オカザキ</v>
      </c>
      <c r="K414" s="30" t="str">
        <f t="shared" si="23"/>
        <v>岡崎クラブ</v>
      </c>
      <c r="L414" s="30" t="str">
        <f>IF(①陸連データ貼付け!P414="","",①陸連データ貼付け!P414)</f>
        <v/>
      </c>
      <c r="M414" s="30" t="str">
        <f>①陸連データ貼付け!Q414</f>
        <v>一般</v>
      </c>
    </row>
    <row r="415" spans="1:13">
      <c r="A415" s="30" t="str">
        <f>IF(①陸連データ貼付け!M415="","",①陸連データ貼付け!M415)</f>
        <v>3-100</v>
      </c>
      <c r="B415" s="30" t="str">
        <f t="shared" si="21"/>
        <v>3</v>
      </c>
      <c r="C415" s="30" t="str">
        <f t="shared" si="22"/>
        <v>-100</v>
      </c>
      <c r="D415" s="30">
        <f>①陸連データ貼付け!B415</f>
        <v>2950319</v>
      </c>
      <c r="E415" s="30" t="str">
        <f>①陸連データ貼付け!C415</f>
        <v>森　和則</v>
      </c>
      <c r="F415" s="30" t="str">
        <f>ASC(①陸連データ貼付け!D415)</f>
        <v>ﾓﾘ ｶｽﾞﾉﾘ</v>
      </c>
      <c r="G415" s="30" t="str">
        <f>①陸連データ貼付け!E415</f>
        <v>男</v>
      </c>
      <c r="H415" s="30">
        <f>①陸連データ貼付け!H415</f>
        <v>8194</v>
      </c>
      <c r="I415" s="30" t="str">
        <f>①陸連データ貼付け!I415</f>
        <v>岡崎クラブ</v>
      </c>
      <c r="J415" s="30" t="str">
        <f>①陸連データ貼付け!J415</f>
        <v>オカザキ</v>
      </c>
      <c r="K415" s="30" t="str">
        <f t="shared" si="23"/>
        <v>岡崎クラブ</v>
      </c>
      <c r="L415" s="30" t="str">
        <f>IF(①陸連データ貼付け!P415="","",①陸連データ貼付け!P415)</f>
        <v/>
      </c>
      <c r="M415" s="30" t="str">
        <f>①陸連データ貼付け!Q415</f>
        <v>一般</v>
      </c>
    </row>
    <row r="416" spans="1:13">
      <c r="A416" s="30" t="str">
        <f>IF(①陸連データ貼付け!M416="","",①陸連データ貼付け!M416)</f>
        <v>3-086</v>
      </c>
      <c r="B416" s="30" t="str">
        <f t="shared" si="21"/>
        <v>3</v>
      </c>
      <c r="C416" s="30" t="str">
        <f t="shared" si="22"/>
        <v>-086</v>
      </c>
      <c r="D416" s="30">
        <f>①陸連データ貼付け!B416</f>
        <v>2948225</v>
      </c>
      <c r="E416" s="30" t="str">
        <f>①陸連データ貼付け!C416</f>
        <v>森園　知博</v>
      </c>
      <c r="F416" s="30" t="str">
        <f>ASC(①陸連データ貼付け!D416)</f>
        <v>ﾓﾘｿﾞﾉ ﾄﾓﾋﾛ</v>
      </c>
      <c r="G416" s="30" t="str">
        <f>①陸連データ貼付け!E416</f>
        <v>男</v>
      </c>
      <c r="H416" s="30">
        <f>①陸連データ貼付け!H416</f>
        <v>8194</v>
      </c>
      <c r="I416" s="30" t="str">
        <f>①陸連データ貼付け!I416</f>
        <v>岡崎クラブ</v>
      </c>
      <c r="J416" s="30" t="str">
        <f>①陸連データ貼付け!J416</f>
        <v>オカザキ</v>
      </c>
      <c r="K416" s="30" t="str">
        <f t="shared" si="23"/>
        <v>岡崎クラブ</v>
      </c>
      <c r="L416" s="30" t="str">
        <f>IF(①陸連データ貼付け!P416="","",①陸連データ貼付け!P416)</f>
        <v/>
      </c>
      <c r="M416" s="30" t="str">
        <f>①陸連データ貼付け!Q416</f>
        <v>一般</v>
      </c>
    </row>
    <row r="417" spans="1:13">
      <c r="A417" s="30" t="str">
        <f>IF(①陸連データ貼付け!M417="","",①陸連データ貼付け!M417)</f>
        <v>C395</v>
      </c>
      <c r="B417" s="30" t="str">
        <f t="shared" si="21"/>
        <v>C</v>
      </c>
      <c r="C417" s="30" t="str">
        <f t="shared" si="22"/>
        <v>395</v>
      </c>
      <c r="D417" s="30">
        <f>①陸連データ貼付け!B417</f>
        <v>51869635</v>
      </c>
      <c r="E417" s="30" t="str">
        <f>①陸連データ貼付け!C417</f>
        <v>柳瀬　英喜</v>
      </c>
      <c r="F417" s="30" t="str">
        <f>ASC(①陸連データ貼付け!D417)</f>
        <v>ﾔﾅｾ ﾋﾃﾞｷ</v>
      </c>
      <c r="G417" s="30" t="str">
        <f>①陸連データ貼付け!E417</f>
        <v>男</v>
      </c>
      <c r="H417" s="30">
        <f>①陸連データ貼付け!H417</f>
        <v>8194</v>
      </c>
      <c r="I417" s="30" t="str">
        <f>①陸連データ貼付け!I417</f>
        <v>岡崎クラブ</v>
      </c>
      <c r="J417" s="30" t="str">
        <f>①陸連データ貼付け!J417</f>
        <v>オカザキ</v>
      </c>
      <c r="K417" s="30" t="str">
        <f t="shared" si="23"/>
        <v>岡崎クラブ</v>
      </c>
      <c r="L417" s="30" t="str">
        <f>IF(①陸連データ貼付け!P417="","",①陸連データ貼付け!P417)</f>
        <v/>
      </c>
      <c r="M417" s="30" t="str">
        <f>①陸連データ貼付け!Q417</f>
        <v>一般</v>
      </c>
    </row>
    <row r="418" spans="1:13">
      <c r="A418" s="30" t="str">
        <f>IF(①陸連データ貼付け!M418="","",①陸連データ貼付け!M418)</f>
        <v>3-072</v>
      </c>
      <c r="B418" s="30" t="str">
        <f t="shared" si="21"/>
        <v>3</v>
      </c>
      <c r="C418" s="30" t="str">
        <f t="shared" si="22"/>
        <v>-072</v>
      </c>
      <c r="D418" s="30">
        <f>①陸連データ貼付け!B418</f>
        <v>2946627</v>
      </c>
      <c r="E418" s="30" t="str">
        <f>①陸連データ貼付け!C418</f>
        <v>山内　満</v>
      </c>
      <c r="F418" s="30" t="str">
        <f>ASC(①陸連データ貼付け!D418)</f>
        <v>ﾔﾏｳﾁ ﾐﾂﾙ</v>
      </c>
      <c r="G418" s="30" t="str">
        <f>①陸連データ貼付け!E418</f>
        <v>男</v>
      </c>
      <c r="H418" s="30">
        <f>①陸連データ貼付け!H418</f>
        <v>8194</v>
      </c>
      <c r="I418" s="30" t="str">
        <f>①陸連データ貼付け!I418</f>
        <v>岡崎クラブ</v>
      </c>
      <c r="J418" s="30" t="str">
        <f>①陸連データ貼付け!J418</f>
        <v>オカザキ</v>
      </c>
      <c r="K418" s="30" t="str">
        <f t="shared" si="23"/>
        <v>岡崎クラブ</v>
      </c>
      <c r="L418" s="30" t="str">
        <f>IF(①陸連データ貼付け!P418="","",①陸連データ貼付け!P418)</f>
        <v/>
      </c>
      <c r="M418" s="30" t="str">
        <f>①陸連データ貼付け!Q418</f>
        <v>一般</v>
      </c>
    </row>
    <row r="419" spans="1:13">
      <c r="A419" s="30" t="str">
        <f>IF(①陸連データ貼付け!M419="","",①陸連データ貼付け!M419)</f>
        <v>3-077</v>
      </c>
      <c r="B419" s="30" t="str">
        <f t="shared" si="21"/>
        <v>3</v>
      </c>
      <c r="C419" s="30" t="str">
        <f t="shared" si="22"/>
        <v>-077</v>
      </c>
      <c r="D419" s="30">
        <f>①陸連データ貼付け!B419</f>
        <v>2947224</v>
      </c>
      <c r="E419" s="30" t="str">
        <f>①陸連データ貼付け!C419</f>
        <v>山本　久夫</v>
      </c>
      <c r="F419" s="30" t="str">
        <f>ASC(①陸連データ貼付け!D419)</f>
        <v>ﾔﾏﾓﾄ ﾋｻｵ</v>
      </c>
      <c r="G419" s="30" t="str">
        <f>①陸連データ貼付け!E419</f>
        <v>男</v>
      </c>
      <c r="H419" s="30">
        <f>①陸連データ貼付け!H419</f>
        <v>8194</v>
      </c>
      <c r="I419" s="30" t="str">
        <f>①陸連データ貼付け!I419</f>
        <v>岡崎クラブ</v>
      </c>
      <c r="J419" s="30" t="str">
        <f>①陸連データ貼付け!J419</f>
        <v>オカザキ</v>
      </c>
      <c r="K419" s="30" t="str">
        <f t="shared" si="23"/>
        <v>岡崎クラブ</v>
      </c>
      <c r="L419" s="30" t="str">
        <f>IF(①陸連データ貼付け!P419="","",①陸連データ貼付け!P419)</f>
        <v/>
      </c>
      <c r="M419" s="30" t="str">
        <f>①陸連データ貼付け!Q419</f>
        <v>一般</v>
      </c>
    </row>
    <row r="420" spans="1:13">
      <c r="A420" s="30" t="str">
        <f>IF(①陸連データ貼付け!M420="","",①陸連データ貼付け!M420)</f>
        <v>C393</v>
      </c>
      <c r="B420" s="30" t="str">
        <f t="shared" si="21"/>
        <v>C</v>
      </c>
      <c r="C420" s="30" t="str">
        <f t="shared" si="22"/>
        <v>393</v>
      </c>
      <c r="D420" s="30">
        <f>①陸連データ貼付け!B420</f>
        <v>3206011</v>
      </c>
      <c r="E420" s="30" t="str">
        <f>①陸連データ貼付け!C420</f>
        <v>山本　鎮</v>
      </c>
      <c r="F420" s="30" t="str">
        <f>ASC(①陸連データ貼付け!D420)</f>
        <v>ﾔﾏﾓﾄ ﾏﾓﾙ</v>
      </c>
      <c r="G420" s="30" t="str">
        <f>①陸連データ貼付け!E420</f>
        <v>男</v>
      </c>
      <c r="H420" s="30">
        <f>①陸連データ貼付け!H420</f>
        <v>8194</v>
      </c>
      <c r="I420" s="30" t="str">
        <f>①陸連データ貼付け!I420</f>
        <v>岡崎クラブ</v>
      </c>
      <c r="J420" s="30" t="str">
        <f>①陸連データ貼付け!J420</f>
        <v>オカザキ</v>
      </c>
      <c r="K420" s="30" t="str">
        <f t="shared" si="23"/>
        <v>岡崎クラブ</v>
      </c>
      <c r="L420" s="30" t="str">
        <f>IF(①陸連データ貼付け!P420="","",①陸連データ貼付け!P420)</f>
        <v/>
      </c>
      <c r="M420" s="30" t="str">
        <f>①陸連データ貼付け!Q420</f>
        <v>一般</v>
      </c>
    </row>
    <row r="421" spans="1:13">
      <c r="A421" s="30" t="str">
        <f>IF(①陸連データ貼付け!M421="","",①陸連データ貼付け!M421)</f>
        <v>3-135</v>
      </c>
      <c r="B421" s="30" t="str">
        <f t="shared" si="21"/>
        <v>3</v>
      </c>
      <c r="C421" s="30" t="str">
        <f t="shared" si="22"/>
        <v>-135</v>
      </c>
      <c r="D421" s="30">
        <f>①陸連データ貼付け!B421</f>
        <v>2950117</v>
      </c>
      <c r="E421" s="30" t="str">
        <f>①陸連データ貼付け!C421</f>
        <v>吉岡　至道</v>
      </c>
      <c r="F421" s="30" t="str">
        <f>ASC(①陸連データ貼付け!D421)</f>
        <v>ﾖｼｵｶ ﾖｼﾐﾁ</v>
      </c>
      <c r="G421" s="30" t="str">
        <f>①陸連データ貼付け!E421</f>
        <v>男</v>
      </c>
      <c r="H421" s="30">
        <f>①陸連データ貼付け!H421</f>
        <v>8194</v>
      </c>
      <c r="I421" s="30" t="str">
        <f>①陸連データ貼付け!I421</f>
        <v>岡崎クラブ</v>
      </c>
      <c r="J421" s="30" t="str">
        <f>①陸連データ貼付け!J421</f>
        <v>オカザキ</v>
      </c>
      <c r="K421" s="30" t="str">
        <f t="shared" si="23"/>
        <v>岡崎クラブ</v>
      </c>
      <c r="L421" s="30" t="str">
        <f>IF(①陸連データ貼付け!P421="","",①陸連データ貼付け!P421)</f>
        <v/>
      </c>
      <c r="M421" s="30" t="str">
        <f>①陸連データ貼付け!Q421</f>
        <v>一般</v>
      </c>
    </row>
    <row r="422" spans="1:13">
      <c r="A422" s="30" t="str">
        <f>IF(①陸連データ貼付け!M422="","",①陸連データ貼付け!M422)</f>
        <v>3-191</v>
      </c>
      <c r="B422" s="30" t="str">
        <f t="shared" si="21"/>
        <v>3</v>
      </c>
      <c r="C422" s="30" t="str">
        <f t="shared" si="22"/>
        <v>-191</v>
      </c>
      <c r="D422" s="30">
        <f>①陸連データ貼付け!B422</f>
        <v>16856834</v>
      </c>
      <c r="E422" s="30" t="str">
        <f>①陸連データ貼付け!C422</f>
        <v>吉原　礼</v>
      </c>
      <c r="F422" s="30" t="str">
        <f>ASC(①陸連データ貼付け!D422)</f>
        <v>ﾖｼﾊﾗ ｱﾔ</v>
      </c>
      <c r="G422" s="30" t="str">
        <f>①陸連データ貼付け!E422</f>
        <v>女</v>
      </c>
      <c r="H422" s="30">
        <f>①陸連データ貼付け!H422</f>
        <v>8194</v>
      </c>
      <c r="I422" s="30" t="str">
        <f>①陸連データ貼付け!I422</f>
        <v>岡崎クラブ</v>
      </c>
      <c r="J422" s="30" t="str">
        <f>①陸連データ貼付け!J422</f>
        <v>オカザキ</v>
      </c>
      <c r="K422" s="30" t="str">
        <f t="shared" si="23"/>
        <v>岡崎クラブ</v>
      </c>
      <c r="L422" s="30" t="str">
        <f>IF(①陸連データ貼付け!P422="","",①陸連データ貼付け!P422)</f>
        <v/>
      </c>
      <c r="M422" s="30" t="str">
        <f>①陸連データ貼付け!Q422</f>
        <v>一般</v>
      </c>
    </row>
    <row r="423" spans="1:13">
      <c r="A423" s="30" t="str">
        <f>IF(①陸連データ貼付け!M423="","",①陸連データ貼付け!M423)</f>
        <v>3-102</v>
      </c>
      <c r="B423" s="30" t="str">
        <f t="shared" si="21"/>
        <v>3</v>
      </c>
      <c r="C423" s="30" t="str">
        <f t="shared" si="22"/>
        <v>-102</v>
      </c>
      <c r="D423" s="30">
        <f>①陸連データ貼付け!B423</f>
        <v>2950521</v>
      </c>
      <c r="E423" s="30" t="str">
        <f>①陸連データ貼付け!C423</f>
        <v>米津　倍之</v>
      </c>
      <c r="F423" s="30" t="str">
        <f>ASC(①陸連データ貼付け!D423)</f>
        <v>ﾖﾈﾂﾞ ﾏｽﾕｷ</v>
      </c>
      <c r="G423" s="30" t="str">
        <f>①陸連データ貼付け!E423</f>
        <v>男</v>
      </c>
      <c r="H423" s="30">
        <f>①陸連データ貼付け!H423</f>
        <v>8194</v>
      </c>
      <c r="I423" s="30" t="str">
        <f>①陸連データ貼付け!I423</f>
        <v>岡崎クラブ</v>
      </c>
      <c r="J423" s="30" t="str">
        <f>①陸連データ貼付け!J423</f>
        <v>オカザキ</v>
      </c>
      <c r="K423" s="30" t="str">
        <f t="shared" si="23"/>
        <v>岡崎クラブ</v>
      </c>
      <c r="L423" s="30" t="str">
        <f>IF(①陸連データ貼付け!P423="","",①陸連データ貼付け!P423)</f>
        <v/>
      </c>
      <c r="M423" s="30" t="str">
        <f>①陸連データ貼付け!Q423</f>
        <v>一般</v>
      </c>
    </row>
    <row r="424" spans="1:13">
      <c r="A424" s="30" t="str">
        <f>IF(①陸連データ貼付け!M424="","",①陸連データ貼付け!M424)</f>
        <v>C452</v>
      </c>
      <c r="B424" s="30" t="str">
        <f t="shared" si="21"/>
        <v>C</v>
      </c>
      <c r="C424" s="30" t="str">
        <f t="shared" si="22"/>
        <v>452</v>
      </c>
      <c r="D424" s="30">
        <f>①陸連データ貼付け!B424</f>
        <v>96903936</v>
      </c>
      <c r="E424" s="30" t="str">
        <f>①陸連データ貼付け!C424</f>
        <v>浅岡　圭輔</v>
      </c>
      <c r="F424" s="30" t="str">
        <f>ASC(①陸連データ貼付け!D424)</f>
        <v>ｱｻｵｶ ｹｲｽｹ</v>
      </c>
      <c r="G424" s="30" t="str">
        <f>①陸連データ貼付け!E424</f>
        <v>男</v>
      </c>
      <c r="H424" s="30">
        <f>①陸連データ貼付け!H424</f>
        <v>19888</v>
      </c>
      <c r="I424" s="30" t="str">
        <f>①陸連データ貼付け!I424</f>
        <v>岡崎中央総合公園ランニングクラブ</v>
      </c>
      <c r="J424" s="30" t="str">
        <f>①陸連データ貼付け!J424</f>
        <v>オカザキチュウオウソウゴウコウエンランニングクラグ</v>
      </c>
      <c r="K424" s="30" t="str">
        <f t="shared" si="23"/>
        <v>岡崎中央総合公園ランニングクラブ</v>
      </c>
      <c r="L424" s="30" t="str">
        <f>IF(①陸連データ貼付け!P424="","",①陸連データ貼付け!P424)</f>
        <v/>
      </c>
      <c r="M424" s="30" t="str">
        <f>①陸連データ貼付け!Q424</f>
        <v>一般</v>
      </c>
    </row>
    <row r="425" spans="1:13">
      <c r="A425" s="30" t="str">
        <f>IF(①陸連データ貼付け!M425="","",①陸連データ貼付け!M425)</f>
        <v>C453</v>
      </c>
      <c r="B425" s="30" t="str">
        <f t="shared" si="21"/>
        <v>C</v>
      </c>
      <c r="C425" s="30" t="str">
        <f t="shared" si="22"/>
        <v>453</v>
      </c>
      <c r="D425" s="30">
        <f>①陸連データ貼付け!B425</f>
        <v>96904028</v>
      </c>
      <c r="E425" s="30" t="str">
        <f>①陸連データ貼付け!C425</f>
        <v>石川　恵子</v>
      </c>
      <c r="F425" s="30" t="str">
        <f>ASC(①陸連データ貼付け!D425)</f>
        <v>ｲｼｶﾜ ｹｲｺ</v>
      </c>
      <c r="G425" s="30" t="str">
        <f>①陸連データ貼付け!E425</f>
        <v>女</v>
      </c>
      <c r="H425" s="30">
        <f>①陸連データ貼付け!H425</f>
        <v>19888</v>
      </c>
      <c r="I425" s="30" t="str">
        <f>①陸連データ貼付け!I425</f>
        <v>岡崎中央総合公園ランニングクラブ</v>
      </c>
      <c r="J425" s="30" t="str">
        <f>①陸連データ貼付け!J425</f>
        <v>オカザキチュウオウソウゴウコウエンランニングクラグ</v>
      </c>
      <c r="K425" s="30" t="str">
        <f t="shared" si="23"/>
        <v>岡崎中央総合公園ランニングクラブ</v>
      </c>
      <c r="L425" s="30" t="str">
        <f>IF(①陸連データ貼付け!P425="","",①陸連データ貼付け!P425)</f>
        <v/>
      </c>
      <c r="M425" s="30" t="str">
        <f>①陸連データ貼付け!Q425</f>
        <v>一般</v>
      </c>
    </row>
    <row r="426" spans="1:13">
      <c r="A426" s="30" t="str">
        <f>IF(①陸連データ貼付け!M426="","",①陸連データ貼付け!M426)</f>
        <v>C447</v>
      </c>
      <c r="B426" s="30" t="str">
        <f t="shared" si="21"/>
        <v>C</v>
      </c>
      <c r="C426" s="30" t="str">
        <f t="shared" si="22"/>
        <v>447</v>
      </c>
      <c r="D426" s="30">
        <f>①陸連データ貼付け!B426</f>
        <v>72955735</v>
      </c>
      <c r="E426" s="30" t="str">
        <f>①陸連データ貼付け!C426</f>
        <v>井土　進五</v>
      </c>
      <c r="F426" s="30" t="str">
        <f>ASC(①陸連データ貼付け!D426)</f>
        <v>ｲﾂﾞﾁ ｼﾝｺﾞ</v>
      </c>
      <c r="G426" s="30" t="str">
        <f>①陸連データ貼付け!E426</f>
        <v>男</v>
      </c>
      <c r="H426" s="30">
        <f>①陸連データ貼付け!H426</f>
        <v>19888</v>
      </c>
      <c r="I426" s="30" t="str">
        <f>①陸連データ貼付け!I426</f>
        <v>岡崎中央総合公園ランニングクラブ</v>
      </c>
      <c r="J426" s="30" t="str">
        <f>①陸連データ貼付け!J426</f>
        <v>オカザキチュウオウソウゴウコウエンランニングクラグ</v>
      </c>
      <c r="K426" s="30" t="str">
        <f t="shared" si="23"/>
        <v>岡崎中央総合公園ランニングクラブ</v>
      </c>
      <c r="L426" s="30" t="str">
        <f>IF(①陸連データ貼付け!P426="","",①陸連データ貼付け!P426)</f>
        <v/>
      </c>
      <c r="M426" s="30" t="str">
        <f>①陸連データ貼付け!Q426</f>
        <v>一般</v>
      </c>
    </row>
    <row r="427" spans="1:13">
      <c r="A427" s="30" t="str">
        <f>IF(①陸連データ貼付け!M427="","",①陸連データ貼付け!M427)</f>
        <v>C448</v>
      </c>
      <c r="B427" s="30" t="str">
        <f t="shared" si="21"/>
        <v>C</v>
      </c>
      <c r="C427" s="30" t="str">
        <f t="shared" si="22"/>
        <v>448</v>
      </c>
      <c r="D427" s="30">
        <f>①陸連データ貼付け!B427</f>
        <v>96903532</v>
      </c>
      <c r="E427" s="30" t="str">
        <f>①陸連データ貼付け!C427</f>
        <v>岩村　伸治</v>
      </c>
      <c r="F427" s="30" t="str">
        <f>ASC(①陸連データ貼付け!D427)</f>
        <v>ｲﾜﾑﾗ ｼﾝｼﾞ</v>
      </c>
      <c r="G427" s="30" t="str">
        <f>①陸連データ貼付け!E427</f>
        <v>男</v>
      </c>
      <c r="H427" s="30">
        <f>①陸連データ貼付け!H427</f>
        <v>19888</v>
      </c>
      <c r="I427" s="30" t="str">
        <f>①陸連データ貼付け!I427</f>
        <v>岡崎中央総合公園ランニングクラブ</v>
      </c>
      <c r="J427" s="30" t="str">
        <f>①陸連データ貼付け!J427</f>
        <v>オカザキチュウオウソウゴウコウエンランニングクラグ</v>
      </c>
      <c r="K427" s="30" t="str">
        <f t="shared" si="23"/>
        <v>岡崎中央総合公園ランニングクラブ</v>
      </c>
      <c r="L427" s="30" t="str">
        <f>IF(①陸連データ貼付け!P427="","",①陸連データ貼付け!P427)</f>
        <v/>
      </c>
      <c r="M427" s="30" t="str">
        <f>①陸連データ貼付け!Q427</f>
        <v>一般</v>
      </c>
    </row>
    <row r="428" spans="1:13">
      <c r="A428" s="30" t="str">
        <f>IF(①陸連データ貼付け!M428="","",①陸連データ貼付け!M428)</f>
        <v>C435</v>
      </c>
      <c r="B428" s="30" t="str">
        <f t="shared" si="21"/>
        <v>C</v>
      </c>
      <c r="C428" s="30" t="str">
        <f t="shared" si="22"/>
        <v>435</v>
      </c>
      <c r="D428" s="30">
        <f>①陸連データ貼付け!B428</f>
        <v>3114615</v>
      </c>
      <c r="E428" s="30" t="str">
        <f>①陸連データ貼付け!C428</f>
        <v>尾崎　悟司</v>
      </c>
      <c r="F428" s="30" t="str">
        <f>ASC(①陸連データ貼付け!D428)</f>
        <v>ｵｻﾞｷ ｻﾄｼ</v>
      </c>
      <c r="G428" s="30" t="str">
        <f>①陸連データ貼付け!E428</f>
        <v>男</v>
      </c>
      <c r="H428" s="30">
        <f>①陸連データ貼付け!H428</f>
        <v>19888</v>
      </c>
      <c r="I428" s="30" t="str">
        <f>①陸連データ貼付け!I428</f>
        <v>岡崎中央総合公園ランニングクラブ</v>
      </c>
      <c r="J428" s="30" t="str">
        <f>①陸連データ貼付け!J428</f>
        <v>オカザキチュウオウソウゴウコウエンランニングクラグ</v>
      </c>
      <c r="K428" s="30" t="str">
        <f t="shared" si="23"/>
        <v>岡崎中央総合公園ランニングクラブ</v>
      </c>
      <c r="L428" s="30" t="str">
        <f>IF(①陸連データ貼付け!P428="","",①陸連データ貼付け!P428)</f>
        <v/>
      </c>
      <c r="M428" s="30" t="str">
        <f>①陸連データ貼付け!Q428</f>
        <v>一般</v>
      </c>
    </row>
    <row r="429" spans="1:13">
      <c r="A429" s="30" t="str">
        <f>IF(①陸連データ貼付け!M429="","",①陸連データ貼付け!M429)</f>
        <v>C451</v>
      </c>
      <c r="B429" s="30" t="str">
        <f t="shared" si="21"/>
        <v>C</v>
      </c>
      <c r="C429" s="30" t="str">
        <f t="shared" si="22"/>
        <v>451</v>
      </c>
      <c r="D429" s="30">
        <f>①陸連データ貼付け!B429</f>
        <v>96903835</v>
      </c>
      <c r="E429" s="30" t="str">
        <f>①陸連データ貼付け!C429</f>
        <v>加治佐　照幸</v>
      </c>
      <c r="F429" s="30" t="str">
        <f>ASC(①陸連データ貼付け!D429)</f>
        <v>ｶｼﾞｻ ﾃﾙﾕｷ</v>
      </c>
      <c r="G429" s="30" t="str">
        <f>①陸連データ貼付け!E429</f>
        <v>男</v>
      </c>
      <c r="H429" s="30">
        <f>①陸連データ貼付け!H429</f>
        <v>19888</v>
      </c>
      <c r="I429" s="30" t="str">
        <f>①陸連データ貼付け!I429</f>
        <v>岡崎中央総合公園ランニングクラブ</v>
      </c>
      <c r="J429" s="30" t="str">
        <f>①陸連データ貼付け!J429</f>
        <v>オカザキチュウオウソウゴウコウエンランニングクラグ</v>
      </c>
      <c r="K429" s="30" t="str">
        <f t="shared" si="23"/>
        <v>岡崎中央総合公園ランニングクラブ</v>
      </c>
      <c r="L429" s="30" t="str">
        <f>IF(①陸連データ貼付け!P429="","",①陸連データ貼付け!P429)</f>
        <v/>
      </c>
      <c r="M429" s="30" t="str">
        <f>①陸連データ貼付け!Q429</f>
        <v>一般</v>
      </c>
    </row>
    <row r="430" spans="1:13">
      <c r="A430" s="30" t="str">
        <f>IF(①陸連データ貼付け!M430="","",①陸連データ貼付け!M430)</f>
        <v>C440</v>
      </c>
      <c r="B430" s="30" t="str">
        <f t="shared" si="21"/>
        <v>C</v>
      </c>
      <c r="C430" s="30" t="str">
        <f t="shared" si="22"/>
        <v>440</v>
      </c>
      <c r="D430" s="30">
        <f>①陸連データ貼付け!B430</f>
        <v>24784732</v>
      </c>
      <c r="E430" s="30" t="str">
        <f>①陸連データ貼付け!C430</f>
        <v>桐木　文英</v>
      </c>
      <c r="F430" s="30" t="str">
        <f>ASC(①陸連データ貼付け!D430)</f>
        <v>ｷﾘｷ ﾌﾐｴ</v>
      </c>
      <c r="G430" s="30" t="str">
        <f>①陸連データ貼付け!E430</f>
        <v>女</v>
      </c>
      <c r="H430" s="30">
        <f>①陸連データ貼付け!H430</f>
        <v>19888</v>
      </c>
      <c r="I430" s="30" t="str">
        <f>①陸連データ貼付け!I430</f>
        <v>岡崎中央総合公園ランニングクラブ</v>
      </c>
      <c r="J430" s="30" t="str">
        <f>①陸連データ貼付け!J430</f>
        <v>オカザキチュウオウソウゴウコウエンランニングクラグ</v>
      </c>
      <c r="K430" s="30" t="str">
        <f t="shared" si="23"/>
        <v>岡崎中央総合公園ランニングクラブ</v>
      </c>
      <c r="L430" s="30" t="str">
        <f>IF(①陸連データ貼付け!P430="","",①陸連データ貼付け!P430)</f>
        <v/>
      </c>
      <c r="M430" s="30" t="str">
        <f>①陸連データ貼付け!Q430</f>
        <v>一般</v>
      </c>
    </row>
    <row r="431" spans="1:13">
      <c r="A431" s="30" t="str">
        <f>IF(①陸連データ貼付け!M431="","",①陸連データ貼付け!M431)</f>
        <v>C444</v>
      </c>
      <c r="B431" s="30" t="str">
        <f t="shared" si="21"/>
        <v>C</v>
      </c>
      <c r="C431" s="30" t="str">
        <f t="shared" si="22"/>
        <v>444</v>
      </c>
      <c r="D431" s="30">
        <f>①陸連データ貼付け!B431</f>
        <v>35528326</v>
      </c>
      <c r="E431" s="30" t="str">
        <f>①陸連データ貼付け!C431</f>
        <v>佐藤　貴久</v>
      </c>
      <c r="F431" s="30" t="str">
        <f>ASC(①陸連データ貼付け!D431)</f>
        <v>ｻﾄｳ ﾀｶﾋｻ</v>
      </c>
      <c r="G431" s="30" t="str">
        <f>①陸連データ貼付け!E431</f>
        <v>男</v>
      </c>
      <c r="H431" s="30">
        <f>①陸連データ貼付け!H431</f>
        <v>19888</v>
      </c>
      <c r="I431" s="30" t="str">
        <f>①陸連データ貼付け!I431</f>
        <v>岡崎中央総合公園ランニングクラブ</v>
      </c>
      <c r="J431" s="30" t="str">
        <f>①陸連データ貼付け!J431</f>
        <v>オカザキチュウオウソウゴウコウエンランニングクラグ</v>
      </c>
      <c r="K431" s="30" t="str">
        <f t="shared" si="23"/>
        <v>岡崎中央総合公園ランニングクラブ</v>
      </c>
      <c r="L431" s="30" t="str">
        <f>IF(①陸連データ貼付け!P431="","",①陸連データ貼付け!P431)</f>
        <v/>
      </c>
      <c r="M431" s="30" t="str">
        <f>①陸連データ貼付け!Q431</f>
        <v>一般</v>
      </c>
    </row>
    <row r="432" spans="1:13">
      <c r="A432" s="30" t="str">
        <f>IF(①陸連データ貼付け!M432="","",①陸連データ貼付け!M432)</f>
        <v>C429</v>
      </c>
      <c r="B432" s="30" t="str">
        <f t="shared" si="21"/>
        <v>C</v>
      </c>
      <c r="C432" s="30" t="str">
        <f t="shared" si="22"/>
        <v>429</v>
      </c>
      <c r="D432" s="30">
        <f>①陸連データ貼付け!B432</f>
        <v>2950925</v>
      </c>
      <c r="E432" s="30" t="str">
        <f>①陸連データ貼付け!C432</f>
        <v>佐藤　善彦</v>
      </c>
      <c r="F432" s="30" t="str">
        <f>ASC(①陸連データ貼付け!D432)</f>
        <v>ｻﾄｳ ﾖｼﾋｺ</v>
      </c>
      <c r="G432" s="30" t="str">
        <f>①陸連データ貼付け!E432</f>
        <v>男</v>
      </c>
      <c r="H432" s="30">
        <f>①陸連データ貼付け!H432</f>
        <v>19888</v>
      </c>
      <c r="I432" s="30" t="str">
        <f>①陸連データ貼付け!I432</f>
        <v>岡崎中央総合公園ランニングクラブ</v>
      </c>
      <c r="J432" s="30" t="str">
        <f>①陸連データ貼付け!J432</f>
        <v>オカザキチュウオウソウゴウコウエンランニングクラグ</v>
      </c>
      <c r="K432" s="30" t="str">
        <f t="shared" si="23"/>
        <v>岡崎中央総合公園ランニングクラブ</v>
      </c>
      <c r="L432" s="30" t="str">
        <f>IF(①陸連データ貼付け!P432="","",①陸連データ貼付け!P432)</f>
        <v/>
      </c>
      <c r="M432" s="30" t="str">
        <f>①陸連データ貼付け!Q432</f>
        <v>一般</v>
      </c>
    </row>
    <row r="433" spans="1:13">
      <c r="A433" s="30" t="str">
        <f>IF(①陸連データ貼付け!M433="","",①陸連データ貼付け!M433)</f>
        <v>C431</v>
      </c>
      <c r="B433" s="30" t="str">
        <f t="shared" si="21"/>
        <v>C</v>
      </c>
      <c r="C433" s="30" t="str">
        <f t="shared" si="22"/>
        <v>431</v>
      </c>
      <c r="D433" s="30">
        <f>①陸連データ貼付け!B433</f>
        <v>2951522</v>
      </c>
      <c r="E433" s="30" t="str">
        <f>①陸連データ貼付け!C433</f>
        <v>杉浦　正二</v>
      </c>
      <c r="F433" s="30" t="str">
        <f>ASC(①陸連データ貼付け!D433)</f>
        <v>ｽｷﾞｳﾗ ｼｮｳｼﾞ</v>
      </c>
      <c r="G433" s="30" t="str">
        <f>①陸連データ貼付け!E433</f>
        <v>男</v>
      </c>
      <c r="H433" s="30">
        <f>①陸連データ貼付け!H433</f>
        <v>19888</v>
      </c>
      <c r="I433" s="30" t="str">
        <f>①陸連データ貼付け!I433</f>
        <v>岡崎中央総合公園ランニングクラブ</v>
      </c>
      <c r="J433" s="30" t="str">
        <f>①陸連データ貼付け!J433</f>
        <v>オカザキチュウオウソウゴウコウエンランニングクラグ</v>
      </c>
      <c r="K433" s="30" t="str">
        <f t="shared" si="23"/>
        <v>岡崎中央総合公園ランニングクラブ</v>
      </c>
      <c r="L433" s="30" t="str">
        <f>IF(①陸連データ貼付け!P433="","",①陸連データ貼付け!P433)</f>
        <v/>
      </c>
      <c r="M433" s="30" t="str">
        <f>①陸連データ貼付け!Q433</f>
        <v>一般</v>
      </c>
    </row>
    <row r="434" spans="1:13">
      <c r="A434" s="30" t="str">
        <f>IF(①陸連データ貼付け!M434="","",①陸連データ貼付け!M434)</f>
        <v>C450</v>
      </c>
      <c r="B434" s="30" t="str">
        <f t="shared" si="21"/>
        <v>C</v>
      </c>
      <c r="C434" s="30" t="str">
        <f t="shared" si="22"/>
        <v>450</v>
      </c>
      <c r="D434" s="30">
        <f>①陸連データ貼付け!B434</f>
        <v>96903734</v>
      </c>
      <c r="E434" s="30" t="str">
        <f>①陸連データ貼付け!C434</f>
        <v>鈴木　貴博</v>
      </c>
      <c r="F434" s="30" t="str">
        <f>ASC(①陸連データ貼付け!D434)</f>
        <v>ｽｽﾞｷ ﾀｶﾋﾛ</v>
      </c>
      <c r="G434" s="30" t="str">
        <f>①陸連データ貼付け!E434</f>
        <v>男</v>
      </c>
      <c r="H434" s="30">
        <f>①陸連データ貼付け!H434</f>
        <v>19888</v>
      </c>
      <c r="I434" s="30" t="str">
        <f>①陸連データ貼付け!I434</f>
        <v>岡崎中央総合公園ランニングクラブ</v>
      </c>
      <c r="J434" s="30" t="str">
        <f>①陸連データ貼付け!J434</f>
        <v>オカザキチュウオウソウゴウコウエンランニングクラグ</v>
      </c>
      <c r="K434" s="30" t="str">
        <f t="shared" si="23"/>
        <v>岡崎中央総合公園ランニングクラブ</v>
      </c>
      <c r="L434" s="30" t="str">
        <f>IF(①陸連データ貼付け!P434="","",①陸連データ貼付け!P434)</f>
        <v/>
      </c>
      <c r="M434" s="30" t="str">
        <f>①陸連データ貼付け!Q434</f>
        <v>一般</v>
      </c>
    </row>
    <row r="435" spans="1:13">
      <c r="A435" s="30" t="str">
        <f>IF(①陸連データ貼付け!M435="","",①陸連データ貼付け!M435)</f>
        <v>C434</v>
      </c>
      <c r="B435" s="30" t="str">
        <f t="shared" si="21"/>
        <v>C</v>
      </c>
      <c r="C435" s="30" t="str">
        <f t="shared" si="22"/>
        <v>434</v>
      </c>
      <c r="D435" s="30">
        <f>①陸連データ貼付け!B435</f>
        <v>2974729</v>
      </c>
      <c r="E435" s="30" t="str">
        <f>①陸連データ貼付け!C435</f>
        <v>鈴木　英貴</v>
      </c>
      <c r="F435" s="30" t="str">
        <f>ASC(①陸連データ貼付け!D435)</f>
        <v>ｽｽﾞｷ ﾋﾃﾞﾀｶ</v>
      </c>
      <c r="G435" s="30" t="str">
        <f>①陸連データ貼付け!E435</f>
        <v>男</v>
      </c>
      <c r="H435" s="30">
        <f>①陸連データ貼付け!H435</f>
        <v>19888</v>
      </c>
      <c r="I435" s="30" t="str">
        <f>①陸連データ貼付け!I435</f>
        <v>岡崎中央総合公園ランニングクラブ</v>
      </c>
      <c r="J435" s="30" t="str">
        <f>①陸連データ貼付け!J435</f>
        <v>オカザキチュウオウソウゴウコウエンランニングクラグ</v>
      </c>
      <c r="K435" s="30" t="str">
        <f t="shared" si="23"/>
        <v>岡崎中央総合公園ランニングクラブ</v>
      </c>
      <c r="L435" s="30" t="str">
        <f>IF(①陸連データ貼付け!P435="","",①陸連データ貼付け!P435)</f>
        <v/>
      </c>
      <c r="M435" s="30" t="str">
        <f>①陸連データ貼付け!Q435</f>
        <v>一般</v>
      </c>
    </row>
    <row r="436" spans="1:13">
      <c r="A436" s="30" t="str">
        <f>IF(①陸連データ貼付け!M436="","",①陸連データ貼付け!M436)</f>
        <v>C442</v>
      </c>
      <c r="B436" s="30" t="str">
        <f t="shared" si="21"/>
        <v>C</v>
      </c>
      <c r="C436" s="30" t="str">
        <f t="shared" si="22"/>
        <v>442</v>
      </c>
      <c r="D436" s="30">
        <f>①陸連データ貼付け!B436</f>
        <v>24785127</v>
      </c>
      <c r="E436" s="30" t="str">
        <f>①陸連データ貼付け!C436</f>
        <v>高柳　育子</v>
      </c>
      <c r="F436" s="30" t="str">
        <f>ASC(①陸連データ貼付け!D436)</f>
        <v>ﾀｶﾔﾅｷﾞ ｲｸｺ</v>
      </c>
      <c r="G436" s="30" t="str">
        <f>①陸連データ貼付け!E436</f>
        <v>女</v>
      </c>
      <c r="H436" s="30">
        <f>①陸連データ貼付け!H436</f>
        <v>19888</v>
      </c>
      <c r="I436" s="30" t="str">
        <f>①陸連データ貼付け!I436</f>
        <v>岡崎中央総合公園ランニングクラブ</v>
      </c>
      <c r="J436" s="30" t="str">
        <f>①陸連データ貼付け!J436</f>
        <v>オカザキチュウオウソウゴウコウエンランニングクラグ</v>
      </c>
      <c r="K436" s="30" t="str">
        <f t="shared" si="23"/>
        <v>岡崎中央総合公園ランニングクラブ</v>
      </c>
      <c r="L436" s="30" t="str">
        <f>IF(①陸連データ貼付け!P436="","",①陸連データ貼付け!P436)</f>
        <v/>
      </c>
      <c r="M436" s="30" t="str">
        <f>①陸連データ貼付け!Q436</f>
        <v>一般</v>
      </c>
    </row>
    <row r="437" spans="1:13">
      <c r="A437" s="30" t="str">
        <f>IF(①陸連データ貼付け!M437="","",①陸連データ貼付け!M437)</f>
        <v>C428</v>
      </c>
      <c r="B437" s="30" t="str">
        <f t="shared" si="21"/>
        <v>C</v>
      </c>
      <c r="C437" s="30" t="str">
        <f t="shared" si="22"/>
        <v>428</v>
      </c>
      <c r="D437" s="30">
        <f>①陸連データ貼付け!B437</f>
        <v>2950824</v>
      </c>
      <c r="E437" s="30" t="str">
        <f>①陸連データ貼付け!C437</f>
        <v>高柳　智</v>
      </c>
      <c r="F437" s="30" t="str">
        <f>ASC(①陸連データ貼付け!D437)</f>
        <v>ﾀｶﾔﾅｷﾞ ｻﾄｼ</v>
      </c>
      <c r="G437" s="30" t="str">
        <f>①陸連データ貼付け!E437</f>
        <v>男</v>
      </c>
      <c r="H437" s="30">
        <f>①陸連データ貼付け!H437</f>
        <v>19888</v>
      </c>
      <c r="I437" s="30" t="str">
        <f>①陸連データ貼付け!I437</f>
        <v>岡崎中央総合公園ランニングクラブ</v>
      </c>
      <c r="J437" s="30" t="str">
        <f>①陸連データ貼付け!J437</f>
        <v>オカザキチュウオウソウゴウコウエンランニングクラグ</v>
      </c>
      <c r="K437" s="30" t="str">
        <f t="shared" si="23"/>
        <v>岡崎中央総合公園ランニングクラブ</v>
      </c>
      <c r="L437" s="30" t="str">
        <f>IF(①陸連データ貼付け!P437="","",①陸連データ貼付け!P437)</f>
        <v/>
      </c>
      <c r="M437" s="30" t="str">
        <f>①陸連データ貼付け!Q437</f>
        <v>一般</v>
      </c>
    </row>
    <row r="438" spans="1:13">
      <c r="A438" s="30" t="str">
        <f>IF(①陸連データ貼付け!M438="","",①陸連データ貼付け!M438)</f>
        <v>C441</v>
      </c>
      <c r="B438" s="30" t="str">
        <f t="shared" si="21"/>
        <v>C</v>
      </c>
      <c r="C438" s="30" t="str">
        <f t="shared" si="22"/>
        <v>441</v>
      </c>
      <c r="D438" s="30">
        <f>①陸連データ貼付け!B438</f>
        <v>24784833</v>
      </c>
      <c r="E438" s="30" t="str">
        <f>①陸連データ貼付け!C438</f>
        <v>野口　順一</v>
      </c>
      <c r="F438" s="30" t="str">
        <f>ASC(①陸連データ貼付け!D438)</f>
        <v>ﾉｸﾞﾁ ｼﾞｭﾝｲﾁ</v>
      </c>
      <c r="G438" s="30" t="str">
        <f>①陸連データ貼付け!E438</f>
        <v>男</v>
      </c>
      <c r="H438" s="30">
        <f>①陸連データ貼付け!H438</f>
        <v>19888</v>
      </c>
      <c r="I438" s="30" t="str">
        <f>①陸連データ貼付け!I438</f>
        <v>岡崎中央総合公園ランニングクラブ</v>
      </c>
      <c r="J438" s="30" t="str">
        <f>①陸連データ貼付け!J438</f>
        <v>オカザキチュウオウソウゴウコウエンランニングクラグ</v>
      </c>
      <c r="K438" s="30" t="str">
        <f t="shared" si="23"/>
        <v>岡崎中央総合公園ランニングクラブ</v>
      </c>
      <c r="L438" s="30" t="str">
        <f>IF(①陸連データ貼付け!P438="","",①陸連データ貼付け!P438)</f>
        <v/>
      </c>
      <c r="M438" s="30" t="str">
        <f>①陸連データ貼付け!Q438</f>
        <v>一般</v>
      </c>
    </row>
    <row r="439" spans="1:13">
      <c r="A439" s="30" t="str">
        <f>IF(①陸連データ貼付け!M439="","",①陸連データ貼付け!M439)</f>
        <v>C437</v>
      </c>
      <c r="B439" s="30" t="str">
        <f t="shared" si="21"/>
        <v>C</v>
      </c>
      <c r="C439" s="30" t="str">
        <f t="shared" si="22"/>
        <v>437</v>
      </c>
      <c r="D439" s="30">
        <f>①陸連データ貼付け!B439</f>
        <v>3115010</v>
      </c>
      <c r="E439" s="30" t="str">
        <f>①陸連データ貼付け!C439</f>
        <v>濱田　省吾</v>
      </c>
      <c r="F439" s="30" t="str">
        <f>ASC(①陸連データ貼付け!D439)</f>
        <v>ﾊﾏﾀﾞ ｼｮｳｺﾞ</v>
      </c>
      <c r="G439" s="30" t="str">
        <f>①陸連データ貼付け!E439</f>
        <v>男</v>
      </c>
      <c r="H439" s="30">
        <f>①陸連データ貼付け!H439</f>
        <v>19888</v>
      </c>
      <c r="I439" s="30" t="str">
        <f>①陸連データ貼付け!I439</f>
        <v>岡崎中央総合公園ランニングクラブ</v>
      </c>
      <c r="J439" s="30" t="str">
        <f>①陸連データ貼付け!J439</f>
        <v>オカザキチュウオウソウゴウコウエンランニングクラグ</v>
      </c>
      <c r="K439" s="30" t="str">
        <f t="shared" si="23"/>
        <v>岡崎中央総合公園ランニングクラブ</v>
      </c>
      <c r="L439" s="30" t="str">
        <f>IF(①陸連データ貼付け!P439="","",①陸連データ貼付け!P439)</f>
        <v/>
      </c>
      <c r="M439" s="30" t="str">
        <f>①陸連データ貼付け!Q439</f>
        <v>一般</v>
      </c>
    </row>
    <row r="440" spans="1:13">
      <c r="A440" s="30" t="str">
        <f>IF(①陸連データ貼付け!M440="","",①陸連データ貼付け!M440)</f>
        <v>C436</v>
      </c>
      <c r="B440" s="30" t="str">
        <f t="shared" si="21"/>
        <v>C</v>
      </c>
      <c r="C440" s="30" t="str">
        <f t="shared" si="22"/>
        <v>436</v>
      </c>
      <c r="D440" s="30">
        <f>①陸連データ貼付け!B440</f>
        <v>3114918</v>
      </c>
      <c r="E440" s="30" t="str">
        <f>①陸連データ貼付け!C440</f>
        <v>原　克幸</v>
      </c>
      <c r="F440" s="30" t="str">
        <f>ASC(①陸連データ貼付け!D440)</f>
        <v>ﾊﾗ ｶﾂﾕｷ</v>
      </c>
      <c r="G440" s="30" t="str">
        <f>①陸連データ貼付け!E440</f>
        <v>男</v>
      </c>
      <c r="H440" s="30">
        <f>①陸連データ貼付け!H440</f>
        <v>19888</v>
      </c>
      <c r="I440" s="30" t="str">
        <f>①陸連データ貼付け!I440</f>
        <v>岡崎中央総合公園ランニングクラブ</v>
      </c>
      <c r="J440" s="30" t="str">
        <f>①陸連データ貼付け!J440</f>
        <v>オカザキチュウオウソウゴウコウエンランニングクラグ</v>
      </c>
      <c r="K440" s="30" t="str">
        <f t="shared" si="23"/>
        <v>岡崎中央総合公園ランニングクラブ</v>
      </c>
      <c r="L440" s="30" t="str">
        <f>IF(①陸連データ貼付け!P440="","",①陸連データ貼付け!P440)</f>
        <v/>
      </c>
      <c r="M440" s="30" t="str">
        <f>①陸連データ貼付け!Q440</f>
        <v>一般</v>
      </c>
    </row>
    <row r="441" spans="1:13">
      <c r="A441" s="30" t="str">
        <f>IF(①陸連データ貼付け!M441="","",①陸連データ貼付け!M441)</f>
        <v>C446</v>
      </c>
      <c r="B441" s="30" t="str">
        <f t="shared" si="21"/>
        <v>C</v>
      </c>
      <c r="C441" s="30" t="str">
        <f t="shared" si="22"/>
        <v>446</v>
      </c>
      <c r="D441" s="30">
        <f>①陸連データ貼付け!B441</f>
        <v>58202522</v>
      </c>
      <c r="E441" s="30" t="str">
        <f>①陸連データ貼付け!C441</f>
        <v>平野　一代</v>
      </c>
      <c r="F441" s="30" t="str">
        <f>ASC(①陸連データ貼付け!D441)</f>
        <v>ﾋﾗﾉ ｲﾁﾖ</v>
      </c>
      <c r="G441" s="30" t="str">
        <f>①陸連データ貼付け!E441</f>
        <v>女</v>
      </c>
      <c r="H441" s="30">
        <f>①陸連データ貼付け!H441</f>
        <v>19888</v>
      </c>
      <c r="I441" s="30" t="str">
        <f>①陸連データ貼付け!I441</f>
        <v>岡崎中央総合公園ランニングクラブ</v>
      </c>
      <c r="J441" s="30" t="str">
        <f>①陸連データ貼付け!J441</f>
        <v>オカザキチュウオウソウゴウコウエンランニングクラグ</v>
      </c>
      <c r="K441" s="30" t="str">
        <f t="shared" si="23"/>
        <v>岡崎中央総合公園ランニングクラブ</v>
      </c>
      <c r="L441" s="30" t="str">
        <f>IF(①陸連データ貼付け!P441="","",①陸連データ貼付け!P441)</f>
        <v/>
      </c>
      <c r="M441" s="30" t="str">
        <f>①陸連データ貼付け!Q441</f>
        <v>一般</v>
      </c>
    </row>
    <row r="442" spans="1:13">
      <c r="A442" s="30" t="str">
        <f>IF(①陸連データ貼付け!M442="","",①陸連データ貼付け!M442)</f>
        <v>C439</v>
      </c>
      <c r="B442" s="30" t="str">
        <f t="shared" si="21"/>
        <v>C</v>
      </c>
      <c r="C442" s="30" t="str">
        <f t="shared" si="22"/>
        <v>439</v>
      </c>
      <c r="D442" s="30">
        <f>①陸連データ貼付け!B442</f>
        <v>3123716</v>
      </c>
      <c r="E442" s="30" t="str">
        <f>①陸連データ貼付け!C442</f>
        <v>松岡　真人</v>
      </c>
      <c r="F442" s="30" t="str">
        <f>ASC(①陸連データ貼付け!D442)</f>
        <v>ﾏﾂｵｶ ﾏｻﾄ</v>
      </c>
      <c r="G442" s="30" t="str">
        <f>①陸連データ貼付け!E442</f>
        <v>男</v>
      </c>
      <c r="H442" s="30">
        <f>①陸連データ貼付け!H442</f>
        <v>19888</v>
      </c>
      <c r="I442" s="30" t="str">
        <f>①陸連データ貼付け!I442</f>
        <v>岡崎中央総合公園ランニングクラブ</v>
      </c>
      <c r="J442" s="30" t="str">
        <f>①陸連データ貼付け!J442</f>
        <v>オカザキチュウオウソウゴウコウエンランニングクラグ</v>
      </c>
      <c r="K442" s="30" t="str">
        <f t="shared" si="23"/>
        <v>岡崎中央総合公園ランニングクラブ</v>
      </c>
      <c r="L442" s="30" t="str">
        <f>IF(①陸連データ貼付け!P442="","",①陸連データ貼付け!P442)</f>
        <v/>
      </c>
      <c r="M442" s="30" t="str">
        <f>①陸連データ貼付け!Q442</f>
        <v>一般</v>
      </c>
    </row>
    <row r="443" spans="1:13">
      <c r="A443" s="30" t="str">
        <f>IF(①陸連データ貼付け!M443="","",①陸連データ貼付け!M443)</f>
        <v>C449</v>
      </c>
      <c r="B443" s="30" t="str">
        <f t="shared" si="21"/>
        <v>C</v>
      </c>
      <c r="C443" s="30" t="str">
        <f t="shared" si="22"/>
        <v>449</v>
      </c>
      <c r="D443" s="30">
        <f>①陸連データ貼付け!B443</f>
        <v>96903633</v>
      </c>
      <c r="E443" s="30" t="str">
        <f>①陸連データ貼付け!C443</f>
        <v>水島　雄大</v>
      </c>
      <c r="F443" s="30" t="str">
        <f>ASC(①陸連データ貼付け!D443)</f>
        <v>ﾐｽﾞｼﾏ ﾀｹﾋﾛ</v>
      </c>
      <c r="G443" s="30" t="str">
        <f>①陸連データ貼付け!E443</f>
        <v>男</v>
      </c>
      <c r="H443" s="30">
        <f>①陸連データ貼付け!H443</f>
        <v>19888</v>
      </c>
      <c r="I443" s="30" t="str">
        <f>①陸連データ貼付け!I443</f>
        <v>岡崎中央総合公園ランニングクラブ</v>
      </c>
      <c r="J443" s="30" t="str">
        <f>①陸連データ貼付け!J443</f>
        <v>オカザキチュウオウソウゴウコウエンランニングクラグ</v>
      </c>
      <c r="K443" s="30" t="str">
        <f t="shared" si="23"/>
        <v>岡崎中央総合公園ランニングクラブ</v>
      </c>
      <c r="L443" s="30" t="str">
        <f>IF(①陸連データ貼付け!P443="","",①陸連データ貼付け!P443)</f>
        <v/>
      </c>
      <c r="M443" s="30" t="str">
        <f>①陸連データ貼付け!Q443</f>
        <v>一般</v>
      </c>
    </row>
    <row r="444" spans="1:13">
      <c r="A444" s="30" t="str">
        <f>IF(①陸連データ貼付け!M444="","",①陸連データ貼付け!M444)</f>
        <v>C443</v>
      </c>
      <c r="B444" s="30" t="str">
        <f t="shared" si="21"/>
        <v>C</v>
      </c>
      <c r="C444" s="30" t="str">
        <f t="shared" si="22"/>
        <v>443</v>
      </c>
      <c r="D444" s="30">
        <f>①陸連データ貼付け!B444</f>
        <v>24785228</v>
      </c>
      <c r="E444" s="30" t="str">
        <f>①陸連データ貼付け!C444</f>
        <v>箕田　真紀</v>
      </c>
      <c r="F444" s="30" t="str">
        <f>ASC(①陸連データ貼付け!D444)</f>
        <v>ﾐﾉﾀ ﾏｷ</v>
      </c>
      <c r="G444" s="30" t="str">
        <f>①陸連データ貼付け!E444</f>
        <v>女</v>
      </c>
      <c r="H444" s="30">
        <f>①陸連データ貼付け!H444</f>
        <v>19888</v>
      </c>
      <c r="I444" s="30" t="str">
        <f>①陸連データ貼付け!I444</f>
        <v>岡崎中央総合公園ランニングクラブ</v>
      </c>
      <c r="J444" s="30" t="str">
        <f>①陸連データ貼付け!J444</f>
        <v>オカザキチュウオウソウゴウコウエンランニングクラグ</v>
      </c>
      <c r="K444" s="30" t="str">
        <f t="shared" si="23"/>
        <v>岡崎中央総合公園ランニングクラブ</v>
      </c>
      <c r="L444" s="30" t="str">
        <f>IF(①陸連データ貼付け!P444="","",①陸連データ貼付け!P444)</f>
        <v/>
      </c>
      <c r="M444" s="30" t="str">
        <f>①陸連データ貼付け!Q444</f>
        <v>一般</v>
      </c>
    </row>
    <row r="445" spans="1:13">
      <c r="A445" s="30" t="str">
        <f>IF(①陸連データ貼付け!M445="","",①陸連データ貼付け!M445)</f>
        <v>C445</v>
      </c>
      <c r="B445" s="30" t="str">
        <f t="shared" si="21"/>
        <v>C</v>
      </c>
      <c r="C445" s="30" t="str">
        <f t="shared" si="22"/>
        <v>445</v>
      </c>
      <c r="D445" s="30">
        <f>①陸連データ貼付け!B445</f>
        <v>57441829</v>
      </c>
      <c r="E445" s="30" t="str">
        <f>①陸連データ貼付け!C445</f>
        <v>山内　裕司</v>
      </c>
      <c r="F445" s="30" t="str">
        <f>ASC(①陸連データ貼付け!D445)</f>
        <v>ﾔﾏｳﾁ ﾋﾛｼ</v>
      </c>
      <c r="G445" s="30" t="str">
        <f>①陸連データ貼付け!E445</f>
        <v>男</v>
      </c>
      <c r="H445" s="30">
        <f>①陸連データ貼付け!H445</f>
        <v>19888</v>
      </c>
      <c r="I445" s="30" t="str">
        <f>①陸連データ貼付け!I445</f>
        <v>岡崎中央総合公園ランニングクラブ</v>
      </c>
      <c r="J445" s="30" t="str">
        <f>①陸連データ貼付け!J445</f>
        <v>オカザキチュウオウソウゴウコウエンランニングクラグ</v>
      </c>
      <c r="K445" s="30" t="str">
        <f t="shared" si="23"/>
        <v>岡崎中央総合公園ランニングクラブ</v>
      </c>
      <c r="L445" s="30" t="str">
        <f>IF(①陸連データ貼付け!P445="","",①陸連データ貼付け!P445)</f>
        <v/>
      </c>
      <c r="M445" s="30" t="str">
        <f>①陸連データ貼付け!Q445</f>
        <v>一般</v>
      </c>
    </row>
    <row r="446" spans="1:13">
      <c r="A446" s="30" t="str">
        <f>IF(①陸連データ貼付け!M446="","",①陸連データ貼付け!M446)</f>
        <v>C430</v>
      </c>
      <c r="B446" s="30" t="str">
        <f t="shared" si="21"/>
        <v>C</v>
      </c>
      <c r="C446" s="30" t="str">
        <f t="shared" si="22"/>
        <v>430</v>
      </c>
      <c r="D446" s="30">
        <f>①陸連データ貼付け!B446</f>
        <v>2951118</v>
      </c>
      <c r="E446" s="30" t="str">
        <f>①陸連データ貼付け!C446</f>
        <v>山岡　郁雄</v>
      </c>
      <c r="F446" s="30" t="str">
        <f>ASC(①陸連データ貼付け!D446)</f>
        <v>ﾔﾏｵｶ ｲｸｵ</v>
      </c>
      <c r="G446" s="30" t="str">
        <f>①陸連データ貼付け!E446</f>
        <v>男</v>
      </c>
      <c r="H446" s="30">
        <f>①陸連データ貼付け!H446</f>
        <v>19888</v>
      </c>
      <c r="I446" s="30" t="str">
        <f>①陸連データ貼付け!I446</f>
        <v>岡崎中央総合公園ランニングクラブ</v>
      </c>
      <c r="J446" s="30" t="str">
        <f>①陸連データ貼付け!J446</f>
        <v>オカザキチュウオウソウゴウコウエンランニングクラグ</v>
      </c>
      <c r="K446" s="30" t="str">
        <f t="shared" si="23"/>
        <v>岡崎中央総合公園ランニングクラブ</v>
      </c>
      <c r="L446" s="30" t="str">
        <f>IF(①陸連データ貼付け!P446="","",①陸連データ貼付け!P446)</f>
        <v/>
      </c>
      <c r="M446" s="30" t="str">
        <f>①陸連データ貼付け!Q446</f>
        <v>一般</v>
      </c>
    </row>
    <row r="447" spans="1:13">
      <c r="A447" s="30" t="str">
        <f>IF(①陸連データ貼付け!M447="","",①陸連データ貼付け!M447)</f>
        <v>C432</v>
      </c>
      <c r="B447" s="30" t="str">
        <f t="shared" si="21"/>
        <v>C</v>
      </c>
      <c r="C447" s="30" t="str">
        <f t="shared" si="22"/>
        <v>432</v>
      </c>
      <c r="D447" s="30">
        <f>①陸連データ貼付け!B447</f>
        <v>2953423</v>
      </c>
      <c r="E447" s="30" t="str">
        <f>①陸連データ貼付け!C447</f>
        <v>山田　一政</v>
      </c>
      <c r="F447" s="30" t="str">
        <f>ASC(①陸連データ貼付け!D447)</f>
        <v>ﾔﾏﾀﾞ ｶｽﾞﾏｻ</v>
      </c>
      <c r="G447" s="30" t="str">
        <f>①陸連データ貼付け!E447</f>
        <v>男</v>
      </c>
      <c r="H447" s="30">
        <f>①陸連データ貼付け!H447</f>
        <v>19888</v>
      </c>
      <c r="I447" s="30" t="str">
        <f>①陸連データ貼付け!I447</f>
        <v>岡崎中央総合公園ランニングクラブ</v>
      </c>
      <c r="J447" s="30" t="str">
        <f>①陸連データ貼付け!J447</f>
        <v>オカザキチュウオウソウゴウコウエンランニングクラグ</v>
      </c>
      <c r="K447" s="30" t="str">
        <f t="shared" si="23"/>
        <v>岡崎中央総合公園ランニングクラブ</v>
      </c>
      <c r="L447" s="30" t="str">
        <f>IF(①陸連データ貼付け!P447="","",①陸連データ貼付け!P447)</f>
        <v/>
      </c>
      <c r="M447" s="30" t="str">
        <f>①陸連データ貼付け!Q447</f>
        <v>一般</v>
      </c>
    </row>
    <row r="448" spans="1:13">
      <c r="A448" s="30" t="str">
        <f>IF(①陸連データ貼付け!M448="","",①陸連データ貼付け!M448)</f>
        <v>C438</v>
      </c>
      <c r="B448" s="30" t="str">
        <f t="shared" si="21"/>
        <v>C</v>
      </c>
      <c r="C448" s="30" t="str">
        <f t="shared" si="22"/>
        <v>438</v>
      </c>
      <c r="D448" s="30">
        <f>①陸連データ貼付け!B448</f>
        <v>3115111</v>
      </c>
      <c r="E448" s="30" t="str">
        <f>①陸連データ貼付け!C448</f>
        <v>山田　ゆき江</v>
      </c>
      <c r="F448" s="30" t="str">
        <f>ASC(①陸連データ貼付け!D448)</f>
        <v>ﾔﾏﾀﾞ ﾕｷｴ</v>
      </c>
      <c r="G448" s="30" t="str">
        <f>①陸連データ貼付け!E448</f>
        <v>女</v>
      </c>
      <c r="H448" s="30">
        <f>①陸連データ貼付け!H448</f>
        <v>19888</v>
      </c>
      <c r="I448" s="30" t="str">
        <f>①陸連データ貼付け!I448</f>
        <v>岡崎中央総合公園ランニングクラブ</v>
      </c>
      <c r="J448" s="30" t="str">
        <f>①陸連データ貼付け!J448</f>
        <v>オカザキチュウオウソウゴウコウエンランニングクラグ</v>
      </c>
      <c r="K448" s="30" t="str">
        <f t="shared" si="23"/>
        <v>岡崎中央総合公園ランニングクラブ</v>
      </c>
      <c r="L448" s="30" t="str">
        <f>IF(①陸連データ貼付け!P448="","",①陸連データ貼付け!P448)</f>
        <v/>
      </c>
      <c r="M448" s="30" t="str">
        <f>①陸連データ貼付け!Q448</f>
        <v>一般</v>
      </c>
    </row>
    <row r="449" spans="1:13">
      <c r="A449" s="30" t="str">
        <f>IF(①陸連データ貼付け!M449="","",①陸連データ貼付け!M449)</f>
        <v>C433</v>
      </c>
      <c r="B449" s="30" t="str">
        <f t="shared" si="21"/>
        <v>C</v>
      </c>
      <c r="C449" s="30" t="str">
        <f t="shared" si="22"/>
        <v>433</v>
      </c>
      <c r="D449" s="30">
        <f>①陸連データ貼付け!B449</f>
        <v>2973324</v>
      </c>
      <c r="E449" s="30" t="str">
        <f>①陸連データ貼付け!C449</f>
        <v>吉田　文子</v>
      </c>
      <c r="F449" s="30" t="str">
        <f>ASC(①陸連データ貼付け!D449)</f>
        <v>ﾖｼﾀﾞ ﾌﾐｺ</v>
      </c>
      <c r="G449" s="30" t="str">
        <f>①陸連データ貼付け!E449</f>
        <v>女</v>
      </c>
      <c r="H449" s="30">
        <f>①陸連データ貼付け!H449</f>
        <v>19888</v>
      </c>
      <c r="I449" s="30" t="str">
        <f>①陸連データ貼付け!I449</f>
        <v>岡崎中央総合公園ランニングクラブ</v>
      </c>
      <c r="J449" s="30" t="str">
        <f>①陸連データ貼付け!J449</f>
        <v>オカザキチュウオウソウゴウコウエンランニングクラグ</v>
      </c>
      <c r="K449" s="30" t="str">
        <f t="shared" si="23"/>
        <v>岡崎中央総合公園ランニングクラブ</v>
      </c>
      <c r="L449" s="30" t="str">
        <f>IF(①陸連データ貼付け!P449="","",①陸連データ貼付け!P449)</f>
        <v/>
      </c>
      <c r="M449" s="30" t="str">
        <f>①陸連データ貼付け!Q449</f>
        <v>一般</v>
      </c>
    </row>
    <row r="450" spans="1:13">
      <c r="A450" s="30" t="str">
        <f>IF(①陸連データ貼付け!M450="","",①陸連データ貼付け!M450)</f>
        <v>C138</v>
      </c>
      <c r="B450" s="30" t="str">
        <f t="shared" si="21"/>
        <v>C</v>
      </c>
      <c r="C450" s="30" t="str">
        <f t="shared" si="22"/>
        <v>138</v>
      </c>
      <c r="D450" s="30">
        <f>①陸連データ貼付け!B450</f>
        <v>24725626</v>
      </c>
      <c r="E450" s="30" t="str">
        <f>①陸連データ貼付け!C450</f>
        <v>新井　利範</v>
      </c>
      <c r="F450" s="30" t="str">
        <f>ASC(①陸連データ貼付け!D450)</f>
        <v>ｱﾗｲ ﾄｼﾉﾘ</v>
      </c>
      <c r="G450" s="30" t="str">
        <f>①陸連データ貼付け!E450</f>
        <v>男</v>
      </c>
      <c r="H450" s="30">
        <f>①陸連データ貼付け!H450</f>
        <v>19124</v>
      </c>
      <c r="I450" s="30" t="str">
        <f>①陸連データ貼付け!I450</f>
        <v>岡崎TFC</v>
      </c>
      <c r="J450" s="30" t="str">
        <f>①陸連データ貼付け!J450</f>
        <v>オカザキティーエフシー</v>
      </c>
      <c r="K450" s="30" t="str">
        <f t="shared" si="23"/>
        <v>岡崎TFC</v>
      </c>
      <c r="L450" s="30" t="str">
        <f>IF(①陸連データ貼付け!P450="","",①陸連データ貼付け!P450)</f>
        <v/>
      </c>
      <c r="M450" s="30" t="str">
        <f>①陸連データ貼付け!Q450</f>
        <v>一般</v>
      </c>
    </row>
    <row r="451" spans="1:13">
      <c r="A451" s="30" t="str">
        <f>IF(①陸連データ貼付け!M451="","",①陸連データ貼付け!M451)</f>
        <v>C427</v>
      </c>
      <c r="B451" s="30" t="str">
        <f t="shared" si="21"/>
        <v>C</v>
      </c>
      <c r="C451" s="30" t="str">
        <f t="shared" si="22"/>
        <v>427</v>
      </c>
      <c r="D451" s="30">
        <f>①陸連データ貼付け!B451</f>
        <v>97083532</v>
      </c>
      <c r="E451" s="30" t="str">
        <f>①陸連データ貼付け!C451</f>
        <v>石川　徹</v>
      </c>
      <c r="F451" s="30" t="str">
        <f>ASC(①陸連データ貼付け!D451)</f>
        <v>ｲｼｶﾜ ﾄｵﾙ</v>
      </c>
      <c r="G451" s="30" t="str">
        <f>①陸連データ貼付け!E451</f>
        <v>男</v>
      </c>
      <c r="H451" s="30">
        <f>①陸連データ貼付け!H451</f>
        <v>19124</v>
      </c>
      <c r="I451" s="30" t="str">
        <f>①陸連データ貼付け!I451</f>
        <v>岡崎TFC</v>
      </c>
      <c r="J451" s="30" t="str">
        <f>①陸連データ貼付け!J451</f>
        <v>オカザキティーエフシー</v>
      </c>
      <c r="K451" s="30" t="str">
        <f t="shared" si="23"/>
        <v>岡崎TFC</v>
      </c>
      <c r="L451" s="30" t="str">
        <f>IF(①陸連データ貼付け!P451="","",①陸連データ貼付け!P451)</f>
        <v/>
      </c>
      <c r="M451" s="30" t="str">
        <f>①陸連データ貼付け!Q451</f>
        <v>一般</v>
      </c>
    </row>
    <row r="452" spans="1:13">
      <c r="A452" s="30" t="str">
        <f>IF(①陸連データ貼付け!M452="","",①陸連データ貼付け!M452)</f>
        <v>C285</v>
      </c>
      <c r="B452" s="30" t="str">
        <f t="shared" si="21"/>
        <v>C</v>
      </c>
      <c r="C452" s="30" t="str">
        <f t="shared" si="22"/>
        <v>285</v>
      </c>
      <c r="D452" s="30">
        <f>①陸連データ貼付け!B452</f>
        <v>3057823</v>
      </c>
      <c r="E452" s="30" t="str">
        <f>①陸連データ貼付け!C452</f>
        <v>井上　将成</v>
      </c>
      <c r="F452" s="30" t="str">
        <f>ASC(①陸連データ貼付け!D452)</f>
        <v>ｲﾉｳｴ ﾏｻﾅﾘ</v>
      </c>
      <c r="G452" s="30" t="str">
        <f>①陸連データ貼付け!E452</f>
        <v>男</v>
      </c>
      <c r="H452" s="30">
        <f>①陸連データ貼付け!H452</f>
        <v>19124</v>
      </c>
      <c r="I452" s="30" t="str">
        <f>①陸連データ貼付け!I452</f>
        <v>岡崎TFC</v>
      </c>
      <c r="J452" s="30" t="str">
        <f>①陸連データ貼付け!J452</f>
        <v>オカザキティーエフシー</v>
      </c>
      <c r="K452" s="30" t="str">
        <f t="shared" si="23"/>
        <v>岡崎TFC</v>
      </c>
      <c r="L452" s="30" t="str">
        <f>IF(①陸連データ貼付け!P452="","",①陸連データ貼付け!P452)</f>
        <v/>
      </c>
      <c r="M452" s="30" t="str">
        <f>①陸連データ貼付け!Q452</f>
        <v>一般</v>
      </c>
    </row>
    <row r="453" spans="1:13">
      <c r="A453" s="30" t="str">
        <f>IF(①陸連データ貼付け!M453="","",①陸連データ貼付け!M453)</f>
        <v>C131</v>
      </c>
      <c r="B453" s="30" t="str">
        <f t="shared" si="21"/>
        <v>C</v>
      </c>
      <c r="C453" s="30" t="str">
        <f t="shared" si="22"/>
        <v>131</v>
      </c>
      <c r="D453" s="30">
        <f>①陸連データ貼付け!B453</f>
        <v>3055922</v>
      </c>
      <c r="E453" s="30" t="str">
        <f>①陸連データ貼付け!C453</f>
        <v>大須賀　竜也</v>
      </c>
      <c r="F453" s="30" t="str">
        <f>ASC(①陸連データ貼付け!D453)</f>
        <v>ｵｵｽｶ ﾀﾂﾔ</v>
      </c>
      <c r="G453" s="30" t="str">
        <f>①陸連データ貼付け!E453</f>
        <v>男</v>
      </c>
      <c r="H453" s="30">
        <f>①陸連データ貼付け!H453</f>
        <v>19124</v>
      </c>
      <c r="I453" s="30" t="str">
        <f>①陸連データ貼付け!I453</f>
        <v>岡崎TFC</v>
      </c>
      <c r="J453" s="30" t="str">
        <f>①陸連データ貼付け!J453</f>
        <v>オカザキティーエフシー</v>
      </c>
      <c r="K453" s="30" t="str">
        <f t="shared" si="23"/>
        <v>岡崎TFC</v>
      </c>
      <c r="L453" s="30" t="str">
        <f>IF(①陸連データ貼付け!P453="","",①陸連データ貼付け!P453)</f>
        <v/>
      </c>
      <c r="M453" s="30" t="str">
        <f>①陸連データ貼付け!Q453</f>
        <v>一般</v>
      </c>
    </row>
    <row r="454" spans="1:13">
      <c r="A454" s="30" t="str">
        <f>IF(①陸連データ貼付け!M454="","",①陸連データ貼付け!M454)</f>
        <v>C148</v>
      </c>
      <c r="B454" s="30" t="str">
        <f t="shared" si="21"/>
        <v>C</v>
      </c>
      <c r="C454" s="30" t="str">
        <f t="shared" si="22"/>
        <v>148</v>
      </c>
      <c r="D454" s="30">
        <f>①陸連データ貼付け!B454</f>
        <v>47743429</v>
      </c>
      <c r="E454" s="30" t="str">
        <f>①陸連データ貼付け!C454</f>
        <v>小原　彩音</v>
      </c>
      <c r="F454" s="30" t="str">
        <f>ASC(①陸連データ貼付け!D454)</f>
        <v>ｵﾊﾞﾗ ｱﾔﾈ</v>
      </c>
      <c r="G454" s="30" t="str">
        <f>①陸連データ貼付け!E454</f>
        <v>女</v>
      </c>
      <c r="H454" s="30">
        <f>①陸連データ貼付け!H454</f>
        <v>19124</v>
      </c>
      <c r="I454" s="30" t="str">
        <f>①陸連データ貼付け!I454</f>
        <v>岡崎TFC</v>
      </c>
      <c r="J454" s="30" t="str">
        <f>①陸連データ貼付け!J454</f>
        <v>オカザキティーエフシー</v>
      </c>
      <c r="K454" s="30" t="str">
        <f t="shared" si="23"/>
        <v>岡崎TFC</v>
      </c>
      <c r="L454" s="30" t="str">
        <f>IF(①陸連データ貼付け!P454="","",①陸連データ貼付け!P454)</f>
        <v/>
      </c>
      <c r="M454" s="30" t="str">
        <f>①陸連データ貼付け!Q454</f>
        <v>一般</v>
      </c>
    </row>
    <row r="455" spans="1:13">
      <c r="A455" s="30" t="str">
        <f>IF(①陸連データ貼付け!M455="","",①陸連データ貼付け!M455)</f>
        <v>C149</v>
      </c>
      <c r="B455" s="30" t="str">
        <f t="shared" si="21"/>
        <v>C</v>
      </c>
      <c r="C455" s="30" t="str">
        <f t="shared" si="22"/>
        <v>149</v>
      </c>
      <c r="D455" s="30">
        <f>①陸連データ貼付け!B455</f>
        <v>56091829</v>
      </c>
      <c r="E455" s="30" t="str">
        <f>①陸連データ貼付け!C455</f>
        <v>角野　陽亮</v>
      </c>
      <c r="F455" s="30" t="str">
        <f>ASC(①陸連データ貼付け!D455)</f>
        <v>ｶｸﾉ ﾖｳｽｹ</v>
      </c>
      <c r="G455" s="30" t="str">
        <f>①陸連データ貼付け!E455</f>
        <v>男</v>
      </c>
      <c r="H455" s="30">
        <f>①陸連データ貼付け!H455</f>
        <v>19124</v>
      </c>
      <c r="I455" s="30" t="str">
        <f>①陸連データ貼付け!I455</f>
        <v>岡崎TFC</v>
      </c>
      <c r="J455" s="30" t="str">
        <f>①陸連データ貼付け!J455</f>
        <v>オカザキティーエフシー</v>
      </c>
      <c r="K455" s="30" t="str">
        <f t="shared" si="23"/>
        <v>岡崎TFC</v>
      </c>
      <c r="L455" s="30" t="str">
        <f>IF(①陸連データ貼付け!P455="","",①陸連データ貼付け!P455)</f>
        <v/>
      </c>
      <c r="M455" s="30" t="str">
        <f>①陸連データ貼付け!Q455</f>
        <v>一般</v>
      </c>
    </row>
    <row r="456" spans="1:13">
      <c r="A456" s="30" t="str">
        <f>IF(①陸連データ貼付け!M456="","",①陸連データ貼付け!M456)</f>
        <v>C139</v>
      </c>
      <c r="B456" s="30" t="str">
        <f t="shared" si="21"/>
        <v>C</v>
      </c>
      <c r="C456" s="30" t="str">
        <f t="shared" si="22"/>
        <v>139</v>
      </c>
      <c r="D456" s="30">
        <f>①陸連データ貼付け!B456</f>
        <v>39302219</v>
      </c>
      <c r="E456" s="30" t="str">
        <f>①陸連データ貼付け!C456</f>
        <v>加藤　博斗</v>
      </c>
      <c r="F456" s="30" t="str">
        <f>ASC(①陸連データ貼付け!D456)</f>
        <v>ｶﾄｳ ﾋﾛﾄ</v>
      </c>
      <c r="G456" s="30" t="str">
        <f>①陸連データ貼付け!E456</f>
        <v>男</v>
      </c>
      <c r="H456" s="30">
        <f>①陸連データ貼付け!H456</f>
        <v>19124</v>
      </c>
      <c r="I456" s="30" t="str">
        <f>①陸連データ貼付け!I456</f>
        <v>岡崎TFC</v>
      </c>
      <c r="J456" s="30" t="str">
        <f>①陸連データ貼付け!J456</f>
        <v>オカザキティーエフシー</v>
      </c>
      <c r="K456" s="30" t="str">
        <f t="shared" si="23"/>
        <v>岡崎TFC</v>
      </c>
      <c r="L456" s="30" t="str">
        <f>IF(①陸連データ貼付け!P456="","",①陸連データ貼付け!P456)</f>
        <v/>
      </c>
      <c r="M456" s="30" t="str">
        <f>①陸連データ貼付け!Q456</f>
        <v>一般</v>
      </c>
    </row>
    <row r="457" spans="1:13">
      <c r="A457" s="30" t="str">
        <f>IF(①陸連データ貼付け!M457="","",①陸連データ貼付け!M457)</f>
        <v>C146</v>
      </c>
      <c r="B457" s="30" t="str">
        <f t="shared" si="21"/>
        <v>C</v>
      </c>
      <c r="C457" s="30" t="str">
        <f t="shared" si="22"/>
        <v>146</v>
      </c>
      <c r="D457" s="30">
        <f>①陸連データ貼付け!B457</f>
        <v>45601521</v>
      </c>
      <c r="E457" s="30" t="str">
        <f>①陸連データ貼付け!C457</f>
        <v>岸本　隆志</v>
      </c>
      <c r="F457" s="30" t="str">
        <f>ASC(①陸連データ貼付け!D457)</f>
        <v>ｷｼﾓﾄ ﾀｶｼ</v>
      </c>
      <c r="G457" s="30" t="str">
        <f>①陸連データ貼付け!E457</f>
        <v>男</v>
      </c>
      <c r="H457" s="30">
        <f>①陸連データ貼付け!H457</f>
        <v>19124</v>
      </c>
      <c r="I457" s="30" t="str">
        <f>①陸連データ貼付け!I457</f>
        <v>岡崎TFC</v>
      </c>
      <c r="J457" s="30" t="str">
        <f>①陸連データ貼付け!J457</f>
        <v>オカザキティーエフシー</v>
      </c>
      <c r="K457" s="30" t="str">
        <f t="shared" si="23"/>
        <v>岡崎TFC</v>
      </c>
      <c r="L457" s="30" t="str">
        <f>IF(①陸連データ貼付け!P457="","",①陸連データ貼付け!P457)</f>
        <v/>
      </c>
      <c r="M457" s="30" t="str">
        <f>①陸連データ貼付け!Q457</f>
        <v>一般</v>
      </c>
    </row>
    <row r="458" spans="1:13">
      <c r="A458" s="30" t="str">
        <f>IF(①陸連データ貼付け!M458="","",①陸連データ貼付け!M458)</f>
        <v>C129</v>
      </c>
      <c r="B458" s="30" t="str">
        <f t="shared" si="21"/>
        <v>C</v>
      </c>
      <c r="C458" s="30" t="str">
        <f t="shared" si="22"/>
        <v>129</v>
      </c>
      <c r="D458" s="30">
        <f>①陸連データ貼付け!B458</f>
        <v>3055619</v>
      </c>
      <c r="E458" s="30" t="str">
        <f>①陸連データ貼付け!C458</f>
        <v>木俣　進一</v>
      </c>
      <c r="F458" s="30" t="str">
        <f>ASC(①陸連データ貼付け!D458)</f>
        <v>ｷﾏﾀ ｼﾝｲﾁ</v>
      </c>
      <c r="G458" s="30" t="str">
        <f>①陸連データ貼付け!E458</f>
        <v>男</v>
      </c>
      <c r="H458" s="30">
        <f>①陸連データ貼付け!H458</f>
        <v>19124</v>
      </c>
      <c r="I458" s="30" t="str">
        <f>①陸連データ貼付け!I458</f>
        <v>岡崎TFC</v>
      </c>
      <c r="J458" s="30" t="str">
        <f>①陸連データ貼付け!J458</f>
        <v>オカザキティーエフシー</v>
      </c>
      <c r="K458" s="30" t="str">
        <f t="shared" si="23"/>
        <v>岡崎TFC</v>
      </c>
      <c r="L458" s="30" t="str">
        <f>IF(①陸連データ貼付け!P458="","",①陸連データ貼付け!P458)</f>
        <v/>
      </c>
      <c r="M458" s="30" t="str">
        <f>①陸連データ貼付け!Q458</f>
        <v>一般</v>
      </c>
    </row>
    <row r="459" spans="1:13">
      <c r="A459" s="30" t="str">
        <f>IF(①陸連データ貼付け!M459="","",①陸連データ貼付け!M459)</f>
        <v>C150</v>
      </c>
      <c r="B459" s="30" t="str">
        <f t="shared" si="21"/>
        <v>C</v>
      </c>
      <c r="C459" s="30" t="str">
        <f t="shared" si="22"/>
        <v>150</v>
      </c>
      <c r="D459" s="30">
        <f>①陸連データ貼付け!B459</f>
        <v>72094224</v>
      </c>
      <c r="E459" s="30" t="str">
        <f>①陸連データ貼付け!C459</f>
        <v>金原　悠太</v>
      </c>
      <c r="F459" s="30" t="str">
        <f>ASC(①陸連データ貼付け!D459)</f>
        <v>ｷﾝﾊﾞﾗ ﾕｳﾀ</v>
      </c>
      <c r="G459" s="30" t="str">
        <f>①陸連データ貼付け!E459</f>
        <v>男</v>
      </c>
      <c r="H459" s="30">
        <f>①陸連データ貼付け!H459</f>
        <v>19124</v>
      </c>
      <c r="I459" s="30" t="str">
        <f>①陸連データ貼付け!I459</f>
        <v>岡崎TFC</v>
      </c>
      <c r="J459" s="30" t="str">
        <f>①陸連データ貼付け!J459</f>
        <v>オカザキティーエフシー</v>
      </c>
      <c r="K459" s="30" t="str">
        <f t="shared" si="23"/>
        <v>岡崎TFC</v>
      </c>
      <c r="L459" s="30" t="str">
        <f>IF(①陸連データ貼付け!P459="","",①陸連データ貼付け!P459)</f>
        <v/>
      </c>
      <c r="M459" s="30" t="str">
        <f>①陸連データ貼付け!Q459</f>
        <v>一般</v>
      </c>
    </row>
    <row r="460" spans="1:13">
      <c r="A460" s="30" t="str">
        <f>IF(①陸連データ貼付け!M460="","",①陸連データ貼付け!M460)</f>
        <v>C142</v>
      </c>
      <c r="B460" s="30" t="str">
        <f t="shared" si="21"/>
        <v>C</v>
      </c>
      <c r="C460" s="30" t="str">
        <f t="shared" si="22"/>
        <v>142</v>
      </c>
      <c r="D460" s="30">
        <f>①陸連データ貼付け!B460</f>
        <v>40026315</v>
      </c>
      <c r="E460" s="30" t="str">
        <f>①陸連データ貼付け!C460</f>
        <v>児玉　ありみ</v>
      </c>
      <c r="F460" s="30" t="str">
        <f>ASC(①陸連データ貼付け!D460)</f>
        <v>ｺﾀﾞﾏ ｱﾘﾐ</v>
      </c>
      <c r="G460" s="30" t="str">
        <f>①陸連データ貼付け!E460</f>
        <v>女</v>
      </c>
      <c r="H460" s="30">
        <f>①陸連データ貼付け!H460</f>
        <v>19124</v>
      </c>
      <c r="I460" s="30" t="str">
        <f>①陸連データ貼付け!I460</f>
        <v>岡崎TFC</v>
      </c>
      <c r="J460" s="30" t="str">
        <f>①陸連データ貼付け!J460</f>
        <v>オカザキティーエフシー</v>
      </c>
      <c r="K460" s="30" t="str">
        <f t="shared" si="23"/>
        <v>岡崎TFC</v>
      </c>
      <c r="L460" s="30" t="str">
        <f>IF(①陸連データ貼付け!P460="","",①陸連データ貼付け!P460)</f>
        <v/>
      </c>
      <c r="M460" s="30" t="str">
        <f>①陸連データ貼付け!Q460</f>
        <v>一般</v>
      </c>
    </row>
    <row r="461" spans="1:13">
      <c r="A461" s="30" t="str">
        <f>IF(①陸連データ貼付け!M461="","",①陸連データ貼付け!M461)</f>
        <v>C137</v>
      </c>
      <c r="B461" s="30" t="str">
        <f t="shared" si="21"/>
        <v>C</v>
      </c>
      <c r="C461" s="30" t="str">
        <f t="shared" si="22"/>
        <v>137</v>
      </c>
      <c r="D461" s="30">
        <f>①陸連データ貼付け!B461</f>
        <v>3056822</v>
      </c>
      <c r="E461" s="30" t="str">
        <f>①陸連データ貼付け!C461</f>
        <v>小林　翔悟</v>
      </c>
      <c r="F461" s="30" t="str">
        <f>ASC(①陸連データ貼付け!D461)</f>
        <v>ｺﾊﾞﾔｼ ｼｮｳｺﾞ</v>
      </c>
      <c r="G461" s="30" t="str">
        <f>①陸連データ貼付け!E461</f>
        <v>男</v>
      </c>
      <c r="H461" s="30">
        <f>①陸連データ貼付け!H461</f>
        <v>19124</v>
      </c>
      <c r="I461" s="30" t="str">
        <f>①陸連データ貼付け!I461</f>
        <v>岡崎TFC</v>
      </c>
      <c r="J461" s="30" t="str">
        <f>①陸連データ貼付け!J461</f>
        <v>オカザキティーエフシー</v>
      </c>
      <c r="K461" s="30" t="str">
        <f t="shared" si="23"/>
        <v>岡崎TFC</v>
      </c>
      <c r="L461" s="30" t="str">
        <f>IF(①陸連データ貼付け!P461="","",①陸連データ貼付け!P461)</f>
        <v/>
      </c>
      <c r="M461" s="30" t="str">
        <f>①陸連データ貼付け!Q461</f>
        <v>一般</v>
      </c>
    </row>
    <row r="462" spans="1:13">
      <c r="A462" s="30" t="str">
        <f>IF(①陸連データ貼付け!M462="","",①陸連データ貼付け!M462)</f>
        <v>C141</v>
      </c>
      <c r="B462" s="30" t="str">
        <f t="shared" si="21"/>
        <v>C</v>
      </c>
      <c r="C462" s="30" t="str">
        <f t="shared" si="22"/>
        <v>141</v>
      </c>
      <c r="D462" s="30">
        <f>①陸連データ貼付け!B462</f>
        <v>40008820</v>
      </c>
      <c r="E462" s="30" t="str">
        <f>①陸連データ貼付け!C462</f>
        <v>齊藤　麻希</v>
      </c>
      <c r="F462" s="30" t="str">
        <f>ASC(①陸連データ貼付け!D462)</f>
        <v>ｻｲﾄｳ ﾏｷ</v>
      </c>
      <c r="G462" s="30" t="str">
        <f>①陸連データ貼付け!E462</f>
        <v>女</v>
      </c>
      <c r="H462" s="30">
        <f>①陸連データ貼付け!H462</f>
        <v>19124</v>
      </c>
      <c r="I462" s="30" t="str">
        <f>①陸連データ貼付け!I462</f>
        <v>岡崎TFC</v>
      </c>
      <c r="J462" s="30" t="str">
        <f>①陸連データ貼付け!J462</f>
        <v>オカザキティーエフシー</v>
      </c>
      <c r="K462" s="30" t="str">
        <f t="shared" si="23"/>
        <v>岡崎TFC</v>
      </c>
      <c r="L462" s="30" t="str">
        <f>IF(①陸連データ貼付け!P462="","",①陸連データ貼付け!P462)</f>
        <v/>
      </c>
      <c r="M462" s="30" t="str">
        <f>①陸連データ貼付け!Q462</f>
        <v>一般</v>
      </c>
    </row>
    <row r="463" spans="1:13">
      <c r="A463" s="30" t="str">
        <f>IF(①陸連データ貼付け!M463="","",①陸連データ貼付け!M463)</f>
        <v>C136</v>
      </c>
      <c r="B463" s="30" t="str">
        <f t="shared" si="21"/>
        <v>C</v>
      </c>
      <c r="C463" s="30" t="str">
        <f t="shared" si="22"/>
        <v>136</v>
      </c>
      <c r="D463" s="30">
        <f>①陸連データ貼付け!B463</f>
        <v>3056721</v>
      </c>
      <c r="E463" s="30" t="str">
        <f>①陸連データ貼付け!C463</f>
        <v>坂部　弘樹</v>
      </c>
      <c r="F463" s="30" t="str">
        <f>ASC(①陸連データ貼付け!D463)</f>
        <v>ｻｶﾍﾞ ﾋﾛｷ</v>
      </c>
      <c r="G463" s="30" t="str">
        <f>①陸連データ貼付け!E463</f>
        <v>男</v>
      </c>
      <c r="H463" s="30">
        <f>①陸連データ貼付け!H463</f>
        <v>19124</v>
      </c>
      <c r="I463" s="30" t="str">
        <f>①陸連データ貼付け!I463</f>
        <v>岡崎TFC</v>
      </c>
      <c r="J463" s="30" t="str">
        <f>①陸連データ貼付け!J463</f>
        <v>オカザキティーエフシー</v>
      </c>
      <c r="K463" s="30" t="str">
        <f t="shared" si="23"/>
        <v>岡崎TFC</v>
      </c>
      <c r="L463" s="30" t="str">
        <f>IF(①陸連データ貼付け!P463="","",①陸連データ貼付け!P463)</f>
        <v/>
      </c>
      <c r="M463" s="30" t="str">
        <f>①陸連データ貼付け!Q463</f>
        <v>一般</v>
      </c>
    </row>
    <row r="464" spans="1:13">
      <c r="A464" s="30" t="str">
        <f>IF(①陸連データ貼付け!M464="","",①陸連データ貼付け!M464)</f>
        <v>C147</v>
      </c>
      <c r="B464" s="30" t="str">
        <f t="shared" si="21"/>
        <v>C</v>
      </c>
      <c r="C464" s="30" t="str">
        <f t="shared" si="22"/>
        <v>147</v>
      </c>
      <c r="D464" s="30">
        <f>①陸連データ貼付け!B464</f>
        <v>47742529</v>
      </c>
      <c r="E464" s="30" t="str">
        <f>①陸連データ貼付け!C464</f>
        <v>佐古　友佳</v>
      </c>
      <c r="F464" s="30" t="str">
        <f>ASC(①陸連データ貼付け!D464)</f>
        <v>ｻｺ ﾕｳｶ</v>
      </c>
      <c r="G464" s="30" t="str">
        <f>①陸連データ貼付け!E464</f>
        <v>女</v>
      </c>
      <c r="H464" s="30">
        <f>①陸連データ貼付け!H464</f>
        <v>19124</v>
      </c>
      <c r="I464" s="30" t="str">
        <f>①陸連データ貼付け!I464</f>
        <v>岡崎TFC</v>
      </c>
      <c r="J464" s="30" t="str">
        <f>①陸連データ貼付け!J464</f>
        <v>オカザキティーエフシー</v>
      </c>
      <c r="K464" s="30" t="str">
        <f t="shared" si="23"/>
        <v>岡崎TFC</v>
      </c>
      <c r="L464" s="30" t="str">
        <f>IF(①陸連データ貼付け!P464="","",①陸連データ貼付け!P464)</f>
        <v/>
      </c>
      <c r="M464" s="30" t="str">
        <f>①陸連データ貼付け!Q464</f>
        <v>一般</v>
      </c>
    </row>
    <row r="465" spans="1:13">
      <c r="A465" s="30" t="str">
        <f>IF(①陸連データ貼付け!M465="","",①陸連データ貼付け!M465)</f>
        <v>C127</v>
      </c>
      <c r="B465" s="30" t="str">
        <f t="shared" si="21"/>
        <v>C</v>
      </c>
      <c r="C465" s="30" t="str">
        <f t="shared" si="22"/>
        <v>127</v>
      </c>
      <c r="D465" s="30">
        <f>①陸連データ貼付け!B465</f>
        <v>3055316</v>
      </c>
      <c r="E465" s="30" t="str">
        <f>①陸連データ貼付け!C465</f>
        <v>鈴木　寛之</v>
      </c>
      <c r="F465" s="30" t="str">
        <f>ASC(①陸連データ貼付け!D465)</f>
        <v>ｽｽﾞｷ ﾋﾛﾕｷ</v>
      </c>
      <c r="G465" s="30" t="str">
        <f>①陸連データ貼付け!E465</f>
        <v>男</v>
      </c>
      <c r="H465" s="30">
        <f>①陸連データ貼付け!H465</f>
        <v>19124</v>
      </c>
      <c r="I465" s="30" t="str">
        <f>①陸連データ貼付け!I465</f>
        <v>岡崎TFC</v>
      </c>
      <c r="J465" s="30" t="str">
        <f>①陸連データ貼付け!J465</f>
        <v>オカザキティーエフシー</v>
      </c>
      <c r="K465" s="30" t="str">
        <f t="shared" si="23"/>
        <v>岡崎TFC</v>
      </c>
      <c r="L465" s="30" t="str">
        <f>IF(①陸連データ貼付け!P465="","",①陸連データ貼付け!P465)</f>
        <v/>
      </c>
      <c r="M465" s="30" t="str">
        <f>①陸連データ貼付け!Q465</f>
        <v>一般</v>
      </c>
    </row>
    <row r="466" spans="1:13">
      <c r="A466" s="30" t="str">
        <f>IF(①陸連データ貼付け!M466="","",①陸連データ貼付け!M466)</f>
        <v>C135</v>
      </c>
      <c r="B466" s="30" t="str">
        <f t="shared" si="21"/>
        <v>C</v>
      </c>
      <c r="C466" s="30" t="str">
        <f t="shared" si="22"/>
        <v>135</v>
      </c>
      <c r="D466" s="30">
        <f>①陸連データ貼付け!B466</f>
        <v>3056519</v>
      </c>
      <c r="E466" s="30" t="str">
        <f>①陸連データ貼付け!C466</f>
        <v>関口　孝</v>
      </c>
      <c r="F466" s="30" t="str">
        <f>ASC(①陸連データ貼付け!D466)</f>
        <v>ｾｷｸﾞﾁ ﾀｶｼ</v>
      </c>
      <c r="G466" s="30" t="str">
        <f>①陸連データ貼付け!E466</f>
        <v>男</v>
      </c>
      <c r="H466" s="30">
        <f>①陸連データ貼付け!H466</f>
        <v>19124</v>
      </c>
      <c r="I466" s="30" t="str">
        <f>①陸連データ貼付け!I466</f>
        <v>岡崎TFC</v>
      </c>
      <c r="J466" s="30" t="str">
        <f>①陸連データ貼付け!J466</f>
        <v>オカザキティーエフシー</v>
      </c>
      <c r="K466" s="30" t="str">
        <f t="shared" si="23"/>
        <v>岡崎TFC</v>
      </c>
      <c r="L466" s="30" t="str">
        <f>IF(①陸連データ貼付け!P466="","",①陸連データ貼付け!P466)</f>
        <v/>
      </c>
      <c r="M466" s="30" t="str">
        <f>①陸連データ貼付け!Q466</f>
        <v>一般</v>
      </c>
    </row>
    <row r="467" spans="1:13">
      <c r="A467" s="30" t="str">
        <f>IF(①陸連データ貼付け!M467="","",①陸連データ貼付け!M467)</f>
        <v>C133</v>
      </c>
      <c r="B467" s="30" t="str">
        <f t="shared" si="21"/>
        <v>C</v>
      </c>
      <c r="C467" s="30" t="str">
        <f t="shared" si="22"/>
        <v>133</v>
      </c>
      <c r="D467" s="30">
        <f>①陸連データ貼付け!B467</f>
        <v>3056216</v>
      </c>
      <c r="E467" s="30" t="str">
        <f>①陸連データ貼付け!C467</f>
        <v>高城　将哲</v>
      </c>
      <c r="F467" s="30" t="str">
        <f>ASC(①陸連データ貼付け!D467)</f>
        <v>ﾀｶｼﾛ ﾏｻｱｷ</v>
      </c>
      <c r="G467" s="30" t="str">
        <f>①陸連データ貼付け!E467</f>
        <v>男</v>
      </c>
      <c r="H467" s="30">
        <f>①陸連データ貼付け!H467</f>
        <v>19124</v>
      </c>
      <c r="I467" s="30" t="str">
        <f>①陸連データ貼付け!I467</f>
        <v>岡崎TFC</v>
      </c>
      <c r="J467" s="30" t="str">
        <f>①陸連データ貼付け!J467</f>
        <v>オカザキティーエフシー</v>
      </c>
      <c r="K467" s="30" t="str">
        <f t="shared" si="23"/>
        <v>岡崎TFC</v>
      </c>
      <c r="L467" s="30" t="str">
        <f>IF(①陸連データ貼付け!P467="","",①陸連データ貼付け!P467)</f>
        <v/>
      </c>
      <c r="M467" s="30" t="str">
        <f>①陸連データ貼付け!Q467</f>
        <v>一般</v>
      </c>
    </row>
    <row r="468" spans="1:13">
      <c r="A468" s="30" t="str">
        <f>IF(①陸連データ貼付け!M468="","",①陸連データ貼付け!M468)</f>
        <v>C286</v>
      </c>
      <c r="B468" s="30" t="str">
        <f t="shared" si="21"/>
        <v>C</v>
      </c>
      <c r="C468" s="30" t="str">
        <f t="shared" si="22"/>
        <v>286</v>
      </c>
      <c r="D468" s="30">
        <f>①陸連データ貼付け!B468</f>
        <v>39289940</v>
      </c>
      <c r="E468" s="30" t="str">
        <f>①陸連データ貼付け!C468</f>
        <v>鳥山　大輔</v>
      </c>
      <c r="F468" s="30" t="str">
        <f>ASC(①陸連データ貼付け!D468)</f>
        <v>ﾄﾘﾔﾏ ﾀﾞｲｽｹ</v>
      </c>
      <c r="G468" s="30" t="str">
        <f>①陸連データ貼付け!E468</f>
        <v>男</v>
      </c>
      <c r="H468" s="30">
        <f>①陸連データ貼付け!H468</f>
        <v>19124</v>
      </c>
      <c r="I468" s="30" t="str">
        <f>①陸連データ貼付け!I468</f>
        <v>岡崎TFC</v>
      </c>
      <c r="J468" s="30" t="str">
        <f>①陸連データ貼付け!J468</f>
        <v>オカザキティーエフシー</v>
      </c>
      <c r="K468" s="30" t="str">
        <f t="shared" si="23"/>
        <v>岡崎TFC</v>
      </c>
      <c r="L468" s="30" t="str">
        <f>IF(①陸連データ貼付け!P468="","",①陸連データ貼付け!P468)</f>
        <v/>
      </c>
      <c r="M468" s="30" t="str">
        <f>①陸連データ貼付け!Q468</f>
        <v>一般</v>
      </c>
    </row>
    <row r="469" spans="1:13">
      <c r="A469" s="30" t="str">
        <f>IF(①陸連データ貼付け!M469="","",①陸連データ貼付け!M469)</f>
        <v>C629</v>
      </c>
      <c r="B469" s="30" t="str">
        <f t="shared" si="21"/>
        <v>C</v>
      </c>
      <c r="C469" s="30" t="str">
        <f t="shared" si="22"/>
        <v>629</v>
      </c>
      <c r="D469" s="30">
        <f>①陸連データ貼付け!B469</f>
        <v>39555128</v>
      </c>
      <c r="E469" s="30" t="str">
        <f>①陸連データ貼付け!C469</f>
        <v>番場　京</v>
      </c>
      <c r="F469" s="30" t="str">
        <f>ASC(①陸連データ貼付け!D469)</f>
        <v>ﾊﾞﾝﾊﾞ ﾐﾔｺ</v>
      </c>
      <c r="G469" s="30" t="str">
        <f>①陸連データ貼付け!E469</f>
        <v>女</v>
      </c>
      <c r="H469" s="30">
        <f>①陸連データ貼付け!H469</f>
        <v>19124</v>
      </c>
      <c r="I469" s="30" t="str">
        <f>①陸連データ貼付け!I469</f>
        <v>岡崎TFC</v>
      </c>
      <c r="J469" s="30" t="str">
        <f>①陸連データ貼付け!J469</f>
        <v>オカザキティーエフシー</v>
      </c>
      <c r="K469" s="30" t="str">
        <f t="shared" si="23"/>
        <v>岡崎TFC</v>
      </c>
      <c r="L469" s="30" t="str">
        <f>IF(①陸連データ貼付け!P469="","",①陸連データ貼付け!P469)</f>
        <v/>
      </c>
      <c r="M469" s="30" t="str">
        <f>①陸連データ貼付け!Q469</f>
        <v>一般</v>
      </c>
    </row>
    <row r="470" spans="1:13">
      <c r="A470" s="30" t="str">
        <f>IF(①陸連データ貼付け!M470="","",①陸連データ貼付け!M470)</f>
        <v>C140</v>
      </c>
      <c r="B470" s="30" t="str">
        <f t="shared" si="21"/>
        <v>C</v>
      </c>
      <c r="C470" s="30" t="str">
        <f t="shared" si="22"/>
        <v>140</v>
      </c>
      <c r="D470" s="30">
        <f>①陸連データ貼付け!B470</f>
        <v>39711324</v>
      </c>
      <c r="E470" s="30" t="str">
        <f>①陸連データ貼付け!C470</f>
        <v>平川　淳悟</v>
      </c>
      <c r="F470" s="30" t="str">
        <f>ASC(①陸連データ貼付け!D470)</f>
        <v>ﾋﾗｶﾜ ｼﾞｭﾝｺﾞ</v>
      </c>
      <c r="G470" s="30" t="str">
        <f>①陸連データ貼付け!E470</f>
        <v>男</v>
      </c>
      <c r="H470" s="30">
        <f>①陸連データ貼付け!H470</f>
        <v>19124</v>
      </c>
      <c r="I470" s="30" t="str">
        <f>①陸連データ貼付け!I470</f>
        <v>岡崎TFC</v>
      </c>
      <c r="J470" s="30" t="str">
        <f>①陸連データ貼付け!J470</f>
        <v>オカザキティーエフシー</v>
      </c>
      <c r="K470" s="30" t="str">
        <f t="shared" si="23"/>
        <v>岡崎TFC</v>
      </c>
      <c r="L470" s="30" t="str">
        <f>IF(①陸連データ貼付け!P470="","",①陸連データ貼付け!P470)</f>
        <v/>
      </c>
      <c r="M470" s="30" t="str">
        <f>①陸連データ貼付け!Q470</f>
        <v>一般</v>
      </c>
    </row>
    <row r="471" spans="1:13">
      <c r="A471" s="30" t="str">
        <f>IF(①陸連データ貼付け!M471="","",①陸連データ貼付け!M471)</f>
        <v>C145</v>
      </c>
      <c r="B471" s="30" t="str">
        <f t="shared" si="21"/>
        <v>C</v>
      </c>
      <c r="C471" s="30" t="str">
        <f t="shared" si="22"/>
        <v>145</v>
      </c>
      <c r="D471" s="30">
        <f>①陸連データ貼付け!B471</f>
        <v>40117518</v>
      </c>
      <c r="E471" s="30" t="str">
        <f>①陸連データ貼付け!C471</f>
        <v>廣木　脩斗</v>
      </c>
      <c r="F471" s="30" t="str">
        <f>ASC(①陸連データ貼付け!D471)</f>
        <v>ﾋﾛｷ ｼｭｳﾄ</v>
      </c>
      <c r="G471" s="30" t="str">
        <f>①陸連データ貼付け!E471</f>
        <v>男</v>
      </c>
      <c r="H471" s="30">
        <f>①陸連データ貼付け!H471</f>
        <v>19124</v>
      </c>
      <c r="I471" s="30" t="str">
        <f>①陸連データ貼付け!I471</f>
        <v>岡崎TFC</v>
      </c>
      <c r="J471" s="30" t="str">
        <f>①陸連データ貼付け!J471</f>
        <v>オカザキティーエフシー</v>
      </c>
      <c r="K471" s="30" t="str">
        <f t="shared" si="23"/>
        <v>岡崎TFC</v>
      </c>
      <c r="L471" s="30" t="str">
        <f>IF(①陸連データ貼付け!P471="","",①陸連データ貼付け!P471)</f>
        <v/>
      </c>
      <c r="M471" s="30" t="str">
        <f>①陸連データ貼付け!Q471</f>
        <v>一般</v>
      </c>
    </row>
    <row r="472" spans="1:13">
      <c r="A472" s="30" t="str">
        <f>IF(①陸連データ貼付け!M472="","",①陸連データ貼付け!M472)</f>
        <v>C130</v>
      </c>
      <c r="B472" s="30" t="str">
        <f t="shared" si="21"/>
        <v>C</v>
      </c>
      <c r="C472" s="30" t="str">
        <f t="shared" si="22"/>
        <v>130</v>
      </c>
      <c r="D472" s="30">
        <f>①陸連データ貼付け!B472</f>
        <v>3055821</v>
      </c>
      <c r="E472" s="30" t="str">
        <f>①陸連データ貼付け!C472</f>
        <v>本田　直也</v>
      </c>
      <c r="F472" s="30" t="str">
        <f>ASC(①陸連データ貼付け!D472)</f>
        <v>ﾎﾝﾀﾞ ﾅｵﾔ</v>
      </c>
      <c r="G472" s="30" t="str">
        <f>①陸連データ貼付け!E472</f>
        <v>男</v>
      </c>
      <c r="H472" s="30">
        <f>①陸連データ貼付け!H472</f>
        <v>19124</v>
      </c>
      <c r="I472" s="30" t="str">
        <f>①陸連データ貼付け!I472</f>
        <v>岡崎TFC</v>
      </c>
      <c r="J472" s="30" t="str">
        <f>①陸連データ貼付け!J472</f>
        <v>オカザキティーエフシー</v>
      </c>
      <c r="K472" s="30" t="str">
        <f t="shared" si="23"/>
        <v>岡崎TFC</v>
      </c>
      <c r="L472" s="30" t="str">
        <f>IF(①陸連データ貼付け!P472="","",①陸連データ貼付け!P472)</f>
        <v/>
      </c>
      <c r="M472" s="30" t="str">
        <f>①陸連データ貼付け!Q472</f>
        <v>一般</v>
      </c>
    </row>
    <row r="473" spans="1:13">
      <c r="A473" s="30" t="str">
        <f>IF(①陸連データ貼付け!M473="","",①陸連データ貼付け!M473)</f>
        <v>C132</v>
      </c>
      <c r="B473" s="30" t="str">
        <f t="shared" si="21"/>
        <v>C</v>
      </c>
      <c r="C473" s="30" t="str">
        <f t="shared" si="22"/>
        <v>132</v>
      </c>
      <c r="D473" s="30">
        <f>①陸連データ貼付け!B473</f>
        <v>3056014</v>
      </c>
      <c r="E473" s="30" t="str">
        <f>①陸連データ貼付け!C473</f>
        <v>本田　裕弥</v>
      </c>
      <c r="F473" s="30" t="str">
        <f>ASC(①陸連データ貼付け!D473)</f>
        <v>ﾎﾝﾀﾞ ﾕｳﾔ</v>
      </c>
      <c r="G473" s="30" t="str">
        <f>①陸連データ貼付け!E473</f>
        <v>男</v>
      </c>
      <c r="H473" s="30">
        <f>①陸連データ貼付け!H473</f>
        <v>19124</v>
      </c>
      <c r="I473" s="30" t="str">
        <f>①陸連データ貼付け!I473</f>
        <v>岡崎TFC</v>
      </c>
      <c r="J473" s="30" t="str">
        <f>①陸連データ貼付け!J473</f>
        <v>オカザキティーエフシー</v>
      </c>
      <c r="K473" s="30" t="str">
        <f t="shared" si="23"/>
        <v>岡崎TFC</v>
      </c>
      <c r="L473" s="30" t="str">
        <f>IF(①陸連データ貼付け!P473="","",①陸連データ貼付け!P473)</f>
        <v/>
      </c>
      <c r="M473" s="30" t="str">
        <f>①陸連データ貼付け!Q473</f>
        <v>一般</v>
      </c>
    </row>
    <row r="474" spans="1:13">
      <c r="A474" s="30" t="str">
        <f>IF(①陸連データ貼付け!M474="","",①陸連データ貼付け!M474)</f>
        <v>C134</v>
      </c>
      <c r="B474" s="30" t="str">
        <f t="shared" si="21"/>
        <v>C</v>
      </c>
      <c r="C474" s="30" t="str">
        <f t="shared" si="22"/>
        <v>134</v>
      </c>
      <c r="D474" s="30">
        <f>①陸連データ貼付け!B474</f>
        <v>3056418</v>
      </c>
      <c r="E474" s="30" t="str">
        <f>①陸連データ貼付け!C474</f>
        <v>増田　憲保</v>
      </c>
      <c r="F474" s="30" t="str">
        <f>ASC(①陸連データ貼付け!D474)</f>
        <v>ﾏｽﾀﾞ ﾉﾘﾔｽ</v>
      </c>
      <c r="G474" s="30" t="str">
        <f>①陸連データ貼付け!E474</f>
        <v>男</v>
      </c>
      <c r="H474" s="30">
        <f>①陸連データ貼付け!H474</f>
        <v>19124</v>
      </c>
      <c r="I474" s="30" t="str">
        <f>①陸連データ貼付け!I474</f>
        <v>岡崎TFC</v>
      </c>
      <c r="J474" s="30" t="str">
        <f>①陸連データ貼付け!J474</f>
        <v>オカザキティーエフシー</v>
      </c>
      <c r="K474" s="30" t="str">
        <f t="shared" si="23"/>
        <v>岡崎TFC</v>
      </c>
      <c r="L474" s="30" t="str">
        <f>IF(①陸連データ貼付け!P474="","",①陸連データ貼付け!P474)</f>
        <v/>
      </c>
      <c r="M474" s="30" t="str">
        <f>①陸連データ貼付け!Q474</f>
        <v>一般</v>
      </c>
    </row>
    <row r="475" spans="1:13">
      <c r="A475" s="30" t="str">
        <f>IF(①陸連データ貼付け!M475="","",①陸連データ貼付け!M475)</f>
        <v>C128</v>
      </c>
      <c r="B475" s="30" t="str">
        <f t="shared" si="21"/>
        <v>C</v>
      </c>
      <c r="C475" s="30" t="str">
        <f t="shared" si="22"/>
        <v>128</v>
      </c>
      <c r="D475" s="30">
        <f>①陸連データ貼付け!B475</f>
        <v>3055518</v>
      </c>
      <c r="E475" s="30" t="str">
        <f>①陸連データ貼付け!C475</f>
        <v>山口　北斗</v>
      </c>
      <c r="F475" s="30" t="str">
        <f>ASC(①陸連データ貼付け!D475)</f>
        <v>ﾔﾏｸﾞﾁ ﾎｸﾄ</v>
      </c>
      <c r="G475" s="30" t="str">
        <f>①陸連データ貼付け!E475</f>
        <v>男</v>
      </c>
      <c r="H475" s="30">
        <f>①陸連データ貼付け!H475</f>
        <v>19124</v>
      </c>
      <c r="I475" s="30" t="str">
        <f>①陸連データ貼付け!I475</f>
        <v>岡崎TFC</v>
      </c>
      <c r="J475" s="30" t="str">
        <f>①陸連データ貼付け!J475</f>
        <v>オカザキティーエフシー</v>
      </c>
      <c r="K475" s="30" t="str">
        <f t="shared" si="23"/>
        <v>岡崎TFC</v>
      </c>
      <c r="L475" s="30" t="str">
        <f>IF(①陸連データ貼付け!P475="","",①陸連データ貼付け!P475)</f>
        <v/>
      </c>
      <c r="M475" s="30" t="str">
        <f>①陸連データ貼付け!Q475</f>
        <v>一般</v>
      </c>
    </row>
    <row r="476" spans="1:13">
      <c r="A476" s="30" t="str">
        <f>IF(①陸連データ貼付け!M476="","",①陸連データ貼付け!M476)</f>
        <v>C143</v>
      </c>
      <c r="B476" s="30" t="str">
        <f t="shared" ref="B476:B539" si="24">LEFT(A476,1)</f>
        <v>C</v>
      </c>
      <c r="C476" s="30" t="str">
        <f t="shared" ref="C476:C539" si="25">REPLACE(A476,1,1,"")</f>
        <v>143</v>
      </c>
      <c r="D476" s="30">
        <f>①陸連データ貼付け!B476</f>
        <v>40027114</v>
      </c>
      <c r="E476" s="30" t="str">
        <f>①陸連データ貼付け!C476</f>
        <v>山原　愛里</v>
      </c>
      <c r="F476" s="30" t="str">
        <f>ASC(①陸連データ貼付け!D476)</f>
        <v>ﾔﾏﾊﾗ ｱｲﾘ</v>
      </c>
      <c r="G476" s="30" t="str">
        <f>①陸連データ貼付け!E476</f>
        <v>女</v>
      </c>
      <c r="H476" s="30">
        <f>①陸連データ貼付け!H476</f>
        <v>19124</v>
      </c>
      <c r="I476" s="30" t="str">
        <f>①陸連データ貼付け!I476</f>
        <v>岡崎TFC</v>
      </c>
      <c r="J476" s="30" t="str">
        <f>①陸連データ貼付け!J476</f>
        <v>オカザキティーエフシー</v>
      </c>
      <c r="K476" s="30" t="str">
        <f t="shared" ref="K476:K539" si="26">I476</f>
        <v>岡崎TFC</v>
      </c>
      <c r="L476" s="30" t="str">
        <f>IF(①陸連データ貼付け!P476="","",①陸連データ貼付け!P476)</f>
        <v/>
      </c>
      <c r="M476" s="30" t="str">
        <f>①陸連データ貼付け!Q476</f>
        <v>一般</v>
      </c>
    </row>
    <row r="477" spans="1:13">
      <c r="A477" s="30" t="str">
        <f>IF(①陸連データ貼付け!M477="","",①陸連データ貼付け!M477)</f>
        <v>C598</v>
      </c>
      <c r="B477" s="30" t="str">
        <f t="shared" si="24"/>
        <v>C</v>
      </c>
      <c r="C477" s="30" t="str">
        <f t="shared" si="25"/>
        <v>598</v>
      </c>
      <c r="D477" s="30">
        <f>①陸連データ貼付け!B477</f>
        <v>39678235</v>
      </c>
      <c r="E477" s="30" t="str">
        <f>①陸連データ貼付け!C477</f>
        <v>山本　大鷹</v>
      </c>
      <c r="F477" s="30" t="str">
        <f>ASC(①陸連データ貼付け!D477)</f>
        <v>ﾔﾏﾓﾄ ﾀｲﾖｳ</v>
      </c>
      <c r="G477" s="30" t="str">
        <f>①陸連データ貼付け!E477</f>
        <v>男</v>
      </c>
      <c r="H477" s="30">
        <f>①陸連データ貼付け!H477</f>
        <v>19124</v>
      </c>
      <c r="I477" s="30" t="str">
        <f>①陸連データ貼付け!I477</f>
        <v>岡崎TFC</v>
      </c>
      <c r="J477" s="30" t="str">
        <f>①陸連データ貼付け!J477</f>
        <v>オカザキティーエフシー</v>
      </c>
      <c r="K477" s="30" t="str">
        <f t="shared" si="26"/>
        <v>岡崎TFC</v>
      </c>
      <c r="L477" s="30" t="str">
        <f>IF(①陸連データ貼付け!P477="","",①陸連データ貼付け!P477)</f>
        <v/>
      </c>
      <c r="M477" s="30" t="str">
        <f>①陸連データ貼付け!Q477</f>
        <v>一般</v>
      </c>
    </row>
    <row r="478" spans="1:13">
      <c r="A478" s="30" t="str">
        <f>IF(①陸連データ貼付け!M478="","",①陸連データ貼付け!M478)</f>
        <v>C144</v>
      </c>
      <c r="B478" s="30" t="str">
        <f t="shared" si="24"/>
        <v>C</v>
      </c>
      <c r="C478" s="30" t="str">
        <f t="shared" si="25"/>
        <v>144</v>
      </c>
      <c r="D478" s="30">
        <f>①陸連データ貼付け!B478</f>
        <v>40103088</v>
      </c>
      <c r="E478" s="30" t="str">
        <f>①陸連データ貼付け!C478</f>
        <v>行武　栄貴</v>
      </c>
      <c r="F478" s="30" t="str">
        <f>ASC(①陸連データ貼付け!D478)</f>
        <v>ﾕｸﾀｹ ｴｲｷ</v>
      </c>
      <c r="G478" s="30" t="str">
        <f>①陸連データ貼付け!E478</f>
        <v>男</v>
      </c>
      <c r="H478" s="30">
        <f>①陸連データ貼付け!H478</f>
        <v>19124</v>
      </c>
      <c r="I478" s="30" t="str">
        <f>①陸連データ貼付け!I478</f>
        <v>岡崎TFC</v>
      </c>
      <c r="J478" s="30" t="str">
        <f>①陸連データ貼付け!J478</f>
        <v>オカザキティーエフシー</v>
      </c>
      <c r="K478" s="30" t="str">
        <f t="shared" si="26"/>
        <v>岡崎TFC</v>
      </c>
      <c r="L478" s="30" t="str">
        <f>IF(①陸連データ貼付け!P478="","",①陸連データ貼付け!P478)</f>
        <v/>
      </c>
      <c r="M478" s="30" t="str">
        <f>①陸連データ貼付け!Q478</f>
        <v>一般</v>
      </c>
    </row>
    <row r="479" spans="1:13">
      <c r="A479" s="30" t="str">
        <f>IF(①陸連データ貼付け!M479="","",①陸連データ貼付け!M479)</f>
        <v>3-022</v>
      </c>
      <c r="B479" s="30" t="str">
        <f t="shared" si="24"/>
        <v>3</v>
      </c>
      <c r="C479" s="30" t="str">
        <f t="shared" si="25"/>
        <v>-022</v>
      </c>
      <c r="D479" s="30">
        <f>①陸連データ貼付け!B479</f>
        <v>3981122</v>
      </c>
      <c r="E479" s="30" t="str">
        <f>①陸連データ貼付け!C479</f>
        <v>阿部　直紀</v>
      </c>
      <c r="F479" s="30" t="str">
        <f>ASC(①陸連データ貼付け!D479)</f>
        <v>ｱﾍﾞ ﾅｵﾉﾘ</v>
      </c>
      <c r="G479" s="30" t="str">
        <f>①陸連データ貼付け!E479</f>
        <v>男</v>
      </c>
      <c r="H479" s="30">
        <f>①陸連データ貼付け!H479</f>
        <v>8228</v>
      </c>
      <c r="I479" s="30" t="str">
        <f>①陸連データ貼付け!I479</f>
        <v>刈谷クラブ</v>
      </c>
      <c r="J479" s="30" t="str">
        <f>①陸連データ貼付け!J479</f>
        <v>カリヤクラブ</v>
      </c>
      <c r="K479" s="30" t="str">
        <f t="shared" si="26"/>
        <v>刈谷クラブ</v>
      </c>
      <c r="L479" s="30" t="str">
        <f>IF(①陸連データ貼付け!P479="","",①陸連データ貼付け!P479)</f>
        <v/>
      </c>
      <c r="M479" s="30" t="str">
        <f>①陸連データ貼付け!Q479</f>
        <v>一般</v>
      </c>
    </row>
    <row r="480" spans="1:13">
      <c r="A480" s="30" t="str">
        <f>IF(①陸連データ貼付け!M480="","",①陸連データ貼付け!M480)</f>
        <v>3-012</v>
      </c>
      <c r="B480" s="30" t="str">
        <f t="shared" si="24"/>
        <v>3</v>
      </c>
      <c r="C480" s="30" t="str">
        <f t="shared" si="25"/>
        <v>-012</v>
      </c>
      <c r="D480" s="30">
        <f>①陸連データ貼付け!B480</f>
        <v>2985933</v>
      </c>
      <c r="E480" s="30" t="str">
        <f>①陸連データ貼付け!C480</f>
        <v>安部　良夫</v>
      </c>
      <c r="F480" s="30" t="str">
        <f>ASC(①陸連データ貼付け!D480)</f>
        <v>ｱﾍﾞ ﾖｼｵ</v>
      </c>
      <c r="G480" s="30" t="str">
        <f>①陸連データ貼付け!E480</f>
        <v>男</v>
      </c>
      <c r="H480" s="30">
        <f>①陸連データ貼付け!H480</f>
        <v>8228</v>
      </c>
      <c r="I480" s="30" t="str">
        <f>①陸連データ貼付け!I480</f>
        <v>刈谷クラブ</v>
      </c>
      <c r="J480" s="30" t="str">
        <f>①陸連データ貼付け!J480</f>
        <v>カリヤクラブ</v>
      </c>
      <c r="K480" s="30" t="str">
        <f t="shared" si="26"/>
        <v>刈谷クラブ</v>
      </c>
      <c r="L480" s="30" t="str">
        <f>IF(①陸連データ貼付け!P480="","",①陸連データ貼付け!P480)</f>
        <v/>
      </c>
      <c r="M480" s="30" t="str">
        <f>①陸連データ貼付け!Q480</f>
        <v>一般</v>
      </c>
    </row>
    <row r="481" spans="1:13">
      <c r="A481" s="30" t="str">
        <f>IF(①陸連データ貼付け!M481="","",①陸連データ貼付け!M481)</f>
        <v>3-021</v>
      </c>
      <c r="B481" s="30" t="str">
        <f t="shared" si="24"/>
        <v>3</v>
      </c>
      <c r="C481" s="30" t="str">
        <f t="shared" si="25"/>
        <v>-021</v>
      </c>
      <c r="D481" s="30">
        <f>①陸連データ貼付け!B481</f>
        <v>2987127</v>
      </c>
      <c r="E481" s="30" t="str">
        <f>①陸連データ貼付け!C481</f>
        <v>荒川　義孝</v>
      </c>
      <c r="F481" s="30" t="str">
        <f>ASC(①陸連データ貼付け!D481)</f>
        <v>ｱﾗｶﾜ ﾖｼﾀｶ</v>
      </c>
      <c r="G481" s="30" t="str">
        <f>①陸連データ貼付け!E481</f>
        <v>男</v>
      </c>
      <c r="H481" s="30">
        <f>①陸連データ貼付け!H481</f>
        <v>8228</v>
      </c>
      <c r="I481" s="30" t="str">
        <f>①陸連データ貼付け!I481</f>
        <v>刈谷クラブ</v>
      </c>
      <c r="J481" s="30" t="str">
        <f>①陸連データ貼付け!J481</f>
        <v>カリヤクラブ</v>
      </c>
      <c r="K481" s="30" t="str">
        <f t="shared" si="26"/>
        <v>刈谷クラブ</v>
      </c>
      <c r="L481" s="30" t="str">
        <f>IF(①陸連データ貼付け!P481="","",①陸連データ貼付け!P481)</f>
        <v/>
      </c>
      <c r="M481" s="30" t="str">
        <f>①陸連データ貼付け!Q481</f>
        <v>一般</v>
      </c>
    </row>
    <row r="482" spans="1:13">
      <c r="A482" s="30" t="str">
        <f>IF(①陸連データ貼付け!M482="","",①陸連データ貼付け!M482)</f>
        <v>3-013</v>
      </c>
      <c r="B482" s="30" t="str">
        <f t="shared" si="24"/>
        <v>3</v>
      </c>
      <c r="C482" s="30" t="str">
        <f t="shared" si="25"/>
        <v>-013</v>
      </c>
      <c r="D482" s="30">
        <f>①陸連データ貼付け!B482</f>
        <v>2986025</v>
      </c>
      <c r="E482" s="30" t="str">
        <f>①陸連データ貼付け!C482</f>
        <v>飯田　晃</v>
      </c>
      <c r="F482" s="30" t="str">
        <f>ASC(①陸連データ貼付け!D482)</f>
        <v>ｲｲﾀﾞ ｱｷﾗ</v>
      </c>
      <c r="G482" s="30" t="str">
        <f>①陸連データ貼付け!E482</f>
        <v>男</v>
      </c>
      <c r="H482" s="30">
        <f>①陸連データ貼付け!H482</f>
        <v>8228</v>
      </c>
      <c r="I482" s="30" t="str">
        <f>①陸連データ貼付け!I482</f>
        <v>刈谷クラブ</v>
      </c>
      <c r="J482" s="30" t="str">
        <f>①陸連データ貼付け!J482</f>
        <v>カリヤクラブ</v>
      </c>
      <c r="K482" s="30" t="str">
        <f t="shared" si="26"/>
        <v>刈谷クラブ</v>
      </c>
      <c r="L482" s="30" t="str">
        <f>IF(①陸連データ貼付け!P482="","",①陸連データ貼付け!P482)</f>
        <v/>
      </c>
      <c r="M482" s="30" t="str">
        <f>①陸連データ貼付け!Q482</f>
        <v>一般</v>
      </c>
    </row>
    <row r="483" spans="1:13">
      <c r="A483" s="30" t="str">
        <f>IF(①陸連データ貼付け!M483="","",①陸連データ貼付け!M483)</f>
        <v>3-027</v>
      </c>
      <c r="B483" s="30" t="str">
        <f t="shared" si="24"/>
        <v>3</v>
      </c>
      <c r="C483" s="30" t="str">
        <f t="shared" si="25"/>
        <v>-027</v>
      </c>
      <c r="D483" s="30">
        <f>①陸連データ貼付け!B483</f>
        <v>96922230</v>
      </c>
      <c r="E483" s="30" t="str">
        <f>①陸連データ貼付け!C483</f>
        <v>石川　明良</v>
      </c>
      <c r="F483" s="30" t="str">
        <f>ASC(①陸連データ貼付け!D483)</f>
        <v>ｲｼｶﾜ ｱｷﾖｼ</v>
      </c>
      <c r="G483" s="30" t="str">
        <f>①陸連データ貼付け!E483</f>
        <v>男</v>
      </c>
      <c r="H483" s="30">
        <f>①陸連データ貼付け!H483</f>
        <v>8228</v>
      </c>
      <c r="I483" s="30" t="str">
        <f>①陸連データ貼付け!I483</f>
        <v>刈谷クラブ</v>
      </c>
      <c r="J483" s="30" t="str">
        <f>①陸連データ貼付け!J483</f>
        <v>カリヤクラブ</v>
      </c>
      <c r="K483" s="30" t="str">
        <f t="shared" si="26"/>
        <v>刈谷クラブ</v>
      </c>
      <c r="L483" s="30" t="str">
        <f>IF(①陸連データ貼付け!P483="","",①陸連データ貼付け!P483)</f>
        <v/>
      </c>
      <c r="M483" s="30" t="str">
        <f>①陸連データ貼付け!Q483</f>
        <v>一般</v>
      </c>
    </row>
    <row r="484" spans="1:13">
      <c r="A484" s="30" t="str">
        <f>IF(①陸連データ貼付け!M484="","",①陸連データ貼付け!M484)</f>
        <v>3-011</v>
      </c>
      <c r="B484" s="30" t="str">
        <f t="shared" si="24"/>
        <v>3</v>
      </c>
      <c r="C484" s="30" t="str">
        <f t="shared" si="25"/>
        <v>-011</v>
      </c>
      <c r="D484" s="30">
        <f>①陸連データ貼付け!B484</f>
        <v>2985832</v>
      </c>
      <c r="E484" s="30" t="str">
        <f>①陸連データ貼付け!C484</f>
        <v>石鎚　一則</v>
      </c>
      <c r="F484" s="30" t="str">
        <f>ASC(①陸連データ貼付け!D484)</f>
        <v>ｲｼｽﾞﾁ ｶｽﾞﾉﾘ</v>
      </c>
      <c r="G484" s="30" t="str">
        <f>①陸連データ貼付け!E484</f>
        <v>男</v>
      </c>
      <c r="H484" s="30">
        <f>①陸連データ貼付け!H484</f>
        <v>8228</v>
      </c>
      <c r="I484" s="30" t="str">
        <f>①陸連データ貼付け!I484</f>
        <v>刈谷クラブ</v>
      </c>
      <c r="J484" s="30" t="str">
        <f>①陸連データ貼付け!J484</f>
        <v>カリヤクラブ</v>
      </c>
      <c r="K484" s="30" t="str">
        <f t="shared" si="26"/>
        <v>刈谷クラブ</v>
      </c>
      <c r="L484" s="30" t="str">
        <f>IF(①陸連データ貼付け!P484="","",①陸連データ貼付け!P484)</f>
        <v/>
      </c>
      <c r="M484" s="30" t="str">
        <f>①陸連データ貼付け!Q484</f>
        <v>一般</v>
      </c>
    </row>
    <row r="485" spans="1:13">
      <c r="A485" s="30" t="str">
        <f>IF(①陸連データ貼付け!M485="","",①陸連データ貼付け!M485)</f>
        <v>3-007</v>
      </c>
      <c r="B485" s="30" t="str">
        <f t="shared" si="24"/>
        <v>3</v>
      </c>
      <c r="C485" s="30" t="str">
        <f t="shared" si="25"/>
        <v>-007</v>
      </c>
      <c r="D485" s="30">
        <f>①陸連データ貼付け!B485</f>
        <v>2985428</v>
      </c>
      <c r="E485" s="30" t="str">
        <f>①陸連データ貼付け!C485</f>
        <v>磯村　鉄市</v>
      </c>
      <c r="F485" s="30" t="str">
        <f>ASC(①陸連データ貼付け!D485)</f>
        <v>ｲｿﾑﾗ ﾃﾂｲﾁ</v>
      </c>
      <c r="G485" s="30" t="str">
        <f>①陸連データ貼付け!E485</f>
        <v>男</v>
      </c>
      <c r="H485" s="30">
        <f>①陸連データ貼付け!H485</f>
        <v>8228</v>
      </c>
      <c r="I485" s="30" t="str">
        <f>①陸連データ貼付け!I485</f>
        <v>刈谷クラブ</v>
      </c>
      <c r="J485" s="30" t="str">
        <f>①陸連データ貼付け!J485</f>
        <v>カリヤクラブ</v>
      </c>
      <c r="K485" s="30" t="str">
        <f t="shared" si="26"/>
        <v>刈谷クラブ</v>
      </c>
      <c r="L485" s="30" t="str">
        <f>IF(①陸連データ貼付け!P485="","",①陸連データ貼付け!P485)</f>
        <v/>
      </c>
      <c r="M485" s="30" t="str">
        <f>①陸連データ貼付け!Q485</f>
        <v>一般</v>
      </c>
    </row>
    <row r="486" spans="1:13">
      <c r="A486" s="30" t="str">
        <f>IF(①陸連データ貼付け!M486="","",①陸連データ貼付け!M486)</f>
        <v>3-010</v>
      </c>
      <c r="B486" s="30" t="str">
        <f t="shared" si="24"/>
        <v>3</v>
      </c>
      <c r="C486" s="30" t="str">
        <f t="shared" si="25"/>
        <v>-010</v>
      </c>
      <c r="D486" s="30">
        <f>①陸連データ貼付け!B486</f>
        <v>2985731</v>
      </c>
      <c r="E486" s="30" t="str">
        <f>①陸連データ貼付け!C486</f>
        <v>今井　宏司</v>
      </c>
      <c r="F486" s="30" t="str">
        <f>ASC(①陸連データ貼付け!D486)</f>
        <v>ｲﾏｲ ｺｳｼﾞ</v>
      </c>
      <c r="G486" s="30" t="str">
        <f>①陸連データ貼付け!E486</f>
        <v>男</v>
      </c>
      <c r="H486" s="30">
        <f>①陸連データ貼付け!H486</f>
        <v>8228</v>
      </c>
      <c r="I486" s="30" t="str">
        <f>①陸連データ貼付け!I486</f>
        <v>刈谷クラブ</v>
      </c>
      <c r="J486" s="30" t="str">
        <f>①陸連データ貼付け!J486</f>
        <v>カリヤクラブ</v>
      </c>
      <c r="K486" s="30" t="str">
        <f t="shared" si="26"/>
        <v>刈谷クラブ</v>
      </c>
      <c r="L486" s="30" t="str">
        <f>IF(①陸連データ貼付け!P486="","",①陸連データ貼付け!P486)</f>
        <v/>
      </c>
      <c r="M486" s="30" t="str">
        <f>①陸連データ貼付け!Q486</f>
        <v>一般</v>
      </c>
    </row>
    <row r="487" spans="1:13">
      <c r="A487" s="30" t="str">
        <f>IF(①陸連データ貼付け!M487="","",①陸連データ貼付け!M487)</f>
        <v>3-008</v>
      </c>
      <c r="B487" s="30" t="str">
        <f t="shared" si="24"/>
        <v>3</v>
      </c>
      <c r="C487" s="30" t="str">
        <f t="shared" si="25"/>
        <v>-008</v>
      </c>
      <c r="D487" s="30">
        <f>①陸連データ貼付け!B487</f>
        <v>2985529</v>
      </c>
      <c r="E487" s="30" t="str">
        <f>①陸連データ貼付け!C487</f>
        <v>小野尾　一乗</v>
      </c>
      <c r="F487" s="30" t="str">
        <f>ASC(①陸連データ貼付け!D487)</f>
        <v>ｵﾉｵ ｶｽﾞﾉﾘ</v>
      </c>
      <c r="G487" s="30" t="str">
        <f>①陸連データ貼付け!E487</f>
        <v>男</v>
      </c>
      <c r="H487" s="30">
        <f>①陸連データ貼付け!H487</f>
        <v>8228</v>
      </c>
      <c r="I487" s="30" t="str">
        <f>①陸連データ貼付け!I487</f>
        <v>刈谷クラブ</v>
      </c>
      <c r="J487" s="30" t="str">
        <f>①陸連データ貼付け!J487</f>
        <v>カリヤクラブ</v>
      </c>
      <c r="K487" s="30" t="str">
        <f t="shared" si="26"/>
        <v>刈谷クラブ</v>
      </c>
      <c r="L487" s="30" t="str">
        <f>IF(①陸連データ貼付け!P487="","",①陸連データ貼付け!P487)</f>
        <v/>
      </c>
      <c r="M487" s="30" t="str">
        <f>①陸連データ貼付け!Q487</f>
        <v>一般</v>
      </c>
    </row>
    <row r="488" spans="1:13">
      <c r="A488" s="30" t="str">
        <f>IF(①陸連データ貼付け!M488="","",①陸連データ貼付け!M488)</f>
        <v>3-018</v>
      </c>
      <c r="B488" s="30" t="str">
        <f t="shared" si="24"/>
        <v>3</v>
      </c>
      <c r="C488" s="30" t="str">
        <f t="shared" si="25"/>
        <v>-018</v>
      </c>
      <c r="D488" s="30">
        <f>①陸連データ貼付け!B488</f>
        <v>2986732</v>
      </c>
      <c r="E488" s="30" t="str">
        <f>①陸連データ貼付け!C488</f>
        <v>小野田　隆</v>
      </c>
      <c r="F488" s="30" t="str">
        <f>ASC(①陸連データ貼付け!D488)</f>
        <v>ｵﾉﾀﾞ ﾀｶｼ</v>
      </c>
      <c r="G488" s="30" t="str">
        <f>①陸連データ貼付け!E488</f>
        <v>男</v>
      </c>
      <c r="H488" s="30">
        <f>①陸連データ貼付け!H488</f>
        <v>8228</v>
      </c>
      <c r="I488" s="30" t="str">
        <f>①陸連データ貼付け!I488</f>
        <v>刈谷クラブ</v>
      </c>
      <c r="J488" s="30" t="str">
        <f>①陸連データ貼付け!J488</f>
        <v>カリヤクラブ</v>
      </c>
      <c r="K488" s="30" t="str">
        <f t="shared" si="26"/>
        <v>刈谷クラブ</v>
      </c>
      <c r="L488" s="30" t="str">
        <f>IF(①陸連データ貼付け!P488="","",①陸連データ貼付け!P488)</f>
        <v/>
      </c>
      <c r="M488" s="30" t="str">
        <f>①陸連データ貼付け!Q488</f>
        <v>一般</v>
      </c>
    </row>
    <row r="489" spans="1:13">
      <c r="A489" s="30" t="str">
        <f>IF(①陸連データ貼付け!M489="","",①陸連データ貼付け!M489)</f>
        <v>3-016</v>
      </c>
      <c r="B489" s="30" t="str">
        <f t="shared" si="24"/>
        <v>3</v>
      </c>
      <c r="C489" s="30" t="str">
        <f t="shared" si="25"/>
        <v>-016</v>
      </c>
      <c r="D489" s="30">
        <f>①陸連データ貼付け!B489</f>
        <v>2986429</v>
      </c>
      <c r="E489" s="30" t="str">
        <f>①陸連データ貼付け!C489</f>
        <v>木村　雄三</v>
      </c>
      <c r="F489" s="30" t="str">
        <f>ASC(①陸連データ貼付け!D489)</f>
        <v>ｷﾑﾗ ﾕｳｿﾞｳ</v>
      </c>
      <c r="G489" s="30" t="str">
        <f>①陸連データ貼付け!E489</f>
        <v>男</v>
      </c>
      <c r="H489" s="30">
        <f>①陸連データ貼付け!H489</f>
        <v>8228</v>
      </c>
      <c r="I489" s="30" t="str">
        <f>①陸連データ貼付け!I489</f>
        <v>刈谷クラブ</v>
      </c>
      <c r="J489" s="30" t="str">
        <f>①陸連データ貼付け!J489</f>
        <v>カリヤクラブ</v>
      </c>
      <c r="K489" s="30" t="str">
        <f t="shared" si="26"/>
        <v>刈谷クラブ</v>
      </c>
      <c r="L489" s="30" t="str">
        <f>IF(①陸連データ貼付け!P489="","",①陸連データ貼付け!P489)</f>
        <v/>
      </c>
      <c r="M489" s="30" t="str">
        <f>①陸連データ貼付け!Q489</f>
        <v>一般</v>
      </c>
    </row>
    <row r="490" spans="1:13">
      <c r="A490" s="30" t="str">
        <f>IF(①陸連データ貼付け!M490="","",①陸連データ貼付け!M490)</f>
        <v>C344</v>
      </c>
      <c r="B490" s="30" t="str">
        <f t="shared" si="24"/>
        <v>C</v>
      </c>
      <c r="C490" s="30" t="str">
        <f t="shared" si="25"/>
        <v>344</v>
      </c>
      <c r="D490" s="30">
        <f>①陸連データ貼付け!B490</f>
        <v>2986126</v>
      </c>
      <c r="E490" s="30" t="str">
        <f>①陸連データ貼付け!C490</f>
        <v>小塚　康久</v>
      </c>
      <c r="F490" s="30" t="str">
        <f>ASC(①陸連データ貼付け!D490)</f>
        <v>ｺﾂﾞｶ ﾔｽﾋｻ</v>
      </c>
      <c r="G490" s="30" t="str">
        <f>①陸連データ貼付け!E490</f>
        <v>男</v>
      </c>
      <c r="H490" s="30">
        <f>①陸連データ貼付け!H490</f>
        <v>8228</v>
      </c>
      <c r="I490" s="30" t="str">
        <f>①陸連データ貼付け!I490</f>
        <v>刈谷クラブ</v>
      </c>
      <c r="J490" s="30" t="str">
        <f>①陸連データ貼付け!J490</f>
        <v>カリヤクラブ</v>
      </c>
      <c r="K490" s="30" t="str">
        <f t="shared" si="26"/>
        <v>刈谷クラブ</v>
      </c>
      <c r="L490" s="30" t="str">
        <f>IF(①陸連データ貼付け!P490="","",①陸連データ貼付け!P490)</f>
        <v/>
      </c>
      <c r="M490" s="30" t="str">
        <f>①陸連データ貼付け!Q490</f>
        <v>一般</v>
      </c>
    </row>
    <row r="491" spans="1:13">
      <c r="A491" s="30" t="str">
        <f>IF(①陸連データ貼付け!M491="","",①陸連データ貼付け!M491)</f>
        <v>3-009</v>
      </c>
      <c r="B491" s="30" t="str">
        <f t="shared" si="24"/>
        <v>3</v>
      </c>
      <c r="C491" s="30" t="str">
        <f t="shared" si="25"/>
        <v>-009</v>
      </c>
      <c r="D491" s="30">
        <f>①陸連データ貼付け!B491</f>
        <v>2985630</v>
      </c>
      <c r="E491" s="30" t="str">
        <f>①陸連データ貼付け!C491</f>
        <v>澤辺　泉二</v>
      </c>
      <c r="F491" s="30" t="str">
        <f>ASC(①陸連データ貼付け!D491)</f>
        <v>ｻﾜﾍﾞ ﾓﾄｼﾞ</v>
      </c>
      <c r="G491" s="30" t="str">
        <f>①陸連データ貼付け!E491</f>
        <v>男</v>
      </c>
      <c r="H491" s="30">
        <f>①陸連データ貼付け!H491</f>
        <v>8228</v>
      </c>
      <c r="I491" s="30" t="str">
        <f>①陸連データ貼付け!I491</f>
        <v>刈谷クラブ</v>
      </c>
      <c r="J491" s="30" t="str">
        <f>①陸連データ貼付け!J491</f>
        <v>カリヤクラブ</v>
      </c>
      <c r="K491" s="30" t="str">
        <f t="shared" si="26"/>
        <v>刈谷クラブ</v>
      </c>
      <c r="L491" s="30" t="str">
        <f>IF(①陸連データ貼付け!P491="","",①陸連データ貼付け!P491)</f>
        <v/>
      </c>
      <c r="M491" s="30" t="str">
        <f>①陸連データ貼付け!Q491</f>
        <v>一般</v>
      </c>
    </row>
    <row r="492" spans="1:13">
      <c r="A492" s="30" t="str">
        <f>IF(①陸連データ貼付け!M492="","",①陸連データ貼付け!M492)</f>
        <v>C633</v>
      </c>
      <c r="B492" s="30" t="str">
        <f t="shared" si="24"/>
        <v>C</v>
      </c>
      <c r="C492" s="30" t="str">
        <f t="shared" si="25"/>
        <v>633</v>
      </c>
      <c r="D492" s="30">
        <f>①陸連データ貼付け!B492</f>
        <v>72065727</v>
      </c>
      <c r="E492" s="30" t="str">
        <f>①陸連データ貼付け!C492</f>
        <v>清水　和馬</v>
      </c>
      <c r="F492" s="30" t="str">
        <f>ASC(①陸連データ貼付け!D492)</f>
        <v>ｼﾐｽﾞ ｶｽﾞﾏ</v>
      </c>
      <c r="G492" s="30" t="str">
        <f>①陸連データ貼付け!E492</f>
        <v>男</v>
      </c>
      <c r="H492" s="30">
        <f>①陸連データ貼付け!H492</f>
        <v>8228</v>
      </c>
      <c r="I492" s="30" t="str">
        <f>①陸連データ貼付け!I492</f>
        <v>刈谷クラブ</v>
      </c>
      <c r="J492" s="30" t="str">
        <f>①陸連データ貼付け!J492</f>
        <v>カリヤクラブ</v>
      </c>
      <c r="K492" s="30" t="str">
        <f t="shared" si="26"/>
        <v>刈谷クラブ</v>
      </c>
      <c r="L492" s="30" t="str">
        <f>IF(①陸連データ貼付け!P492="","",①陸連データ貼付け!P492)</f>
        <v/>
      </c>
      <c r="M492" s="30" t="str">
        <f>①陸連データ貼付け!Q492</f>
        <v>一般</v>
      </c>
    </row>
    <row r="493" spans="1:13">
      <c r="A493" s="30" t="str">
        <f>IF(①陸連データ貼付け!M493="","",①陸連データ貼付け!M493)</f>
        <v>3-014</v>
      </c>
      <c r="B493" s="30" t="str">
        <f t="shared" si="24"/>
        <v>3</v>
      </c>
      <c r="C493" s="30" t="str">
        <f t="shared" si="25"/>
        <v>-014</v>
      </c>
      <c r="D493" s="30">
        <f>①陸連データ貼付け!B493</f>
        <v>2986227</v>
      </c>
      <c r="E493" s="30" t="str">
        <f>①陸連データ貼付け!C493</f>
        <v>下別府　三好</v>
      </c>
      <c r="F493" s="30" t="str">
        <f>ASC(①陸連データ貼付け!D493)</f>
        <v>ｼﾓﾍﾞｯﾌﾟ ﾐﾖｼ</v>
      </c>
      <c r="G493" s="30" t="str">
        <f>①陸連データ貼付け!E493</f>
        <v>男</v>
      </c>
      <c r="H493" s="30">
        <f>①陸連データ貼付け!H493</f>
        <v>8228</v>
      </c>
      <c r="I493" s="30" t="str">
        <f>①陸連データ貼付け!I493</f>
        <v>刈谷クラブ</v>
      </c>
      <c r="J493" s="30" t="str">
        <f>①陸連データ貼付け!J493</f>
        <v>カリヤクラブ</v>
      </c>
      <c r="K493" s="30" t="str">
        <f t="shared" si="26"/>
        <v>刈谷クラブ</v>
      </c>
      <c r="L493" s="30" t="str">
        <f>IF(①陸連データ貼付け!P493="","",①陸連データ貼付け!P493)</f>
        <v/>
      </c>
      <c r="M493" s="30" t="str">
        <f>①陸連データ貼付け!Q493</f>
        <v>一般</v>
      </c>
    </row>
    <row r="494" spans="1:13">
      <c r="A494" s="30" t="str">
        <f>IF(①陸連データ貼付け!M494="","",①陸連データ貼付け!M494)</f>
        <v>3-024</v>
      </c>
      <c r="B494" s="30" t="str">
        <f t="shared" si="24"/>
        <v>3</v>
      </c>
      <c r="C494" s="30" t="str">
        <f t="shared" si="25"/>
        <v>-024</v>
      </c>
      <c r="D494" s="30">
        <f>①陸連データ貼付け!B494</f>
        <v>49604831</v>
      </c>
      <c r="E494" s="30" t="str">
        <f>①陸連データ貼付け!C494</f>
        <v>鈴木　人呂信</v>
      </c>
      <c r="F494" s="30" t="str">
        <f>ASC(①陸連データ貼付け!D494)</f>
        <v>ｽｽﾞｷ ﾋﾛﾉﾌﾞ</v>
      </c>
      <c r="G494" s="30" t="str">
        <f>①陸連データ貼付け!E494</f>
        <v>男</v>
      </c>
      <c r="H494" s="30">
        <f>①陸連データ貼付け!H494</f>
        <v>8228</v>
      </c>
      <c r="I494" s="30" t="str">
        <f>①陸連データ貼付け!I494</f>
        <v>刈谷クラブ</v>
      </c>
      <c r="J494" s="30" t="str">
        <f>①陸連データ貼付け!J494</f>
        <v>カリヤクラブ</v>
      </c>
      <c r="K494" s="30" t="str">
        <f t="shared" si="26"/>
        <v>刈谷クラブ</v>
      </c>
      <c r="L494" s="30" t="str">
        <f>IF(①陸連データ貼付け!P494="","",①陸連データ貼付け!P494)</f>
        <v/>
      </c>
      <c r="M494" s="30" t="str">
        <f>①陸連データ貼付け!Q494</f>
        <v>一般</v>
      </c>
    </row>
    <row r="495" spans="1:13">
      <c r="A495" s="30" t="str">
        <f>IF(①陸連データ貼付け!M495="","",①陸連データ貼付け!M495)</f>
        <v>3-025</v>
      </c>
      <c r="B495" s="30" t="str">
        <f t="shared" si="24"/>
        <v>3</v>
      </c>
      <c r="C495" s="30" t="str">
        <f t="shared" si="25"/>
        <v>-025</v>
      </c>
      <c r="D495" s="30">
        <f>①陸連データ貼付け!B495</f>
        <v>77923836</v>
      </c>
      <c r="E495" s="30" t="str">
        <f>①陸連データ貼付け!C495</f>
        <v>筒井　友英</v>
      </c>
      <c r="F495" s="30" t="str">
        <f>ASC(①陸連データ貼付け!D495)</f>
        <v>ﾂﾂｲ ﾄﾓﾋﾃﾞ</v>
      </c>
      <c r="G495" s="30" t="str">
        <f>①陸連データ貼付け!E495</f>
        <v>男</v>
      </c>
      <c r="H495" s="30">
        <f>①陸連データ貼付け!H495</f>
        <v>8228</v>
      </c>
      <c r="I495" s="30" t="str">
        <f>①陸連データ貼付け!I495</f>
        <v>刈谷クラブ</v>
      </c>
      <c r="J495" s="30" t="str">
        <f>①陸連データ貼付け!J495</f>
        <v>カリヤクラブ</v>
      </c>
      <c r="K495" s="30" t="str">
        <f t="shared" si="26"/>
        <v>刈谷クラブ</v>
      </c>
      <c r="L495" s="30" t="str">
        <f>IF(①陸連データ貼付け!P495="","",①陸連データ貼付け!P495)</f>
        <v/>
      </c>
      <c r="M495" s="30" t="str">
        <f>①陸連データ貼付け!Q495</f>
        <v>一般</v>
      </c>
    </row>
    <row r="496" spans="1:13">
      <c r="A496" s="30" t="str">
        <f>IF(①陸連データ貼付け!M496="","",①陸連データ貼付け!M496)</f>
        <v>3-019</v>
      </c>
      <c r="B496" s="30" t="str">
        <f t="shared" si="24"/>
        <v>3</v>
      </c>
      <c r="C496" s="30" t="str">
        <f t="shared" si="25"/>
        <v>-019</v>
      </c>
      <c r="D496" s="30">
        <f>①陸連データ貼付け!B496</f>
        <v>2986934</v>
      </c>
      <c r="E496" s="30" t="str">
        <f>①陸連データ貼付け!C496</f>
        <v>成田　大</v>
      </c>
      <c r="F496" s="30" t="str">
        <f>ASC(①陸連データ貼付け!D496)</f>
        <v>ﾅﾘﾀ ﾀﾞｲ</v>
      </c>
      <c r="G496" s="30" t="str">
        <f>①陸連データ貼付け!E496</f>
        <v>男</v>
      </c>
      <c r="H496" s="30">
        <f>①陸連データ貼付け!H496</f>
        <v>8228</v>
      </c>
      <c r="I496" s="30" t="str">
        <f>①陸連データ貼付け!I496</f>
        <v>刈谷クラブ</v>
      </c>
      <c r="J496" s="30" t="str">
        <f>①陸連データ貼付け!J496</f>
        <v>カリヤクラブ</v>
      </c>
      <c r="K496" s="30" t="str">
        <f t="shared" si="26"/>
        <v>刈谷クラブ</v>
      </c>
      <c r="L496" s="30" t="str">
        <f>IF(①陸連データ貼付け!P496="","",①陸連データ貼付け!P496)</f>
        <v/>
      </c>
      <c r="M496" s="30" t="str">
        <f>①陸連データ貼付け!Q496</f>
        <v>一般</v>
      </c>
    </row>
    <row r="497" spans="1:13">
      <c r="A497" s="30" t="str">
        <f>IF(①陸連データ貼付け!M497="","",①陸連データ貼付け!M497)</f>
        <v>3-023</v>
      </c>
      <c r="B497" s="30" t="str">
        <f t="shared" si="24"/>
        <v>3</v>
      </c>
      <c r="C497" s="30" t="str">
        <f t="shared" si="25"/>
        <v>-023</v>
      </c>
      <c r="D497" s="30">
        <f>①陸連データ貼付け!B497</f>
        <v>24777229</v>
      </c>
      <c r="E497" s="30" t="str">
        <f>①陸連データ貼付け!C497</f>
        <v>二宮　敬之</v>
      </c>
      <c r="F497" s="30" t="str">
        <f>ASC(①陸連データ貼付け!D497)</f>
        <v>ﾆﾉﾐﾔ ﾀｶﾕｷ</v>
      </c>
      <c r="G497" s="30" t="str">
        <f>①陸連データ貼付け!E497</f>
        <v>男</v>
      </c>
      <c r="H497" s="30">
        <f>①陸連データ貼付け!H497</f>
        <v>8228</v>
      </c>
      <c r="I497" s="30" t="str">
        <f>①陸連データ貼付け!I497</f>
        <v>刈谷クラブ</v>
      </c>
      <c r="J497" s="30" t="str">
        <f>①陸連データ貼付け!J497</f>
        <v>カリヤクラブ</v>
      </c>
      <c r="K497" s="30" t="str">
        <f t="shared" si="26"/>
        <v>刈谷クラブ</v>
      </c>
      <c r="L497" s="30" t="str">
        <f>IF(①陸連データ貼付け!P497="","",①陸連データ貼付け!P497)</f>
        <v/>
      </c>
      <c r="M497" s="30" t="str">
        <f>①陸連データ貼付け!Q497</f>
        <v>一般</v>
      </c>
    </row>
    <row r="498" spans="1:13">
      <c r="A498" s="30" t="str">
        <f>IF(①陸連データ貼付け!M498="","",①陸連データ貼付け!M498)</f>
        <v>C343</v>
      </c>
      <c r="B498" s="30" t="str">
        <f t="shared" si="24"/>
        <v>C</v>
      </c>
      <c r="C498" s="30" t="str">
        <f t="shared" si="25"/>
        <v>343</v>
      </c>
      <c r="D498" s="30">
        <f>①陸連データ貼付け!B498</f>
        <v>2987228</v>
      </c>
      <c r="E498" s="30" t="str">
        <f>①陸連データ貼付け!C498</f>
        <v>野々目　将之</v>
      </c>
      <c r="F498" s="30" t="str">
        <f>ASC(①陸連データ貼付け!D498)</f>
        <v>ﾉﾉﾒ ﾏｻﾕｷ</v>
      </c>
      <c r="G498" s="30" t="str">
        <f>①陸連データ貼付け!E498</f>
        <v>男</v>
      </c>
      <c r="H498" s="30">
        <f>①陸連データ貼付け!H498</f>
        <v>8228</v>
      </c>
      <c r="I498" s="30" t="str">
        <f>①陸連データ貼付け!I498</f>
        <v>刈谷クラブ</v>
      </c>
      <c r="J498" s="30" t="str">
        <f>①陸連データ貼付け!J498</f>
        <v>カリヤクラブ</v>
      </c>
      <c r="K498" s="30" t="str">
        <f t="shared" si="26"/>
        <v>刈谷クラブ</v>
      </c>
      <c r="L498" s="30" t="str">
        <f>IF(①陸連データ貼付け!P498="","",①陸連データ貼付け!P498)</f>
        <v/>
      </c>
      <c r="M498" s="30" t="str">
        <f>①陸連データ貼付け!Q498</f>
        <v>一般</v>
      </c>
    </row>
    <row r="499" spans="1:13">
      <c r="A499" s="30" t="str">
        <f>IF(①陸連データ貼付け!M499="","",①陸連データ貼付け!M499)</f>
        <v>3-020</v>
      </c>
      <c r="B499" s="30" t="str">
        <f t="shared" si="24"/>
        <v>3</v>
      </c>
      <c r="C499" s="30" t="str">
        <f t="shared" si="25"/>
        <v>-020</v>
      </c>
      <c r="D499" s="30">
        <f>①陸連データ貼付け!B499</f>
        <v>2987026</v>
      </c>
      <c r="E499" s="30" t="str">
        <f>①陸連データ貼付け!C499</f>
        <v>深津　俊幸</v>
      </c>
      <c r="F499" s="30" t="str">
        <f>ASC(①陸連データ貼付け!D499)</f>
        <v>ﾌｶﾂ ﾄｼﾕｷ</v>
      </c>
      <c r="G499" s="30" t="str">
        <f>①陸連データ貼付け!E499</f>
        <v>男</v>
      </c>
      <c r="H499" s="30">
        <f>①陸連データ貼付け!H499</f>
        <v>8228</v>
      </c>
      <c r="I499" s="30" t="str">
        <f>①陸連データ貼付け!I499</f>
        <v>刈谷クラブ</v>
      </c>
      <c r="J499" s="30" t="str">
        <f>①陸連データ貼付け!J499</f>
        <v>カリヤクラブ</v>
      </c>
      <c r="K499" s="30" t="str">
        <f t="shared" si="26"/>
        <v>刈谷クラブ</v>
      </c>
      <c r="L499" s="30" t="str">
        <f>IF(①陸連データ貼付け!P499="","",①陸連データ貼付け!P499)</f>
        <v/>
      </c>
      <c r="M499" s="30" t="str">
        <f>①陸連データ貼付け!Q499</f>
        <v>一般</v>
      </c>
    </row>
    <row r="500" spans="1:13">
      <c r="A500" s="30" t="str">
        <f>IF(①陸連データ貼付け!M500="","",①陸連データ貼付け!M500)</f>
        <v>3-017</v>
      </c>
      <c r="B500" s="30" t="str">
        <f t="shared" si="24"/>
        <v>3</v>
      </c>
      <c r="C500" s="30" t="str">
        <f t="shared" si="25"/>
        <v>-017</v>
      </c>
      <c r="D500" s="30">
        <f>①陸連データ貼付け!B500</f>
        <v>2986631</v>
      </c>
      <c r="E500" s="30" t="str">
        <f>①陸連データ貼付け!C500</f>
        <v>本間　順子</v>
      </c>
      <c r="F500" s="30" t="str">
        <f>ASC(①陸連データ貼付け!D500)</f>
        <v>ﾎﾝﾏ ｼﾞｭﾝｺ</v>
      </c>
      <c r="G500" s="30" t="str">
        <f>①陸連データ貼付け!E500</f>
        <v>女</v>
      </c>
      <c r="H500" s="30">
        <f>①陸連データ貼付け!H500</f>
        <v>8228</v>
      </c>
      <c r="I500" s="30" t="str">
        <f>①陸連データ貼付け!I500</f>
        <v>刈谷クラブ</v>
      </c>
      <c r="J500" s="30" t="str">
        <f>①陸連データ貼付け!J500</f>
        <v>カリヤクラブ</v>
      </c>
      <c r="K500" s="30" t="str">
        <f t="shared" si="26"/>
        <v>刈谷クラブ</v>
      </c>
      <c r="L500" s="30" t="str">
        <f>IF(①陸連データ貼付け!P500="","",①陸連データ貼付け!P500)</f>
        <v/>
      </c>
      <c r="M500" s="30" t="str">
        <f>①陸連データ貼付け!Q500</f>
        <v>一般</v>
      </c>
    </row>
    <row r="501" spans="1:13">
      <c r="A501" s="30" t="str">
        <f>IF(①陸連データ貼付け!M501="","",①陸連データ貼付け!M501)</f>
        <v>3-015</v>
      </c>
      <c r="B501" s="30" t="str">
        <f t="shared" si="24"/>
        <v>3</v>
      </c>
      <c r="C501" s="30" t="str">
        <f t="shared" si="25"/>
        <v>-015</v>
      </c>
      <c r="D501" s="30">
        <f>①陸連データ貼付け!B501</f>
        <v>2986328</v>
      </c>
      <c r="E501" s="30" t="str">
        <f>①陸連データ貼付け!C501</f>
        <v>本間　隆勝</v>
      </c>
      <c r="F501" s="30" t="str">
        <f>ASC(①陸連データ貼付け!D501)</f>
        <v>ﾎﾝﾏ ﾘｭｳｼｮｳ</v>
      </c>
      <c r="G501" s="30" t="str">
        <f>①陸連データ貼付け!E501</f>
        <v>男</v>
      </c>
      <c r="H501" s="30">
        <f>①陸連データ貼付け!H501</f>
        <v>8228</v>
      </c>
      <c r="I501" s="30" t="str">
        <f>①陸連データ貼付け!I501</f>
        <v>刈谷クラブ</v>
      </c>
      <c r="J501" s="30" t="str">
        <f>①陸連データ貼付け!J501</f>
        <v>カリヤクラブ</v>
      </c>
      <c r="K501" s="30" t="str">
        <f t="shared" si="26"/>
        <v>刈谷クラブ</v>
      </c>
      <c r="L501" s="30" t="str">
        <f>IF(①陸連データ貼付け!P501="","",①陸連データ貼付け!P501)</f>
        <v/>
      </c>
      <c r="M501" s="30" t="str">
        <f>①陸連データ貼付け!Q501</f>
        <v>一般</v>
      </c>
    </row>
    <row r="502" spans="1:13">
      <c r="A502" s="30" t="str">
        <f>IF(①陸連データ貼付け!M502="","",①陸連データ貼付け!M502)</f>
        <v>3-026</v>
      </c>
      <c r="B502" s="30" t="str">
        <f t="shared" si="24"/>
        <v>3</v>
      </c>
      <c r="C502" s="30" t="str">
        <f t="shared" si="25"/>
        <v>-026</v>
      </c>
      <c r="D502" s="30">
        <f>①陸連データ貼付け!B502</f>
        <v>96922028</v>
      </c>
      <c r="E502" s="30" t="str">
        <f>①陸連データ貼付け!C502</f>
        <v>守口　ことみ</v>
      </c>
      <c r="F502" s="30" t="str">
        <f>ASC(①陸連データ貼付け!D502)</f>
        <v>ﾓﾘｸﾞﾁ ｺﾄﾐ</v>
      </c>
      <c r="G502" s="30" t="str">
        <f>①陸連データ貼付け!E502</f>
        <v>女</v>
      </c>
      <c r="H502" s="30">
        <f>①陸連データ貼付け!H502</f>
        <v>8228</v>
      </c>
      <c r="I502" s="30" t="str">
        <f>①陸連データ貼付け!I502</f>
        <v>刈谷クラブ</v>
      </c>
      <c r="J502" s="30" t="str">
        <f>①陸連データ貼付け!J502</f>
        <v>カリヤクラブ</v>
      </c>
      <c r="K502" s="30" t="str">
        <f t="shared" si="26"/>
        <v>刈谷クラブ</v>
      </c>
      <c r="L502" s="30" t="str">
        <f>IF(①陸連データ貼付け!P502="","",①陸連データ貼付け!P502)</f>
        <v/>
      </c>
      <c r="M502" s="30" t="str">
        <f>①陸連データ貼付け!Q502</f>
        <v>一般</v>
      </c>
    </row>
    <row r="503" spans="1:13">
      <c r="A503" s="30" t="str">
        <f>IF(①陸連データ貼付け!M503="","",①陸連データ貼付け!M503)</f>
        <v>3-006</v>
      </c>
      <c r="B503" s="30" t="str">
        <f t="shared" si="24"/>
        <v>3</v>
      </c>
      <c r="C503" s="30" t="str">
        <f t="shared" si="25"/>
        <v>-006</v>
      </c>
      <c r="D503" s="30">
        <f>①陸連データ貼付け!B503</f>
        <v>2907927</v>
      </c>
      <c r="E503" s="30" t="str">
        <f>①陸連データ貼付け!C503</f>
        <v>山村　晃泰</v>
      </c>
      <c r="F503" s="30" t="str">
        <f>ASC(①陸連データ貼付け!D503)</f>
        <v>ﾔﾏﾑﾗ ｱｷﾔｽ</v>
      </c>
      <c r="G503" s="30" t="str">
        <f>①陸連データ貼付け!E503</f>
        <v>男</v>
      </c>
      <c r="H503" s="30">
        <f>①陸連データ貼付け!H503</f>
        <v>8228</v>
      </c>
      <c r="I503" s="30" t="str">
        <f>①陸連データ貼付け!I503</f>
        <v>刈谷クラブ</v>
      </c>
      <c r="J503" s="30" t="str">
        <f>①陸連データ貼付け!J503</f>
        <v>カリヤクラブ</v>
      </c>
      <c r="K503" s="30" t="str">
        <f t="shared" si="26"/>
        <v>刈谷クラブ</v>
      </c>
      <c r="L503" s="30" t="str">
        <f>IF(①陸連データ貼付け!P503="","",①陸連データ貼付け!P503)</f>
        <v/>
      </c>
      <c r="M503" s="30" t="str">
        <f>①陸連データ貼付け!Q503</f>
        <v>一般</v>
      </c>
    </row>
    <row r="504" spans="1:13">
      <c r="A504" s="30" t="str">
        <f>IF(①陸連データ貼付け!M504="","",①陸連データ貼付け!M504)</f>
        <v>C342</v>
      </c>
      <c r="B504" s="30" t="str">
        <f t="shared" si="24"/>
        <v>C</v>
      </c>
      <c r="C504" s="30" t="str">
        <f t="shared" si="25"/>
        <v>342</v>
      </c>
      <c r="D504" s="30">
        <f>①陸連データ貼付け!B504</f>
        <v>68729739</v>
      </c>
      <c r="E504" s="30" t="str">
        <f>①陸連データ貼付け!C504</f>
        <v>和多田　義晃</v>
      </c>
      <c r="F504" s="30" t="str">
        <f>ASC(①陸連データ貼付け!D504)</f>
        <v>ﾜﾀﾀﾞ ﾖｼｱｷ</v>
      </c>
      <c r="G504" s="30" t="str">
        <f>①陸連データ貼付け!E504</f>
        <v>男</v>
      </c>
      <c r="H504" s="30">
        <f>①陸連データ貼付け!H504</f>
        <v>8228</v>
      </c>
      <c r="I504" s="30" t="str">
        <f>①陸連データ貼付け!I504</f>
        <v>刈谷クラブ</v>
      </c>
      <c r="J504" s="30" t="str">
        <f>①陸連データ貼付け!J504</f>
        <v>カリヤクラブ</v>
      </c>
      <c r="K504" s="30" t="str">
        <f t="shared" si="26"/>
        <v>刈谷クラブ</v>
      </c>
      <c r="L504" s="30" t="str">
        <f>IF(①陸連データ貼付け!P504="","",①陸連データ貼付け!P504)</f>
        <v/>
      </c>
      <c r="M504" s="30" t="str">
        <f>①陸連データ貼付け!Q504</f>
        <v>一般</v>
      </c>
    </row>
    <row r="505" spans="1:13">
      <c r="A505" s="30" t="str">
        <f>IF(①陸連データ貼付け!M505="","",①陸連データ貼付け!M505)</f>
        <v>C168</v>
      </c>
      <c r="B505" s="30" t="str">
        <f t="shared" si="24"/>
        <v>C</v>
      </c>
      <c r="C505" s="30" t="str">
        <f t="shared" si="25"/>
        <v>168</v>
      </c>
      <c r="D505" s="30">
        <f>①陸連データ貼付け!B505</f>
        <v>3049622</v>
      </c>
      <c r="E505" s="30" t="str">
        <f>①陸連データ貼付け!C505</f>
        <v>佐野　主学</v>
      </c>
      <c r="F505" s="30" t="str">
        <f>ASC(①陸連データ貼付け!D505)</f>
        <v>ｻﾉ ｶｽﾞﾉﾘ</v>
      </c>
      <c r="G505" s="30" t="str">
        <f>①陸連データ貼付け!E505</f>
        <v>男</v>
      </c>
      <c r="H505" s="30">
        <f>①陸連データ貼付け!H505</f>
        <v>8289</v>
      </c>
      <c r="I505" s="30" t="str">
        <f>①陸連データ貼付け!I505</f>
        <v>刈谷TB</v>
      </c>
      <c r="J505" s="30" t="str">
        <f>①陸連データ貼付け!J505</f>
        <v>カリヤティービー</v>
      </c>
      <c r="K505" s="30" t="str">
        <f t="shared" si="26"/>
        <v>刈谷TB</v>
      </c>
      <c r="L505" s="30" t="str">
        <f>IF(①陸連データ貼付け!P505="","",①陸連データ貼付け!P505)</f>
        <v/>
      </c>
      <c r="M505" s="30" t="str">
        <f>①陸連データ貼付け!Q505</f>
        <v>一般</v>
      </c>
    </row>
    <row r="506" spans="1:13">
      <c r="A506" s="30" t="str">
        <f>IF(①陸連データ貼付け!M506="","",①陸連データ貼付け!M506)</f>
        <v>C169</v>
      </c>
      <c r="B506" s="30" t="str">
        <f t="shared" si="24"/>
        <v>C</v>
      </c>
      <c r="C506" s="30" t="str">
        <f t="shared" si="25"/>
        <v>169</v>
      </c>
      <c r="D506" s="30">
        <f>①陸連データ貼付け!B506</f>
        <v>3049723</v>
      </c>
      <c r="E506" s="30" t="str">
        <f>①陸連データ貼付け!C506</f>
        <v>佐野　功幸</v>
      </c>
      <c r="F506" s="30" t="str">
        <f>ASC(①陸連データ貼付け!D506)</f>
        <v>ｻﾉ ﾉﾘﾕｷ</v>
      </c>
      <c r="G506" s="30" t="str">
        <f>①陸連データ貼付け!E506</f>
        <v>男</v>
      </c>
      <c r="H506" s="30">
        <f>①陸連データ貼付け!H506</f>
        <v>8289</v>
      </c>
      <c r="I506" s="30" t="str">
        <f>①陸連データ貼付け!I506</f>
        <v>刈谷TB</v>
      </c>
      <c r="J506" s="30" t="str">
        <f>①陸連データ貼付け!J506</f>
        <v>カリヤティービー</v>
      </c>
      <c r="K506" s="30" t="str">
        <f t="shared" si="26"/>
        <v>刈谷TB</v>
      </c>
      <c r="L506" s="30" t="str">
        <f>IF(①陸連データ貼付け!P506="","",①陸連データ貼付け!P506)</f>
        <v/>
      </c>
      <c r="M506" s="30" t="str">
        <f>①陸連データ貼付け!Q506</f>
        <v>一般</v>
      </c>
    </row>
    <row r="507" spans="1:13">
      <c r="A507" s="30" t="str">
        <f>IF(①陸連データ貼付け!M507="","",①陸連データ貼付け!M507)</f>
        <v>C172</v>
      </c>
      <c r="B507" s="30" t="str">
        <f t="shared" si="24"/>
        <v>C</v>
      </c>
      <c r="C507" s="30" t="str">
        <f t="shared" si="25"/>
        <v>172</v>
      </c>
      <c r="D507" s="30">
        <f>①陸連データ貼付け!B507</f>
        <v>3117012</v>
      </c>
      <c r="E507" s="30" t="str">
        <f>①陸連データ貼付け!C507</f>
        <v>野村　浩二</v>
      </c>
      <c r="F507" s="30" t="str">
        <f>ASC(①陸連データ貼付け!D507)</f>
        <v>ﾉﾑﾗ ｺｳｼﾞ</v>
      </c>
      <c r="G507" s="30" t="str">
        <f>①陸連データ貼付け!E507</f>
        <v>男</v>
      </c>
      <c r="H507" s="30">
        <f>①陸連データ貼付け!H507</f>
        <v>8289</v>
      </c>
      <c r="I507" s="30" t="str">
        <f>①陸連データ貼付け!I507</f>
        <v>刈谷TB</v>
      </c>
      <c r="J507" s="30" t="str">
        <f>①陸連データ貼付け!J507</f>
        <v>カリヤティービー</v>
      </c>
      <c r="K507" s="30" t="str">
        <f t="shared" si="26"/>
        <v>刈谷TB</v>
      </c>
      <c r="L507" s="30" t="str">
        <f>IF(①陸連データ貼付け!P507="","",①陸連データ貼付け!P507)</f>
        <v/>
      </c>
      <c r="M507" s="30" t="str">
        <f>①陸連データ貼付け!Q507</f>
        <v>一般</v>
      </c>
    </row>
    <row r="508" spans="1:13">
      <c r="A508" s="30" t="str">
        <f>IF(①陸連データ貼付け!M508="","",①陸連データ貼付け!M508)</f>
        <v>C170</v>
      </c>
      <c r="B508" s="30" t="str">
        <f t="shared" si="24"/>
        <v>C</v>
      </c>
      <c r="C508" s="30" t="str">
        <f t="shared" si="25"/>
        <v>170</v>
      </c>
      <c r="D508" s="30">
        <f>①陸連データ貼付け!B508</f>
        <v>3049824</v>
      </c>
      <c r="E508" s="30" t="str">
        <f>①陸連データ貼付け!C508</f>
        <v>宮田　拓史</v>
      </c>
      <c r="F508" s="30" t="str">
        <f>ASC(①陸連データ貼付け!D508)</f>
        <v>ﾐﾔﾀ ﾀｸｼ</v>
      </c>
      <c r="G508" s="30" t="str">
        <f>①陸連データ貼付け!E508</f>
        <v>男</v>
      </c>
      <c r="H508" s="30">
        <f>①陸連データ貼付け!H508</f>
        <v>8289</v>
      </c>
      <c r="I508" s="30" t="str">
        <f>①陸連データ貼付け!I508</f>
        <v>刈谷TB</v>
      </c>
      <c r="J508" s="30" t="str">
        <f>①陸連データ貼付け!J508</f>
        <v>カリヤティービー</v>
      </c>
      <c r="K508" s="30" t="str">
        <f t="shared" si="26"/>
        <v>刈谷TB</v>
      </c>
      <c r="L508" s="30" t="str">
        <f>IF(①陸連データ貼付け!P508="","",①陸連データ貼付け!P508)</f>
        <v/>
      </c>
      <c r="M508" s="30" t="str">
        <f>①陸連データ貼付け!Q508</f>
        <v>一般</v>
      </c>
    </row>
    <row r="509" spans="1:13">
      <c r="A509" s="30" t="str">
        <f>IF(①陸連データ貼付け!M509="","",①陸連データ貼付け!M509)</f>
        <v>C171</v>
      </c>
      <c r="B509" s="30" t="str">
        <f t="shared" si="24"/>
        <v>C</v>
      </c>
      <c r="C509" s="30" t="str">
        <f t="shared" si="25"/>
        <v>171</v>
      </c>
      <c r="D509" s="30">
        <f>①陸連データ貼付け!B509</f>
        <v>3049925</v>
      </c>
      <c r="E509" s="30" t="str">
        <f>①陸連データ貼付け!C509</f>
        <v>渡辺　輝也</v>
      </c>
      <c r="F509" s="30" t="str">
        <f>ASC(①陸連データ貼付け!D509)</f>
        <v>ﾜﾀﾅﾍﾞ ﾃﾙﾔ</v>
      </c>
      <c r="G509" s="30" t="str">
        <f>①陸連データ貼付け!E509</f>
        <v>男</v>
      </c>
      <c r="H509" s="30">
        <f>①陸連データ貼付け!H509</f>
        <v>8289</v>
      </c>
      <c r="I509" s="30" t="str">
        <f>①陸連データ貼付け!I509</f>
        <v>刈谷TB</v>
      </c>
      <c r="J509" s="30" t="str">
        <f>①陸連データ貼付け!J509</f>
        <v>カリヤティービー</v>
      </c>
      <c r="K509" s="30" t="str">
        <f t="shared" si="26"/>
        <v>刈谷TB</v>
      </c>
      <c r="L509" s="30" t="str">
        <f>IF(①陸連データ貼付け!P509="","",①陸連データ貼付け!P509)</f>
        <v/>
      </c>
      <c r="M509" s="30" t="str">
        <f>①陸連データ貼付け!Q509</f>
        <v>一般</v>
      </c>
    </row>
    <row r="510" spans="1:13">
      <c r="A510" s="30" t="str">
        <f>IF(①陸連データ貼付け!M510="","",①陸連データ貼付け!M510)</f>
        <v>C593</v>
      </c>
      <c r="B510" s="30" t="str">
        <f t="shared" si="24"/>
        <v>C</v>
      </c>
      <c r="C510" s="30" t="str">
        <f t="shared" si="25"/>
        <v>593</v>
      </c>
      <c r="D510" s="30">
        <f>①陸連データ貼付け!B510</f>
        <v>10400388</v>
      </c>
      <c r="E510" s="30" t="str">
        <f>①陸連データ貼付け!C510</f>
        <v>小嶋　基史</v>
      </c>
      <c r="F510" s="30" t="str">
        <f>ASC(①陸連データ貼付け!D510)</f>
        <v>ｺｼﾞﾏ ﾓﾄﾌﾐ</v>
      </c>
      <c r="G510" s="30" t="str">
        <f>①陸連データ貼付け!E510</f>
        <v>男</v>
      </c>
      <c r="H510" s="30">
        <f>①陸連データ貼付け!H510</f>
        <v>218</v>
      </c>
      <c r="I510" s="30" t="str">
        <f>①陸連データ貼付け!I510</f>
        <v>キラアスリートクラブ</v>
      </c>
      <c r="J510" s="30" t="str">
        <f>①陸連データ貼付け!J510</f>
        <v>キラアスリートクラブ</v>
      </c>
      <c r="K510" s="30" t="str">
        <f t="shared" si="26"/>
        <v>キラアスリートクラブ</v>
      </c>
      <c r="L510" s="30" t="str">
        <f>IF(①陸連データ貼付け!P510="","",①陸連データ貼付け!P510)</f>
        <v/>
      </c>
      <c r="M510" s="30" t="str">
        <f>①陸連データ貼付け!Q510</f>
        <v>一般</v>
      </c>
    </row>
    <row r="511" spans="1:13">
      <c r="A511" s="30" t="str">
        <f>IF(①陸連データ貼付け!M511="","",①陸連データ貼付け!M511)</f>
        <v>C594</v>
      </c>
      <c r="B511" s="30" t="str">
        <f t="shared" si="24"/>
        <v>C</v>
      </c>
      <c r="C511" s="30" t="str">
        <f t="shared" si="25"/>
        <v>594</v>
      </c>
      <c r="D511" s="30">
        <f>①陸連データ貼付け!B511</f>
        <v>16859736</v>
      </c>
      <c r="E511" s="30" t="str">
        <f>①陸連データ貼付け!C511</f>
        <v>齋藤　敦</v>
      </c>
      <c r="F511" s="30" t="str">
        <f>ASC(①陸連データ貼付け!D511)</f>
        <v>ｻｲﾄｳ ｱﾂｼ</v>
      </c>
      <c r="G511" s="30" t="str">
        <f>①陸連データ貼付け!E511</f>
        <v>男</v>
      </c>
      <c r="H511" s="30">
        <f>①陸連データ貼付け!H511</f>
        <v>218</v>
      </c>
      <c r="I511" s="30" t="str">
        <f>①陸連データ貼付け!I511</f>
        <v>キラアスリートクラブ</v>
      </c>
      <c r="J511" s="30" t="str">
        <f>①陸連データ貼付け!J511</f>
        <v>キラアスリートクラブ</v>
      </c>
      <c r="K511" s="30" t="str">
        <f t="shared" si="26"/>
        <v>キラアスリートクラブ</v>
      </c>
      <c r="L511" s="30" t="str">
        <f>IF(①陸連データ貼付け!P511="","",①陸連データ貼付け!P511)</f>
        <v/>
      </c>
      <c r="M511" s="30" t="str">
        <f>①陸連データ貼付け!Q511</f>
        <v>一般</v>
      </c>
    </row>
    <row r="512" spans="1:13">
      <c r="A512" s="30" t="str">
        <f>IF(①陸連データ貼付け!M512="","",①陸連データ貼付け!M512)</f>
        <v>C592</v>
      </c>
      <c r="B512" s="30" t="str">
        <f t="shared" si="24"/>
        <v>C</v>
      </c>
      <c r="C512" s="30" t="str">
        <f t="shared" si="25"/>
        <v>592</v>
      </c>
      <c r="D512" s="30">
        <f>①陸連データ貼付け!B512</f>
        <v>10400277</v>
      </c>
      <c r="E512" s="30" t="str">
        <f>①陸連データ貼付け!C512</f>
        <v>杉山　和徳</v>
      </c>
      <c r="F512" s="30" t="str">
        <f>ASC(①陸連データ貼付け!D512)</f>
        <v>ｽｷﾞﾔﾏ ｶｽﾞﾉﾘ</v>
      </c>
      <c r="G512" s="30" t="str">
        <f>①陸連データ貼付け!E512</f>
        <v>男</v>
      </c>
      <c r="H512" s="30">
        <f>①陸連データ貼付け!H512</f>
        <v>218</v>
      </c>
      <c r="I512" s="30" t="str">
        <f>①陸連データ貼付け!I512</f>
        <v>キラアスリートクラブ</v>
      </c>
      <c r="J512" s="30" t="str">
        <f>①陸連データ貼付け!J512</f>
        <v>キラアスリートクラブ</v>
      </c>
      <c r="K512" s="30" t="str">
        <f t="shared" si="26"/>
        <v>キラアスリートクラブ</v>
      </c>
      <c r="L512" s="30" t="str">
        <f>IF(①陸連データ貼付け!P512="","",①陸連データ貼付け!P512)</f>
        <v/>
      </c>
      <c r="M512" s="30" t="str">
        <f>①陸連データ貼付け!Q512</f>
        <v>一般</v>
      </c>
    </row>
    <row r="513" spans="1:13">
      <c r="A513" s="30" t="str">
        <f>IF(①陸連データ貼付け!M513="","",①陸連データ貼付け!M513)</f>
        <v>C590</v>
      </c>
      <c r="B513" s="30" t="str">
        <f t="shared" si="24"/>
        <v>C</v>
      </c>
      <c r="C513" s="30" t="str">
        <f t="shared" si="25"/>
        <v>590</v>
      </c>
      <c r="D513" s="30">
        <f>①陸連データ貼付け!B513</f>
        <v>10088017</v>
      </c>
      <c r="E513" s="30" t="str">
        <f>①陸連データ貼付け!C513</f>
        <v>鈴木　美智子</v>
      </c>
      <c r="F513" s="30" t="str">
        <f>ASC(①陸連データ貼付け!D513)</f>
        <v>ｽｽﾞｷ ﾐﾁｺ</v>
      </c>
      <c r="G513" s="30" t="str">
        <f>①陸連データ貼付け!E513</f>
        <v>女</v>
      </c>
      <c r="H513" s="30">
        <f>①陸連データ貼付け!H513</f>
        <v>218</v>
      </c>
      <c r="I513" s="30" t="str">
        <f>①陸連データ貼付け!I513</f>
        <v>キラアスリートクラブ</v>
      </c>
      <c r="J513" s="30" t="str">
        <f>①陸連データ貼付け!J513</f>
        <v>キラアスリートクラブ</v>
      </c>
      <c r="K513" s="30" t="str">
        <f t="shared" si="26"/>
        <v>キラアスリートクラブ</v>
      </c>
      <c r="L513" s="30" t="str">
        <f>IF(①陸連データ貼付け!P513="","",①陸連データ貼付け!P513)</f>
        <v/>
      </c>
      <c r="M513" s="30" t="str">
        <f>①陸連データ貼付け!Q513</f>
        <v>一般</v>
      </c>
    </row>
    <row r="514" spans="1:13">
      <c r="A514" s="30" t="str">
        <f>IF(①陸連データ貼付け!M514="","",①陸連データ貼付け!M514)</f>
        <v>C596</v>
      </c>
      <c r="B514" s="30" t="str">
        <f t="shared" si="24"/>
        <v>C</v>
      </c>
      <c r="C514" s="30" t="str">
        <f t="shared" si="25"/>
        <v>596</v>
      </c>
      <c r="D514" s="30">
        <f>①陸連データ貼付け!B514</f>
        <v>34994938</v>
      </c>
      <c r="E514" s="30" t="str">
        <f>①陸連データ貼付け!C514</f>
        <v>鈴木　祐子</v>
      </c>
      <c r="F514" s="30" t="str">
        <f>ASC(①陸連データ貼付け!D514)</f>
        <v>ｽｽﾞｷ ﾕｳｺ</v>
      </c>
      <c r="G514" s="30" t="str">
        <f>①陸連データ貼付け!E514</f>
        <v>女</v>
      </c>
      <c r="H514" s="30">
        <f>①陸連データ貼付け!H514</f>
        <v>218</v>
      </c>
      <c r="I514" s="30" t="str">
        <f>①陸連データ貼付け!I514</f>
        <v>キラアスリートクラブ</v>
      </c>
      <c r="J514" s="30" t="str">
        <f>①陸連データ貼付け!J514</f>
        <v>キラアスリートクラブ</v>
      </c>
      <c r="K514" s="30" t="str">
        <f t="shared" si="26"/>
        <v>キラアスリートクラブ</v>
      </c>
      <c r="L514" s="30" t="str">
        <f>IF(①陸連データ貼付け!P514="","",①陸連データ貼付け!P514)</f>
        <v/>
      </c>
      <c r="M514" s="30" t="str">
        <f>①陸連データ貼付け!Q514</f>
        <v>一般</v>
      </c>
    </row>
    <row r="515" spans="1:13">
      <c r="A515" s="30" t="str">
        <f>IF(①陸連データ貼付け!M515="","",①陸連データ貼付け!M515)</f>
        <v>C597</v>
      </c>
      <c r="B515" s="30" t="str">
        <f t="shared" si="24"/>
        <v>C</v>
      </c>
      <c r="C515" s="30" t="str">
        <f t="shared" si="25"/>
        <v>597</v>
      </c>
      <c r="D515" s="30">
        <f>①陸連データ貼付け!B515</f>
        <v>58525631</v>
      </c>
      <c r="E515" s="30" t="str">
        <f>①陸連データ貼付け!C515</f>
        <v>都築　佳美</v>
      </c>
      <c r="F515" s="30" t="str">
        <f>ASC(①陸連データ貼付け!D515)</f>
        <v>ﾂﾂﾞｷ ﾖｼﾐ</v>
      </c>
      <c r="G515" s="30" t="str">
        <f>①陸連データ貼付け!E515</f>
        <v>女</v>
      </c>
      <c r="H515" s="30">
        <f>①陸連データ貼付け!H515</f>
        <v>218</v>
      </c>
      <c r="I515" s="30" t="str">
        <f>①陸連データ貼付け!I515</f>
        <v>キラアスリートクラブ</v>
      </c>
      <c r="J515" s="30" t="str">
        <f>①陸連データ貼付け!J515</f>
        <v>キラアスリートクラブ</v>
      </c>
      <c r="K515" s="30" t="str">
        <f t="shared" si="26"/>
        <v>キラアスリートクラブ</v>
      </c>
      <c r="L515" s="30" t="str">
        <f>IF(①陸連データ貼付け!P515="","",①陸連データ貼付け!P515)</f>
        <v/>
      </c>
      <c r="M515" s="30" t="str">
        <f>①陸連データ貼付け!Q515</f>
        <v>一般</v>
      </c>
    </row>
    <row r="516" spans="1:13">
      <c r="A516" s="30" t="str">
        <f>IF(①陸連データ貼付け!M516="","",①陸連データ貼付け!M516)</f>
        <v>C591</v>
      </c>
      <c r="B516" s="30" t="str">
        <f t="shared" si="24"/>
        <v>C</v>
      </c>
      <c r="C516" s="30" t="str">
        <f t="shared" si="25"/>
        <v>591</v>
      </c>
      <c r="D516" s="30">
        <f>①陸連データ貼付け!B516</f>
        <v>10232412</v>
      </c>
      <c r="E516" s="30" t="str">
        <f>①陸連データ貼付け!C516</f>
        <v>深見　直紀</v>
      </c>
      <c r="F516" s="30" t="str">
        <f>ASC(①陸連データ貼付け!D516)</f>
        <v>ﾌｶﾐ ﾅｵｷ</v>
      </c>
      <c r="G516" s="30" t="str">
        <f>①陸連データ貼付け!E516</f>
        <v>男</v>
      </c>
      <c r="H516" s="30">
        <f>①陸連データ貼付け!H516</f>
        <v>218</v>
      </c>
      <c r="I516" s="30" t="str">
        <f>①陸連データ貼付け!I516</f>
        <v>キラアスリートクラブ</v>
      </c>
      <c r="J516" s="30" t="str">
        <f>①陸連データ貼付け!J516</f>
        <v>キラアスリートクラブ</v>
      </c>
      <c r="K516" s="30" t="str">
        <f t="shared" si="26"/>
        <v>キラアスリートクラブ</v>
      </c>
      <c r="L516" s="30" t="str">
        <f>IF(①陸連データ貼付け!P516="","",①陸連データ貼付け!P516)</f>
        <v/>
      </c>
      <c r="M516" s="30" t="str">
        <f>①陸連データ貼付け!Q516</f>
        <v>一般</v>
      </c>
    </row>
    <row r="517" spans="1:13">
      <c r="A517" s="30" t="str">
        <f>IF(①陸連データ貼付け!M517="","",①陸連データ貼付け!M517)</f>
        <v>C595</v>
      </c>
      <c r="B517" s="30" t="str">
        <f t="shared" si="24"/>
        <v>C</v>
      </c>
      <c r="C517" s="30" t="str">
        <f t="shared" si="25"/>
        <v>595</v>
      </c>
      <c r="D517" s="30">
        <f>①陸連データ貼付け!B517</f>
        <v>28048527</v>
      </c>
      <c r="E517" s="30" t="str">
        <f>①陸連データ貼付け!C517</f>
        <v>村越　好晴</v>
      </c>
      <c r="F517" s="30" t="str">
        <f>ASC(①陸連データ貼付け!D517)</f>
        <v>ﾑﾗｺｼ ﾖｼﾊﾙ</v>
      </c>
      <c r="G517" s="30" t="str">
        <f>①陸連データ貼付け!E517</f>
        <v>男</v>
      </c>
      <c r="H517" s="30">
        <f>①陸連データ貼付け!H517</f>
        <v>218</v>
      </c>
      <c r="I517" s="30" t="str">
        <f>①陸連データ貼付け!I517</f>
        <v>キラアスリートクラブ</v>
      </c>
      <c r="J517" s="30" t="str">
        <f>①陸連データ貼付け!J517</f>
        <v>キラアスリートクラブ</v>
      </c>
      <c r="K517" s="30" t="str">
        <f t="shared" si="26"/>
        <v>キラアスリートクラブ</v>
      </c>
      <c r="L517" s="30" t="str">
        <f>IF(①陸連データ貼付け!P517="","",①陸連データ貼付け!P517)</f>
        <v/>
      </c>
      <c r="M517" s="30" t="str">
        <f>①陸連データ貼付け!Q517</f>
        <v>一般</v>
      </c>
    </row>
    <row r="518" spans="1:13">
      <c r="A518" s="30" t="str">
        <f>IF(①陸連データ貼付け!M518="","",①陸連データ貼付け!M518)</f>
        <v>C190</v>
      </c>
      <c r="B518" s="30" t="str">
        <f t="shared" si="24"/>
        <v>C</v>
      </c>
      <c r="C518" s="30" t="str">
        <f t="shared" si="25"/>
        <v>190</v>
      </c>
      <c r="D518" s="30">
        <f>①陸連データ貼付け!B518</f>
        <v>47294733</v>
      </c>
      <c r="E518" s="30" t="str">
        <f>①陸連データ貼付け!C518</f>
        <v>安藤　太志</v>
      </c>
      <c r="F518" s="30" t="str">
        <f>ASC(①陸連データ貼付け!D518)</f>
        <v>ｱﾝﾄﾞｳ ﾀｲｼ</v>
      </c>
      <c r="G518" s="30" t="str">
        <f>①陸連データ貼付け!E518</f>
        <v>男</v>
      </c>
      <c r="H518" s="30">
        <f>①陸連データ貼付け!H518</f>
        <v>8158</v>
      </c>
      <c r="I518" s="30" t="str">
        <f>①陸連データ貼付け!I518</f>
        <v>小島プレス</v>
      </c>
      <c r="J518" s="30" t="str">
        <f>①陸連データ貼付け!J518</f>
        <v>コジマプレス</v>
      </c>
      <c r="K518" s="30" t="str">
        <f t="shared" si="26"/>
        <v>小島プレス</v>
      </c>
      <c r="L518" s="30" t="str">
        <f>IF(①陸連データ貼付け!P518="","",①陸連データ貼付け!P518)</f>
        <v/>
      </c>
      <c r="M518" s="30" t="str">
        <f>①陸連データ貼付け!Q518</f>
        <v>一般</v>
      </c>
    </row>
    <row r="519" spans="1:13">
      <c r="A519" s="30" t="str">
        <f>IF(①陸連データ貼付け!M519="","",①陸連データ貼付け!M519)</f>
        <v>C195</v>
      </c>
      <c r="B519" s="30" t="str">
        <f t="shared" si="24"/>
        <v>C</v>
      </c>
      <c r="C519" s="30" t="str">
        <f t="shared" si="25"/>
        <v>195</v>
      </c>
      <c r="D519" s="30">
        <f>①陸連データ貼付け!B519</f>
        <v>72063523</v>
      </c>
      <c r="E519" s="30" t="str">
        <f>①陸連データ貼付け!C519</f>
        <v>安間　健登</v>
      </c>
      <c r="F519" s="30" t="str">
        <f>ASC(①陸連データ貼付け!D519)</f>
        <v>ｱﾝﾏ ｹﾝﾄ</v>
      </c>
      <c r="G519" s="30" t="str">
        <f>①陸連データ貼付け!E519</f>
        <v>男</v>
      </c>
      <c r="H519" s="30">
        <f>①陸連データ貼付け!H519</f>
        <v>8158</v>
      </c>
      <c r="I519" s="30" t="str">
        <f>①陸連データ貼付け!I519</f>
        <v>小島プレス</v>
      </c>
      <c r="J519" s="30" t="str">
        <f>①陸連データ貼付け!J519</f>
        <v>コジマプレス</v>
      </c>
      <c r="K519" s="30" t="str">
        <f t="shared" si="26"/>
        <v>小島プレス</v>
      </c>
      <c r="L519" s="30" t="str">
        <f>IF(①陸連データ貼付け!P519="","",①陸連データ貼付け!P519)</f>
        <v/>
      </c>
      <c r="M519" s="30" t="str">
        <f>①陸連データ貼付け!Q519</f>
        <v>一般</v>
      </c>
    </row>
    <row r="520" spans="1:13">
      <c r="A520" s="30" t="str">
        <f>IF(①陸連データ貼付け!M520="","",①陸連データ貼付け!M520)</f>
        <v>C174</v>
      </c>
      <c r="B520" s="30" t="str">
        <f t="shared" si="24"/>
        <v>C</v>
      </c>
      <c r="C520" s="30" t="str">
        <f t="shared" si="25"/>
        <v>174</v>
      </c>
      <c r="D520" s="30">
        <f>①陸連データ貼付け!B520</f>
        <v>2898532</v>
      </c>
      <c r="E520" s="30" t="str">
        <f>①陸連データ貼付け!C520</f>
        <v>飯田　敦彦</v>
      </c>
      <c r="F520" s="30" t="str">
        <f>ASC(①陸連データ貼付け!D520)</f>
        <v>ｲｲﾀﾞ ｱﾂﾋｺ</v>
      </c>
      <c r="G520" s="30" t="str">
        <f>①陸連データ貼付け!E520</f>
        <v>男</v>
      </c>
      <c r="H520" s="30">
        <f>①陸連データ貼付け!H520</f>
        <v>8158</v>
      </c>
      <c r="I520" s="30" t="str">
        <f>①陸連データ貼付け!I520</f>
        <v>小島プレス</v>
      </c>
      <c r="J520" s="30" t="str">
        <f>①陸連データ貼付け!J520</f>
        <v>コジマプレス</v>
      </c>
      <c r="K520" s="30" t="str">
        <f t="shared" si="26"/>
        <v>小島プレス</v>
      </c>
      <c r="L520" s="30" t="str">
        <f>IF(①陸連データ貼付け!P520="","",①陸連データ貼付け!P520)</f>
        <v/>
      </c>
      <c r="M520" s="30" t="str">
        <f>①陸連データ貼付け!Q520</f>
        <v>一般</v>
      </c>
    </row>
    <row r="521" spans="1:13">
      <c r="A521" s="30" t="str">
        <f>IF(①陸連データ貼付け!M521="","",①陸連データ貼付け!M521)</f>
        <v>C196</v>
      </c>
      <c r="B521" s="30" t="str">
        <f t="shared" si="24"/>
        <v>C</v>
      </c>
      <c r="C521" s="30" t="str">
        <f t="shared" si="25"/>
        <v>196</v>
      </c>
      <c r="D521" s="30">
        <f>①陸連データ貼付け!B521</f>
        <v>72344222</v>
      </c>
      <c r="E521" s="30" t="str">
        <f>①陸連データ貼付け!C521</f>
        <v>大塚　英梨子</v>
      </c>
      <c r="F521" s="30" t="str">
        <f>ASC(①陸連データ貼付け!D521)</f>
        <v>ｵｵﾂｶ ｴﾘｺ</v>
      </c>
      <c r="G521" s="30" t="str">
        <f>①陸連データ貼付け!E521</f>
        <v>女</v>
      </c>
      <c r="H521" s="30">
        <f>①陸連データ貼付け!H521</f>
        <v>8158</v>
      </c>
      <c r="I521" s="30" t="str">
        <f>①陸連データ貼付け!I521</f>
        <v>小島プレス</v>
      </c>
      <c r="J521" s="30" t="str">
        <f>①陸連データ貼付け!J521</f>
        <v>コジマプレス</v>
      </c>
      <c r="K521" s="30" t="str">
        <f t="shared" si="26"/>
        <v>小島プレス</v>
      </c>
      <c r="L521" s="30" t="str">
        <f>IF(①陸連データ貼付け!P521="","",①陸連データ貼付け!P521)</f>
        <v/>
      </c>
      <c r="M521" s="30" t="str">
        <f>①陸連データ貼付け!Q521</f>
        <v>一般</v>
      </c>
    </row>
    <row r="522" spans="1:13">
      <c r="A522" s="30" t="str">
        <f>IF(①陸連データ貼付け!M522="","",①陸連データ貼付け!M522)</f>
        <v>C184</v>
      </c>
      <c r="B522" s="30" t="str">
        <f t="shared" si="24"/>
        <v>C</v>
      </c>
      <c r="C522" s="30" t="str">
        <f t="shared" si="25"/>
        <v>184</v>
      </c>
      <c r="D522" s="30">
        <f>①陸連データ貼付け!B522</f>
        <v>39693232</v>
      </c>
      <c r="E522" s="30" t="str">
        <f>①陸連データ貼付け!C522</f>
        <v>岡田　崇平</v>
      </c>
      <c r="F522" s="30" t="str">
        <f>ASC(①陸連データ貼付け!D522)</f>
        <v>ｵｶﾀﾞ ｼｭｳﾍｲ</v>
      </c>
      <c r="G522" s="30" t="str">
        <f>①陸連データ貼付け!E522</f>
        <v>男</v>
      </c>
      <c r="H522" s="30">
        <f>①陸連データ貼付け!H522</f>
        <v>8158</v>
      </c>
      <c r="I522" s="30" t="str">
        <f>①陸連データ貼付け!I522</f>
        <v>小島プレス</v>
      </c>
      <c r="J522" s="30" t="str">
        <f>①陸連データ貼付け!J522</f>
        <v>コジマプレス</v>
      </c>
      <c r="K522" s="30" t="str">
        <f t="shared" si="26"/>
        <v>小島プレス</v>
      </c>
      <c r="L522" s="30" t="str">
        <f>IF(①陸連データ貼付け!P522="","",①陸連データ貼付け!P522)</f>
        <v/>
      </c>
      <c r="M522" s="30" t="str">
        <f>①陸連データ貼付け!Q522</f>
        <v>一般</v>
      </c>
    </row>
    <row r="523" spans="1:13">
      <c r="A523" s="30" t="str">
        <f>IF(①陸連データ貼付け!M523="","",①陸連データ貼付け!M523)</f>
        <v>C185</v>
      </c>
      <c r="B523" s="30" t="str">
        <f t="shared" si="24"/>
        <v>C</v>
      </c>
      <c r="C523" s="30" t="str">
        <f t="shared" si="25"/>
        <v>185</v>
      </c>
      <c r="D523" s="30">
        <f>①陸連データ貼付け!B523</f>
        <v>39700423</v>
      </c>
      <c r="E523" s="30" t="str">
        <f>①陸連データ貼付け!C523</f>
        <v>加治屋　ななこ</v>
      </c>
      <c r="F523" s="30" t="str">
        <f>ASC(①陸連データ貼付け!D523)</f>
        <v>ｶｼﾞﾔ ﾅﾅｺ</v>
      </c>
      <c r="G523" s="30" t="str">
        <f>①陸連データ貼付け!E523</f>
        <v>女</v>
      </c>
      <c r="H523" s="30">
        <f>①陸連データ貼付け!H523</f>
        <v>8158</v>
      </c>
      <c r="I523" s="30" t="str">
        <f>①陸連データ貼付け!I523</f>
        <v>小島プレス</v>
      </c>
      <c r="J523" s="30" t="str">
        <f>①陸連データ貼付け!J523</f>
        <v>コジマプレス</v>
      </c>
      <c r="K523" s="30" t="str">
        <f t="shared" si="26"/>
        <v>小島プレス</v>
      </c>
      <c r="L523" s="30" t="str">
        <f>IF(①陸連データ貼付け!P523="","",①陸連データ貼付け!P523)</f>
        <v/>
      </c>
      <c r="M523" s="30" t="str">
        <f>①陸連データ貼付け!Q523</f>
        <v>一般</v>
      </c>
    </row>
    <row r="524" spans="1:13">
      <c r="A524" s="30" t="str">
        <f>IF(①陸連データ貼付け!M524="","",①陸連データ貼付け!M524)</f>
        <v>C178</v>
      </c>
      <c r="B524" s="30" t="str">
        <f t="shared" si="24"/>
        <v>C</v>
      </c>
      <c r="C524" s="30" t="str">
        <f t="shared" si="25"/>
        <v>178</v>
      </c>
      <c r="D524" s="30">
        <f>①陸連データ貼付け!B524</f>
        <v>2981828</v>
      </c>
      <c r="E524" s="30" t="str">
        <f>①陸連データ貼付け!C524</f>
        <v>北野　孝英</v>
      </c>
      <c r="F524" s="30" t="str">
        <f>ASC(①陸連データ貼付け!D524)</f>
        <v>ｷﾀﾉ ﾀｶﾋﾃﾞ</v>
      </c>
      <c r="G524" s="30" t="str">
        <f>①陸連データ貼付け!E524</f>
        <v>男</v>
      </c>
      <c r="H524" s="30">
        <f>①陸連データ貼付け!H524</f>
        <v>8158</v>
      </c>
      <c r="I524" s="30" t="str">
        <f>①陸連データ貼付け!I524</f>
        <v>小島プレス</v>
      </c>
      <c r="J524" s="30" t="str">
        <f>①陸連データ貼付け!J524</f>
        <v>コジマプレス</v>
      </c>
      <c r="K524" s="30" t="str">
        <f t="shared" si="26"/>
        <v>小島プレス</v>
      </c>
      <c r="L524" s="30" t="str">
        <f>IF(①陸連データ貼付け!P524="","",①陸連データ貼付け!P524)</f>
        <v/>
      </c>
      <c r="M524" s="30" t="str">
        <f>①陸連データ貼付け!Q524</f>
        <v>一般</v>
      </c>
    </row>
    <row r="525" spans="1:13">
      <c r="A525" s="30" t="str">
        <f>IF(①陸連データ貼付け!M525="","",①陸連データ貼付け!M525)</f>
        <v>C186</v>
      </c>
      <c r="B525" s="30" t="str">
        <f t="shared" si="24"/>
        <v>C</v>
      </c>
      <c r="C525" s="30" t="str">
        <f t="shared" si="25"/>
        <v>186</v>
      </c>
      <c r="D525" s="30">
        <f>①陸連データ貼付け!B525</f>
        <v>45583429</v>
      </c>
      <c r="E525" s="30" t="str">
        <f>①陸連データ貼付け!C525</f>
        <v>草彅　あずさ</v>
      </c>
      <c r="F525" s="30" t="str">
        <f>ASC(①陸連データ貼付け!D525)</f>
        <v>ｸｻﾅｷﾞ ｱｽﾞｻ</v>
      </c>
      <c r="G525" s="30" t="str">
        <f>①陸連データ貼付け!E525</f>
        <v>女</v>
      </c>
      <c r="H525" s="30">
        <f>①陸連データ貼付け!H525</f>
        <v>8158</v>
      </c>
      <c r="I525" s="30" t="str">
        <f>①陸連データ貼付け!I525</f>
        <v>小島プレス</v>
      </c>
      <c r="J525" s="30" t="str">
        <f>①陸連データ貼付け!J525</f>
        <v>コジマプレス</v>
      </c>
      <c r="K525" s="30" t="str">
        <f t="shared" si="26"/>
        <v>小島プレス</v>
      </c>
      <c r="L525" s="30" t="str">
        <f>IF(①陸連データ貼付け!P525="","",①陸連データ貼付け!P525)</f>
        <v/>
      </c>
      <c r="M525" s="30" t="str">
        <f>①陸連データ貼付け!Q525</f>
        <v>一般</v>
      </c>
    </row>
    <row r="526" spans="1:13">
      <c r="A526" s="30" t="str">
        <f>IF(①陸連データ貼付け!M526="","",①陸連データ貼付け!M526)</f>
        <v>C192</v>
      </c>
      <c r="B526" s="30" t="str">
        <f t="shared" si="24"/>
        <v>C</v>
      </c>
      <c r="C526" s="30" t="str">
        <f t="shared" si="25"/>
        <v>192</v>
      </c>
      <c r="D526" s="30">
        <f>①陸連データ貼付け!B526</f>
        <v>58222928</v>
      </c>
      <c r="E526" s="30" t="str">
        <f>①陸連データ貼付け!C526</f>
        <v>齋藤　結</v>
      </c>
      <c r="F526" s="30" t="str">
        <f>ASC(①陸連データ貼付け!D526)</f>
        <v>ｻｲﾄｳ ﾕｲ</v>
      </c>
      <c r="G526" s="30" t="str">
        <f>①陸連データ貼付け!E526</f>
        <v>女</v>
      </c>
      <c r="H526" s="30">
        <f>①陸連データ貼付け!H526</f>
        <v>8158</v>
      </c>
      <c r="I526" s="30" t="str">
        <f>①陸連データ貼付け!I526</f>
        <v>小島プレス</v>
      </c>
      <c r="J526" s="30" t="str">
        <f>①陸連データ貼付け!J526</f>
        <v>コジマプレス</v>
      </c>
      <c r="K526" s="30" t="str">
        <f t="shared" si="26"/>
        <v>小島プレス</v>
      </c>
      <c r="L526" s="30" t="str">
        <f>IF(①陸連データ貼付け!P526="","",①陸連データ貼付け!P526)</f>
        <v/>
      </c>
      <c r="M526" s="30" t="str">
        <f>①陸連データ貼付け!Q526</f>
        <v>一般</v>
      </c>
    </row>
    <row r="527" spans="1:13">
      <c r="A527" s="30" t="str">
        <f>IF(①陸連データ貼付け!M527="","",①陸連データ貼付け!M527)</f>
        <v>C177</v>
      </c>
      <c r="B527" s="30" t="str">
        <f t="shared" si="24"/>
        <v>C</v>
      </c>
      <c r="C527" s="30" t="str">
        <f t="shared" si="25"/>
        <v>177</v>
      </c>
      <c r="D527" s="30">
        <f>①陸連データ貼付け!B527</f>
        <v>2899432</v>
      </c>
      <c r="E527" s="30" t="str">
        <f>①陸連データ貼付け!C527</f>
        <v>下リ藤　修大</v>
      </c>
      <c r="F527" s="30" t="str">
        <f>ASC(①陸連データ貼付け!D527)</f>
        <v>ｻｶﾞﾘﾌｼﾞ ｼｭｳﾀ</v>
      </c>
      <c r="G527" s="30" t="str">
        <f>①陸連データ貼付け!E527</f>
        <v>男</v>
      </c>
      <c r="H527" s="30">
        <f>①陸連データ貼付け!H527</f>
        <v>8158</v>
      </c>
      <c r="I527" s="30" t="str">
        <f>①陸連データ貼付け!I527</f>
        <v>小島プレス</v>
      </c>
      <c r="J527" s="30" t="str">
        <f>①陸連データ貼付け!J527</f>
        <v>コジマプレス</v>
      </c>
      <c r="K527" s="30" t="str">
        <f t="shared" si="26"/>
        <v>小島プレス</v>
      </c>
      <c r="L527" s="30" t="str">
        <f>IF(①陸連データ貼付け!P527="","",①陸連データ貼付け!P527)</f>
        <v/>
      </c>
      <c r="M527" s="30" t="str">
        <f>①陸連データ貼付け!Q527</f>
        <v>一般</v>
      </c>
    </row>
    <row r="528" spans="1:13">
      <c r="A528" s="30" t="str">
        <f>IF(①陸連データ貼付け!M528="","",①陸連データ貼付け!M528)</f>
        <v>C173</v>
      </c>
      <c r="B528" s="30" t="str">
        <f t="shared" si="24"/>
        <v>C</v>
      </c>
      <c r="C528" s="30" t="str">
        <f t="shared" si="25"/>
        <v>173</v>
      </c>
      <c r="D528" s="30">
        <f>①陸連データ貼付け!B528</f>
        <v>2898330</v>
      </c>
      <c r="E528" s="30" t="str">
        <f>①陸連データ貼付け!C528</f>
        <v>嶋屋　昌芳</v>
      </c>
      <c r="F528" s="30" t="str">
        <f>ASC(①陸連データ貼付け!D528)</f>
        <v>ｼﾏﾔ ﾏｻﾖｼ</v>
      </c>
      <c r="G528" s="30" t="str">
        <f>①陸連データ貼付け!E528</f>
        <v>男</v>
      </c>
      <c r="H528" s="30">
        <f>①陸連データ貼付け!H528</f>
        <v>8158</v>
      </c>
      <c r="I528" s="30" t="str">
        <f>①陸連データ貼付け!I528</f>
        <v>小島プレス</v>
      </c>
      <c r="J528" s="30" t="str">
        <f>①陸連データ貼付け!J528</f>
        <v>コジマプレス</v>
      </c>
      <c r="K528" s="30" t="str">
        <f t="shared" si="26"/>
        <v>小島プレス</v>
      </c>
      <c r="L528" s="30" t="str">
        <f>IF(①陸連データ貼付け!P528="","",①陸連データ貼付け!P528)</f>
        <v/>
      </c>
      <c r="M528" s="30" t="str">
        <f>①陸連データ貼付け!Q528</f>
        <v>一般</v>
      </c>
    </row>
    <row r="529" spans="1:13">
      <c r="A529" s="30" t="str">
        <f>IF(①陸連データ貼付け!M529="","",①陸連データ貼付け!M529)</f>
        <v>C183</v>
      </c>
      <c r="B529" s="30" t="str">
        <f t="shared" si="24"/>
        <v>C</v>
      </c>
      <c r="C529" s="30" t="str">
        <f t="shared" si="25"/>
        <v>183</v>
      </c>
      <c r="D529" s="30">
        <f>①陸連データ貼付け!B529</f>
        <v>37742326</v>
      </c>
      <c r="E529" s="30" t="str">
        <f>①陸連データ貼付け!C529</f>
        <v>髙木　明日加</v>
      </c>
      <c r="F529" s="30" t="str">
        <f>ASC(①陸連データ貼付け!D529)</f>
        <v>ﾀｶｷﾞ ｱｽｶ</v>
      </c>
      <c r="G529" s="30" t="str">
        <f>①陸連データ貼付け!E529</f>
        <v>女</v>
      </c>
      <c r="H529" s="30">
        <f>①陸連データ貼付け!H529</f>
        <v>8158</v>
      </c>
      <c r="I529" s="30" t="str">
        <f>①陸連データ貼付け!I529</f>
        <v>小島プレス</v>
      </c>
      <c r="J529" s="30" t="str">
        <f>①陸連データ貼付け!J529</f>
        <v>コジマプレス</v>
      </c>
      <c r="K529" s="30" t="str">
        <f t="shared" si="26"/>
        <v>小島プレス</v>
      </c>
      <c r="L529" s="30" t="str">
        <f>IF(①陸連データ貼付け!P529="","",①陸連データ貼付け!P529)</f>
        <v/>
      </c>
      <c r="M529" s="30" t="str">
        <f>①陸連データ貼付け!Q529</f>
        <v>一般</v>
      </c>
    </row>
    <row r="530" spans="1:13">
      <c r="A530" s="30" t="str">
        <f>IF(①陸連データ貼付け!M530="","",①陸連データ貼付け!M530)</f>
        <v>C621</v>
      </c>
      <c r="B530" s="30" t="str">
        <f t="shared" si="24"/>
        <v>C</v>
      </c>
      <c r="C530" s="30" t="str">
        <f t="shared" si="25"/>
        <v>621</v>
      </c>
      <c r="D530" s="30">
        <f>①陸連データ貼付け!B530</f>
        <v>39598640</v>
      </c>
      <c r="E530" s="30" t="str">
        <f>①陸連データ貼付け!C530</f>
        <v>竹内　麻里子</v>
      </c>
      <c r="F530" s="30" t="str">
        <f>ASC(①陸連データ貼付け!D530)</f>
        <v>ﾀｹｳﾁ ﾏﾘｺ</v>
      </c>
      <c r="G530" s="30" t="str">
        <f>①陸連データ貼付け!E530</f>
        <v>女</v>
      </c>
      <c r="H530" s="30">
        <f>①陸連データ貼付け!H530</f>
        <v>8158</v>
      </c>
      <c r="I530" s="30" t="str">
        <f>①陸連データ貼付け!I530</f>
        <v>小島プレス</v>
      </c>
      <c r="J530" s="30" t="str">
        <f>①陸連データ貼付け!J530</f>
        <v>コジマプレス</v>
      </c>
      <c r="K530" s="30" t="str">
        <f t="shared" si="26"/>
        <v>小島プレス</v>
      </c>
      <c r="L530" s="30" t="str">
        <f>IF(①陸連データ貼付け!P530="","",①陸連データ貼付け!P530)</f>
        <v/>
      </c>
      <c r="M530" s="30" t="str">
        <f>①陸連データ貼付け!Q530</f>
        <v>一般</v>
      </c>
    </row>
    <row r="531" spans="1:13">
      <c r="A531" s="30" t="str">
        <f>IF(①陸連データ貼付け!M531="","",①陸連データ貼付け!M531)</f>
        <v>C181</v>
      </c>
      <c r="B531" s="30" t="str">
        <f t="shared" si="24"/>
        <v>C</v>
      </c>
      <c r="C531" s="30" t="str">
        <f t="shared" si="25"/>
        <v>181</v>
      </c>
      <c r="D531" s="30">
        <f>①陸連データ貼付け!B531</f>
        <v>37459533</v>
      </c>
      <c r="E531" s="30" t="str">
        <f>①陸連データ貼付け!C531</f>
        <v>竹下　航世</v>
      </c>
      <c r="F531" s="30" t="str">
        <f>ASC(①陸連データ貼付け!D531)</f>
        <v>ﾀｹｼﾀ ｺｳｾｲ</v>
      </c>
      <c r="G531" s="30" t="str">
        <f>①陸連データ貼付け!E531</f>
        <v>男</v>
      </c>
      <c r="H531" s="30">
        <f>①陸連データ貼付け!H531</f>
        <v>8158</v>
      </c>
      <c r="I531" s="30" t="str">
        <f>①陸連データ貼付け!I531</f>
        <v>小島プレス</v>
      </c>
      <c r="J531" s="30" t="str">
        <f>①陸連データ貼付け!J531</f>
        <v>コジマプレス</v>
      </c>
      <c r="K531" s="30" t="str">
        <f t="shared" si="26"/>
        <v>小島プレス</v>
      </c>
      <c r="L531" s="30" t="str">
        <f>IF(①陸連データ貼付け!P531="","",①陸連データ貼付け!P531)</f>
        <v/>
      </c>
      <c r="M531" s="30" t="str">
        <f>①陸連データ貼付け!Q531</f>
        <v>一般</v>
      </c>
    </row>
    <row r="532" spans="1:13">
      <c r="A532" s="30" t="str">
        <f>IF(①陸連データ貼付け!M532="","",①陸連データ貼付け!M532)</f>
        <v>C197</v>
      </c>
      <c r="B532" s="30" t="str">
        <f t="shared" si="24"/>
        <v>C</v>
      </c>
      <c r="C532" s="30" t="str">
        <f t="shared" si="25"/>
        <v>197</v>
      </c>
      <c r="D532" s="30">
        <f>①陸連データ貼付け!B532</f>
        <v>72465731</v>
      </c>
      <c r="E532" s="30" t="str">
        <f>①陸連データ貼付け!C532</f>
        <v>中尾　優里</v>
      </c>
      <c r="F532" s="30" t="str">
        <f>ASC(①陸連データ貼付け!D532)</f>
        <v>ﾅｶｵ ﾕｳﾘ</v>
      </c>
      <c r="G532" s="30" t="str">
        <f>①陸連データ貼付け!E532</f>
        <v>女</v>
      </c>
      <c r="H532" s="30">
        <f>①陸連データ貼付け!H532</f>
        <v>8158</v>
      </c>
      <c r="I532" s="30" t="str">
        <f>①陸連データ貼付け!I532</f>
        <v>小島プレス</v>
      </c>
      <c r="J532" s="30" t="str">
        <f>①陸連データ貼付け!J532</f>
        <v>コジマプレス</v>
      </c>
      <c r="K532" s="30" t="str">
        <f t="shared" si="26"/>
        <v>小島プレス</v>
      </c>
      <c r="L532" s="30" t="str">
        <f>IF(①陸連データ貼付け!P532="","",①陸連データ貼付け!P532)</f>
        <v/>
      </c>
      <c r="M532" s="30" t="str">
        <f>①陸連データ貼付け!Q532</f>
        <v>一般</v>
      </c>
    </row>
    <row r="533" spans="1:13">
      <c r="A533" s="30" t="str">
        <f>IF(①陸連データ貼付け!M533="","",①陸連データ貼付け!M533)</f>
        <v>C179</v>
      </c>
      <c r="B533" s="30" t="str">
        <f t="shared" si="24"/>
        <v>C</v>
      </c>
      <c r="C533" s="30" t="str">
        <f t="shared" si="25"/>
        <v>179</v>
      </c>
      <c r="D533" s="30">
        <f>①陸連データ貼付け!B533</f>
        <v>16131921</v>
      </c>
      <c r="E533" s="30" t="str">
        <f>①陸連データ貼付け!C533</f>
        <v>中村　瑠花</v>
      </c>
      <c r="F533" s="30" t="str">
        <f>ASC(①陸連データ貼付け!D533)</f>
        <v>ﾅｶﾑﾗ ﾙｶ</v>
      </c>
      <c r="G533" s="30" t="str">
        <f>①陸連データ貼付け!E533</f>
        <v>女</v>
      </c>
      <c r="H533" s="30">
        <f>①陸連データ貼付け!H533</f>
        <v>8158</v>
      </c>
      <c r="I533" s="30" t="str">
        <f>①陸連データ貼付け!I533</f>
        <v>小島プレス</v>
      </c>
      <c r="J533" s="30" t="str">
        <f>①陸連データ貼付け!J533</f>
        <v>コジマプレス</v>
      </c>
      <c r="K533" s="30" t="str">
        <f t="shared" si="26"/>
        <v>小島プレス</v>
      </c>
      <c r="L533" s="30" t="str">
        <f>IF(①陸連データ貼付け!P533="","",①陸連データ貼付け!P533)</f>
        <v/>
      </c>
      <c r="M533" s="30" t="str">
        <f>①陸連データ貼付け!Q533</f>
        <v>一般</v>
      </c>
    </row>
    <row r="534" spans="1:13">
      <c r="A534" s="30" t="str">
        <f>IF(①陸連データ貼付け!M534="","",①陸連データ貼付け!M534)</f>
        <v>C187</v>
      </c>
      <c r="B534" s="30" t="str">
        <f t="shared" si="24"/>
        <v>C</v>
      </c>
      <c r="C534" s="30" t="str">
        <f t="shared" si="25"/>
        <v>187</v>
      </c>
      <c r="D534" s="30">
        <f>①陸連データ貼付け!B534</f>
        <v>45583530</v>
      </c>
      <c r="E534" s="30" t="str">
        <f>①陸連データ貼付け!C534</f>
        <v>服部　辰也</v>
      </c>
      <c r="F534" s="30" t="str">
        <f>ASC(①陸連データ貼付け!D534)</f>
        <v>ﾊｯﾄﾘ ﾀﾂﾔ</v>
      </c>
      <c r="G534" s="30" t="str">
        <f>①陸連データ貼付け!E534</f>
        <v>男</v>
      </c>
      <c r="H534" s="30">
        <f>①陸連データ貼付け!H534</f>
        <v>8158</v>
      </c>
      <c r="I534" s="30" t="str">
        <f>①陸連データ貼付け!I534</f>
        <v>小島プレス</v>
      </c>
      <c r="J534" s="30" t="str">
        <f>①陸連データ貼付け!J534</f>
        <v>コジマプレス</v>
      </c>
      <c r="K534" s="30" t="str">
        <f t="shared" si="26"/>
        <v>小島プレス</v>
      </c>
      <c r="L534" s="30" t="str">
        <f>IF(①陸連データ貼付け!P534="","",①陸連データ貼付け!P534)</f>
        <v/>
      </c>
      <c r="M534" s="30" t="str">
        <f>①陸連データ貼付け!Q534</f>
        <v>一般</v>
      </c>
    </row>
    <row r="535" spans="1:13">
      <c r="A535" s="30" t="str">
        <f>IF(①陸連データ貼付け!M535="","",①陸連データ貼付け!M535)</f>
        <v>C188</v>
      </c>
      <c r="B535" s="30" t="str">
        <f t="shared" si="24"/>
        <v>C</v>
      </c>
      <c r="C535" s="30" t="str">
        <f t="shared" si="25"/>
        <v>188</v>
      </c>
      <c r="D535" s="30">
        <f>①陸連データ貼付け!B535</f>
        <v>45583631</v>
      </c>
      <c r="E535" s="30" t="str">
        <f>①陸連データ貼付け!C535</f>
        <v>東　孝一</v>
      </c>
      <c r="F535" s="30" t="str">
        <f>ASC(①陸連データ貼付け!D535)</f>
        <v>ﾋｶﾞｼ ｺｳｲﾁ</v>
      </c>
      <c r="G535" s="30" t="str">
        <f>①陸連データ貼付け!E535</f>
        <v>男</v>
      </c>
      <c r="H535" s="30">
        <f>①陸連データ貼付け!H535</f>
        <v>8158</v>
      </c>
      <c r="I535" s="30" t="str">
        <f>①陸連データ貼付け!I535</f>
        <v>小島プレス</v>
      </c>
      <c r="J535" s="30" t="str">
        <f>①陸連データ貼付け!J535</f>
        <v>コジマプレス</v>
      </c>
      <c r="K535" s="30" t="str">
        <f t="shared" si="26"/>
        <v>小島プレス</v>
      </c>
      <c r="L535" s="30" t="str">
        <f>IF(①陸連データ貼付け!P535="","",①陸連データ貼付け!P535)</f>
        <v/>
      </c>
      <c r="M535" s="30" t="str">
        <f>①陸連データ貼付け!Q535</f>
        <v>一般</v>
      </c>
    </row>
    <row r="536" spans="1:13">
      <c r="A536" s="30" t="str">
        <f>IF(①陸連データ貼付け!M536="","",①陸連データ貼付け!M536)</f>
        <v>C175</v>
      </c>
      <c r="B536" s="30" t="str">
        <f t="shared" si="24"/>
        <v>C</v>
      </c>
      <c r="C536" s="30" t="str">
        <f t="shared" si="25"/>
        <v>175</v>
      </c>
      <c r="D536" s="30">
        <f>①陸連データ貼付け!B536</f>
        <v>2898835</v>
      </c>
      <c r="E536" s="30" t="str">
        <f>①陸連データ貼付け!C536</f>
        <v>平岡　知佳</v>
      </c>
      <c r="F536" s="30" t="str">
        <f>ASC(①陸連データ貼付け!D536)</f>
        <v>ﾋﾗｵｶ ﾄﾓｶ</v>
      </c>
      <c r="G536" s="30" t="str">
        <f>①陸連データ貼付け!E536</f>
        <v>女</v>
      </c>
      <c r="H536" s="30">
        <f>①陸連データ貼付け!H536</f>
        <v>8158</v>
      </c>
      <c r="I536" s="30" t="str">
        <f>①陸連データ貼付け!I536</f>
        <v>小島プレス</v>
      </c>
      <c r="J536" s="30" t="str">
        <f>①陸連データ貼付け!J536</f>
        <v>コジマプレス</v>
      </c>
      <c r="K536" s="30" t="str">
        <f t="shared" si="26"/>
        <v>小島プレス</v>
      </c>
      <c r="L536" s="30" t="str">
        <f>IF(①陸連データ貼付け!P536="","",①陸連データ貼付け!P536)</f>
        <v/>
      </c>
      <c r="M536" s="30" t="str">
        <f>①陸連データ貼付け!Q536</f>
        <v>一般</v>
      </c>
    </row>
    <row r="537" spans="1:13">
      <c r="A537" s="30" t="str">
        <f>IF(①陸連データ貼付け!M537="","",①陸連データ貼付け!M537)</f>
        <v>C191</v>
      </c>
      <c r="B537" s="30" t="str">
        <f t="shared" si="24"/>
        <v>C</v>
      </c>
      <c r="C537" s="30" t="str">
        <f t="shared" si="25"/>
        <v>191</v>
      </c>
      <c r="D537" s="30">
        <f>①陸連データ貼付け!B537</f>
        <v>58222726</v>
      </c>
      <c r="E537" s="30" t="str">
        <f>①陸連データ貼付け!C537</f>
        <v>前川　奈央</v>
      </c>
      <c r="F537" s="30" t="str">
        <f>ASC(①陸連データ貼付け!D537)</f>
        <v>ﾏｴｶﾞﾜ ﾅｵ</v>
      </c>
      <c r="G537" s="30" t="str">
        <f>①陸連データ貼付け!E537</f>
        <v>女</v>
      </c>
      <c r="H537" s="30">
        <f>①陸連データ貼付け!H537</f>
        <v>8158</v>
      </c>
      <c r="I537" s="30" t="str">
        <f>①陸連データ貼付け!I537</f>
        <v>小島プレス</v>
      </c>
      <c r="J537" s="30" t="str">
        <f>①陸連データ貼付け!J537</f>
        <v>コジマプレス</v>
      </c>
      <c r="K537" s="30" t="str">
        <f t="shared" si="26"/>
        <v>小島プレス</v>
      </c>
      <c r="L537" s="30" t="str">
        <f>IF(①陸連データ貼付け!P537="","",①陸連データ貼付け!P537)</f>
        <v/>
      </c>
      <c r="M537" s="30" t="str">
        <f>①陸連データ貼付け!Q537</f>
        <v>一般</v>
      </c>
    </row>
    <row r="538" spans="1:13">
      <c r="A538" s="30" t="str">
        <f>IF(①陸連データ貼付け!M538="","",①陸連データ貼付け!M538)</f>
        <v>C193</v>
      </c>
      <c r="B538" s="30" t="str">
        <f t="shared" si="24"/>
        <v>C</v>
      </c>
      <c r="C538" s="30" t="str">
        <f t="shared" si="25"/>
        <v>193</v>
      </c>
      <c r="D538" s="30">
        <f>①陸連データ貼付け!B538</f>
        <v>58223020</v>
      </c>
      <c r="E538" s="30" t="str">
        <f>①陸連データ貼付け!C538</f>
        <v>皆川　澄人</v>
      </c>
      <c r="F538" s="30" t="str">
        <f>ASC(①陸連データ貼付け!D538)</f>
        <v>ﾐﾅｶﾜ ｽﾐﾄ</v>
      </c>
      <c r="G538" s="30" t="str">
        <f>①陸連データ貼付け!E538</f>
        <v>男</v>
      </c>
      <c r="H538" s="30">
        <f>①陸連データ貼付け!H538</f>
        <v>8158</v>
      </c>
      <c r="I538" s="30" t="str">
        <f>①陸連データ貼付け!I538</f>
        <v>小島プレス</v>
      </c>
      <c r="J538" s="30" t="str">
        <f>①陸連データ貼付け!J538</f>
        <v>コジマプレス</v>
      </c>
      <c r="K538" s="30" t="str">
        <f t="shared" si="26"/>
        <v>小島プレス</v>
      </c>
      <c r="L538" s="30" t="str">
        <f>IF(①陸連データ貼付け!P538="","",①陸連データ貼付け!P538)</f>
        <v/>
      </c>
      <c r="M538" s="30" t="str">
        <f>①陸連データ貼付け!Q538</f>
        <v>一般</v>
      </c>
    </row>
    <row r="539" spans="1:13">
      <c r="A539" s="30" t="str">
        <f>IF(①陸連データ貼付け!M539="","",①陸連データ貼付け!M539)</f>
        <v>C632</v>
      </c>
      <c r="B539" s="30" t="str">
        <f t="shared" si="24"/>
        <v>C</v>
      </c>
      <c r="C539" s="30" t="str">
        <f t="shared" si="25"/>
        <v>632</v>
      </c>
      <c r="D539" s="30">
        <f>①陸連データ貼付け!B539</f>
        <v>61277629</v>
      </c>
      <c r="E539" s="30" t="str">
        <f>①陸連データ貼付け!C539</f>
        <v>村田　桃花</v>
      </c>
      <c r="F539" s="30" t="str">
        <f>ASC(①陸連データ貼付け!D539)</f>
        <v>ﾑﾗﾀ ﾓﾓｶ</v>
      </c>
      <c r="G539" s="30" t="str">
        <f>①陸連データ貼付け!E539</f>
        <v>女</v>
      </c>
      <c r="H539" s="30">
        <f>①陸連データ貼付け!H539</f>
        <v>8158</v>
      </c>
      <c r="I539" s="30" t="str">
        <f>①陸連データ貼付け!I539</f>
        <v>小島プレス</v>
      </c>
      <c r="J539" s="30" t="str">
        <f>①陸連データ貼付け!J539</f>
        <v>コジマプレス</v>
      </c>
      <c r="K539" s="30" t="str">
        <f t="shared" si="26"/>
        <v>小島プレス</v>
      </c>
      <c r="L539" s="30" t="str">
        <f>IF(①陸連データ貼付け!P539="","",①陸連データ貼付け!P539)</f>
        <v/>
      </c>
      <c r="M539" s="30" t="str">
        <f>①陸連データ貼付け!Q539</f>
        <v>一般</v>
      </c>
    </row>
    <row r="540" spans="1:13">
      <c r="A540" s="30" t="str">
        <f>IF(①陸連データ貼付け!M540="","",①陸連データ貼付け!M540)</f>
        <v>C194</v>
      </c>
      <c r="B540" s="30" t="str">
        <f t="shared" ref="B540:B603" si="27">LEFT(A540,1)</f>
        <v>C</v>
      </c>
      <c r="C540" s="30" t="str">
        <f t="shared" ref="C540:C603" si="28">REPLACE(A540,1,1,"")</f>
        <v>194</v>
      </c>
      <c r="D540" s="30">
        <f>①陸連データ貼付け!B540</f>
        <v>65019223</v>
      </c>
      <c r="E540" s="30" t="str">
        <f>①陸連データ貼付け!C540</f>
        <v>安井　一樹</v>
      </c>
      <c r="F540" s="30" t="str">
        <f>ASC(①陸連データ貼付け!D540)</f>
        <v>ﾔｽｲ ｶｽﾞｷ</v>
      </c>
      <c r="G540" s="30" t="str">
        <f>①陸連データ貼付け!E540</f>
        <v>男</v>
      </c>
      <c r="H540" s="30">
        <f>①陸連データ貼付け!H540</f>
        <v>8158</v>
      </c>
      <c r="I540" s="30" t="str">
        <f>①陸連データ貼付け!I540</f>
        <v>小島プレス</v>
      </c>
      <c r="J540" s="30" t="str">
        <f>①陸連データ貼付け!J540</f>
        <v>コジマプレス</v>
      </c>
      <c r="K540" s="30" t="str">
        <f t="shared" ref="K540:K603" si="29">I540</f>
        <v>小島プレス</v>
      </c>
      <c r="L540" s="30" t="str">
        <f>IF(①陸連データ貼付け!P540="","",①陸連データ貼付け!P540)</f>
        <v/>
      </c>
      <c r="M540" s="30" t="str">
        <f>①陸連データ貼付け!Q540</f>
        <v>一般</v>
      </c>
    </row>
    <row r="541" spans="1:13">
      <c r="A541" s="30" t="str">
        <f>IF(①陸連データ貼付け!M541="","",①陸連データ貼付け!M541)</f>
        <v>C341</v>
      </c>
      <c r="B541" s="30" t="str">
        <f t="shared" si="27"/>
        <v>C</v>
      </c>
      <c r="C541" s="30" t="str">
        <f t="shared" si="28"/>
        <v>341</v>
      </c>
      <c r="D541" s="30">
        <f>①陸連データ貼付け!B541</f>
        <v>5124820</v>
      </c>
      <c r="E541" s="30" t="str">
        <f>①陸連データ貼付け!C541</f>
        <v>山口　真弘</v>
      </c>
      <c r="F541" s="30" t="str">
        <f>ASC(①陸連データ貼付け!D541)</f>
        <v>ﾔﾏｸﾞﾁ ﾏｻﾋﾛ</v>
      </c>
      <c r="G541" s="30" t="str">
        <f>①陸連データ貼付け!E541</f>
        <v>男</v>
      </c>
      <c r="H541" s="30">
        <f>①陸連データ貼付け!H541</f>
        <v>8158</v>
      </c>
      <c r="I541" s="30" t="str">
        <f>①陸連データ貼付け!I541</f>
        <v>小島プレス</v>
      </c>
      <c r="J541" s="30" t="str">
        <f>①陸連データ貼付け!J541</f>
        <v>コジマプレス</v>
      </c>
      <c r="K541" s="30" t="str">
        <f t="shared" si="29"/>
        <v>小島プレス</v>
      </c>
      <c r="L541" s="30" t="str">
        <f>IF(①陸連データ貼付け!P541="","",①陸連データ貼付け!P541)</f>
        <v/>
      </c>
      <c r="M541" s="30" t="str">
        <f>①陸連データ貼付け!Q541</f>
        <v>一般</v>
      </c>
    </row>
    <row r="542" spans="1:13">
      <c r="A542" s="30" t="str">
        <f>IF(①陸連データ貼付け!M542="","",①陸連データ貼付け!M542)</f>
        <v>C189</v>
      </c>
      <c r="B542" s="30" t="str">
        <f t="shared" si="27"/>
        <v>C</v>
      </c>
      <c r="C542" s="30" t="str">
        <f t="shared" si="28"/>
        <v>189</v>
      </c>
      <c r="D542" s="30">
        <f>①陸連データ貼付け!B542</f>
        <v>46373124</v>
      </c>
      <c r="E542" s="30" t="str">
        <f>①陸連データ貼付け!C542</f>
        <v>山下　留奈</v>
      </c>
      <c r="F542" s="30" t="str">
        <f>ASC(①陸連データ貼付け!D542)</f>
        <v>ﾔﾏｼﾀ ﾙﾅ</v>
      </c>
      <c r="G542" s="30" t="str">
        <f>①陸連データ貼付け!E542</f>
        <v>女</v>
      </c>
      <c r="H542" s="30">
        <f>①陸連データ貼付け!H542</f>
        <v>8158</v>
      </c>
      <c r="I542" s="30" t="str">
        <f>①陸連データ貼付け!I542</f>
        <v>小島プレス</v>
      </c>
      <c r="J542" s="30" t="str">
        <f>①陸連データ貼付け!J542</f>
        <v>コジマプレス</v>
      </c>
      <c r="K542" s="30" t="str">
        <f t="shared" si="29"/>
        <v>小島プレス</v>
      </c>
      <c r="L542" s="30" t="str">
        <f>IF(①陸連データ貼付け!P542="","",①陸連データ貼付け!P542)</f>
        <v/>
      </c>
      <c r="M542" s="30" t="str">
        <f>①陸連データ貼付け!Q542</f>
        <v>一般</v>
      </c>
    </row>
    <row r="543" spans="1:13">
      <c r="A543" s="30" t="str">
        <f>IF(①陸連データ貼付け!M543="","",①陸連データ貼付け!M543)</f>
        <v>C180</v>
      </c>
      <c r="B543" s="30" t="str">
        <f t="shared" si="27"/>
        <v>C</v>
      </c>
      <c r="C543" s="30" t="str">
        <f t="shared" si="28"/>
        <v>180</v>
      </c>
      <c r="D543" s="30">
        <f>①陸連データ貼付け!B543</f>
        <v>21974932</v>
      </c>
      <c r="E543" s="30" t="str">
        <f>①陸連データ貼付け!C543</f>
        <v>山本　彩乃</v>
      </c>
      <c r="F543" s="30" t="str">
        <f>ASC(①陸連データ貼付け!D543)</f>
        <v>ﾔﾏﾓﾄ ｱﾔﾉ</v>
      </c>
      <c r="G543" s="30" t="str">
        <f>①陸連データ貼付け!E543</f>
        <v>女</v>
      </c>
      <c r="H543" s="30">
        <f>①陸連データ貼付け!H543</f>
        <v>8158</v>
      </c>
      <c r="I543" s="30" t="str">
        <f>①陸連データ貼付け!I543</f>
        <v>小島プレス</v>
      </c>
      <c r="J543" s="30" t="str">
        <f>①陸連データ貼付け!J543</f>
        <v>コジマプレス</v>
      </c>
      <c r="K543" s="30" t="str">
        <f t="shared" si="29"/>
        <v>小島プレス</v>
      </c>
      <c r="L543" s="30" t="str">
        <f>IF(①陸連データ貼付け!P543="","",①陸連データ貼付け!P543)</f>
        <v/>
      </c>
      <c r="M543" s="30" t="str">
        <f>①陸連データ貼付け!Q543</f>
        <v>一般</v>
      </c>
    </row>
    <row r="544" spans="1:13">
      <c r="A544" s="30" t="str">
        <f>IF(①陸連データ貼付け!M544="","",①陸連データ貼付け!M544)</f>
        <v>C176</v>
      </c>
      <c r="B544" s="30" t="str">
        <f t="shared" si="27"/>
        <v>C</v>
      </c>
      <c r="C544" s="30" t="str">
        <f t="shared" si="28"/>
        <v>176</v>
      </c>
      <c r="D544" s="30">
        <f>①陸連データ貼付け!B544</f>
        <v>2899230</v>
      </c>
      <c r="E544" s="30" t="str">
        <f>①陸連データ貼付け!C544</f>
        <v>山本　雄介</v>
      </c>
      <c r="F544" s="30" t="str">
        <f>ASC(①陸連データ貼付け!D544)</f>
        <v>ﾔﾏﾓﾄ ﾕｳｽｹ</v>
      </c>
      <c r="G544" s="30" t="str">
        <f>①陸連データ貼付け!E544</f>
        <v>男</v>
      </c>
      <c r="H544" s="30">
        <f>①陸連データ貼付け!H544</f>
        <v>8158</v>
      </c>
      <c r="I544" s="30" t="str">
        <f>①陸連データ貼付け!I544</f>
        <v>小島プレス</v>
      </c>
      <c r="J544" s="30" t="str">
        <f>①陸連データ貼付け!J544</f>
        <v>コジマプレス</v>
      </c>
      <c r="K544" s="30" t="str">
        <f t="shared" si="29"/>
        <v>小島プレス</v>
      </c>
      <c r="L544" s="30" t="str">
        <f>IF(①陸連データ貼付け!P544="","",①陸連データ貼付け!P544)</f>
        <v/>
      </c>
      <c r="M544" s="30" t="str">
        <f>①陸連データ貼付け!Q544</f>
        <v>一般</v>
      </c>
    </row>
    <row r="545" spans="1:13">
      <c r="A545" s="30" t="str">
        <f>IF(①陸連データ貼付け!M545="","",①陸連データ貼付け!M545)</f>
        <v>C182</v>
      </c>
      <c r="B545" s="30" t="str">
        <f t="shared" si="27"/>
        <v>C</v>
      </c>
      <c r="C545" s="30" t="str">
        <f t="shared" si="28"/>
        <v>182</v>
      </c>
      <c r="D545" s="30">
        <f>①陸連データ貼付け!B545</f>
        <v>37488838</v>
      </c>
      <c r="E545" s="30" t="str">
        <f>①陸連データ貼付け!C545</f>
        <v>渡邊　侑平</v>
      </c>
      <c r="F545" s="30" t="str">
        <f>ASC(①陸連データ貼付け!D545)</f>
        <v>ﾜﾀﾅﾍﾞ ﾕｳﾍｲ</v>
      </c>
      <c r="G545" s="30" t="str">
        <f>①陸連データ貼付け!E545</f>
        <v>男</v>
      </c>
      <c r="H545" s="30">
        <f>①陸連データ貼付け!H545</f>
        <v>8158</v>
      </c>
      <c r="I545" s="30" t="str">
        <f>①陸連データ貼付け!I545</f>
        <v>小島プレス</v>
      </c>
      <c r="J545" s="30" t="str">
        <f>①陸連データ貼付け!J545</f>
        <v>コジマプレス</v>
      </c>
      <c r="K545" s="30" t="str">
        <f t="shared" si="29"/>
        <v>小島プレス</v>
      </c>
      <c r="L545" s="30" t="str">
        <f>IF(①陸連データ貼付け!P545="","",①陸連データ貼付け!P545)</f>
        <v/>
      </c>
      <c r="M545" s="30" t="str">
        <f>①陸連データ貼付け!Q545</f>
        <v>一般</v>
      </c>
    </row>
    <row r="546" spans="1:13">
      <c r="A546" s="30" t="str">
        <f>IF(①陸連データ貼付け!M546="","",①陸連データ貼付け!M546)</f>
        <v>C151</v>
      </c>
      <c r="B546" s="30" t="str">
        <f t="shared" si="27"/>
        <v>C</v>
      </c>
      <c r="C546" s="30" t="str">
        <f t="shared" si="28"/>
        <v>151</v>
      </c>
      <c r="D546" s="30">
        <f>①陸連データ貼付け!B546</f>
        <v>39350323</v>
      </c>
      <c r="E546" s="30" t="str">
        <f>①陸連データ貼付け!C546</f>
        <v>河村　英理香</v>
      </c>
      <c r="F546" s="30" t="str">
        <f>ASC(①陸連データ貼付け!D546)</f>
        <v>ｶﾜﾑﾗ ｴﾘｶ</v>
      </c>
      <c r="G546" s="30" t="str">
        <f>①陸連データ貼付け!E546</f>
        <v>女</v>
      </c>
      <c r="H546" s="30">
        <f>①陸連データ貼付け!H546</f>
        <v>30233</v>
      </c>
      <c r="I546" s="30" t="str">
        <f>①陸連データ貼付け!I546</f>
        <v>敷島製パンPasco</v>
      </c>
      <c r="J546" s="30" t="str">
        <f>①陸連データ貼付け!J546</f>
        <v>シキシマセイパンパスコ</v>
      </c>
      <c r="K546" s="30" t="str">
        <f t="shared" si="29"/>
        <v>敷島製パンPasco</v>
      </c>
      <c r="L546" s="30" t="str">
        <f>IF(①陸連データ貼付け!P546="","",①陸連データ貼付け!P546)</f>
        <v/>
      </c>
      <c r="M546" s="30" t="str">
        <f>①陸連データ貼付け!Q546</f>
        <v>一般</v>
      </c>
    </row>
    <row r="547" spans="1:13">
      <c r="A547" s="30" t="str">
        <f>IF(①陸連データ貼付け!M547="","",①陸連データ貼付け!M547)</f>
        <v>C154</v>
      </c>
      <c r="B547" s="30" t="str">
        <f t="shared" si="27"/>
        <v>C</v>
      </c>
      <c r="C547" s="30" t="str">
        <f t="shared" si="28"/>
        <v>154</v>
      </c>
      <c r="D547" s="30">
        <f>①陸連データ貼付け!B547</f>
        <v>84973435</v>
      </c>
      <c r="E547" s="30" t="str">
        <f>①陸連データ貼付け!C547</f>
        <v>澵井　杏奈</v>
      </c>
      <c r="F547" s="30" t="str">
        <f>ASC(①陸連データ貼付け!D547)</f>
        <v>ｻﾗｲ ｱﾝﾅ</v>
      </c>
      <c r="G547" s="30" t="str">
        <f>①陸連データ貼付け!E547</f>
        <v>女</v>
      </c>
      <c r="H547" s="30">
        <f>①陸連データ貼付け!H547</f>
        <v>30233</v>
      </c>
      <c r="I547" s="30" t="str">
        <f>①陸連データ貼付け!I547</f>
        <v>敷島製パンPasco</v>
      </c>
      <c r="J547" s="30" t="str">
        <f>①陸連データ貼付け!J547</f>
        <v>シキシマセイパンパスコ</v>
      </c>
      <c r="K547" s="30" t="str">
        <f t="shared" si="29"/>
        <v>敷島製パンPasco</v>
      </c>
      <c r="L547" s="30" t="str">
        <f>IF(①陸連データ貼付け!P547="","",①陸連データ貼付け!P547)</f>
        <v/>
      </c>
      <c r="M547" s="30" t="str">
        <f>①陸連データ貼付け!Q547</f>
        <v>一般</v>
      </c>
    </row>
    <row r="548" spans="1:13">
      <c r="A548" s="30" t="str">
        <f>IF(①陸連データ貼付け!M548="","",①陸連データ貼付け!M548)</f>
        <v>C152</v>
      </c>
      <c r="B548" s="30" t="str">
        <f t="shared" si="27"/>
        <v>C</v>
      </c>
      <c r="C548" s="30" t="str">
        <f t="shared" si="28"/>
        <v>152</v>
      </c>
      <c r="D548" s="30">
        <f>①陸連データ貼付け!B548</f>
        <v>84973233</v>
      </c>
      <c r="E548" s="30" t="str">
        <f>①陸連データ貼付け!C548</f>
        <v>塚本　剛大</v>
      </c>
      <c r="F548" s="30" t="str">
        <f>ASC(①陸連データ貼付け!D548)</f>
        <v>ﾂｶﾓﾄ ﾀｹﾋﾛ</v>
      </c>
      <c r="G548" s="30" t="str">
        <f>①陸連データ貼付け!E548</f>
        <v>男</v>
      </c>
      <c r="H548" s="30">
        <f>①陸連データ貼付け!H548</f>
        <v>30233</v>
      </c>
      <c r="I548" s="30" t="str">
        <f>①陸連データ貼付け!I548</f>
        <v>敷島製パンPasco</v>
      </c>
      <c r="J548" s="30" t="str">
        <f>①陸連データ貼付け!J548</f>
        <v>シキシマセイパンパスコ</v>
      </c>
      <c r="K548" s="30" t="str">
        <f t="shared" si="29"/>
        <v>敷島製パンPasco</v>
      </c>
      <c r="L548" s="30" t="str">
        <f>IF(①陸連データ貼付け!P548="","",①陸連データ貼付け!P548)</f>
        <v/>
      </c>
      <c r="M548" s="30" t="str">
        <f>①陸連データ貼付け!Q548</f>
        <v>一般</v>
      </c>
    </row>
    <row r="549" spans="1:13">
      <c r="A549" s="30" t="str">
        <f>IF(①陸連データ貼付け!M549="","",①陸連データ貼付け!M549)</f>
        <v>C155</v>
      </c>
      <c r="B549" s="30" t="str">
        <f t="shared" si="27"/>
        <v>C</v>
      </c>
      <c r="C549" s="30" t="str">
        <f t="shared" si="28"/>
        <v>155</v>
      </c>
      <c r="D549" s="30">
        <f>①陸連データ貼付け!B549</f>
        <v>84973637</v>
      </c>
      <c r="E549" s="30" t="str">
        <f>①陸連データ貼付け!C549</f>
        <v>廣本　春佳</v>
      </c>
      <c r="F549" s="30" t="str">
        <f>ASC(①陸連データ貼付け!D549)</f>
        <v>ﾋﾛﾓﾄ ﾊﾙｶ</v>
      </c>
      <c r="G549" s="30" t="str">
        <f>①陸連データ貼付け!E549</f>
        <v>女</v>
      </c>
      <c r="H549" s="30">
        <f>①陸連データ貼付け!H549</f>
        <v>30233</v>
      </c>
      <c r="I549" s="30" t="str">
        <f>①陸連データ貼付け!I549</f>
        <v>敷島製パンPasco</v>
      </c>
      <c r="J549" s="30" t="str">
        <f>①陸連データ貼付け!J549</f>
        <v>シキシマセイパンパスコ</v>
      </c>
      <c r="K549" s="30" t="str">
        <f t="shared" si="29"/>
        <v>敷島製パンPasco</v>
      </c>
      <c r="L549" s="30" t="str">
        <f>IF(①陸連データ貼付け!P549="","",①陸連データ貼付け!P549)</f>
        <v/>
      </c>
      <c r="M549" s="30" t="str">
        <f>①陸連データ貼付け!Q549</f>
        <v>一般</v>
      </c>
    </row>
    <row r="550" spans="1:13">
      <c r="A550" s="30" t="str">
        <f>IF(①陸連データ貼付け!M550="","",①陸連データ貼付け!M550)</f>
        <v>C153</v>
      </c>
      <c r="B550" s="30" t="str">
        <f t="shared" si="27"/>
        <v>C</v>
      </c>
      <c r="C550" s="30" t="str">
        <f t="shared" si="28"/>
        <v>153</v>
      </c>
      <c r="D550" s="30">
        <f>①陸連データ貼付け!B550</f>
        <v>84973334</v>
      </c>
      <c r="E550" s="30" t="str">
        <f>①陸連データ貼付け!C550</f>
        <v>村田　雅俊</v>
      </c>
      <c r="F550" s="30" t="str">
        <f>ASC(①陸連データ貼付け!D550)</f>
        <v>ﾑﾗﾀ ﾏｻﾄｼ</v>
      </c>
      <c r="G550" s="30" t="str">
        <f>①陸連データ貼付け!E550</f>
        <v>男</v>
      </c>
      <c r="H550" s="30">
        <f>①陸連データ貼付け!H550</f>
        <v>30233</v>
      </c>
      <c r="I550" s="30" t="str">
        <f>①陸連データ貼付け!I550</f>
        <v>敷島製パンPasco</v>
      </c>
      <c r="J550" s="30" t="str">
        <f>①陸連データ貼付け!J550</f>
        <v>シキシマセイパンパスコ</v>
      </c>
      <c r="K550" s="30" t="str">
        <f t="shared" si="29"/>
        <v>敷島製パンPasco</v>
      </c>
      <c r="L550" s="30" t="str">
        <f>IF(①陸連データ貼付け!P550="","",①陸連データ貼付け!P550)</f>
        <v/>
      </c>
      <c r="M550" s="30" t="str">
        <f>①陸連データ貼付け!Q550</f>
        <v>一般</v>
      </c>
    </row>
    <row r="551" spans="1:13">
      <c r="A551" s="30" t="str">
        <f>IF(①陸連データ貼付け!M551="","",①陸連データ貼付け!M551)</f>
        <v>C534</v>
      </c>
      <c r="B551" s="30" t="str">
        <f t="shared" si="27"/>
        <v>C</v>
      </c>
      <c r="C551" s="30" t="str">
        <f t="shared" si="28"/>
        <v>534</v>
      </c>
      <c r="D551" s="30">
        <f>①陸連データ貼付け!B551</f>
        <v>11658324</v>
      </c>
      <c r="E551" s="30" t="str">
        <f>①陸連データ貼付け!C551</f>
        <v>穴井　晃太</v>
      </c>
      <c r="F551" s="30" t="str">
        <f>ASC(①陸連データ貼付け!D551)</f>
        <v>ｱﾅｲ ｺｳﾀ</v>
      </c>
      <c r="G551" s="30" t="str">
        <f>①陸連データ貼付け!E551</f>
        <v>男</v>
      </c>
      <c r="H551" s="30">
        <f>①陸連データ貼付け!H551</f>
        <v>31014</v>
      </c>
      <c r="I551" s="30" t="str">
        <f>①陸連データ貼付け!I551</f>
        <v>１９－５．ＲＨ</v>
      </c>
      <c r="J551" s="30" t="str">
        <f>①陸連データ貼付け!J551</f>
        <v>ジュウキュウマイナスゴドットアールエイチ</v>
      </c>
      <c r="K551" s="30" t="str">
        <f t="shared" si="29"/>
        <v>１９－５．ＲＨ</v>
      </c>
      <c r="L551" s="30" t="str">
        <f>IF(①陸連データ貼付け!P551="","",①陸連データ貼付け!P551)</f>
        <v/>
      </c>
      <c r="M551" s="30" t="str">
        <f>①陸連データ貼付け!Q551</f>
        <v>一般</v>
      </c>
    </row>
    <row r="552" spans="1:13">
      <c r="A552" s="30" t="str">
        <f>IF(①陸連データ貼付け!M552="","",①陸連データ貼付け!M552)</f>
        <v>C538</v>
      </c>
      <c r="B552" s="30" t="str">
        <f t="shared" si="27"/>
        <v>C</v>
      </c>
      <c r="C552" s="30" t="str">
        <f t="shared" si="28"/>
        <v>538</v>
      </c>
      <c r="D552" s="30">
        <f>①陸連データ貼付け!B552</f>
        <v>97281936</v>
      </c>
      <c r="E552" s="30" t="str">
        <f>①陸連データ貼付け!C552</f>
        <v>伊藤　翼</v>
      </c>
      <c r="F552" s="30" t="str">
        <f>ASC(①陸連データ貼付け!D552)</f>
        <v>ｲﾄｳ ﾂﾊﾞｻ</v>
      </c>
      <c r="G552" s="30" t="str">
        <f>①陸連データ貼付け!E552</f>
        <v>男</v>
      </c>
      <c r="H552" s="30">
        <f>①陸連データ貼付け!H552</f>
        <v>31014</v>
      </c>
      <c r="I552" s="30" t="str">
        <f>①陸連データ貼付け!I552</f>
        <v>１９－５．ＲＨ</v>
      </c>
      <c r="J552" s="30" t="str">
        <f>①陸連データ貼付け!J552</f>
        <v>ジュウキュウマイナスゴドットアールエイチ</v>
      </c>
      <c r="K552" s="30" t="str">
        <f t="shared" si="29"/>
        <v>１９－５．ＲＨ</v>
      </c>
      <c r="L552" s="30" t="str">
        <f>IF(①陸連データ貼付け!P552="","",①陸連データ貼付け!P552)</f>
        <v/>
      </c>
      <c r="M552" s="30" t="str">
        <f>①陸連データ貼付け!Q552</f>
        <v>一般</v>
      </c>
    </row>
    <row r="553" spans="1:13">
      <c r="A553" s="30" t="str">
        <f>IF(①陸連データ貼付け!M553="","",①陸連データ貼付け!M553)</f>
        <v>C535</v>
      </c>
      <c r="B553" s="30" t="str">
        <f t="shared" si="27"/>
        <v>C</v>
      </c>
      <c r="C553" s="30" t="str">
        <f t="shared" si="28"/>
        <v>535</v>
      </c>
      <c r="D553" s="30">
        <f>①陸連データ貼付け!B553</f>
        <v>46150218</v>
      </c>
      <c r="E553" s="30" t="str">
        <f>①陸連データ貼付け!C553</f>
        <v>古賀　敬一</v>
      </c>
      <c r="F553" s="30" t="str">
        <f>ASC(①陸連データ貼付け!D553)</f>
        <v>ｺｶﾞ ｹｲｲﾁ</v>
      </c>
      <c r="G553" s="30" t="str">
        <f>①陸連データ貼付け!E553</f>
        <v>男</v>
      </c>
      <c r="H553" s="30">
        <f>①陸連データ貼付け!H553</f>
        <v>31014</v>
      </c>
      <c r="I553" s="30" t="str">
        <f>①陸連データ貼付け!I553</f>
        <v>１９－５．ＲＨ</v>
      </c>
      <c r="J553" s="30" t="str">
        <f>①陸連データ貼付け!J553</f>
        <v>ジュウキュウマイナスゴドットアールエイチ</v>
      </c>
      <c r="K553" s="30" t="str">
        <f t="shared" si="29"/>
        <v>１９－５．ＲＨ</v>
      </c>
      <c r="L553" s="30" t="str">
        <f>IF(①陸連データ貼付け!P553="","",①陸連データ貼付け!P553)</f>
        <v/>
      </c>
      <c r="M553" s="30" t="str">
        <f>①陸連データ貼付け!Q553</f>
        <v>一般</v>
      </c>
    </row>
    <row r="554" spans="1:13">
      <c r="A554" s="30" t="str">
        <f>IF(①陸連データ貼付け!M554="","",①陸連データ貼付け!M554)</f>
        <v>C536</v>
      </c>
      <c r="B554" s="30" t="str">
        <f t="shared" si="27"/>
        <v>C</v>
      </c>
      <c r="C554" s="30" t="str">
        <f t="shared" si="28"/>
        <v>536</v>
      </c>
      <c r="D554" s="30">
        <f>①陸連データ貼付け!B554</f>
        <v>97193332</v>
      </c>
      <c r="E554" s="30" t="str">
        <f>①陸連データ貼付け!C554</f>
        <v>細川　隆兵</v>
      </c>
      <c r="F554" s="30" t="str">
        <f>ASC(①陸連データ貼付け!D554)</f>
        <v>ﾎｿｶﾜ ﾘｭｳﾍｲ</v>
      </c>
      <c r="G554" s="30" t="str">
        <f>①陸連データ貼付け!E554</f>
        <v>男</v>
      </c>
      <c r="H554" s="30">
        <f>①陸連データ貼付け!H554</f>
        <v>31014</v>
      </c>
      <c r="I554" s="30" t="str">
        <f>①陸連データ貼付け!I554</f>
        <v>１９－５．ＲＨ</v>
      </c>
      <c r="J554" s="30" t="str">
        <f>①陸連データ貼付け!J554</f>
        <v>ジュウキュウマイナスゴドットアールエイチ</v>
      </c>
      <c r="K554" s="30" t="str">
        <f t="shared" si="29"/>
        <v>１９－５．ＲＨ</v>
      </c>
      <c r="L554" s="30" t="str">
        <f>IF(①陸連データ貼付け!P554="","",①陸連データ貼付け!P554)</f>
        <v/>
      </c>
      <c r="M554" s="30" t="str">
        <f>①陸連データ貼付け!Q554</f>
        <v>一般</v>
      </c>
    </row>
    <row r="555" spans="1:13">
      <c r="A555" s="30" t="str">
        <f>IF(①陸連データ貼付け!M555="","",①陸連データ貼付け!M555)</f>
        <v>C537</v>
      </c>
      <c r="B555" s="30" t="str">
        <f t="shared" si="27"/>
        <v>C</v>
      </c>
      <c r="C555" s="30" t="str">
        <f t="shared" si="28"/>
        <v>537</v>
      </c>
      <c r="D555" s="30">
        <f>①陸連データ貼付け!B555</f>
        <v>97193534</v>
      </c>
      <c r="E555" s="30" t="str">
        <f>①陸連データ貼付け!C555</f>
        <v>牧原　真也</v>
      </c>
      <c r="F555" s="30" t="str">
        <f>ASC(①陸連データ貼付け!D555)</f>
        <v>ﾏｷﾊﾗ ｼﾝﾔ</v>
      </c>
      <c r="G555" s="30" t="str">
        <f>①陸連データ貼付け!E555</f>
        <v>男</v>
      </c>
      <c r="H555" s="30">
        <f>①陸連データ貼付け!H555</f>
        <v>31014</v>
      </c>
      <c r="I555" s="30" t="str">
        <f>①陸連データ貼付け!I555</f>
        <v>１９－５．ＲＨ</v>
      </c>
      <c r="J555" s="30" t="str">
        <f>①陸連データ貼付け!J555</f>
        <v>ジュウキュウマイナスゴドットアールエイチ</v>
      </c>
      <c r="K555" s="30" t="str">
        <f t="shared" si="29"/>
        <v>１９－５．ＲＨ</v>
      </c>
      <c r="L555" s="30" t="str">
        <f>IF(①陸連データ貼付け!P555="","",①陸連データ貼付け!P555)</f>
        <v/>
      </c>
      <c r="M555" s="30" t="str">
        <f>①陸連データ貼付け!Q555</f>
        <v>一般</v>
      </c>
    </row>
    <row r="556" spans="1:13">
      <c r="A556" s="30" t="str">
        <f>IF(①陸連データ貼付け!M556="","",①陸連データ貼付け!M556)</f>
        <v>C618</v>
      </c>
      <c r="B556" s="30" t="str">
        <f t="shared" si="27"/>
        <v>C</v>
      </c>
      <c r="C556" s="30" t="str">
        <f t="shared" si="28"/>
        <v>618</v>
      </c>
      <c r="D556" s="30">
        <f>①陸連データ貼付け!B556</f>
        <v>85856638</v>
      </c>
      <c r="E556" s="30" t="str">
        <f>①陸連データ貼付け!C556</f>
        <v>浅井　奈央</v>
      </c>
      <c r="F556" s="30" t="str">
        <f>ASC(①陸連データ貼付け!D556)</f>
        <v>ｱｻｲ ﾅｵ</v>
      </c>
      <c r="G556" s="30" t="str">
        <f>①陸連データ貼付け!E556</f>
        <v>女</v>
      </c>
      <c r="H556" s="30">
        <f>①陸連データ貼付け!H556</f>
        <v>8286</v>
      </c>
      <c r="I556" s="30" t="str">
        <f>①陸連データ貼付け!I556</f>
        <v>城西Ａ・Ｃ</v>
      </c>
      <c r="J556" s="30" t="str">
        <f>①陸連データ貼付け!J556</f>
        <v>ジョウセイエー・シー</v>
      </c>
      <c r="K556" s="30" t="str">
        <f t="shared" si="29"/>
        <v>城西Ａ・Ｃ</v>
      </c>
      <c r="L556" s="30" t="str">
        <f>IF(①陸連データ貼付け!P556="","",①陸連データ貼付け!P556)</f>
        <v/>
      </c>
      <c r="M556" s="30" t="str">
        <f>①陸連データ貼付け!Q556</f>
        <v>一般</v>
      </c>
    </row>
    <row r="557" spans="1:13">
      <c r="A557" s="30" t="str">
        <f>IF(①陸連データ貼付け!M557="","",①陸連データ貼付け!M557)</f>
        <v>C606</v>
      </c>
      <c r="B557" s="30" t="str">
        <f t="shared" si="27"/>
        <v>C</v>
      </c>
      <c r="C557" s="30" t="str">
        <f t="shared" si="28"/>
        <v>606</v>
      </c>
      <c r="D557" s="30">
        <f>①陸連データ貼付け!B557</f>
        <v>58207527</v>
      </c>
      <c r="E557" s="30" t="str">
        <f>①陸連データ貼付け!C557</f>
        <v>上田　祐貴</v>
      </c>
      <c r="F557" s="30" t="str">
        <f>ASC(①陸連データ貼付け!D557)</f>
        <v>ｳｴﾀﾞ ﾕｳｷ</v>
      </c>
      <c r="G557" s="30" t="str">
        <f>①陸連データ貼付け!E557</f>
        <v>男</v>
      </c>
      <c r="H557" s="30">
        <f>①陸連データ貼付け!H557</f>
        <v>8286</v>
      </c>
      <c r="I557" s="30" t="str">
        <f>①陸連データ貼付け!I557</f>
        <v>城西Ａ・Ｃ</v>
      </c>
      <c r="J557" s="30" t="str">
        <f>①陸連データ貼付け!J557</f>
        <v>ジョウセイエー・シー</v>
      </c>
      <c r="K557" s="30" t="str">
        <f t="shared" si="29"/>
        <v>城西Ａ・Ｃ</v>
      </c>
      <c r="L557" s="30" t="str">
        <f>IF(①陸連データ貼付け!P557="","",①陸連データ貼付け!P557)</f>
        <v/>
      </c>
      <c r="M557" s="30" t="str">
        <f>①陸連データ貼付け!Q557</f>
        <v>一般</v>
      </c>
    </row>
    <row r="558" spans="1:13">
      <c r="A558" s="30" t="str">
        <f>IF(①陸連データ貼付け!M558="","",①陸連データ貼付け!M558)</f>
        <v>C605</v>
      </c>
      <c r="B558" s="30" t="str">
        <f t="shared" si="27"/>
        <v>C</v>
      </c>
      <c r="C558" s="30" t="str">
        <f t="shared" si="28"/>
        <v>605</v>
      </c>
      <c r="D558" s="30">
        <f>①陸連データ貼付け!B558</f>
        <v>16859130</v>
      </c>
      <c r="E558" s="30" t="str">
        <f>①陸連データ貼付け!C558</f>
        <v>有我　真吾</v>
      </c>
      <c r="F558" s="30" t="str">
        <f>ASC(①陸連データ貼付け!D558)</f>
        <v>ｳｶﾞ ｼﾝｺﾞ</v>
      </c>
      <c r="G558" s="30" t="str">
        <f>①陸連データ貼付け!E558</f>
        <v>男</v>
      </c>
      <c r="H558" s="30">
        <f>①陸連データ貼付け!H558</f>
        <v>8286</v>
      </c>
      <c r="I558" s="30" t="str">
        <f>①陸連データ貼付け!I558</f>
        <v>城西Ａ・Ｃ</v>
      </c>
      <c r="J558" s="30" t="str">
        <f>①陸連データ貼付け!J558</f>
        <v>ジョウセイエー・シー</v>
      </c>
      <c r="K558" s="30" t="str">
        <f t="shared" si="29"/>
        <v>城西Ａ・Ｃ</v>
      </c>
      <c r="L558" s="30" t="str">
        <f>IF(①陸連データ貼付け!P558="","",①陸連データ貼付け!P558)</f>
        <v/>
      </c>
      <c r="M558" s="30" t="str">
        <f>①陸連データ貼付け!Q558</f>
        <v>一般</v>
      </c>
    </row>
    <row r="559" spans="1:13">
      <c r="A559" s="30" t="str">
        <f>IF(①陸連データ貼付け!M559="","",①陸連データ貼付け!M559)</f>
        <v>3-234</v>
      </c>
      <c r="B559" s="30" t="str">
        <f t="shared" si="27"/>
        <v>3</v>
      </c>
      <c r="C559" s="30" t="str">
        <f t="shared" si="28"/>
        <v>-234</v>
      </c>
      <c r="D559" s="30">
        <f>①陸連データ貼付け!B559</f>
        <v>3049117</v>
      </c>
      <c r="E559" s="30" t="str">
        <f>①陸連データ貼付け!C559</f>
        <v>内田　智子</v>
      </c>
      <c r="F559" s="30" t="str">
        <f>ASC(①陸連データ貼付け!D559)</f>
        <v>ｳﾁﾀﾞ ﾄﾓｺ</v>
      </c>
      <c r="G559" s="30" t="str">
        <f>①陸連データ貼付け!E559</f>
        <v>女</v>
      </c>
      <c r="H559" s="30">
        <f>①陸連データ貼付け!H559</f>
        <v>8286</v>
      </c>
      <c r="I559" s="30" t="str">
        <f>①陸連データ貼付け!I559</f>
        <v>城西Ａ・Ｃ</v>
      </c>
      <c r="J559" s="30" t="str">
        <f>①陸連データ貼付け!J559</f>
        <v>ジョウセイエー・シー</v>
      </c>
      <c r="K559" s="30" t="str">
        <f t="shared" si="29"/>
        <v>城西Ａ・Ｃ</v>
      </c>
      <c r="L559" s="30" t="str">
        <f>IF(①陸連データ貼付け!P559="","",①陸連データ貼付け!P559)</f>
        <v/>
      </c>
      <c r="M559" s="30" t="str">
        <f>①陸連データ貼付け!Q559</f>
        <v>一般</v>
      </c>
    </row>
    <row r="560" spans="1:13">
      <c r="A560" s="30" t="str">
        <f>IF(①陸連データ貼付け!M560="","",①陸連データ貼付け!M560)</f>
        <v>C600</v>
      </c>
      <c r="B560" s="30" t="str">
        <f t="shared" si="27"/>
        <v>C</v>
      </c>
      <c r="C560" s="30" t="str">
        <f t="shared" si="28"/>
        <v>600</v>
      </c>
      <c r="D560" s="30">
        <f>①陸連データ貼付け!B560</f>
        <v>3049319</v>
      </c>
      <c r="E560" s="30" t="str">
        <f>①陸連データ貼付け!C560</f>
        <v>宇野　雅昭</v>
      </c>
      <c r="F560" s="30" t="str">
        <f>ASC(①陸連データ貼付け!D560)</f>
        <v>ｳﾉ ﾏｻｱｷ</v>
      </c>
      <c r="G560" s="30" t="str">
        <f>①陸連データ貼付け!E560</f>
        <v>男</v>
      </c>
      <c r="H560" s="30">
        <f>①陸連データ貼付け!H560</f>
        <v>8286</v>
      </c>
      <c r="I560" s="30" t="str">
        <f>①陸連データ貼付け!I560</f>
        <v>城西Ａ・Ｃ</v>
      </c>
      <c r="J560" s="30" t="str">
        <f>①陸連データ貼付け!J560</f>
        <v>ジョウセイエー・シー</v>
      </c>
      <c r="K560" s="30" t="str">
        <f t="shared" si="29"/>
        <v>城西Ａ・Ｃ</v>
      </c>
      <c r="L560" s="30" t="str">
        <f>IF(①陸連データ貼付け!P560="","",①陸連データ貼付け!P560)</f>
        <v/>
      </c>
      <c r="M560" s="30" t="str">
        <f>①陸連データ貼付け!Q560</f>
        <v>一般</v>
      </c>
    </row>
    <row r="561" spans="1:13">
      <c r="A561" s="30" t="str">
        <f>IF(①陸連データ貼付け!M561="","",①陸連データ貼付け!M561)</f>
        <v>C602</v>
      </c>
      <c r="B561" s="30" t="str">
        <f t="shared" si="27"/>
        <v>C</v>
      </c>
      <c r="C561" s="30" t="str">
        <f t="shared" si="28"/>
        <v>602</v>
      </c>
      <c r="D561" s="30">
        <f>①陸連データ貼付け!B561</f>
        <v>3065115</v>
      </c>
      <c r="E561" s="30" t="str">
        <f>①陸連データ貼付け!C561</f>
        <v>大場　真</v>
      </c>
      <c r="F561" s="30" t="str">
        <f>ASC(①陸連データ貼付け!D561)</f>
        <v>ｵｵﾊﾞ ﾏｺﾄ</v>
      </c>
      <c r="G561" s="30" t="str">
        <f>①陸連データ貼付け!E561</f>
        <v>男</v>
      </c>
      <c r="H561" s="30">
        <f>①陸連データ貼付け!H561</f>
        <v>8286</v>
      </c>
      <c r="I561" s="30" t="str">
        <f>①陸連データ貼付け!I561</f>
        <v>城西Ａ・Ｃ</v>
      </c>
      <c r="J561" s="30" t="str">
        <f>①陸連データ貼付け!J561</f>
        <v>ジョウセイエー・シー</v>
      </c>
      <c r="K561" s="30" t="str">
        <f t="shared" si="29"/>
        <v>城西Ａ・Ｃ</v>
      </c>
      <c r="L561" s="30" t="str">
        <f>IF(①陸連データ貼付け!P561="","",①陸連データ貼付け!P561)</f>
        <v/>
      </c>
      <c r="M561" s="30" t="str">
        <f>①陸連データ貼付け!Q561</f>
        <v>一般</v>
      </c>
    </row>
    <row r="562" spans="1:13">
      <c r="A562" s="30" t="str">
        <f>IF(①陸連データ貼付け!M562="","",①陸連データ貼付け!M562)</f>
        <v>C601</v>
      </c>
      <c r="B562" s="30" t="str">
        <f t="shared" si="27"/>
        <v>C</v>
      </c>
      <c r="C562" s="30" t="str">
        <f t="shared" si="28"/>
        <v>601</v>
      </c>
      <c r="D562" s="30">
        <f>①陸連データ貼付け!B562</f>
        <v>3049420</v>
      </c>
      <c r="E562" s="30" t="str">
        <f>①陸連データ貼付け!C562</f>
        <v>国本　考史</v>
      </c>
      <c r="F562" s="30" t="str">
        <f>ASC(①陸連データ貼付け!D562)</f>
        <v>ｸﾆﾓﾄ ｺｳｼﾞ</v>
      </c>
      <c r="G562" s="30" t="str">
        <f>①陸連データ貼付け!E562</f>
        <v>男</v>
      </c>
      <c r="H562" s="30">
        <f>①陸連データ貼付け!H562</f>
        <v>8286</v>
      </c>
      <c r="I562" s="30" t="str">
        <f>①陸連データ貼付け!I562</f>
        <v>城西Ａ・Ｃ</v>
      </c>
      <c r="J562" s="30" t="str">
        <f>①陸連データ貼付け!J562</f>
        <v>ジョウセイエー・シー</v>
      </c>
      <c r="K562" s="30" t="str">
        <f t="shared" si="29"/>
        <v>城西Ａ・Ｃ</v>
      </c>
      <c r="L562" s="30" t="str">
        <f>IF(①陸連データ貼付け!P562="","",①陸連データ貼付け!P562)</f>
        <v/>
      </c>
      <c r="M562" s="30" t="str">
        <f>①陸連データ貼付け!Q562</f>
        <v>一般</v>
      </c>
    </row>
    <row r="563" spans="1:13">
      <c r="A563" s="30" t="str">
        <f>IF(①陸連データ貼付け!M563="","",①陸連データ貼付け!M563)</f>
        <v>C637</v>
      </c>
      <c r="B563" s="30" t="str">
        <f t="shared" si="27"/>
        <v>C</v>
      </c>
      <c r="C563" s="30" t="str">
        <f t="shared" si="28"/>
        <v>637</v>
      </c>
      <c r="D563" s="30">
        <f>①陸連データ貼付け!B563</f>
        <v>58304424</v>
      </c>
      <c r="E563" s="30" t="str">
        <f>①陸連データ貼付け!C563</f>
        <v>髙橋　右京</v>
      </c>
      <c r="F563" s="30" t="str">
        <f>ASC(①陸連データ貼付け!D563)</f>
        <v>ﾀｶﾊｼ ｳｷｮｳ</v>
      </c>
      <c r="G563" s="30" t="str">
        <f>①陸連データ貼付け!E563</f>
        <v>男</v>
      </c>
      <c r="H563" s="30">
        <f>①陸連データ貼付け!H563</f>
        <v>8286</v>
      </c>
      <c r="I563" s="30" t="str">
        <f>①陸連データ貼付け!I563</f>
        <v>城西Ａ・Ｃ</v>
      </c>
      <c r="J563" s="30" t="str">
        <f>①陸連データ貼付け!J563</f>
        <v>ジョウセイエー・シー</v>
      </c>
      <c r="K563" s="30" t="str">
        <f t="shared" si="29"/>
        <v>城西Ａ・Ｃ</v>
      </c>
      <c r="L563" s="30" t="str">
        <f>IF(①陸連データ貼付け!P563="","",①陸連データ貼付け!P563)</f>
        <v/>
      </c>
      <c r="M563" s="30" t="str">
        <f>①陸連データ貼付け!Q563</f>
        <v>一般</v>
      </c>
    </row>
    <row r="564" spans="1:13">
      <c r="A564" s="30" t="str">
        <f>IF(①陸連データ貼付け!M564="","",①陸連データ貼付け!M564)</f>
        <v>C619</v>
      </c>
      <c r="B564" s="30" t="str">
        <f t="shared" si="27"/>
        <v>C</v>
      </c>
      <c r="C564" s="30" t="str">
        <f t="shared" si="28"/>
        <v>619</v>
      </c>
      <c r="D564" s="30">
        <f>①陸連データ貼付け!B564</f>
        <v>3048722</v>
      </c>
      <c r="E564" s="30" t="str">
        <f>①陸連データ貼付け!C564</f>
        <v>竹内　秀行</v>
      </c>
      <c r="F564" s="30" t="str">
        <f>ASC(①陸連データ貼付け!D564)</f>
        <v>ﾀｹｳﾁ ﾋﾃﾞﾕｷ</v>
      </c>
      <c r="G564" s="30" t="str">
        <f>①陸連データ貼付け!E564</f>
        <v>男</v>
      </c>
      <c r="H564" s="30">
        <f>①陸連データ貼付け!H564</f>
        <v>8286</v>
      </c>
      <c r="I564" s="30" t="str">
        <f>①陸連データ貼付け!I564</f>
        <v>城西Ａ・Ｃ</v>
      </c>
      <c r="J564" s="30" t="str">
        <f>①陸連データ貼付け!J564</f>
        <v>ジョウセイエー・シー</v>
      </c>
      <c r="K564" s="30" t="str">
        <f t="shared" si="29"/>
        <v>城西Ａ・Ｃ</v>
      </c>
      <c r="L564" s="30" t="str">
        <f>IF(①陸連データ貼付け!P564="","",①陸連データ貼付け!P564)</f>
        <v/>
      </c>
      <c r="M564" s="30" t="str">
        <f>①陸連データ貼付け!Q564</f>
        <v>一般</v>
      </c>
    </row>
    <row r="565" spans="1:13">
      <c r="A565" s="30" t="str">
        <f>IF(①陸連データ貼付け!M565="","",①陸連データ貼付け!M565)</f>
        <v>C636</v>
      </c>
      <c r="B565" s="30" t="str">
        <f t="shared" si="27"/>
        <v>C</v>
      </c>
      <c r="C565" s="30" t="str">
        <f t="shared" si="28"/>
        <v>636</v>
      </c>
      <c r="D565" s="30">
        <f>①陸連データ貼付け!B565</f>
        <v>39676738</v>
      </c>
      <c r="E565" s="30" t="str">
        <f>①陸連データ貼付け!C565</f>
        <v>中村　駿介</v>
      </c>
      <c r="F565" s="30" t="str">
        <f>ASC(①陸連データ貼付け!D565)</f>
        <v>ﾅｶﾑﾗ ｼｭﾝｽｹ</v>
      </c>
      <c r="G565" s="30" t="str">
        <f>①陸連データ貼付け!E565</f>
        <v>男</v>
      </c>
      <c r="H565" s="30">
        <f>①陸連データ貼付け!H565</f>
        <v>8286</v>
      </c>
      <c r="I565" s="30" t="str">
        <f>①陸連データ貼付け!I565</f>
        <v>城西Ａ・Ｃ</v>
      </c>
      <c r="J565" s="30" t="str">
        <f>①陸連データ貼付け!J565</f>
        <v>ジョウセイエー・シー</v>
      </c>
      <c r="K565" s="30" t="str">
        <f t="shared" si="29"/>
        <v>城西Ａ・Ｃ</v>
      </c>
      <c r="L565" s="30" t="str">
        <f>IF(①陸連データ貼付け!P565="","",①陸連データ貼付け!P565)</f>
        <v/>
      </c>
      <c r="M565" s="30" t="str">
        <f>①陸連データ貼付け!Q565</f>
        <v>一般</v>
      </c>
    </row>
    <row r="566" spans="1:13">
      <c r="A566" s="30" t="str">
        <f>IF(①陸連データ貼付け!M566="","",①陸連データ貼付け!M566)</f>
        <v>C599</v>
      </c>
      <c r="B566" s="30" t="str">
        <f t="shared" si="27"/>
        <v>C</v>
      </c>
      <c r="C566" s="30" t="str">
        <f t="shared" si="28"/>
        <v>599</v>
      </c>
      <c r="D566" s="30">
        <f>①陸連データ貼付け!B566</f>
        <v>3049016</v>
      </c>
      <c r="E566" s="30" t="str">
        <f>①陸連データ貼付け!C566</f>
        <v>夏目　裕暢</v>
      </c>
      <c r="F566" s="30" t="str">
        <f>ASC(①陸連データ貼付け!D566)</f>
        <v>ﾅﾂﾒ ﾋﾛﾏｻ</v>
      </c>
      <c r="G566" s="30" t="str">
        <f>①陸連データ貼付け!E566</f>
        <v>男</v>
      </c>
      <c r="H566" s="30">
        <f>①陸連データ貼付け!H566</f>
        <v>8286</v>
      </c>
      <c r="I566" s="30" t="str">
        <f>①陸連データ貼付け!I566</f>
        <v>城西Ａ・Ｃ</v>
      </c>
      <c r="J566" s="30" t="str">
        <f>①陸連データ貼付け!J566</f>
        <v>ジョウセイエー・シー</v>
      </c>
      <c r="K566" s="30" t="str">
        <f t="shared" si="29"/>
        <v>城西Ａ・Ｃ</v>
      </c>
      <c r="L566" s="30" t="str">
        <f>IF(①陸連データ貼付け!P566="","",①陸連データ貼付け!P566)</f>
        <v/>
      </c>
      <c r="M566" s="30" t="str">
        <f>①陸連データ貼付け!Q566</f>
        <v>一般</v>
      </c>
    </row>
    <row r="567" spans="1:13">
      <c r="A567" s="30" t="str">
        <f>IF(①陸連データ貼付け!M567="","",①陸連データ貼付け!M567)</f>
        <v>C617</v>
      </c>
      <c r="B567" s="30" t="str">
        <f t="shared" si="27"/>
        <v>C</v>
      </c>
      <c r="C567" s="30" t="str">
        <f t="shared" si="28"/>
        <v>617</v>
      </c>
      <c r="D567" s="30">
        <f>①陸連データ貼付け!B567</f>
        <v>77124930</v>
      </c>
      <c r="E567" s="30" t="str">
        <f>①陸連データ貼付け!C567</f>
        <v>宮田　芳彰</v>
      </c>
      <c r="F567" s="30" t="str">
        <f>ASC(①陸連データ貼付け!D567)</f>
        <v>ﾐﾔﾀ ﾖｼｱｷ</v>
      </c>
      <c r="G567" s="30" t="str">
        <f>①陸連データ貼付け!E567</f>
        <v>男</v>
      </c>
      <c r="H567" s="30">
        <f>①陸連データ貼付け!H567</f>
        <v>8286</v>
      </c>
      <c r="I567" s="30" t="str">
        <f>①陸連データ貼付け!I567</f>
        <v>城西Ａ・Ｃ</v>
      </c>
      <c r="J567" s="30" t="str">
        <f>①陸連データ貼付け!J567</f>
        <v>ジョウセイエー・シー</v>
      </c>
      <c r="K567" s="30" t="str">
        <f t="shared" si="29"/>
        <v>城西Ａ・Ｃ</v>
      </c>
      <c r="L567" s="30" t="str">
        <f>IF(①陸連データ貼付け!P567="","",①陸連データ貼付け!P567)</f>
        <v/>
      </c>
      <c r="M567" s="30" t="str">
        <f>①陸連データ貼付け!Q567</f>
        <v>一般</v>
      </c>
    </row>
    <row r="568" spans="1:13">
      <c r="A568" s="30" t="str">
        <f>IF(①陸連データ貼付け!M568="","",①陸連データ貼付け!M568)</f>
        <v>C631</v>
      </c>
      <c r="B568" s="30" t="str">
        <f t="shared" si="27"/>
        <v>C</v>
      </c>
      <c r="C568" s="30" t="str">
        <f t="shared" si="28"/>
        <v>631</v>
      </c>
      <c r="D568" s="30">
        <f>①陸連データ貼付け!B568</f>
        <v>52537527</v>
      </c>
      <c r="E568" s="30" t="str">
        <f>①陸連データ貼付け!C568</f>
        <v>山本　躍斗</v>
      </c>
      <c r="F568" s="30" t="str">
        <f>ASC(①陸連データ貼付け!D568)</f>
        <v>ﾔﾏﾓﾄ ﾔｸﾄ</v>
      </c>
      <c r="G568" s="30" t="str">
        <f>①陸連データ貼付け!E568</f>
        <v>男</v>
      </c>
      <c r="H568" s="30">
        <f>①陸連データ貼付け!H568</f>
        <v>8286</v>
      </c>
      <c r="I568" s="30" t="str">
        <f>①陸連データ貼付け!I568</f>
        <v>城西Ａ・Ｃ</v>
      </c>
      <c r="J568" s="30" t="str">
        <f>①陸連データ貼付け!J568</f>
        <v>ジョウセイエー・シー</v>
      </c>
      <c r="K568" s="30" t="str">
        <f t="shared" si="29"/>
        <v>城西Ａ・Ｃ</v>
      </c>
      <c r="L568" s="30" t="str">
        <f>IF(①陸連データ貼付け!P568="","",①陸連データ貼付け!P568)</f>
        <v/>
      </c>
      <c r="M568" s="30" t="str">
        <f>①陸連データ貼付け!Q568</f>
        <v>一般</v>
      </c>
    </row>
    <row r="569" spans="1:13">
      <c r="A569" s="30" t="str">
        <f>IF(①陸連データ貼付け!M569="","",①陸連データ貼付け!M569)</f>
        <v>3-233</v>
      </c>
      <c r="B569" s="30" t="str">
        <f t="shared" si="27"/>
        <v>3</v>
      </c>
      <c r="C569" s="30" t="str">
        <f t="shared" si="28"/>
        <v>-233</v>
      </c>
      <c r="D569" s="30">
        <f>①陸連データ貼付け!B569</f>
        <v>3048621</v>
      </c>
      <c r="E569" s="30" t="str">
        <f>①陸連データ貼付け!C569</f>
        <v>若杉　鋼洋</v>
      </c>
      <c r="F569" s="30" t="str">
        <f>ASC(①陸連データ貼付け!D569)</f>
        <v>ﾜｶｽｷﾞ ｺｳﾖｳ</v>
      </c>
      <c r="G569" s="30" t="str">
        <f>①陸連データ貼付け!E569</f>
        <v>男</v>
      </c>
      <c r="H569" s="30">
        <f>①陸連データ貼付け!H569</f>
        <v>8286</v>
      </c>
      <c r="I569" s="30" t="str">
        <f>①陸連データ貼付け!I569</f>
        <v>城西Ａ・Ｃ</v>
      </c>
      <c r="J569" s="30" t="str">
        <f>①陸連データ貼付け!J569</f>
        <v>ジョウセイエー・シー</v>
      </c>
      <c r="K569" s="30" t="str">
        <f t="shared" si="29"/>
        <v>城西Ａ・Ｃ</v>
      </c>
      <c r="L569" s="30" t="str">
        <f>IF(①陸連データ貼付け!P569="","",①陸連データ貼付け!P569)</f>
        <v/>
      </c>
      <c r="M569" s="30" t="str">
        <f>①陸連データ貼付け!Q569</f>
        <v>一般</v>
      </c>
    </row>
    <row r="570" spans="1:13">
      <c r="A570" s="30" t="str">
        <f>IF(①陸連データ貼付け!M570="","",①陸連データ貼付け!M570)</f>
        <v>3-232</v>
      </c>
      <c r="B570" s="30" t="str">
        <f t="shared" si="27"/>
        <v>3</v>
      </c>
      <c r="C570" s="30" t="str">
        <f t="shared" si="28"/>
        <v>-232</v>
      </c>
      <c r="D570" s="30">
        <f>①陸連データ貼付け!B570</f>
        <v>3048318</v>
      </c>
      <c r="E570" s="30" t="str">
        <f>①陸連データ貼付け!C570</f>
        <v>渡辺　尚巳</v>
      </c>
      <c r="F570" s="30" t="str">
        <f>ASC(①陸連データ貼付け!D570)</f>
        <v>ﾜﾀﾅﾍﾞ ﾅｵﾐ</v>
      </c>
      <c r="G570" s="30" t="str">
        <f>①陸連データ貼付け!E570</f>
        <v>女</v>
      </c>
      <c r="H570" s="30">
        <f>①陸連データ貼付け!H570</f>
        <v>8286</v>
      </c>
      <c r="I570" s="30" t="str">
        <f>①陸連データ貼付け!I570</f>
        <v>城西Ａ・Ｃ</v>
      </c>
      <c r="J570" s="30" t="str">
        <f>①陸連データ貼付け!J570</f>
        <v>ジョウセイエー・シー</v>
      </c>
      <c r="K570" s="30" t="str">
        <f t="shared" si="29"/>
        <v>城西Ａ・Ｃ</v>
      </c>
      <c r="L570" s="30" t="str">
        <f>IF(①陸連データ貼付け!P570="","",①陸連データ貼付け!P570)</f>
        <v/>
      </c>
      <c r="M570" s="30" t="str">
        <f>①陸連データ貼付け!Q570</f>
        <v>一般</v>
      </c>
    </row>
    <row r="571" spans="1:13">
      <c r="A571" s="30" t="str">
        <f>IF(①陸連データ貼付け!M571="","",①陸連データ貼付け!M571)</f>
        <v>C553</v>
      </c>
      <c r="B571" s="30" t="str">
        <f t="shared" si="27"/>
        <v>C</v>
      </c>
      <c r="C571" s="30" t="str">
        <f t="shared" si="28"/>
        <v>553</v>
      </c>
      <c r="D571" s="30">
        <f>①陸連データ貼付け!B571</f>
        <v>73281223</v>
      </c>
      <c r="E571" s="30" t="str">
        <f>①陸連データ貼付け!C571</f>
        <v>伊藤　尚代</v>
      </c>
      <c r="F571" s="30" t="str">
        <f>ASC(①陸連データ貼付け!D571)</f>
        <v>ｲﾄｳ ﾅｵﾖ</v>
      </c>
      <c r="G571" s="30" t="str">
        <f>①陸連データ貼付け!E571</f>
        <v>女</v>
      </c>
      <c r="H571" s="30">
        <f>①陸連データ貼付け!H571</f>
        <v>29477</v>
      </c>
      <c r="I571" s="30" t="str">
        <f>①陸連データ貼付け!I571</f>
        <v>SQUAD-TAKUYA</v>
      </c>
      <c r="J571" s="30" t="str">
        <f>①陸連データ貼付け!J571</f>
        <v>スクワッド　タクヤ</v>
      </c>
      <c r="K571" s="30" t="str">
        <f t="shared" si="29"/>
        <v>SQUAD-TAKUYA</v>
      </c>
      <c r="L571" s="30" t="str">
        <f>IF(①陸連データ貼付け!P571="","",①陸連データ貼付け!P571)</f>
        <v/>
      </c>
      <c r="M571" s="30" t="str">
        <f>①陸連データ貼付け!Q571</f>
        <v>一般</v>
      </c>
    </row>
    <row r="572" spans="1:13">
      <c r="A572" s="30" t="str">
        <f>IF(①陸連データ貼付け!M572="","",①陸連データ貼付け!M572)</f>
        <v>C551</v>
      </c>
      <c r="B572" s="30" t="str">
        <f t="shared" si="27"/>
        <v>C</v>
      </c>
      <c r="C572" s="30" t="str">
        <f t="shared" si="28"/>
        <v>551</v>
      </c>
      <c r="D572" s="30">
        <f>①陸連データ貼付け!B572</f>
        <v>3009719</v>
      </c>
      <c r="E572" s="30" t="str">
        <f>①陸連データ貼付け!C572</f>
        <v>加藤　一美</v>
      </c>
      <c r="F572" s="30" t="str">
        <f>ASC(①陸連データ貼付け!D572)</f>
        <v>ｶﾄｳ ｶｽﾞﾐ</v>
      </c>
      <c r="G572" s="30" t="str">
        <f>①陸連データ貼付け!E572</f>
        <v>女</v>
      </c>
      <c r="H572" s="30">
        <f>①陸連データ貼付け!H572</f>
        <v>29477</v>
      </c>
      <c r="I572" s="30" t="str">
        <f>①陸連データ貼付け!I572</f>
        <v>SQUAD-TAKUYA</v>
      </c>
      <c r="J572" s="30" t="str">
        <f>①陸連データ貼付け!J572</f>
        <v>スクワッド　タクヤ</v>
      </c>
      <c r="K572" s="30" t="str">
        <f t="shared" si="29"/>
        <v>SQUAD-TAKUYA</v>
      </c>
      <c r="L572" s="30" t="str">
        <f>IF(①陸連データ貼付け!P572="","",①陸連データ貼付け!P572)</f>
        <v/>
      </c>
      <c r="M572" s="30" t="str">
        <f>①陸連データ貼付け!Q572</f>
        <v>一般</v>
      </c>
    </row>
    <row r="573" spans="1:13">
      <c r="A573" s="30" t="str">
        <f>IF(①陸連データ貼付け!M573="","",①陸連データ貼付け!M573)</f>
        <v>C557</v>
      </c>
      <c r="B573" s="30" t="str">
        <f t="shared" si="27"/>
        <v>C</v>
      </c>
      <c r="C573" s="30" t="str">
        <f t="shared" si="28"/>
        <v>557</v>
      </c>
      <c r="D573" s="30">
        <f>①陸連データ貼付け!B573</f>
        <v>97416431</v>
      </c>
      <c r="E573" s="30" t="str">
        <f>①陸連データ貼付け!C573</f>
        <v>川崎　浩一</v>
      </c>
      <c r="F573" s="30" t="str">
        <f>ASC(①陸連データ貼付け!D573)</f>
        <v>ｶﾜｻｷ ｺｳｲﾁ</v>
      </c>
      <c r="G573" s="30" t="str">
        <f>①陸連データ貼付け!E573</f>
        <v>男</v>
      </c>
      <c r="H573" s="30">
        <f>①陸連データ貼付け!H573</f>
        <v>29477</v>
      </c>
      <c r="I573" s="30" t="str">
        <f>①陸連データ貼付け!I573</f>
        <v>SQUAD-TAKUYA</v>
      </c>
      <c r="J573" s="30" t="str">
        <f>①陸連データ貼付け!J573</f>
        <v>スクワッド　タクヤ</v>
      </c>
      <c r="K573" s="30" t="str">
        <f t="shared" si="29"/>
        <v>SQUAD-TAKUYA</v>
      </c>
      <c r="L573" s="30" t="str">
        <f>IF(①陸連データ貼付け!P573="","",①陸連データ貼付け!P573)</f>
        <v/>
      </c>
      <c r="M573" s="30" t="str">
        <f>①陸連データ貼付け!Q573</f>
        <v>一般</v>
      </c>
    </row>
    <row r="574" spans="1:13">
      <c r="A574" s="30" t="str">
        <f>IF(①陸連データ貼付け!M574="","",①陸連データ貼付け!M574)</f>
        <v>V5468</v>
      </c>
      <c r="B574" s="30" t="str">
        <f t="shared" si="27"/>
        <v>V</v>
      </c>
      <c r="C574" s="30" t="str">
        <f t="shared" si="28"/>
        <v>5468</v>
      </c>
      <c r="D574" s="30">
        <f>①陸連データ貼付け!B574</f>
        <v>82943329</v>
      </c>
      <c r="E574" s="30" t="str">
        <f>①陸連データ貼付け!C574</f>
        <v>小林　未来</v>
      </c>
      <c r="F574" s="30" t="str">
        <f>ASC(①陸連データ貼付け!D574)</f>
        <v>ｺﾊﾞﾔｼ ﾐｸ</v>
      </c>
      <c r="G574" s="30" t="str">
        <f>①陸連データ貼付け!E574</f>
        <v>女</v>
      </c>
      <c r="H574" s="30">
        <f>①陸連データ貼付け!H574</f>
        <v>29477</v>
      </c>
      <c r="I574" s="30" t="str">
        <f>①陸連データ貼付け!I574</f>
        <v>SQUAD-TAKUYA</v>
      </c>
      <c r="J574" s="30" t="str">
        <f>①陸連データ貼付け!J574</f>
        <v>スクワッド　タクヤ</v>
      </c>
      <c r="K574" s="30" t="str">
        <f t="shared" si="29"/>
        <v>SQUAD-TAKUYA</v>
      </c>
      <c r="L574" s="30" t="str">
        <f>IF(①陸連データ貼付け!P574="","",①陸連データ貼付け!P574)</f>
        <v/>
      </c>
      <c r="M574" s="30" t="str">
        <f>①陸連データ貼付け!Q574</f>
        <v>一般</v>
      </c>
    </row>
    <row r="575" spans="1:13">
      <c r="A575" s="30" t="str">
        <f>IF(①陸連データ貼付け!M575="","",①陸連データ貼付け!M575)</f>
        <v>C554</v>
      </c>
      <c r="B575" s="30" t="str">
        <f t="shared" si="27"/>
        <v>C</v>
      </c>
      <c r="C575" s="30" t="str">
        <f t="shared" si="28"/>
        <v>554</v>
      </c>
      <c r="D575" s="30">
        <f>①陸連データ貼付け!B575</f>
        <v>75378636</v>
      </c>
      <c r="E575" s="30" t="str">
        <f>①陸連データ貼付け!C575</f>
        <v>桜井　宏樹</v>
      </c>
      <c r="F575" s="30" t="str">
        <f>ASC(①陸連データ貼付け!D575)</f>
        <v>ｻｸﾗｲ ﾋﾛｷ</v>
      </c>
      <c r="G575" s="30" t="str">
        <f>①陸連データ貼付け!E575</f>
        <v>男</v>
      </c>
      <c r="H575" s="30">
        <f>①陸連データ貼付け!H575</f>
        <v>29477</v>
      </c>
      <c r="I575" s="30" t="str">
        <f>①陸連データ貼付け!I575</f>
        <v>SQUAD-TAKUYA</v>
      </c>
      <c r="J575" s="30" t="str">
        <f>①陸連データ貼付け!J575</f>
        <v>スクワッド　タクヤ</v>
      </c>
      <c r="K575" s="30" t="str">
        <f t="shared" si="29"/>
        <v>SQUAD-TAKUYA</v>
      </c>
      <c r="L575" s="30" t="str">
        <f>IF(①陸連データ貼付け!P575="","",①陸連データ貼付け!P575)</f>
        <v/>
      </c>
      <c r="M575" s="30" t="str">
        <f>①陸連データ貼付け!Q575</f>
        <v>一般</v>
      </c>
    </row>
    <row r="576" spans="1:13">
      <c r="A576" s="30" t="str">
        <f>IF(①陸連データ貼付け!M576="","",①陸連データ貼付け!M576)</f>
        <v>C555</v>
      </c>
      <c r="B576" s="30" t="str">
        <f t="shared" si="27"/>
        <v>C</v>
      </c>
      <c r="C576" s="30" t="str">
        <f t="shared" si="28"/>
        <v>555</v>
      </c>
      <c r="D576" s="30">
        <f>①陸連データ貼付け!B576</f>
        <v>75378737</v>
      </c>
      <c r="E576" s="30" t="str">
        <f>①陸連データ貼付け!C576</f>
        <v>須川　慎也</v>
      </c>
      <c r="F576" s="30" t="str">
        <f>ASC(①陸連データ貼付け!D576)</f>
        <v>ｽｶﾞﾜ ｼﾝﾔ</v>
      </c>
      <c r="G576" s="30" t="str">
        <f>①陸連データ貼付け!E576</f>
        <v>男</v>
      </c>
      <c r="H576" s="30">
        <f>①陸連データ貼付け!H576</f>
        <v>29477</v>
      </c>
      <c r="I576" s="30" t="str">
        <f>①陸連データ貼付け!I576</f>
        <v>SQUAD-TAKUYA</v>
      </c>
      <c r="J576" s="30" t="str">
        <f>①陸連データ貼付け!J576</f>
        <v>スクワッド　タクヤ</v>
      </c>
      <c r="K576" s="30" t="str">
        <f t="shared" si="29"/>
        <v>SQUAD-TAKUYA</v>
      </c>
      <c r="L576" s="30" t="str">
        <f>IF(①陸連データ貼付け!P576="","",①陸連データ貼付け!P576)</f>
        <v/>
      </c>
      <c r="M576" s="30" t="str">
        <f>①陸連データ貼付け!Q576</f>
        <v>一般</v>
      </c>
    </row>
    <row r="577" spans="1:13">
      <c r="A577" s="30" t="str">
        <f>IF(①陸連データ貼付け!M577="","",①陸連データ貼付け!M577)</f>
        <v>C556</v>
      </c>
      <c r="B577" s="30" t="str">
        <f t="shared" si="27"/>
        <v>C</v>
      </c>
      <c r="C577" s="30" t="str">
        <f t="shared" si="28"/>
        <v>556</v>
      </c>
      <c r="D577" s="30">
        <f>①陸連データ貼付け!B577</f>
        <v>97413731</v>
      </c>
      <c r="E577" s="30" t="str">
        <f>①陸連データ貼付け!C577</f>
        <v>鈴木　雅浩</v>
      </c>
      <c r="F577" s="30" t="str">
        <f>ASC(①陸連データ貼付け!D577)</f>
        <v>ｽｽﾞｷ ﾏｻﾋﾛ</v>
      </c>
      <c r="G577" s="30" t="str">
        <f>①陸連データ貼付け!E577</f>
        <v>男</v>
      </c>
      <c r="H577" s="30">
        <f>①陸連データ貼付け!H577</f>
        <v>29477</v>
      </c>
      <c r="I577" s="30" t="str">
        <f>①陸連データ貼付け!I577</f>
        <v>SQUAD-TAKUYA</v>
      </c>
      <c r="J577" s="30" t="str">
        <f>①陸連データ貼付け!J577</f>
        <v>スクワッド　タクヤ</v>
      </c>
      <c r="K577" s="30" t="str">
        <f t="shared" si="29"/>
        <v>SQUAD-TAKUYA</v>
      </c>
      <c r="L577" s="30" t="str">
        <f>IF(①陸連データ貼付け!P577="","",①陸連データ貼付け!P577)</f>
        <v/>
      </c>
      <c r="M577" s="30" t="str">
        <f>①陸連データ貼付け!Q577</f>
        <v>一般</v>
      </c>
    </row>
    <row r="578" spans="1:13">
      <c r="A578" s="30" t="str">
        <f>IF(①陸連データ貼付け!M578="","",①陸連データ貼付け!M578)</f>
        <v>V5470</v>
      </c>
      <c r="B578" s="30" t="str">
        <f t="shared" si="27"/>
        <v>V</v>
      </c>
      <c r="C578" s="30" t="str">
        <f t="shared" si="28"/>
        <v>5470</v>
      </c>
      <c r="D578" s="30">
        <f>①陸連データ貼付け!B578</f>
        <v>97836841</v>
      </c>
      <c r="E578" s="30" t="str">
        <f>①陸連データ貼付け!C578</f>
        <v>高橋　佑</v>
      </c>
      <c r="F578" s="30" t="str">
        <f>ASC(①陸連データ貼付け!D578)</f>
        <v>ﾀｶﾊｼ ﾕｳ</v>
      </c>
      <c r="G578" s="30" t="str">
        <f>①陸連データ貼付け!E578</f>
        <v>女</v>
      </c>
      <c r="H578" s="30">
        <f>①陸連データ貼付け!H578</f>
        <v>29477</v>
      </c>
      <c r="I578" s="30" t="str">
        <f>①陸連データ貼付け!I578</f>
        <v>SQUAD-TAKUYA</v>
      </c>
      <c r="J578" s="30" t="str">
        <f>①陸連データ貼付け!J578</f>
        <v>スクワッド　タクヤ</v>
      </c>
      <c r="K578" s="30" t="str">
        <f t="shared" si="29"/>
        <v>SQUAD-TAKUYA</v>
      </c>
      <c r="L578" s="30" t="str">
        <f>IF(①陸連データ貼付け!P578="","",①陸連データ貼付け!P578)</f>
        <v/>
      </c>
      <c r="M578" s="30" t="str">
        <f>①陸連データ貼付け!Q578</f>
        <v>一般</v>
      </c>
    </row>
    <row r="579" spans="1:13">
      <c r="A579" s="30" t="str">
        <f>IF(①陸連データ貼付け!M579="","",①陸連データ貼付け!M579)</f>
        <v>V5469</v>
      </c>
      <c r="B579" s="30" t="str">
        <f t="shared" si="27"/>
        <v>V</v>
      </c>
      <c r="C579" s="30" t="str">
        <f t="shared" si="28"/>
        <v>5469</v>
      </c>
      <c r="D579" s="30">
        <f>①陸連データ貼付け!B579</f>
        <v>85033423</v>
      </c>
      <c r="E579" s="30" t="str">
        <f>①陸連データ貼付け!C579</f>
        <v>中崎　綾香</v>
      </c>
      <c r="F579" s="30" t="str">
        <f>ASC(①陸連データ貼付け!D579)</f>
        <v>ﾅｶｻﾞｷ ｱﾔｶ</v>
      </c>
      <c r="G579" s="30" t="str">
        <f>①陸連データ貼付け!E579</f>
        <v>女</v>
      </c>
      <c r="H579" s="30">
        <f>①陸連データ貼付け!H579</f>
        <v>29477</v>
      </c>
      <c r="I579" s="30" t="str">
        <f>①陸連データ貼付け!I579</f>
        <v>SQUAD-TAKUYA</v>
      </c>
      <c r="J579" s="30" t="str">
        <f>①陸連データ貼付け!J579</f>
        <v>スクワッド　タクヤ</v>
      </c>
      <c r="K579" s="30" t="str">
        <f t="shared" si="29"/>
        <v>SQUAD-TAKUYA</v>
      </c>
      <c r="L579" s="30" t="str">
        <f>IF(①陸連データ貼付け!P579="","",①陸連データ貼付け!P579)</f>
        <v/>
      </c>
      <c r="M579" s="30" t="str">
        <f>①陸連データ貼付け!Q579</f>
        <v>一般</v>
      </c>
    </row>
    <row r="580" spans="1:13">
      <c r="A580" s="30" t="str">
        <f>IF(①陸連データ貼付け!M580="","",①陸連データ貼付け!M580)</f>
        <v>V5467</v>
      </c>
      <c r="B580" s="30" t="str">
        <f t="shared" si="27"/>
        <v>V</v>
      </c>
      <c r="C580" s="30" t="str">
        <f t="shared" si="28"/>
        <v>5467</v>
      </c>
      <c r="D580" s="30">
        <f>①陸連データ貼付け!B580</f>
        <v>97898546</v>
      </c>
      <c r="E580" s="30" t="str">
        <f>①陸連データ貼付け!C580</f>
        <v>蜂須賀　成美</v>
      </c>
      <c r="F580" s="30" t="str">
        <f>ASC(①陸連データ貼付け!D580)</f>
        <v>ﾊﾁｽｶ ﾅﾙﾐ</v>
      </c>
      <c r="G580" s="30" t="str">
        <f>①陸連データ貼付け!E580</f>
        <v>女</v>
      </c>
      <c r="H580" s="30">
        <f>①陸連データ貼付け!H580</f>
        <v>29477</v>
      </c>
      <c r="I580" s="30" t="str">
        <f>①陸連データ貼付け!I580</f>
        <v>SQUAD-TAKUYA</v>
      </c>
      <c r="J580" s="30" t="str">
        <f>①陸連データ貼付け!J580</f>
        <v>スクワッド　タクヤ</v>
      </c>
      <c r="K580" s="30" t="str">
        <f t="shared" si="29"/>
        <v>SQUAD-TAKUYA</v>
      </c>
      <c r="L580" s="30" t="str">
        <f>IF(①陸連データ貼付け!P580="","",①陸連データ貼付け!P580)</f>
        <v/>
      </c>
      <c r="M580" s="30" t="str">
        <f>①陸連データ貼付け!Q580</f>
        <v>一般</v>
      </c>
    </row>
    <row r="581" spans="1:13">
      <c r="A581" s="30" t="str">
        <f>IF(①陸連データ貼付け!M581="","",①陸連データ貼付け!M581)</f>
        <v>C552</v>
      </c>
      <c r="B581" s="30" t="str">
        <f t="shared" si="27"/>
        <v>C</v>
      </c>
      <c r="C581" s="30" t="str">
        <f t="shared" si="28"/>
        <v>552</v>
      </c>
      <c r="D581" s="30">
        <f>①陸連データ貼付け!B581</f>
        <v>34308422</v>
      </c>
      <c r="E581" s="30" t="str">
        <f>①陸連データ貼付け!C581</f>
        <v>原　美奈子</v>
      </c>
      <c r="F581" s="30" t="str">
        <f>ASC(①陸連データ貼付け!D581)</f>
        <v>ﾊﾗ ﾐﾅｺ</v>
      </c>
      <c r="G581" s="30" t="str">
        <f>①陸連データ貼付け!E581</f>
        <v>女</v>
      </c>
      <c r="H581" s="30">
        <f>①陸連データ貼付け!H581</f>
        <v>29477</v>
      </c>
      <c r="I581" s="30" t="str">
        <f>①陸連データ貼付け!I581</f>
        <v>SQUAD-TAKUYA</v>
      </c>
      <c r="J581" s="30" t="str">
        <f>①陸連データ貼付け!J581</f>
        <v>スクワッド　タクヤ</v>
      </c>
      <c r="K581" s="30" t="str">
        <f t="shared" si="29"/>
        <v>SQUAD-TAKUYA</v>
      </c>
      <c r="L581" s="30" t="str">
        <f>IF(①陸連データ貼付け!P581="","",①陸連データ貼付け!P581)</f>
        <v/>
      </c>
      <c r="M581" s="30" t="str">
        <f>①陸連データ貼付け!Q581</f>
        <v>一般</v>
      </c>
    </row>
    <row r="582" spans="1:13">
      <c r="A582" s="30" t="str">
        <f>IF(①陸連データ貼付け!M582="","",①陸連データ貼付け!M582)</f>
        <v>V741</v>
      </c>
      <c r="B582" s="30" t="str">
        <f t="shared" si="27"/>
        <v>V</v>
      </c>
      <c r="C582" s="30" t="str">
        <f t="shared" si="28"/>
        <v>741</v>
      </c>
      <c r="D582" s="30">
        <f>①陸連データ貼付け!B582</f>
        <v>97902835</v>
      </c>
      <c r="E582" s="30" t="str">
        <f>①陸連データ貼付け!C582</f>
        <v>廣中　温輝</v>
      </c>
      <c r="F582" s="30" t="str">
        <f>ASC(①陸連データ貼付け!D582)</f>
        <v>ﾋﾛﾅｶ ﾊﾙｷ</v>
      </c>
      <c r="G582" s="30" t="str">
        <f>①陸連データ貼付け!E582</f>
        <v>男</v>
      </c>
      <c r="H582" s="30">
        <f>①陸連データ貼付け!H582</f>
        <v>29477</v>
      </c>
      <c r="I582" s="30" t="str">
        <f>①陸連データ貼付け!I582</f>
        <v>SQUAD-TAKUYA</v>
      </c>
      <c r="J582" s="30" t="str">
        <f>①陸連データ貼付け!J582</f>
        <v>スクワッド　タクヤ</v>
      </c>
      <c r="K582" s="30" t="str">
        <f t="shared" si="29"/>
        <v>SQUAD-TAKUYA</v>
      </c>
      <c r="L582" s="30" t="str">
        <f>IF(①陸連データ貼付け!P582="","",①陸連データ貼付け!P582)</f>
        <v/>
      </c>
      <c r="M582" s="30" t="str">
        <f>①陸連データ貼付け!Q582</f>
        <v>一般</v>
      </c>
    </row>
    <row r="583" spans="1:13">
      <c r="A583" s="30" t="str">
        <f>IF(①陸連データ貼付け!M583="","",①陸連データ貼付け!M583)</f>
        <v>V5471</v>
      </c>
      <c r="B583" s="30" t="str">
        <f t="shared" si="27"/>
        <v>V</v>
      </c>
      <c r="C583" s="30" t="str">
        <f t="shared" si="28"/>
        <v>5471</v>
      </c>
      <c r="D583" s="30">
        <f>①陸連データ貼付け!B583</f>
        <v>97836033</v>
      </c>
      <c r="E583" s="30" t="str">
        <f>①陸連データ貼付け!C583</f>
        <v>宮沢　凜</v>
      </c>
      <c r="F583" s="30" t="str">
        <f>ASC(①陸連データ貼付け!D583)</f>
        <v>ﾐﾔｻﾞﾜ ﾘﾝ</v>
      </c>
      <c r="G583" s="30" t="str">
        <f>①陸連データ貼付け!E583</f>
        <v>女</v>
      </c>
      <c r="H583" s="30">
        <f>①陸連データ貼付け!H583</f>
        <v>29477</v>
      </c>
      <c r="I583" s="30" t="str">
        <f>①陸連データ貼付け!I583</f>
        <v>SQUAD-TAKUYA</v>
      </c>
      <c r="J583" s="30" t="str">
        <f>①陸連データ貼付け!J583</f>
        <v>スクワッド　タクヤ</v>
      </c>
      <c r="K583" s="30" t="str">
        <f t="shared" si="29"/>
        <v>SQUAD-TAKUYA</v>
      </c>
      <c r="L583" s="30" t="str">
        <f>IF(①陸連データ貼付け!P583="","",①陸連データ貼付け!P583)</f>
        <v/>
      </c>
      <c r="M583" s="30" t="str">
        <f>①陸連データ貼付け!Q583</f>
        <v>一般</v>
      </c>
    </row>
    <row r="584" spans="1:13">
      <c r="A584" s="30" t="str">
        <f>IF(①陸連データ貼付け!M584="","",①陸連データ貼付け!M584)</f>
        <v>C545</v>
      </c>
      <c r="B584" s="30" t="str">
        <f t="shared" si="27"/>
        <v>C</v>
      </c>
      <c r="C584" s="30" t="str">
        <f t="shared" si="28"/>
        <v>545</v>
      </c>
      <c r="D584" s="30">
        <f>①陸連データ貼付け!B584</f>
        <v>10455621</v>
      </c>
      <c r="E584" s="30" t="str">
        <f>①陸連データ貼付け!C584</f>
        <v>荒木　一郎</v>
      </c>
      <c r="F584" s="30" t="str">
        <f>ASC(①陸連データ貼付け!D584)</f>
        <v>ｱﾗｷ ｲﾁﾛｳ</v>
      </c>
      <c r="G584" s="30" t="str">
        <f>①陸連データ貼付け!E584</f>
        <v>男</v>
      </c>
      <c r="H584" s="30">
        <f>①陸連データ貼付け!H584</f>
        <v>8163</v>
      </c>
      <c r="I584" s="30" t="str">
        <f>①陸連データ貼付け!I584</f>
        <v>住友ゴム陸上部</v>
      </c>
      <c r="J584" s="30" t="str">
        <f>①陸連データ貼付け!J584</f>
        <v>スミトモゴムリクジョウブ</v>
      </c>
      <c r="K584" s="30" t="str">
        <f t="shared" si="29"/>
        <v>住友ゴム陸上部</v>
      </c>
      <c r="L584" s="30" t="str">
        <f>IF(①陸連データ貼付け!P584="","",①陸連データ貼付け!P584)</f>
        <v/>
      </c>
      <c r="M584" s="30" t="str">
        <f>①陸連データ貼付け!Q584</f>
        <v>一般</v>
      </c>
    </row>
    <row r="585" spans="1:13">
      <c r="A585" s="30" t="str">
        <f>IF(①陸連データ貼付け!M585="","",①陸連データ貼付け!M585)</f>
        <v>C543</v>
      </c>
      <c r="B585" s="30" t="str">
        <f t="shared" si="27"/>
        <v>C</v>
      </c>
      <c r="C585" s="30" t="str">
        <f t="shared" si="28"/>
        <v>543</v>
      </c>
      <c r="D585" s="30">
        <f>①陸連データ貼付け!B585</f>
        <v>10077520</v>
      </c>
      <c r="E585" s="30" t="str">
        <f>①陸連データ貼付け!C585</f>
        <v>池脇　信吉</v>
      </c>
      <c r="F585" s="30" t="str">
        <f>ASC(①陸連データ貼付け!D585)</f>
        <v>ｲｹﾜｷ ﾉﾌﾞﾖｼ</v>
      </c>
      <c r="G585" s="30" t="str">
        <f>①陸連データ貼付け!E585</f>
        <v>男</v>
      </c>
      <c r="H585" s="30">
        <f>①陸連データ貼付け!H585</f>
        <v>8163</v>
      </c>
      <c r="I585" s="30" t="str">
        <f>①陸連データ貼付け!I585</f>
        <v>住友ゴム陸上部</v>
      </c>
      <c r="J585" s="30" t="str">
        <f>①陸連データ貼付け!J585</f>
        <v>スミトモゴムリクジョウブ</v>
      </c>
      <c r="K585" s="30" t="str">
        <f t="shared" si="29"/>
        <v>住友ゴム陸上部</v>
      </c>
      <c r="L585" s="30" t="str">
        <f>IF(①陸連データ貼付け!P585="","",①陸連データ貼付け!P585)</f>
        <v/>
      </c>
      <c r="M585" s="30" t="str">
        <f>①陸連データ貼付け!Q585</f>
        <v>一般</v>
      </c>
    </row>
    <row r="586" spans="1:13">
      <c r="A586" s="30" t="str">
        <f>IF(①陸連データ貼付け!M586="","",①陸連データ貼付け!M586)</f>
        <v>C544</v>
      </c>
      <c r="B586" s="30" t="str">
        <f t="shared" si="27"/>
        <v>C</v>
      </c>
      <c r="C586" s="30" t="str">
        <f t="shared" si="28"/>
        <v>544</v>
      </c>
      <c r="D586" s="30">
        <f>①陸連データ貼付け!B586</f>
        <v>10088118</v>
      </c>
      <c r="E586" s="30" t="str">
        <f>①陸連データ貼付け!C586</f>
        <v>伊藤　裕一</v>
      </c>
      <c r="F586" s="30" t="str">
        <f>ASC(①陸連データ貼付け!D586)</f>
        <v>ｲﾄｳ ﾕｳｲﾁ</v>
      </c>
      <c r="G586" s="30" t="str">
        <f>①陸連データ貼付け!E586</f>
        <v>男</v>
      </c>
      <c r="H586" s="30">
        <f>①陸連データ貼付け!H586</f>
        <v>8163</v>
      </c>
      <c r="I586" s="30" t="str">
        <f>①陸連データ貼付け!I586</f>
        <v>住友ゴム陸上部</v>
      </c>
      <c r="J586" s="30" t="str">
        <f>①陸連データ貼付け!J586</f>
        <v>スミトモゴムリクジョウブ</v>
      </c>
      <c r="K586" s="30" t="str">
        <f t="shared" si="29"/>
        <v>住友ゴム陸上部</v>
      </c>
      <c r="L586" s="30" t="str">
        <f>IF(①陸連データ貼付け!P586="","",①陸連データ貼付け!P586)</f>
        <v/>
      </c>
      <c r="M586" s="30" t="str">
        <f>①陸連データ貼付け!Q586</f>
        <v>一般</v>
      </c>
    </row>
    <row r="587" spans="1:13">
      <c r="A587" s="30" t="str">
        <f>IF(①陸連データ貼付け!M587="","",①陸連データ貼付け!M587)</f>
        <v>C542</v>
      </c>
      <c r="B587" s="30" t="str">
        <f t="shared" si="27"/>
        <v>C</v>
      </c>
      <c r="C587" s="30" t="str">
        <f t="shared" si="28"/>
        <v>542</v>
      </c>
      <c r="D587" s="30">
        <f>①陸連データ貼付け!B587</f>
        <v>10063818</v>
      </c>
      <c r="E587" s="30" t="str">
        <f>①陸連データ貼付け!C587</f>
        <v>須賀　増治</v>
      </c>
      <c r="F587" s="30" t="str">
        <f>ASC(①陸連データ貼付け!D587)</f>
        <v>ｽｶ ﾏｽｼﾞ</v>
      </c>
      <c r="G587" s="30" t="str">
        <f>①陸連データ貼付け!E587</f>
        <v>男</v>
      </c>
      <c r="H587" s="30">
        <f>①陸連データ貼付け!H587</f>
        <v>8163</v>
      </c>
      <c r="I587" s="30" t="str">
        <f>①陸連データ貼付け!I587</f>
        <v>住友ゴム陸上部</v>
      </c>
      <c r="J587" s="30" t="str">
        <f>①陸連データ貼付け!J587</f>
        <v>スミトモゴムリクジョウブ</v>
      </c>
      <c r="K587" s="30" t="str">
        <f t="shared" si="29"/>
        <v>住友ゴム陸上部</v>
      </c>
      <c r="L587" s="30" t="str">
        <f>IF(①陸連データ貼付け!P587="","",①陸連データ貼付け!P587)</f>
        <v/>
      </c>
      <c r="M587" s="30" t="str">
        <f>①陸連データ貼付け!Q587</f>
        <v>一般</v>
      </c>
    </row>
    <row r="588" spans="1:13">
      <c r="A588" s="30" t="str">
        <f>IF(①陸連データ貼付け!M588="","",①陸連データ貼付け!M588)</f>
        <v>C546</v>
      </c>
      <c r="B588" s="30" t="str">
        <f t="shared" si="27"/>
        <v>C</v>
      </c>
      <c r="C588" s="30" t="str">
        <f t="shared" si="28"/>
        <v>546</v>
      </c>
      <c r="D588" s="30">
        <f>①陸連データ貼付け!B588</f>
        <v>10480518</v>
      </c>
      <c r="E588" s="30" t="str">
        <f>①陸連データ貼付け!C588</f>
        <v>萩原　徹雄</v>
      </c>
      <c r="F588" s="30" t="str">
        <f>ASC(①陸連データ貼付け!D588)</f>
        <v>ﾊｷﾞﾜﾗ ﾃﾂｵ</v>
      </c>
      <c r="G588" s="30" t="str">
        <f>①陸連データ貼付け!E588</f>
        <v>男</v>
      </c>
      <c r="H588" s="30">
        <f>①陸連データ貼付け!H588</f>
        <v>8163</v>
      </c>
      <c r="I588" s="30" t="str">
        <f>①陸連データ貼付け!I588</f>
        <v>住友ゴム陸上部</v>
      </c>
      <c r="J588" s="30" t="str">
        <f>①陸連データ貼付け!J588</f>
        <v>スミトモゴムリクジョウブ</v>
      </c>
      <c r="K588" s="30" t="str">
        <f t="shared" si="29"/>
        <v>住友ゴム陸上部</v>
      </c>
      <c r="L588" s="30" t="str">
        <f>IF(①陸連データ貼付け!P588="","",①陸連データ貼付け!P588)</f>
        <v/>
      </c>
      <c r="M588" s="30" t="str">
        <f>①陸連データ貼付け!Q588</f>
        <v>一般</v>
      </c>
    </row>
    <row r="589" spans="1:13">
      <c r="A589" s="30" t="str">
        <f>IF(①陸連データ貼付け!M589="","",①陸連データ貼付け!M589)</f>
        <v>C541</v>
      </c>
      <c r="B589" s="30" t="str">
        <f t="shared" si="27"/>
        <v>C</v>
      </c>
      <c r="C589" s="30" t="str">
        <f t="shared" si="28"/>
        <v>541</v>
      </c>
      <c r="D589" s="30">
        <f>①陸連データ貼付け!B589</f>
        <v>10063717</v>
      </c>
      <c r="E589" s="30" t="str">
        <f>①陸連データ貼付け!C589</f>
        <v>右田　清</v>
      </c>
      <c r="F589" s="30" t="str">
        <f>ASC(①陸連データ貼付け!D589)</f>
        <v>ﾐｷﾞﾀ ｷﾖｼ</v>
      </c>
      <c r="G589" s="30" t="str">
        <f>①陸連データ貼付け!E589</f>
        <v>男</v>
      </c>
      <c r="H589" s="30">
        <f>①陸連データ貼付け!H589</f>
        <v>8163</v>
      </c>
      <c r="I589" s="30" t="str">
        <f>①陸連データ貼付け!I589</f>
        <v>住友ゴム陸上部</v>
      </c>
      <c r="J589" s="30" t="str">
        <f>①陸連データ貼付け!J589</f>
        <v>スミトモゴムリクジョウブ</v>
      </c>
      <c r="K589" s="30" t="str">
        <f t="shared" si="29"/>
        <v>住友ゴム陸上部</v>
      </c>
      <c r="L589" s="30" t="str">
        <f>IF(①陸連データ貼付け!P589="","",①陸連データ貼付け!P589)</f>
        <v/>
      </c>
      <c r="M589" s="30" t="str">
        <f>①陸連データ貼付け!Q589</f>
        <v>一般</v>
      </c>
    </row>
    <row r="590" spans="1:13">
      <c r="A590" s="30" t="str">
        <f>IF(①陸連データ貼付け!M590="","",①陸連データ貼付け!M590)</f>
        <v>3-177</v>
      </c>
      <c r="B590" s="30" t="str">
        <f t="shared" si="27"/>
        <v>3</v>
      </c>
      <c r="C590" s="30" t="str">
        <f t="shared" si="28"/>
        <v>-177</v>
      </c>
      <c r="D590" s="30">
        <f>①陸連データ貼付け!B590</f>
        <v>10130712</v>
      </c>
      <c r="E590" s="30" t="str">
        <f>①陸連データ貼付け!C590</f>
        <v>浅川　和彦</v>
      </c>
      <c r="F590" s="30" t="str">
        <f>ASC(①陸連データ貼付け!D590)</f>
        <v>ｱｻｶﾜ ｶｽﾞﾋｺ</v>
      </c>
      <c r="G590" s="30" t="str">
        <f>①陸連データ貼付け!E590</f>
        <v>男</v>
      </c>
      <c r="H590" s="30">
        <f>①陸連データ貼付け!H590</f>
        <v>8168</v>
      </c>
      <c r="I590" s="30" t="str">
        <f>①陸連データ貼付け!I590</f>
        <v>西三クラブ</v>
      </c>
      <c r="J590" s="30" t="str">
        <f>①陸連データ貼付け!J590</f>
        <v>セイサンクラブ</v>
      </c>
      <c r="K590" s="30" t="str">
        <f t="shared" si="29"/>
        <v>西三クラブ</v>
      </c>
      <c r="L590" s="30" t="str">
        <f>IF(①陸連データ貼付け!P590="","",①陸連データ貼付け!P590)</f>
        <v/>
      </c>
      <c r="M590" s="30" t="str">
        <f>①陸連データ貼付け!Q590</f>
        <v>一般</v>
      </c>
    </row>
    <row r="591" spans="1:13">
      <c r="A591" s="30" t="str">
        <f>IF(①陸連データ貼付け!M591="","",①陸連データ貼付け!M591)</f>
        <v>3-176</v>
      </c>
      <c r="B591" s="30" t="str">
        <f t="shared" si="27"/>
        <v>3</v>
      </c>
      <c r="C591" s="30" t="str">
        <f t="shared" si="28"/>
        <v>-176</v>
      </c>
      <c r="D591" s="30">
        <f>①陸連データ貼付け!B591</f>
        <v>10112055</v>
      </c>
      <c r="E591" s="30" t="str">
        <f>①陸連データ貼付け!C591</f>
        <v>稲垣　敏憲</v>
      </c>
      <c r="F591" s="30" t="str">
        <f>ASC(①陸連データ貼付け!D591)</f>
        <v>ｲﾅｶﾞｷ ﾄｼﾉﾘ</v>
      </c>
      <c r="G591" s="30" t="str">
        <f>①陸連データ貼付け!E591</f>
        <v>男</v>
      </c>
      <c r="H591" s="30">
        <f>①陸連データ貼付け!H591</f>
        <v>8168</v>
      </c>
      <c r="I591" s="30" t="str">
        <f>①陸連データ貼付け!I591</f>
        <v>西三クラブ</v>
      </c>
      <c r="J591" s="30" t="str">
        <f>①陸連データ貼付け!J591</f>
        <v>セイサンクラブ</v>
      </c>
      <c r="K591" s="30" t="str">
        <f t="shared" si="29"/>
        <v>西三クラブ</v>
      </c>
      <c r="L591" s="30" t="str">
        <f>IF(①陸連データ貼付け!P591="","",①陸連データ貼付け!P591)</f>
        <v/>
      </c>
      <c r="M591" s="30" t="str">
        <f>①陸連データ貼付け!Q591</f>
        <v>一般</v>
      </c>
    </row>
    <row r="592" spans="1:13">
      <c r="A592" s="30" t="str">
        <f>IF(①陸連データ貼付け!M592="","",①陸連データ貼付け!M592)</f>
        <v>3-231</v>
      </c>
      <c r="B592" s="30" t="str">
        <f t="shared" si="27"/>
        <v>3</v>
      </c>
      <c r="C592" s="30" t="str">
        <f t="shared" si="28"/>
        <v>-231</v>
      </c>
      <c r="D592" s="30">
        <f>①陸連データ貼付け!B592</f>
        <v>55542930</v>
      </c>
      <c r="E592" s="30" t="str">
        <f>①陸連データ貼付け!C592</f>
        <v>井上　健一</v>
      </c>
      <c r="F592" s="30" t="str">
        <f>ASC(①陸連データ貼付け!D592)</f>
        <v>ｲﾉｳｴ ｹﾝｲﾁ</v>
      </c>
      <c r="G592" s="30" t="str">
        <f>①陸連データ貼付け!E592</f>
        <v>男</v>
      </c>
      <c r="H592" s="30">
        <f>①陸連データ貼付け!H592</f>
        <v>8168</v>
      </c>
      <c r="I592" s="30" t="str">
        <f>①陸連データ貼付け!I592</f>
        <v>西三クラブ</v>
      </c>
      <c r="J592" s="30" t="str">
        <f>①陸連データ貼付け!J592</f>
        <v>セイサンクラブ</v>
      </c>
      <c r="K592" s="30" t="str">
        <f t="shared" si="29"/>
        <v>西三クラブ</v>
      </c>
      <c r="L592" s="30" t="str">
        <f>IF(①陸連データ貼付け!P592="","",①陸連データ貼付け!P592)</f>
        <v/>
      </c>
      <c r="M592" s="30" t="str">
        <f>①陸連データ貼付け!Q592</f>
        <v>一般</v>
      </c>
    </row>
    <row r="593" spans="1:13">
      <c r="A593" s="30" t="str">
        <f>IF(①陸連データ貼付け!M593="","",①陸連データ貼付け!M593)</f>
        <v>3-227</v>
      </c>
      <c r="B593" s="30" t="str">
        <f t="shared" si="27"/>
        <v>3</v>
      </c>
      <c r="C593" s="30" t="str">
        <f t="shared" si="28"/>
        <v>-227</v>
      </c>
      <c r="D593" s="30">
        <f>①陸連データ貼付け!B593</f>
        <v>10465723</v>
      </c>
      <c r="E593" s="30" t="str">
        <f>①陸連データ貼付け!C593</f>
        <v>大参　智和</v>
      </c>
      <c r="F593" s="30" t="str">
        <f>ASC(①陸連データ貼付け!D593)</f>
        <v>ｵｵﾐ ﾄﾓｶｽﾞ</v>
      </c>
      <c r="G593" s="30" t="str">
        <f>①陸連データ貼付け!E593</f>
        <v>男</v>
      </c>
      <c r="H593" s="30">
        <f>①陸連データ貼付け!H593</f>
        <v>8168</v>
      </c>
      <c r="I593" s="30" t="str">
        <f>①陸連データ貼付け!I593</f>
        <v>西三クラブ</v>
      </c>
      <c r="J593" s="30" t="str">
        <f>①陸連データ貼付け!J593</f>
        <v>セイサンクラブ</v>
      </c>
      <c r="K593" s="30" t="str">
        <f t="shared" si="29"/>
        <v>西三クラブ</v>
      </c>
      <c r="L593" s="30" t="str">
        <f>IF(①陸連データ貼付け!P593="","",①陸連データ貼付け!P593)</f>
        <v/>
      </c>
      <c r="M593" s="30" t="str">
        <f>①陸連データ貼付け!Q593</f>
        <v>一般</v>
      </c>
    </row>
    <row r="594" spans="1:13">
      <c r="A594" s="30" t="str">
        <f>IF(①陸連データ貼付け!M594="","",①陸連データ貼付け!M594)</f>
        <v>3-184</v>
      </c>
      <c r="B594" s="30" t="str">
        <f t="shared" si="27"/>
        <v>3</v>
      </c>
      <c r="C594" s="30" t="str">
        <f t="shared" si="28"/>
        <v>-184</v>
      </c>
      <c r="D594" s="30">
        <f>①陸連データ貼付け!B594</f>
        <v>69874741</v>
      </c>
      <c r="E594" s="30" t="str">
        <f>①陸連データ貼付け!C594</f>
        <v>梶田　慎太郎</v>
      </c>
      <c r="F594" s="30" t="str">
        <f>ASC(①陸連データ貼付け!D594)</f>
        <v>ｶｼﾞﾀ ｼﾝﾀﾛｳ</v>
      </c>
      <c r="G594" s="30" t="str">
        <f>①陸連データ貼付け!E594</f>
        <v>男</v>
      </c>
      <c r="H594" s="30">
        <f>①陸連データ貼付け!H594</f>
        <v>8168</v>
      </c>
      <c r="I594" s="30" t="str">
        <f>①陸連データ貼付け!I594</f>
        <v>西三クラブ</v>
      </c>
      <c r="J594" s="30" t="str">
        <f>①陸連データ貼付け!J594</f>
        <v>セイサンクラブ</v>
      </c>
      <c r="K594" s="30" t="str">
        <f t="shared" si="29"/>
        <v>西三クラブ</v>
      </c>
      <c r="L594" s="30" t="str">
        <f>IF(①陸連データ貼付け!P594="","",①陸連データ貼付け!P594)</f>
        <v/>
      </c>
      <c r="M594" s="30" t="str">
        <f>①陸連データ貼付け!Q594</f>
        <v>一般</v>
      </c>
    </row>
    <row r="595" spans="1:13">
      <c r="A595" s="30" t="str">
        <f>IF(①陸連データ貼付け!M595="","",①陸連データ貼付け!M595)</f>
        <v>3-171</v>
      </c>
      <c r="B595" s="30" t="str">
        <f t="shared" si="27"/>
        <v>3</v>
      </c>
      <c r="C595" s="30" t="str">
        <f t="shared" si="28"/>
        <v>-171</v>
      </c>
      <c r="D595" s="30">
        <f>①陸連データ貼付け!B595</f>
        <v>10066922</v>
      </c>
      <c r="E595" s="30" t="str">
        <f>①陸連データ貼付け!C595</f>
        <v>蟹江　賢治</v>
      </c>
      <c r="F595" s="30" t="str">
        <f>ASC(①陸連データ貼付け!D595)</f>
        <v>ｶﾆｴ ｹﾝｼﾞ</v>
      </c>
      <c r="G595" s="30" t="str">
        <f>①陸連データ貼付け!E595</f>
        <v>男</v>
      </c>
      <c r="H595" s="30">
        <f>①陸連データ貼付け!H595</f>
        <v>8168</v>
      </c>
      <c r="I595" s="30" t="str">
        <f>①陸連データ貼付け!I595</f>
        <v>西三クラブ</v>
      </c>
      <c r="J595" s="30" t="str">
        <f>①陸連データ貼付け!J595</f>
        <v>セイサンクラブ</v>
      </c>
      <c r="K595" s="30" t="str">
        <f t="shared" si="29"/>
        <v>西三クラブ</v>
      </c>
      <c r="L595" s="30" t="str">
        <f>IF(①陸連データ貼付け!P595="","",①陸連データ貼付け!P595)</f>
        <v/>
      </c>
      <c r="M595" s="30" t="str">
        <f>①陸連データ貼付け!Q595</f>
        <v>一般</v>
      </c>
    </row>
    <row r="596" spans="1:13">
      <c r="A596" s="30" t="str">
        <f>IF(①陸連データ貼付け!M596="","",①陸連データ貼付け!M596)</f>
        <v>3-175</v>
      </c>
      <c r="B596" s="30" t="str">
        <f t="shared" si="27"/>
        <v>3</v>
      </c>
      <c r="C596" s="30" t="str">
        <f t="shared" si="28"/>
        <v>-175</v>
      </c>
      <c r="D596" s="30">
        <f>①陸連データ貼付け!B596</f>
        <v>10091819</v>
      </c>
      <c r="E596" s="30" t="str">
        <f>①陸連データ貼付け!C596</f>
        <v>神谷　真吾</v>
      </c>
      <c r="F596" s="30" t="str">
        <f>ASC(①陸連データ貼付け!D596)</f>
        <v>ｶﾐﾔ ｼﾝｺﾞ</v>
      </c>
      <c r="G596" s="30" t="str">
        <f>①陸連データ貼付け!E596</f>
        <v>男</v>
      </c>
      <c r="H596" s="30">
        <f>①陸連データ貼付け!H596</f>
        <v>8168</v>
      </c>
      <c r="I596" s="30" t="str">
        <f>①陸連データ貼付け!I596</f>
        <v>西三クラブ</v>
      </c>
      <c r="J596" s="30" t="str">
        <f>①陸連データ貼付け!J596</f>
        <v>セイサンクラブ</v>
      </c>
      <c r="K596" s="30" t="str">
        <f t="shared" si="29"/>
        <v>西三クラブ</v>
      </c>
      <c r="L596" s="30" t="str">
        <f>IF(①陸連データ貼付け!P596="","",①陸連データ貼付け!P596)</f>
        <v/>
      </c>
      <c r="M596" s="30" t="str">
        <f>①陸連データ貼付け!Q596</f>
        <v>一般</v>
      </c>
    </row>
    <row r="597" spans="1:13">
      <c r="A597" s="30" t="str">
        <f>IF(①陸連データ貼付け!M597="","",①陸連データ貼付け!M597)</f>
        <v>3-179</v>
      </c>
      <c r="B597" s="30" t="str">
        <f t="shared" si="27"/>
        <v>3</v>
      </c>
      <c r="C597" s="30" t="str">
        <f t="shared" si="28"/>
        <v>-179</v>
      </c>
      <c r="D597" s="30">
        <f>①陸連データ貼付け!B597</f>
        <v>10157418</v>
      </c>
      <c r="E597" s="30" t="str">
        <f>①陸連データ貼付け!C597</f>
        <v>神谷　吉泰</v>
      </c>
      <c r="F597" s="30" t="str">
        <f>ASC(①陸連データ貼付け!D597)</f>
        <v>ｶﾐﾔ ﾖｼﾔｽ</v>
      </c>
      <c r="G597" s="30" t="str">
        <f>①陸連データ貼付け!E597</f>
        <v>男</v>
      </c>
      <c r="H597" s="30">
        <f>①陸連データ貼付け!H597</f>
        <v>8168</v>
      </c>
      <c r="I597" s="30" t="str">
        <f>①陸連データ貼付け!I597</f>
        <v>西三クラブ</v>
      </c>
      <c r="J597" s="30" t="str">
        <f>①陸連データ貼付け!J597</f>
        <v>セイサンクラブ</v>
      </c>
      <c r="K597" s="30" t="str">
        <f t="shared" si="29"/>
        <v>西三クラブ</v>
      </c>
      <c r="L597" s="30" t="str">
        <f>IF(①陸連データ貼付け!P597="","",①陸連データ貼付け!P597)</f>
        <v/>
      </c>
      <c r="M597" s="30" t="str">
        <f>①陸連データ貼付け!Q597</f>
        <v>一般</v>
      </c>
    </row>
    <row r="598" spans="1:13">
      <c r="A598" s="30" t="str">
        <f>IF(①陸連データ貼付け!M598="","",①陸連データ貼付け!M598)</f>
        <v>3-178</v>
      </c>
      <c r="B598" s="30" t="str">
        <f t="shared" si="27"/>
        <v>3</v>
      </c>
      <c r="C598" s="30" t="str">
        <f t="shared" si="28"/>
        <v>-178</v>
      </c>
      <c r="D598" s="30">
        <f>①陸連データ貼付け!B598</f>
        <v>10143099</v>
      </c>
      <c r="E598" s="30" t="str">
        <f>①陸連データ貼付け!C598</f>
        <v>川浪　泰郎</v>
      </c>
      <c r="F598" s="30" t="str">
        <f>ASC(①陸連データ貼付け!D598)</f>
        <v>ｶﾜﾅﾐ ﾔｽｵ</v>
      </c>
      <c r="G598" s="30" t="str">
        <f>①陸連データ貼付け!E598</f>
        <v>男</v>
      </c>
      <c r="H598" s="30">
        <f>①陸連データ貼付け!H598</f>
        <v>8168</v>
      </c>
      <c r="I598" s="30" t="str">
        <f>①陸連データ貼付け!I598</f>
        <v>西三クラブ</v>
      </c>
      <c r="J598" s="30" t="str">
        <f>①陸連データ貼付け!J598</f>
        <v>セイサンクラブ</v>
      </c>
      <c r="K598" s="30" t="str">
        <f t="shared" si="29"/>
        <v>西三クラブ</v>
      </c>
      <c r="L598" s="30" t="str">
        <f>IF(①陸連データ貼付け!P598="","",①陸連データ貼付け!P598)</f>
        <v/>
      </c>
      <c r="M598" s="30" t="str">
        <f>①陸連データ貼付け!Q598</f>
        <v>一般</v>
      </c>
    </row>
    <row r="599" spans="1:13">
      <c r="A599" s="30" t="str">
        <f>IF(①陸連データ貼付け!M599="","",①陸連データ貼付け!M599)</f>
        <v>3-183</v>
      </c>
      <c r="B599" s="30" t="str">
        <f t="shared" si="27"/>
        <v>3</v>
      </c>
      <c r="C599" s="30" t="str">
        <f t="shared" si="28"/>
        <v>-183</v>
      </c>
      <c r="D599" s="30">
        <f>①陸連データ貼付け!B599</f>
        <v>39257733</v>
      </c>
      <c r="E599" s="30" t="str">
        <f>①陸連データ貼付け!C599</f>
        <v>川浪　怜子</v>
      </c>
      <c r="F599" s="30" t="str">
        <f>ASC(①陸連データ貼付け!D599)</f>
        <v>ｶﾜﾅﾐ ﾚｲｺ</v>
      </c>
      <c r="G599" s="30" t="str">
        <f>①陸連データ貼付け!E599</f>
        <v>女</v>
      </c>
      <c r="H599" s="30">
        <f>①陸連データ貼付け!H599</f>
        <v>8168</v>
      </c>
      <c r="I599" s="30" t="str">
        <f>①陸連データ貼付け!I599</f>
        <v>西三クラブ</v>
      </c>
      <c r="J599" s="30" t="str">
        <f>①陸連データ貼付け!J599</f>
        <v>セイサンクラブ</v>
      </c>
      <c r="K599" s="30" t="str">
        <f t="shared" si="29"/>
        <v>西三クラブ</v>
      </c>
      <c r="L599" s="30" t="str">
        <f>IF(①陸連データ貼付け!P599="","",①陸連データ貼付け!P599)</f>
        <v/>
      </c>
      <c r="M599" s="30" t="str">
        <f>①陸連データ貼付け!Q599</f>
        <v>一般</v>
      </c>
    </row>
    <row r="600" spans="1:13">
      <c r="A600" s="30" t="str">
        <f>IF(①陸連データ貼付け!M600="","",①陸連データ貼付け!M600)</f>
        <v>3-181</v>
      </c>
      <c r="B600" s="30" t="str">
        <f t="shared" si="27"/>
        <v>3</v>
      </c>
      <c r="C600" s="30" t="str">
        <f t="shared" si="28"/>
        <v>-181</v>
      </c>
      <c r="D600" s="30">
        <f>①陸連データ貼付け!B600</f>
        <v>10432717</v>
      </c>
      <c r="E600" s="30" t="str">
        <f>①陸連データ貼付け!C600</f>
        <v>黒岡　孝信</v>
      </c>
      <c r="F600" s="30" t="str">
        <f>ASC(①陸連データ貼付け!D600)</f>
        <v>ｸﾛｵｶ ﾀｶﾉﾌﾞ</v>
      </c>
      <c r="G600" s="30" t="str">
        <f>①陸連データ貼付け!E600</f>
        <v>男</v>
      </c>
      <c r="H600" s="30">
        <f>①陸連データ貼付け!H600</f>
        <v>8168</v>
      </c>
      <c r="I600" s="30" t="str">
        <f>①陸連データ貼付け!I600</f>
        <v>西三クラブ</v>
      </c>
      <c r="J600" s="30" t="str">
        <f>①陸連データ貼付け!J600</f>
        <v>セイサンクラブ</v>
      </c>
      <c r="K600" s="30" t="str">
        <f t="shared" si="29"/>
        <v>西三クラブ</v>
      </c>
      <c r="L600" s="30" t="str">
        <f>IF(①陸連データ貼付け!P600="","",①陸連データ貼付け!P600)</f>
        <v/>
      </c>
      <c r="M600" s="30" t="str">
        <f>①陸連データ貼付け!Q600</f>
        <v>一般</v>
      </c>
    </row>
    <row r="601" spans="1:13">
      <c r="A601" s="30" t="str">
        <f>IF(①陸連データ貼付け!M601="","",①陸連データ貼付け!M601)</f>
        <v>3-173</v>
      </c>
      <c r="B601" s="30" t="str">
        <f t="shared" si="27"/>
        <v>3</v>
      </c>
      <c r="C601" s="30" t="str">
        <f t="shared" si="28"/>
        <v>-173</v>
      </c>
      <c r="D601" s="30">
        <f>①陸連データ貼付け!B601</f>
        <v>10082516</v>
      </c>
      <c r="E601" s="30" t="str">
        <f>①陸連データ貼付け!C601</f>
        <v>小林　暎治</v>
      </c>
      <c r="F601" s="30" t="str">
        <f>ASC(①陸連データ貼付け!D601)</f>
        <v>ｺﾊﾞﾔｼ ｴｲｼﾞ</v>
      </c>
      <c r="G601" s="30" t="str">
        <f>①陸連データ貼付け!E601</f>
        <v>男</v>
      </c>
      <c r="H601" s="30">
        <f>①陸連データ貼付け!H601</f>
        <v>8168</v>
      </c>
      <c r="I601" s="30" t="str">
        <f>①陸連データ貼付け!I601</f>
        <v>西三クラブ</v>
      </c>
      <c r="J601" s="30" t="str">
        <f>①陸連データ貼付け!J601</f>
        <v>セイサンクラブ</v>
      </c>
      <c r="K601" s="30" t="str">
        <f t="shared" si="29"/>
        <v>西三クラブ</v>
      </c>
      <c r="L601" s="30" t="str">
        <f>IF(①陸連データ貼付け!P601="","",①陸連データ貼付け!P601)</f>
        <v/>
      </c>
      <c r="M601" s="30" t="str">
        <f>①陸連データ貼付け!Q601</f>
        <v>一般</v>
      </c>
    </row>
    <row r="602" spans="1:13">
      <c r="A602" s="30" t="str">
        <f>IF(①陸連データ貼付け!M602="","",①陸連データ貼付け!M602)</f>
        <v>3-186</v>
      </c>
      <c r="B602" s="30" t="str">
        <f t="shared" si="27"/>
        <v>3</v>
      </c>
      <c r="C602" s="30" t="str">
        <f t="shared" si="28"/>
        <v>-186</v>
      </c>
      <c r="D602" s="30">
        <f>①陸連データ貼付け!B602</f>
        <v>76665030</v>
      </c>
      <c r="E602" s="30" t="str">
        <f>①陸連データ貼付け!C602</f>
        <v>近藤　トキオ</v>
      </c>
      <c r="F602" s="30" t="str">
        <f>ASC(①陸連データ貼付け!D602)</f>
        <v>ｺﾝﾄﾞｳ ﾄｷｵ</v>
      </c>
      <c r="G602" s="30" t="str">
        <f>①陸連データ貼付け!E602</f>
        <v>男</v>
      </c>
      <c r="H602" s="30">
        <f>①陸連データ貼付け!H602</f>
        <v>8168</v>
      </c>
      <c r="I602" s="30" t="str">
        <f>①陸連データ貼付け!I602</f>
        <v>西三クラブ</v>
      </c>
      <c r="J602" s="30" t="str">
        <f>①陸連データ貼付け!J602</f>
        <v>セイサンクラブ</v>
      </c>
      <c r="K602" s="30" t="str">
        <f t="shared" si="29"/>
        <v>西三クラブ</v>
      </c>
      <c r="L602" s="30" t="str">
        <f>IF(①陸連データ貼付け!P602="","",①陸連データ貼付け!P602)</f>
        <v/>
      </c>
      <c r="M602" s="30" t="str">
        <f>①陸連データ貼付け!Q602</f>
        <v>一般</v>
      </c>
    </row>
    <row r="603" spans="1:13">
      <c r="A603" s="30" t="str">
        <f>IF(①陸連データ貼付け!M603="","",①陸連データ貼付け!M603)</f>
        <v>3-228</v>
      </c>
      <c r="B603" s="30" t="str">
        <f t="shared" si="27"/>
        <v>3</v>
      </c>
      <c r="C603" s="30" t="str">
        <f t="shared" si="28"/>
        <v>-228</v>
      </c>
      <c r="D603" s="30">
        <f>①陸連データ貼付け!B603</f>
        <v>10467018</v>
      </c>
      <c r="E603" s="30" t="str">
        <f>①陸連データ貼付け!C603</f>
        <v>渋谷　尚志</v>
      </c>
      <c r="F603" s="30" t="str">
        <f>ASC(①陸連データ貼付け!D603)</f>
        <v>ｼﾌﾞﾔ ﾀｶｼ</v>
      </c>
      <c r="G603" s="30" t="str">
        <f>①陸連データ貼付け!E603</f>
        <v>男</v>
      </c>
      <c r="H603" s="30">
        <f>①陸連データ貼付け!H603</f>
        <v>8168</v>
      </c>
      <c r="I603" s="30" t="str">
        <f>①陸連データ貼付け!I603</f>
        <v>西三クラブ</v>
      </c>
      <c r="J603" s="30" t="str">
        <f>①陸連データ貼付け!J603</f>
        <v>セイサンクラブ</v>
      </c>
      <c r="K603" s="30" t="str">
        <f t="shared" si="29"/>
        <v>西三クラブ</v>
      </c>
      <c r="L603" s="30" t="str">
        <f>IF(①陸連データ貼付け!P603="","",①陸連データ貼付け!P603)</f>
        <v/>
      </c>
      <c r="M603" s="30" t="str">
        <f>①陸連データ貼付け!Q603</f>
        <v>一般</v>
      </c>
    </row>
    <row r="604" spans="1:13">
      <c r="A604" s="30" t="str">
        <f>IF(①陸連データ貼付け!M604="","",①陸連データ貼付け!M604)</f>
        <v>3-225</v>
      </c>
      <c r="B604" s="30" t="str">
        <f t="shared" ref="B604:B667" si="30">LEFT(A604,1)</f>
        <v>3</v>
      </c>
      <c r="C604" s="30" t="str">
        <f t="shared" ref="C604:C667" si="31">REPLACE(A604,1,1,"")</f>
        <v>-225</v>
      </c>
      <c r="D604" s="30">
        <f>①陸連データ貼付け!B604</f>
        <v>10077722</v>
      </c>
      <c r="E604" s="30" t="str">
        <f>①陸連データ貼付け!C604</f>
        <v>渋谷　直子</v>
      </c>
      <c r="F604" s="30" t="str">
        <f>ASC(①陸連データ貼付け!D604)</f>
        <v>ｼﾌﾞﾔ ﾅｵｺ</v>
      </c>
      <c r="G604" s="30" t="str">
        <f>①陸連データ貼付け!E604</f>
        <v>女</v>
      </c>
      <c r="H604" s="30">
        <f>①陸連データ貼付け!H604</f>
        <v>8168</v>
      </c>
      <c r="I604" s="30" t="str">
        <f>①陸連データ貼付け!I604</f>
        <v>西三クラブ</v>
      </c>
      <c r="J604" s="30" t="str">
        <f>①陸連データ貼付け!J604</f>
        <v>セイサンクラブ</v>
      </c>
      <c r="K604" s="30" t="str">
        <f t="shared" ref="K604:K667" si="32">I604</f>
        <v>西三クラブ</v>
      </c>
      <c r="L604" s="30" t="str">
        <f>IF(①陸連データ貼付け!P604="","",①陸連データ貼付け!P604)</f>
        <v/>
      </c>
      <c r="M604" s="30" t="str">
        <f>①陸連データ貼付け!Q604</f>
        <v>一般</v>
      </c>
    </row>
    <row r="605" spans="1:13">
      <c r="A605" s="30" t="str">
        <f>IF(①陸連データ貼付け!M605="","",①陸連データ貼付け!M605)</f>
        <v>3-229</v>
      </c>
      <c r="B605" s="30" t="str">
        <f t="shared" si="30"/>
        <v>3</v>
      </c>
      <c r="C605" s="30" t="str">
        <f t="shared" si="31"/>
        <v>-229</v>
      </c>
      <c r="D605" s="30">
        <f>①陸連データ貼付け!B605</f>
        <v>16858735</v>
      </c>
      <c r="E605" s="30" t="str">
        <f>①陸連データ貼付け!C605</f>
        <v>清水　文昭</v>
      </c>
      <c r="F605" s="30" t="str">
        <f>ASC(①陸連データ貼付け!D605)</f>
        <v>ｼﾐｽﾞ ﾌﾐｱｷ</v>
      </c>
      <c r="G605" s="30" t="str">
        <f>①陸連データ貼付け!E605</f>
        <v>男</v>
      </c>
      <c r="H605" s="30">
        <f>①陸連データ貼付け!H605</f>
        <v>8168</v>
      </c>
      <c r="I605" s="30" t="str">
        <f>①陸連データ貼付け!I605</f>
        <v>西三クラブ</v>
      </c>
      <c r="J605" s="30" t="str">
        <f>①陸連データ貼付け!J605</f>
        <v>セイサンクラブ</v>
      </c>
      <c r="K605" s="30" t="str">
        <f t="shared" si="32"/>
        <v>西三クラブ</v>
      </c>
      <c r="L605" s="30" t="str">
        <f>IF(①陸連データ貼付け!P605="","",①陸連データ貼付け!P605)</f>
        <v/>
      </c>
      <c r="M605" s="30" t="str">
        <f>①陸連データ貼付け!Q605</f>
        <v>一般</v>
      </c>
    </row>
    <row r="606" spans="1:13">
      <c r="A606" s="30" t="str">
        <f>IF(①陸連データ貼付け!M606="","",①陸連データ貼付け!M606)</f>
        <v>3-182</v>
      </c>
      <c r="B606" s="30" t="str">
        <f t="shared" si="30"/>
        <v>3</v>
      </c>
      <c r="C606" s="30" t="str">
        <f t="shared" si="31"/>
        <v>-182</v>
      </c>
      <c r="D606" s="30">
        <f>①陸連データ貼付け!B606</f>
        <v>10476725</v>
      </c>
      <c r="E606" s="30" t="str">
        <f>①陸連データ貼付け!C606</f>
        <v>鈴木　弘充</v>
      </c>
      <c r="F606" s="30" t="str">
        <f>ASC(①陸連データ貼付け!D606)</f>
        <v>ｽｽﾞｷ ﾋﾛﾐﾂ</v>
      </c>
      <c r="G606" s="30" t="str">
        <f>①陸連データ貼付け!E606</f>
        <v>男</v>
      </c>
      <c r="H606" s="30">
        <f>①陸連データ貼付け!H606</f>
        <v>8168</v>
      </c>
      <c r="I606" s="30" t="str">
        <f>①陸連データ貼付け!I606</f>
        <v>西三クラブ</v>
      </c>
      <c r="J606" s="30" t="str">
        <f>①陸連データ貼付け!J606</f>
        <v>セイサンクラブ</v>
      </c>
      <c r="K606" s="30" t="str">
        <f t="shared" si="32"/>
        <v>西三クラブ</v>
      </c>
      <c r="L606" s="30" t="str">
        <f>IF(①陸連データ貼付け!P606="","",①陸連データ貼付け!P606)</f>
        <v/>
      </c>
      <c r="M606" s="30" t="str">
        <f>①陸連データ貼付け!Q606</f>
        <v>一般</v>
      </c>
    </row>
    <row r="607" spans="1:13">
      <c r="A607" s="30" t="str">
        <f>IF(①陸連データ貼付け!M607="","",①陸連データ貼付け!M607)</f>
        <v>3-226</v>
      </c>
      <c r="B607" s="30" t="str">
        <f t="shared" si="30"/>
        <v>3</v>
      </c>
      <c r="C607" s="30" t="str">
        <f t="shared" si="31"/>
        <v>-226</v>
      </c>
      <c r="D607" s="30">
        <f>①陸連データ貼付け!B607</f>
        <v>10454923</v>
      </c>
      <c r="E607" s="30" t="str">
        <f>①陸連データ貼付け!C607</f>
        <v>祖父江　達夫</v>
      </c>
      <c r="F607" s="30" t="str">
        <f>ASC(①陸連データ貼付け!D607)</f>
        <v>ｿﾌｴ ﾀﾂｵ</v>
      </c>
      <c r="G607" s="30" t="str">
        <f>①陸連データ貼付け!E607</f>
        <v>男</v>
      </c>
      <c r="H607" s="30">
        <f>①陸連データ貼付け!H607</f>
        <v>8168</v>
      </c>
      <c r="I607" s="30" t="str">
        <f>①陸連データ貼付け!I607</f>
        <v>西三クラブ</v>
      </c>
      <c r="J607" s="30" t="str">
        <f>①陸連データ貼付け!J607</f>
        <v>セイサンクラブ</v>
      </c>
      <c r="K607" s="30" t="str">
        <f t="shared" si="32"/>
        <v>西三クラブ</v>
      </c>
      <c r="L607" s="30" t="str">
        <f>IF(①陸連データ貼付け!P607="","",①陸連データ貼付け!P607)</f>
        <v/>
      </c>
      <c r="M607" s="30" t="str">
        <f>①陸連データ貼付け!Q607</f>
        <v>一般</v>
      </c>
    </row>
    <row r="608" spans="1:13">
      <c r="A608" s="30" t="str">
        <f>IF(①陸連データ貼付け!M608="","",①陸連データ貼付け!M608)</f>
        <v>3-239</v>
      </c>
      <c r="B608" s="30" t="str">
        <f t="shared" si="30"/>
        <v>3</v>
      </c>
      <c r="C608" s="30" t="str">
        <f t="shared" si="31"/>
        <v>-239</v>
      </c>
      <c r="D608" s="30">
        <f>①陸連データ貼付け!B608</f>
        <v>10456218</v>
      </c>
      <c r="E608" s="30" t="str">
        <f>①陸連データ貼付け!C608</f>
        <v>多田　美保</v>
      </c>
      <c r="F608" s="30" t="str">
        <f>ASC(①陸連データ貼付け!D608)</f>
        <v>ﾀﾀﾞ ﾐﾎ</v>
      </c>
      <c r="G608" s="30" t="str">
        <f>①陸連データ貼付け!E608</f>
        <v>女</v>
      </c>
      <c r="H608" s="30">
        <f>①陸連データ貼付け!H608</f>
        <v>8168</v>
      </c>
      <c r="I608" s="30" t="str">
        <f>①陸連データ貼付け!I608</f>
        <v>西三クラブ</v>
      </c>
      <c r="J608" s="30" t="str">
        <f>①陸連データ貼付け!J608</f>
        <v>セイサンクラブ</v>
      </c>
      <c r="K608" s="30" t="str">
        <f t="shared" si="32"/>
        <v>西三クラブ</v>
      </c>
      <c r="L608" s="30" t="str">
        <f>IF(①陸連データ貼付け!P608="","",①陸連データ貼付け!P608)</f>
        <v/>
      </c>
      <c r="M608" s="30" t="str">
        <f>①陸連データ貼付け!Q608</f>
        <v>一般</v>
      </c>
    </row>
    <row r="609" spans="1:13">
      <c r="A609" s="30" t="str">
        <f>IF(①陸連データ貼付け!M609="","",①陸連データ貼付け!M609)</f>
        <v>3-185</v>
      </c>
      <c r="B609" s="30" t="str">
        <f t="shared" si="30"/>
        <v>3</v>
      </c>
      <c r="C609" s="30" t="str">
        <f t="shared" si="31"/>
        <v>-185</v>
      </c>
      <c r="D609" s="30">
        <f>①陸連データ貼付け!B609</f>
        <v>73612423</v>
      </c>
      <c r="E609" s="30" t="str">
        <f>①陸連データ貼付け!C609</f>
        <v>筒井　彩</v>
      </c>
      <c r="F609" s="30" t="str">
        <f>ASC(①陸連データ貼付け!D609)</f>
        <v>ﾂﾂｲ ｱﾔ</v>
      </c>
      <c r="G609" s="30" t="str">
        <f>①陸連データ貼付け!E609</f>
        <v>女</v>
      </c>
      <c r="H609" s="30">
        <f>①陸連データ貼付け!H609</f>
        <v>8168</v>
      </c>
      <c r="I609" s="30" t="str">
        <f>①陸連データ貼付け!I609</f>
        <v>西三クラブ</v>
      </c>
      <c r="J609" s="30" t="str">
        <f>①陸連データ貼付け!J609</f>
        <v>セイサンクラブ</v>
      </c>
      <c r="K609" s="30" t="str">
        <f t="shared" si="32"/>
        <v>西三クラブ</v>
      </c>
      <c r="L609" s="30" t="str">
        <f>IF(①陸連データ貼付け!P609="","",①陸連データ貼付け!P609)</f>
        <v/>
      </c>
      <c r="M609" s="30" t="str">
        <f>①陸連データ貼付け!Q609</f>
        <v>一般</v>
      </c>
    </row>
    <row r="610" spans="1:13">
      <c r="A610" s="30" t="str">
        <f>IF(①陸連データ貼付け!M610="","",①陸連データ貼付け!M610)</f>
        <v>3-172</v>
      </c>
      <c r="B610" s="30" t="str">
        <f t="shared" si="30"/>
        <v>3</v>
      </c>
      <c r="C610" s="30" t="str">
        <f t="shared" si="31"/>
        <v>-172</v>
      </c>
      <c r="D610" s="30">
        <f>①陸連データ貼付け!B610</f>
        <v>10076923</v>
      </c>
      <c r="E610" s="30" t="str">
        <f>①陸連データ貼付け!C610</f>
        <v>鶴田　政之</v>
      </c>
      <c r="F610" s="30" t="str">
        <f>ASC(①陸連データ貼付け!D610)</f>
        <v>ﾂﾙﾀ ﾏｻﾕｷ</v>
      </c>
      <c r="G610" s="30" t="str">
        <f>①陸連データ貼付け!E610</f>
        <v>男</v>
      </c>
      <c r="H610" s="30">
        <f>①陸連データ貼付け!H610</f>
        <v>8168</v>
      </c>
      <c r="I610" s="30" t="str">
        <f>①陸連データ貼付け!I610</f>
        <v>西三クラブ</v>
      </c>
      <c r="J610" s="30" t="str">
        <f>①陸連データ貼付け!J610</f>
        <v>セイサンクラブ</v>
      </c>
      <c r="K610" s="30" t="str">
        <f t="shared" si="32"/>
        <v>西三クラブ</v>
      </c>
      <c r="L610" s="30" t="str">
        <f>IF(①陸連データ貼付け!P610="","",①陸連データ貼付け!P610)</f>
        <v/>
      </c>
      <c r="M610" s="30" t="str">
        <f>①陸連データ貼付け!Q610</f>
        <v>一般</v>
      </c>
    </row>
    <row r="611" spans="1:13">
      <c r="A611" s="30" t="str">
        <f>IF(①陸連データ貼付け!M611="","",①陸連データ貼付け!M611)</f>
        <v>3-241</v>
      </c>
      <c r="B611" s="30" t="str">
        <f t="shared" si="30"/>
        <v>3</v>
      </c>
      <c r="C611" s="30" t="str">
        <f t="shared" si="31"/>
        <v>-241</v>
      </c>
      <c r="D611" s="30">
        <f>①陸連データ貼付け!B611</f>
        <v>85748537</v>
      </c>
      <c r="E611" s="30" t="str">
        <f>①陸連データ貼付け!C611</f>
        <v>寺田　直樹</v>
      </c>
      <c r="F611" s="30" t="str">
        <f>ASC(①陸連データ貼付け!D611)</f>
        <v>ﾃﾗﾀﾞ ﾅｵｷ</v>
      </c>
      <c r="G611" s="30" t="str">
        <f>①陸連データ貼付け!E611</f>
        <v>男</v>
      </c>
      <c r="H611" s="30">
        <f>①陸連データ貼付け!H611</f>
        <v>8168</v>
      </c>
      <c r="I611" s="30" t="str">
        <f>①陸連データ貼付け!I611</f>
        <v>西三クラブ</v>
      </c>
      <c r="J611" s="30" t="str">
        <f>①陸連データ貼付け!J611</f>
        <v>セイサンクラブ</v>
      </c>
      <c r="K611" s="30" t="str">
        <f t="shared" si="32"/>
        <v>西三クラブ</v>
      </c>
      <c r="L611" s="30" t="str">
        <f>IF(①陸連データ貼付け!P611="","",①陸連データ貼付け!P611)</f>
        <v/>
      </c>
      <c r="M611" s="30" t="str">
        <f>①陸連データ貼付け!Q611</f>
        <v>一般</v>
      </c>
    </row>
    <row r="612" spans="1:13">
      <c r="A612" s="30" t="str">
        <f>IF(①陸連データ貼付け!M612="","",①陸連データ貼付け!M612)</f>
        <v>3-230</v>
      </c>
      <c r="B612" s="30" t="str">
        <f t="shared" si="30"/>
        <v>3</v>
      </c>
      <c r="C612" s="30" t="str">
        <f t="shared" si="31"/>
        <v>-230</v>
      </c>
      <c r="D612" s="30">
        <f>①陸連データ貼付け!B612</f>
        <v>26848937</v>
      </c>
      <c r="E612" s="30" t="str">
        <f>①陸連データ貼付け!C612</f>
        <v>中野　哲也</v>
      </c>
      <c r="F612" s="30" t="str">
        <f>ASC(①陸連データ貼付け!D612)</f>
        <v>ﾅｶﾉ ﾃﾂﾔ</v>
      </c>
      <c r="G612" s="30" t="str">
        <f>①陸連データ貼付け!E612</f>
        <v>男</v>
      </c>
      <c r="H612" s="30">
        <f>①陸連データ貼付け!H612</f>
        <v>8168</v>
      </c>
      <c r="I612" s="30" t="str">
        <f>①陸連データ貼付け!I612</f>
        <v>西三クラブ</v>
      </c>
      <c r="J612" s="30" t="str">
        <f>①陸連データ貼付け!J612</f>
        <v>セイサンクラブ</v>
      </c>
      <c r="K612" s="30" t="str">
        <f t="shared" si="32"/>
        <v>西三クラブ</v>
      </c>
      <c r="L612" s="30" t="str">
        <f>IF(①陸連データ貼付け!P612="","",①陸連データ貼付け!P612)</f>
        <v/>
      </c>
      <c r="M612" s="30" t="str">
        <f>①陸連データ貼付け!Q612</f>
        <v>一般</v>
      </c>
    </row>
    <row r="613" spans="1:13">
      <c r="A613" s="30" t="str">
        <f>IF(①陸連データ貼付け!M613="","",①陸連データ貼付け!M613)</f>
        <v>3-174</v>
      </c>
      <c r="B613" s="30" t="str">
        <f t="shared" si="30"/>
        <v>3</v>
      </c>
      <c r="C613" s="30" t="str">
        <f t="shared" si="31"/>
        <v>-174</v>
      </c>
      <c r="D613" s="30">
        <f>①陸連データ貼付け!B613</f>
        <v>10087925</v>
      </c>
      <c r="E613" s="30" t="str">
        <f>①陸連データ貼付け!C613</f>
        <v>野村　弥寿男</v>
      </c>
      <c r="F613" s="30" t="str">
        <f>ASC(①陸連データ貼付け!D613)</f>
        <v>ﾉﾑﾗ ﾔｽｵ</v>
      </c>
      <c r="G613" s="30" t="str">
        <f>①陸連データ貼付け!E613</f>
        <v>男</v>
      </c>
      <c r="H613" s="30">
        <f>①陸連データ貼付け!H613</f>
        <v>8168</v>
      </c>
      <c r="I613" s="30" t="str">
        <f>①陸連データ貼付け!I613</f>
        <v>西三クラブ</v>
      </c>
      <c r="J613" s="30" t="str">
        <f>①陸連データ貼付け!J613</f>
        <v>セイサンクラブ</v>
      </c>
      <c r="K613" s="30" t="str">
        <f t="shared" si="32"/>
        <v>西三クラブ</v>
      </c>
      <c r="L613" s="30" t="str">
        <f>IF(①陸連データ貼付け!P613="","",①陸連データ貼付け!P613)</f>
        <v/>
      </c>
      <c r="M613" s="30" t="str">
        <f>①陸連データ貼付け!Q613</f>
        <v>一般</v>
      </c>
    </row>
    <row r="614" spans="1:13">
      <c r="A614" s="30" t="str">
        <f>IF(①陸連データ貼付け!M614="","",①陸連データ貼付け!M614)</f>
        <v>3-240</v>
      </c>
      <c r="B614" s="30" t="str">
        <f t="shared" si="30"/>
        <v>3</v>
      </c>
      <c r="C614" s="30" t="str">
        <f t="shared" si="31"/>
        <v>-240</v>
      </c>
      <c r="D614" s="30">
        <f>①陸連データ貼付け!B614</f>
        <v>10468524</v>
      </c>
      <c r="E614" s="30" t="str">
        <f>①陸連データ貼付け!C614</f>
        <v>早川　利治</v>
      </c>
      <c r="F614" s="30" t="str">
        <f>ASC(①陸連データ貼付け!D614)</f>
        <v>ﾊﾔｶﾜ ﾄｼﾊﾙ</v>
      </c>
      <c r="G614" s="30" t="str">
        <f>①陸連データ貼付け!E614</f>
        <v>男</v>
      </c>
      <c r="H614" s="30">
        <f>①陸連データ貼付け!H614</f>
        <v>8168</v>
      </c>
      <c r="I614" s="30" t="str">
        <f>①陸連データ貼付け!I614</f>
        <v>西三クラブ</v>
      </c>
      <c r="J614" s="30" t="str">
        <f>①陸連データ貼付け!J614</f>
        <v>セイサンクラブ</v>
      </c>
      <c r="K614" s="30" t="str">
        <f t="shared" si="32"/>
        <v>西三クラブ</v>
      </c>
      <c r="L614" s="30" t="str">
        <f>IF(①陸連データ貼付け!P614="","",①陸連データ貼付け!P614)</f>
        <v/>
      </c>
      <c r="M614" s="30" t="str">
        <f>①陸連データ貼付け!Q614</f>
        <v>一般</v>
      </c>
    </row>
    <row r="615" spans="1:13">
      <c r="A615" s="30" t="str">
        <f>IF(①陸連データ貼付け!M615="","",①陸連データ貼付け!M615)</f>
        <v>3-180</v>
      </c>
      <c r="B615" s="30" t="str">
        <f t="shared" si="30"/>
        <v>3</v>
      </c>
      <c r="C615" s="30" t="str">
        <f t="shared" si="31"/>
        <v>-180</v>
      </c>
      <c r="D615" s="30">
        <f>①陸連データ貼付け!B615</f>
        <v>10333919</v>
      </c>
      <c r="E615" s="30" t="str">
        <f>①陸連データ貼付け!C615</f>
        <v>林　一哉</v>
      </c>
      <c r="F615" s="30" t="str">
        <f>ASC(①陸連データ貼付け!D615)</f>
        <v>ﾊﾔｼ ｶｽﾞﾔ</v>
      </c>
      <c r="G615" s="30" t="str">
        <f>①陸連データ貼付け!E615</f>
        <v>男</v>
      </c>
      <c r="H615" s="30">
        <f>①陸連データ貼付け!H615</f>
        <v>8168</v>
      </c>
      <c r="I615" s="30" t="str">
        <f>①陸連データ貼付け!I615</f>
        <v>西三クラブ</v>
      </c>
      <c r="J615" s="30" t="str">
        <f>①陸連データ貼付け!J615</f>
        <v>セイサンクラブ</v>
      </c>
      <c r="K615" s="30" t="str">
        <f t="shared" si="32"/>
        <v>西三クラブ</v>
      </c>
      <c r="L615" s="30" t="str">
        <f>IF(①陸連データ貼付け!P615="","",①陸連データ貼付け!P615)</f>
        <v/>
      </c>
      <c r="M615" s="30" t="str">
        <f>①陸連データ貼付け!Q615</f>
        <v>一般</v>
      </c>
    </row>
    <row r="616" spans="1:13">
      <c r="A616" s="30" t="str">
        <f>IF(①陸連データ貼付け!M616="","",①陸連データ貼付け!M616)</f>
        <v>3-187</v>
      </c>
      <c r="B616" s="30" t="str">
        <f t="shared" si="30"/>
        <v>3</v>
      </c>
      <c r="C616" s="30" t="str">
        <f t="shared" si="31"/>
        <v>-187</v>
      </c>
      <c r="D616" s="30">
        <f>①陸連データ貼付け!B616</f>
        <v>81735226</v>
      </c>
      <c r="E616" s="30" t="str">
        <f>①陸連データ貼付け!C616</f>
        <v>福浦　義明</v>
      </c>
      <c r="F616" s="30" t="str">
        <f>ASC(①陸連データ貼付け!D616)</f>
        <v>ﾌｸｳﾗ ﾖｼｱｷ</v>
      </c>
      <c r="G616" s="30" t="str">
        <f>①陸連データ貼付け!E616</f>
        <v>男</v>
      </c>
      <c r="H616" s="30">
        <f>①陸連データ貼付け!H616</f>
        <v>8168</v>
      </c>
      <c r="I616" s="30" t="str">
        <f>①陸連データ貼付け!I616</f>
        <v>西三クラブ</v>
      </c>
      <c r="J616" s="30" t="str">
        <f>①陸連データ貼付け!J616</f>
        <v>セイサンクラブ</v>
      </c>
      <c r="K616" s="30" t="str">
        <f t="shared" si="32"/>
        <v>西三クラブ</v>
      </c>
      <c r="L616" s="30" t="str">
        <f>IF(①陸連データ貼付け!P616="","",①陸連データ貼付け!P616)</f>
        <v/>
      </c>
      <c r="M616" s="30" t="str">
        <f>①陸連データ貼付け!Q616</f>
        <v>一般</v>
      </c>
    </row>
    <row r="617" spans="1:13">
      <c r="A617" s="30" t="str">
        <f>IF(①陸連データ貼付け!M617="","",①陸連データ貼付け!M617)</f>
        <v>C226</v>
      </c>
      <c r="B617" s="30" t="str">
        <f t="shared" si="30"/>
        <v>C</v>
      </c>
      <c r="C617" s="30" t="str">
        <f t="shared" si="31"/>
        <v>226</v>
      </c>
      <c r="D617" s="30">
        <f>①陸連データ貼付け!B617</f>
        <v>72066425</v>
      </c>
      <c r="E617" s="30" t="str">
        <f>①陸連データ貼付け!C617</f>
        <v>石川　駿</v>
      </c>
      <c r="F617" s="30" t="str">
        <f>ASC(①陸連データ貼付け!D617)</f>
        <v>ｲｼｶﾜ ｼｭﾝ</v>
      </c>
      <c r="G617" s="30" t="str">
        <f>①陸連データ貼付け!E617</f>
        <v>男</v>
      </c>
      <c r="H617" s="30">
        <f>①陸連データ貼付け!H617</f>
        <v>8301</v>
      </c>
      <c r="I617" s="30" t="str">
        <f>①陸連データ貼付け!I617</f>
        <v>ＴＥＡＭ　ＫＡＫＥＲＵ</v>
      </c>
      <c r="J617" s="30" t="str">
        <f>①陸連データ貼付け!J617</f>
        <v>チームカケル</v>
      </c>
      <c r="K617" s="30" t="str">
        <f t="shared" si="32"/>
        <v>ＴＥＡＭ　ＫＡＫＥＲＵ</v>
      </c>
      <c r="L617" s="30" t="str">
        <f>IF(①陸連データ貼付け!P617="","",①陸連データ貼付け!P617)</f>
        <v/>
      </c>
      <c r="M617" s="30" t="str">
        <f>①陸連データ貼付け!Q617</f>
        <v>一般</v>
      </c>
    </row>
    <row r="618" spans="1:13">
      <c r="A618" s="30" t="str">
        <f>IF(①陸連データ貼付け!M618="","",①陸連データ貼付け!M618)</f>
        <v>C202</v>
      </c>
      <c r="B618" s="30" t="str">
        <f t="shared" si="30"/>
        <v>C</v>
      </c>
      <c r="C618" s="30" t="str">
        <f t="shared" si="31"/>
        <v>202</v>
      </c>
      <c r="D618" s="30">
        <f>①陸連データ貼付け!B618</f>
        <v>3061111</v>
      </c>
      <c r="E618" s="30" t="str">
        <f>①陸連データ貼付け!C618</f>
        <v>磯貝　剛基</v>
      </c>
      <c r="F618" s="30" t="str">
        <f>ASC(①陸連データ貼付け!D618)</f>
        <v>ｲｿｶﾞｲ ﾀｹｷ</v>
      </c>
      <c r="G618" s="30" t="str">
        <f>①陸連データ貼付け!E618</f>
        <v>男</v>
      </c>
      <c r="H618" s="30">
        <f>①陸連データ貼付け!H618</f>
        <v>8301</v>
      </c>
      <c r="I618" s="30" t="str">
        <f>①陸連データ貼付け!I618</f>
        <v>ＴＥＡＭ　ＫＡＫＥＲＵ</v>
      </c>
      <c r="J618" s="30" t="str">
        <f>①陸連データ貼付け!J618</f>
        <v>チームカケル</v>
      </c>
      <c r="K618" s="30" t="str">
        <f t="shared" si="32"/>
        <v>ＴＥＡＭ　ＫＡＫＥＲＵ</v>
      </c>
      <c r="L618" s="30" t="str">
        <f>IF(①陸連データ貼付け!P618="","",①陸連データ貼付け!P618)</f>
        <v/>
      </c>
      <c r="M618" s="30" t="str">
        <f>①陸連データ貼付け!Q618</f>
        <v>一般</v>
      </c>
    </row>
    <row r="619" spans="1:13">
      <c r="A619" s="30" t="str">
        <f>IF(①陸連データ貼付け!M619="","",①陸連データ貼付け!M619)</f>
        <v>C223</v>
      </c>
      <c r="B619" s="30" t="str">
        <f t="shared" si="30"/>
        <v>C</v>
      </c>
      <c r="C619" s="30" t="str">
        <f t="shared" si="31"/>
        <v>223</v>
      </c>
      <c r="D619" s="30">
        <f>①陸連データ貼付け!B619</f>
        <v>58154427</v>
      </c>
      <c r="E619" s="30" t="str">
        <f>①陸連データ貼付け!C619</f>
        <v>一ノ瀬　航</v>
      </c>
      <c r="F619" s="30" t="str">
        <f>ASC(①陸連データ貼付け!D619)</f>
        <v>ｲﾁﾉｾ ﾜﾀﾙ</v>
      </c>
      <c r="G619" s="30" t="str">
        <f>①陸連データ貼付け!E619</f>
        <v>男</v>
      </c>
      <c r="H619" s="30">
        <f>①陸連データ貼付け!H619</f>
        <v>8301</v>
      </c>
      <c r="I619" s="30" t="str">
        <f>①陸連データ貼付け!I619</f>
        <v>ＴＥＡＭ　ＫＡＫＥＲＵ</v>
      </c>
      <c r="J619" s="30" t="str">
        <f>①陸連データ貼付け!J619</f>
        <v>チームカケル</v>
      </c>
      <c r="K619" s="30" t="str">
        <f t="shared" si="32"/>
        <v>ＴＥＡＭ　ＫＡＫＥＲＵ</v>
      </c>
      <c r="L619" s="30" t="str">
        <f>IF(①陸連データ貼付け!P619="","",①陸連データ貼付け!P619)</f>
        <v/>
      </c>
      <c r="M619" s="30" t="str">
        <f>①陸連データ貼付け!Q619</f>
        <v>一般</v>
      </c>
    </row>
    <row r="620" spans="1:13">
      <c r="A620" s="30" t="str">
        <f>IF(①陸連データ貼付け!M620="","",①陸連データ貼付け!M620)</f>
        <v>C201</v>
      </c>
      <c r="B620" s="30" t="str">
        <f t="shared" si="30"/>
        <v>C</v>
      </c>
      <c r="C620" s="30" t="str">
        <f t="shared" si="31"/>
        <v>201</v>
      </c>
      <c r="D620" s="30">
        <f>①陸連データ貼付け!B620</f>
        <v>3061010</v>
      </c>
      <c r="E620" s="30" t="str">
        <f>①陸連データ貼付け!C620</f>
        <v>井上　圭人</v>
      </c>
      <c r="F620" s="30" t="str">
        <f>ASC(①陸連データ貼付け!D620)</f>
        <v>ｲﾉｳｴ ﾖｼﾋﾄ</v>
      </c>
      <c r="G620" s="30" t="str">
        <f>①陸連データ貼付け!E620</f>
        <v>男</v>
      </c>
      <c r="H620" s="30">
        <f>①陸連データ貼付け!H620</f>
        <v>8301</v>
      </c>
      <c r="I620" s="30" t="str">
        <f>①陸連データ貼付け!I620</f>
        <v>ＴＥＡＭ　ＫＡＫＥＲＵ</v>
      </c>
      <c r="J620" s="30" t="str">
        <f>①陸連データ貼付け!J620</f>
        <v>チームカケル</v>
      </c>
      <c r="K620" s="30" t="str">
        <f t="shared" si="32"/>
        <v>ＴＥＡＭ　ＫＡＫＥＲＵ</v>
      </c>
      <c r="L620" s="30" t="str">
        <f>IF(①陸連データ貼付け!P620="","",①陸連データ貼付け!P620)</f>
        <v/>
      </c>
      <c r="M620" s="30" t="str">
        <f>①陸連データ貼付け!Q620</f>
        <v>一般</v>
      </c>
    </row>
    <row r="621" spans="1:13">
      <c r="A621" s="30" t="str">
        <f>IF(①陸連データ貼付け!M621="","",①陸連データ貼付け!M621)</f>
        <v>C287</v>
      </c>
      <c r="B621" s="30" t="str">
        <f t="shared" si="30"/>
        <v>C</v>
      </c>
      <c r="C621" s="30" t="str">
        <f t="shared" si="31"/>
        <v>287</v>
      </c>
      <c r="D621" s="30">
        <f>①陸連データ貼付け!B621</f>
        <v>33058625</v>
      </c>
      <c r="E621" s="30" t="str">
        <f>①陸連データ貼付け!C621</f>
        <v>尾崎　千帆</v>
      </c>
      <c r="F621" s="30" t="str">
        <f>ASC(①陸連データ貼付け!D621)</f>
        <v>ｵｻﾞｷ ﾁﾎ</v>
      </c>
      <c r="G621" s="30" t="str">
        <f>①陸連データ貼付け!E621</f>
        <v>女</v>
      </c>
      <c r="H621" s="30">
        <f>①陸連データ貼付け!H621</f>
        <v>8301</v>
      </c>
      <c r="I621" s="30" t="str">
        <f>①陸連データ貼付け!I621</f>
        <v>ＴＥＡＭ　ＫＡＫＥＲＵ</v>
      </c>
      <c r="J621" s="30" t="str">
        <f>①陸連データ貼付け!J621</f>
        <v>チームカケル</v>
      </c>
      <c r="K621" s="30" t="str">
        <f t="shared" si="32"/>
        <v>ＴＥＡＭ　ＫＡＫＥＲＵ</v>
      </c>
      <c r="L621" s="30" t="str">
        <f>IF(①陸連データ貼付け!P621="","",①陸連データ貼付け!P621)</f>
        <v/>
      </c>
      <c r="M621" s="30" t="str">
        <f>①陸連データ貼付け!Q621</f>
        <v>一般</v>
      </c>
    </row>
    <row r="622" spans="1:13">
      <c r="A622" s="30" t="str">
        <f>IF(①陸連データ貼付け!M622="","",①陸連データ貼付け!M622)</f>
        <v>C209</v>
      </c>
      <c r="B622" s="30" t="str">
        <f t="shared" si="30"/>
        <v>C</v>
      </c>
      <c r="C622" s="30" t="str">
        <f t="shared" si="31"/>
        <v>209</v>
      </c>
      <c r="D622" s="30">
        <f>①陸連データ貼付け!B622</f>
        <v>3114099</v>
      </c>
      <c r="E622" s="30" t="str">
        <f>①陸連データ貼付け!C622</f>
        <v>加藤　あい</v>
      </c>
      <c r="F622" s="30" t="str">
        <f>ASC(①陸連データ貼付け!D622)</f>
        <v>ｶﾄｳ ｱｲ</v>
      </c>
      <c r="G622" s="30" t="str">
        <f>①陸連データ貼付け!E622</f>
        <v>女</v>
      </c>
      <c r="H622" s="30">
        <f>①陸連データ貼付け!H622</f>
        <v>8301</v>
      </c>
      <c r="I622" s="30" t="str">
        <f>①陸連データ貼付け!I622</f>
        <v>ＴＥＡＭ　ＫＡＫＥＲＵ</v>
      </c>
      <c r="J622" s="30" t="str">
        <f>①陸連データ貼付け!J622</f>
        <v>チームカケル</v>
      </c>
      <c r="K622" s="30" t="str">
        <f t="shared" si="32"/>
        <v>ＴＥＡＭ　ＫＡＫＥＲＵ</v>
      </c>
      <c r="L622" s="30" t="str">
        <f>IF(①陸連データ貼付け!P622="","",①陸連データ貼付け!P622)</f>
        <v/>
      </c>
      <c r="M622" s="30" t="str">
        <f>①陸連データ貼付け!Q622</f>
        <v>一般</v>
      </c>
    </row>
    <row r="623" spans="1:13">
      <c r="A623" s="30" t="str">
        <f>IF(①陸連データ貼付け!M623="","",①陸連データ貼付け!M623)</f>
        <v>C220</v>
      </c>
      <c r="B623" s="30" t="str">
        <f t="shared" si="30"/>
        <v>C</v>
      </c>
      <c r="C623" s="30" t="str">
        <f t="shared" si="31"/>
        <v>220</v>
      </c>
      <c r="D623" s="30">
        <f>①陸連データ貼付け!B623</f>
        <v>57331726</v>
      </c>
      <c r="E623" s="30" t="str">
        <f>①陸連データ貼付け!C623</f>
        <v>神谷　和寛</v>
      </c>
      <c r="F623" s="30" t="str">
        <f>ASC(①陸連データ貼付け!D623)</f>
        <v>ｶﾐﾔ ｶｽﾞﾋﾛ</v>
      </c>
      <c r="G623" s="30" t="str">
        <f>①陸連データ貼付け!E623</f>
        <v>男</v>
      </c>
      <c r="H623" s="30">
        <f>①陸連データ貼付け!H623</f>
        <v>8301</v>
      </c>
      <c r="I623" s="30" t="str">
        <f>①陸連データ貼付け!I623</f>
        <v>ＴＥＡＭ　ＫＡＫＥＲＵ</v>
      </c>
      <c r="J623" s="30" t="str">
        <f>①陸連データ貼付け!J623</f>
        <v>チームカケル</v>
      </c>
      <c r="K623" s="30" t="str">
        <f t="shared" si="32"/>
        <v>ＴＥＡＭ　ＫＡＫＥＲＵ</v>
      </c>
      <c r="L623" s="30" t="str">
        <f>IF(①陸連データ貼付け!P623="","",①陸連データ貼付け!P623)</f>
        <v/>
      </c>
      <c r="M623" s="30" t="str">
        <f>①陸連データ貼付け!Q623</f>
        <v>一般</v>
      </c>
    </row>
    <row r="624" spans="1:13">
      <c r="A624" s="30" t="str">
        <f>IF(①陸連データ貼付け!M624="","",①陸連データ貼付け!M624)</f>
        <v>C208</v>
      </c>
      <c r="B624" s="30" t="str">
        <f t="shared" si="30"/>
        <v>C</v>
      </c>
      <c r="C624" s="30" t="str">
        <f t="shared" si="31"/>
        <v>208</v>
      </c>
      <c r="D624" s="30">
        <f>①陸連データ貼付け!B624</f>
        <v>3113917</v>
      </c>
      <c r="E624" s="30" t="str">
        <f>①陸連データ貼付け!C624</f>
        <v>川合　智也</v>
      </c>
      <c r="F624" s="30" t="str">
        <f>ASC(①陸連データ貼付け!D624)</f>
        <v>ｶﾜｲ ﾄﾓﾔ</v>
      </c>
      <c r="G624" s="30" t="str">
        <f>①陸連データ貼付け!E624</f>
        <v>男</v>
      </c>
      <c r="H624" s="30">
        <f>①陸連データ貼付け!H624</f>
        <v>8301</v>
      </c>
      <c r="I624" s="30" t="str">
        <f>①陸連データ貼付け!I624</f>
        <v>ＴＥＡＭ　ＫＡＫＥＲＵ</v>
      </c>
      <c r="J624" s="30" t="str">
        <f>①陸連データ貼付け!J624</f>
        <v>チームカケル</v>
      </c>
      <c r="K624" s="30" t="str">
        <f t="shared" si="32"/>
        <v>ＴＥＡＭ　ＫＡＫＥＲＵ</v>
      </c>
      <c r="L624" s="30" t="str">
        <f>IF(①陸連データ貼付け!P624="","",①陸連データ貼付け!P624)</f>
        <v/>
      </c>
      <c r="M624" s="30" t="str">
        <f>①陸連データ貼付け!Q624</f>
        <v>一般</v>
      </c>
    </row>
    <row r="625" spans="1:13">
      <c r="A625" s="30" t="str">
        <f>IF(①陸連データ貼付け!M625="","",①陸連データ貼付け!M625)</f>
        <v>C205</v>
      </c>
      <c r="B625" s="30" t="str">
        <f t="shared" si="30"/>
        <v>C</v>
      </c>
      <c r="C625" s="30" t="str">
        <f t="shared" si="31"/>
        <v>205</v>
      </c>
      <c r="D625" s="30">
        <f>①陸連データ貼付け!B625</f>
        <v>3062011</v>
      </c>
      <c r="E625" s="30" t="str">
        <f>①陸連データ貼付け!C625</f>
        <v>河野　洋幸</v>
      </c>
      <c r="F625" s="30" t="str">
        <f>ASC(①陸連データ貼付け!D625)</f>
        <v>ｶﾜﾉ ﾋﾛﾕｷ</v>
      </c>
      <c r="G625" s="30" t="str">
        <f>①陸連データ貼付け!E625</f>
        <v>男</v>
      </c>
      <c r="H625" s="30">
        <f>①陸連データ貼付け!H625</f>
        <v>8301</v>
      </c>
      <c r="I625" s="30" t="str">
        <f>①陸連データ貼付け!I625</f>
        <v>ＴＥＡＭ　ＫＡＫＥＲＵ</v>
      </c>
      <c r="J625" s="30" t="str">
        <f>①陸連データ貼付け!J625</f>
        <v>チームカケル</v>
      </c>
      <c r="K625" s="30" t="str">
        <f t="shared" si="32"/>
        <v>ＴＥＡＭ　ＫＡＫＥＲＵ</v>
      </c>
      <c r="L625" s="30" t="str">
        <f>IF(①陸連データ貼付け!P625="","",①陸連データ貼付け!P625)</f>
        <v/>
      </c>
      <c r="M625" s="30" t="str">
        <f>①陸連データ貼付け!Q625</f>
        <v>一般</v>
      </c>
    </row>
    <row r="626" spans="1:13">
      <c r="A626" s="30" t="str">
        <f>IF(①陸連データ貼付け!M626="","",①陸連データ貼付け!M626)</f>
        <v>C222</v>
      </c>
      <c r="B626" s="30" t="str">
        <f t="shared" si="30"/>
        <v>C</v>
      </c>
      <c r="C626" s="30" t="str">
        <f t="shared" si="31"/>
        <v>222</v>
      </c>
      <c r="D626" s="30">
        <f>①陸連データ貼付け!B626</f>
        <v>58154023</v>
      </c>
      <c r="E626" s="30" t="str">
        <f>①陸連データ貼付け!C626</f>
        <v>神取　宣之</v>
      </c>
      <c r="F626" s="30" t="str">
        <f>ASC(①陸連データ貼付け!D626)</f>
        <v>ｶﾝﾄﾞﾘ ﾉﾘﾕｷ</v>
      </c>
      <c r="G626" s="30" t="str">
        <f>①陸連データ貼付け!E626</f>
        <v>男</v>
      </c>
      <c r="H626" s="30">
        <f>①陸連データ貼付け!H626</f>
        <v>8301</v>
      </c>
      <c r="I626" s="30" t="str">
        <f>①陸連データ貼付け!I626</f>
        <v>ＴＥＡＭ　ＫＡＫＥＲＵ</v>
      </c>
      <c r="J626" s="30" t="str">
        <f>①陸連データ貼付け!J626</f>
        <v>チームカケル</v>
      </c>
      <c r="K626" s="30" t="str">
        <f t="shared" si="32"/>
        <v>ＴＥＡＭ　ＫＡＫＥＲＵ</v>
      </c>
      <c r="L626" s="30" t="str">
        <f>IF(①陸連データ貼付け!P626="","",①陸連データ貼付け!P626)</f>
        <v/>
      </c>
      <c r="M626" s="30" t="str">
        <f>①陸連データ貼付け!Q626</f>
        <v>一般</v>
      </c>
    </row>
    <row r="627" spans="1:13">
      <c r="A627" s="30" t="str">
        <f>IF(①陸連データ貼付け!M627="","",①陸連データ貼付け!M627)</f>
        <v>C213</v>
      </c>
      <c r="B627" s="30" t="str">
        <f t="shared" si="30"/>
        <v>C</v>
      </c>
      <c r="C627" s="30" t="str">
        <f t="shared" si="31"/>
        <v>213</v>
      </c>
      <c r="D627" s="30">
        <f>①陸連データ貼付け!B627</f>
        <v>3114413</v>
      </c>
      <c r="E627" s="30" t="str">
        <f>①陸連データ貼付け!C627</f>
        <v>聞谷　勇輝</v>
      </c>
      <c r="F627" s="30" t="str">
        <f>ASC(①陸連データ貼付け!D627)</f>
        <v>ｷｸﾀﾆ ﾕｳｷ</v>
      </c>
      <c r="G627" s="30" t="str">
        <f>①陸連データ貼付け!E627</f>
        <v>男</v>
      </c>
      <c r="H627" s="30">
        <f>①陸連データ貼付け!H627</f>
        <v>8301</v>
      </c>
      <c r="I627" s="30" t="str">
        <f>①陸連データ貼付け!I627</f>
        <v>ＴＥＡＭ　ＫＡＫＥＲＵ</v>
      </c>
      <c r="J627" s="30" t="str">
        <f>①陸連データ貼付け!J627</f>
        <v>チームカケル</v>
      </c>
      <c r="K627" s="30" t="str">
        <f t="shared" si="32"/>
        <v>ＴＥＡＭ　ＫＡＫＥＲＵ</v>
      </c>
      <c r="L627" s="30" t="str">
        <f>IF(①陸連データ貼付け!P627="","",①陸連データ貼付け!P627)</f>
        <v/>
      </c>
      <c r="M627" s="30" t="str">
        <f>①陸連データ貼付け!Q627</f>
        <v>一般</v>
      </c>
    </row>
    <row r="628" spans="1:13">
      <c r="A628" s="30" t="str">
        <f>IF(①陸連データ貼付け!M628="","",①陸連データ貼付け!M628)</f>
        <v>C204</v>
      </c>
      <c r="B628" s="30" t="str">
        <f t="shared" si="30"/>
        <v>C</v>
      </c>
      <c r="C628" s="30" t="str">
        <f t="shared" si="31"/>
        <v>204</v>
      </c>
      <c r="D628" s="30">
        <f>①陸連データ貼付け!B628</f>
        <v>3061616</v>
      </c>
      <c r="E628" s="30" t="str">
        <f>①陸連データ貼付け!C628</f>
        <v>岸本　寛</v>
      </c>
      <c r="F628" s="30" t="str">
        <f>ASC(①陸連データ貼付け!D628)</f>
        <v>ｷｼﾓﾄ ﾋﾛｼ</v>
      </c>
      <c r="G628" s="30" t="str">
        <f>①陸連データ貼付け!E628</f>
        <v>男</v>
      </c>
      <c r="H628" s="30">
        <f>①陸連データ貼付け!H628</f>
        <v>8301</v>
      </c>
      <c r="I628" s="30" t="str">
        <f>①陸連データ貼付け!I628</f>
        <v>ＴＥＡＭ　ＫＡＫＥＲＵ</v>
      </c>
      <c r="J628" s="30" t="str">
        <f>①陸連データ貼付け!J628</f>
        <v>チームカケル</v>
      </c>
      <c r="K628" s="30" t="str">
        <f t="shared" si="32"/>
        <v>ＴＥＡＭ　ＫＡＫＥＲＵ</v>
      </c>
      <c r="L628" s="30" t="str">
        <f>IF(①陸連データ貼付け!P628="","",①陸連データ貼付け!P628)</f>
        <v/>
      </c>
      <c r="M628" s="30" t="str">
        <f>①陸連データ貼付け!Q628</f>
        <v>一般</v>
      </c>
    </row>
    <row r="629" spans="1:13">
      <c r="A629" s="30" t="str">
        <f>IF(①陸連データ貼付け!M629="","",①陸連データ貼付け!M629)</f>
        <v>C200</v>
      </c>
      <c r="B629" s="30" t="str">
        <f t="shared" si="30"/>
        <v>C</v>
      </c>
      <c r="C629" s="30" t="str">
        <f t="shared" si="31"/>
        <v>200</v>
      </c>
      <c r="D629" s="30">
        <f>①陸連データ貼付け!B629</f>
        <v>3060918</v>
      </c>
      <c r="E629" s="30" t="str">
        <f>①陸連データ貼付け!C629</f>
        <v>黒野　俊也</v>
      </c>
      <c r="F629" s="30" t="str">
        <f>ASC(①陸連データ貼付け!D629)</f>
        <v>ｸﾛﾉ ﾄｼﾔ</v>
      </c>
      <c r="G629" s="30" t="str">
        <f>①陸連データ貼付け!E629</f>
        <v>男</v>
      </c>
      <c r="H629" s="30">
        <f>①陸連データ貼付け!H629</f>
        <v>8301</v>
      </c>
      <c r="I629" s="30" t="str">
        <f>①陸連データ貼付け!I629</f>
        <v>ＴＥＡＭ　ＫＡＫＥＲＵ</v>
      </c>
      <c r="J629" s="30" t="str">
        <f>①陸連データ貼付け!J629</f>
        <v>チームカケル</v>
      </c>
      <c r="K629" s="30" t="str">
        <f t="shared" si="32"/>
        <v>ＴＥＡＭ　ＫＡＫＥＲＵ</v>
      </c>
      <c r="L629" s="30" t="str">
        <f>IF(①陸連データ貼付け!P629="","",①陸連データ貼付け!P629)</f>
        <v/>
      </c>
      <c r="M629" s="30" t="str">
        <f>①陸連データ貼付け!Q629</f>
        <v>一般</v>
      </c>
    </row>
    <row r="630" spans="1:13">
      <c r="A630" s="30" t="str">
        <f>IF(①陸連データ貼付け!M630="","",①陸連データ貼付け!M630)</f>
        <v>C227</v>
      </c>
      <c r="B630" s="30" t="str">
        <f t="shared" si="30"/>
        <v>C</v>
      </c>
      <c r="C630" s="30" t="str">
        <f t="shared" si="31"/>
        <v>227</v>
      </c>
      <c r="D630" s="30">
        <f>①陸連データ貼付け!B630</f>
        <v>72095932</v>
      </c>
      <c r="E630" s="30" t="str">
        <f>①陸連データ貼付け!C630</f>
        <v>佐々木　修哉</v>
      </c>
      <c r="F630" s="30" t="str">
        <f>ASC(①陸連データ貼付け!D630)</f>
        <v>ｻｻｷ ｼｭｳﾔ</v>
      </c>
      <c r="G630" s="30" t="str">
        <f>①陸連データ貼付け!E630</f>
        <v>男</v>
      </c>
      <c r="H630" s="30">
        <f>①陸連データ貼付け!H630</f>
        <v>8301</v>
      </c>
      <c r="I630" s="30" t="str">
        <f>①陸連データ貼付け!I630</f>
        <v>ＴＥＡＭ　ＫＡＫＥＲＵ</v>
      </c>
      <c r="J630" s="30" t="str">
        <f>①陸連データ貼付け!J630</f>
        <v>チームカケル</v>
      </c>
      <c r="K630" s="30" t="str">
        <f t="shared" si="32"/>
        <v>ＴＥＡＭ　ＫＡＫＥＲＵ</v>
      </c>
      <c r="L630" s="30" t="str">
        <f>IF(①陸連データ貼付け!P630="","",①陸連データ貼付け!P630)</f>
        <v/>
      </c>
      <c r="M630" s="30" t="str">
        <f>①陸連データ貼付け!Q630</f>
        <v>一般</v>
      </c>
    </row>
    <row r="631" spans="1:13">
      <c r="A631" s="30" t="str">
        <f>IF(①陸連データ貼付け!M631="","",①陸連データ貼付け!M631)</f>
        <v>C604</v>
      </c>
      <c r="B631" s="30" t="str">
        <f t="shared" si="30"/>
        <v>C</v>
      </c>
      <c r="C631" s="30" t="str">
        <f t="shared" si="31"/>
        <v>604</v>
      </c>
      <c r="D631" s="30">
        <f>①陸連データ貼付け!B631</f>
        <v>72065828</v>
      </c>
      <c r="E631" s="30" t="str">
        <f>①陸連データ貼付け!C631</f>
        <v>清水　治馬</v>
      </c>
      <c r="F631" s="30" t="str">
        <f>ASC(①陸連データ貼付け!D631)</f>
        <v>ｼﾐｽﾞ ﾊﾙﾏ</v>
      </c>
      <c r="G631" s="30" t="str">
        <f>①陸連データ貼付け!E631</f>
        <v>男</v>
      </c>
      <c r="H631" s="30">
        <f>①陸連データ貼付け!H631</f>
        <v>8301</v>
      </c>
      <c r="I631" s="30" t="str">
        <f>①陸連データ貼付け!I631</f>
        <v>ＴＥＡＭ　ＫＡＫＥＲＵ</v>
      </c>
      <c r="J631" s="30" t="str">
        <f>①陸連データ貼付け!J631</f>
        <v>チームカケル</v>
      </c>
      <c r="K631" s="30" t="str">
        <f t="shared" si="32"/>
        <v>ＴＥＡＭ　ＫＡＫＥＲＵ</v>
      </c>
      <c r="L631" s="30" t="str">
        <f>IF(①陸連データ貼付け!P631="","",①陸連データ貼付け!P631)</f>
        <v/>
      </c>
      <c r="M631" s="30" t="str">
        <f>①陸連データ貼付け!Q631</f>
        <v>一般</v>
      </c>
    </row>
    <row r="632" spans="1:13">
      <c r="A632" s="30" t="str">
        <f>IF(①陸連データ貼付け!M632="","",①陸連データ貼付け!M632)</f>
        <v>C211</v>
      </c>
      <c r="B632" s="30" t="str">
        <f t="shared" si="30"/>
        <v>C</v>
      </c>
      <c r="C632" s="30" t="str">
        <f t="shared" si="31"/>
        <v>211</v>
      </c>
      <c r="D632" s="30">
        <f>①陸連データ貼付け!B632</f>
        <v>3114211</v>
      </c>
      <c r="E632" s="30" t="str">
        <f>①陸連データ貼付け!C632</f>
        <v>鈴木　淳之</v>
      </c>
      <c r="F632" s="30" t="str">
        <f>ASC(①陸連データ貼付け!D632)</f>
        <v>ｽｽﾞｷ ｼﾞｭﾝｼﾞ</v>
      </c>
      <c r="G632" s="30" t="str">
        <f>①陸連データ貼付け!E632</f>
        <v>男</v>
      </c>
      <c r="H632" s="30">
        <f>①陸連データ貼付け!H632</f>
        <v>8301</v>
      </c>
      <c r="I632" s="30" t="str">
        <f>①陸連データ貼付け!I632</f>
        <v>ＴＥＡＭ　ＫＡＫＥＲＵ</v>
      </c>
      <c r="J632" s="30" t="str">
        <f>①陸連データ貼付け!J632</f>
        <v>チームカケル</v>
      </c>
      <c r="K632" s="30" t="str">
        <f t="shared" si="32"/>
        <v>ＴＥＡＭ　ＫＡＫＥＲＵ</v>
      </c>
      <c r="L632" s="30" t="str">
        <f>IF(①陸連データ貼付け!P632="","",①陸連データ貼付け!P632)</f>
        <v/>
      </c>
      <c r="M632" s="30" t="str">
        <f>①陸連データ貼付け!Q632</f>
        <v>一般</v>
      </c>
    </row>
    <row r="633" spans="1:13">
      <c r="A633" s="30" t="str">
        <f>IF(①陸連データ貼付け!M633="","",①陸連データ貼付け!M633)</f>
        <v>C214</v>
      </c>
      <c r="B633" s="30" t="str">
        <f t="shared" si="30"/>
        <v>C</v>
      </c>
      <c r="C633" s="30" t="str">
        <f t="shared" si="31"/>
        <v>214</v>
      </c>
      <c r="D633" s="30">
        <f>①陸連データ貼付け!B633</f>
        <v>16858634</v>
      </c>
      <c r="E633" s="30" t="str">
        <f>①陸連データ貼付け!C633</f>
        <v>鈴木　孝徳</v>
      </c>
      <c r="F633" s="30" t="str">
        <f>ASC(①陸連データ貼付け!D633)</f>
        <v>ｽｽﾞｷ ﾀｶﾉﾘ</v>
      </c>
      <c r="G633" s="30" t="str">
        <f>①陸連データ貼付け!E633</f>
        <v>男</v>
      </c>
      <c r="H633" s="30">
        <f>①陸連データ貼付け!H633</f>
        <v>8301</v>
      </c>
      <c r="I633" s="30" t="str">
        <f>①陸連データ貼付け!I633</f>
        <v>ＴＥＡＭ　ＫＡＫＥＲＵ</v>
      </c>
      <c r="J633" s="30" t="str">
        <f>①陸連データ貼付け!J633</f>
        <v>チームカケル</v>
      </c>
      <c r="K633" s="30" t="str">
        <f t="shared" si="32"/>
        <v>ＴＥＡＭ　ＫＡＫＥＲＵ</v>
      </c>
      <c r="L633" s="30" t="str">
        <f>IF(①陸連データ貼付け!P633="","",①陸連データ貼付け!P633)</f>
        <v/>
      </c>
      <c r="M633" s="30" t="str">
        <f>①陸連データ貼付け!Q633</f>
        <v>一般</v>
      </c>
    </row>
    <row r="634" spans="1:13">
      <c r="A634" s="30" t="str">
        <f>IF(①陸連データ貼付け!M634="","",①陸連データ貼付け!M634)</f>
        <v>C207</v>
      </c>
      <c r="B634" s="30" t="str">
        <f t="shared" si="30"/>
        <v>C</v>
      </c>
      <c r="C634" s="30" t="str">
        <f t="shared" si="31"/>
        <v>207</v>
      </c>
      <c r="D634" s="30">
        <f>①陸連データ貼付け!B634</f>
        <v>3065418</v>
      </c>
      <c r="E634" s="30" t="str">
        <f>①陸連データ貼付け!C634</f>
        <v>高木　俊希</v>
      </c>
      <c r="F634" s="30" t="str">
        <f>ASC(①陸連データ貼付け!D634)</f>
        <v>ﾀｶｷﾞ ﾄｼｷ</v>
      </c>
      <c r="G634" s="30" t="str">
        <f>①陸連データ貼付け!E634</f>
        <v>男</v>
      </c>
      <c r="H634" s="30">
        <f>①陸連データ貼付け!H634</f>
        <v>8301</v>
      </c>
      <c r="I634" s="30" t="str">
        <f>①陸連データ貼付け!I634</f>
        <v>ＴＥＡＭ　ＫＡＫＥＲＵ</v>
      </c>
      <c r="J634" s="30" t="str">
        <f>①陸連データ貼付け!J634</f>
        <v>チームカケル</v>
      </c>
      <c r="K634" s="30" t="str">
        <f t="shared" si="32"/>
        <v>ＴＥＡＭ　ＫＡＫＥＲＵ</v>
      </c>
      <c r="L634" s="30" t="str">
        <f>IF(①陸連データ貼付け!P634="","",①陸連データ貼付け!P634)</f>
        <v/>
      </c>
      <c r="M634" s="30" t="str">
        <f>①陸連データ貼付け!Q634</f>
        <v>一般</v>
      </c>
    </row>
    <row r="635" spans="1:13">
      <c r="A635" s="30" t="str">
        <f>IF(①陸連データ貼付け!M635="","",①陸連データ貼付け!M635)</f>
        <v>C212</v>
      </c>
      <c r="B635" s="30" t="str">
        <f t="shared" si="30"/>
        <v>C</v>
      </c>
      <c r="C635" s="30" t="str">
        <f t="shared" si="31"/>
        <v>212</v>
      </c>
      <c r="D635" s="30">
        <f>①陸連データ貼付け!B635</f>
        <v>3114312</v>
      </c>
      <c r="E635" s="30" t="str">
        <f>①陸連データ貼付け!C635</f>
        <v>高須　康司</v>
      </c>
      <c r="F635" s="30" t="str">
        <f>ASC(①陸連データ貼付け!D635)</f>
        <v>ﾀｶｽ ｺｳｼﾞ</v>
      </c>
      <c r="G635" s="30" t="str">
        <f>①陸連データ貼付け!E635</f>
        <v>男</v>
      </c>
      <c r="H635" s="30">
        <f>①陸連データ貼付け!H635</f>
        <v>8301</v>
      </c>
      <c r="I635" s="30" t="str">
        <f>①陸連データ貼付け!I635</f>
        <v>ＴＥＡＭ　ＫＡＫＥＲＵ</v>
      </c>
      <c r="J635" s="30" t="str">
        <f>①陸連データ貼付け!J635</f>
        <v>チームカケル</v>
      </c>
      <c r="K635" s="30" t="str">
        <f t="shared" si="32"/>
        <v>ＴＥＡＭ　ＫＡＫＥＲＵ</v>
      </c>
      <c r="L635" s="30" t="str">
        <f>IF(①陸連データ貼付け!P635="","",①陸連データ貼付け!P635)</f>
        <v/>
      </c>
      <c r="M635" s="30" t="str">
        <f>①陸連データ貼付け!Q635</f>
        <v>一般</v>
      </c>
    </row>
    <row r="636" spans="1:13">
      <c r="A636" s="30" t="str">
        <f>IF(①陸連データ貼付け!M636="","",①陸連データ貼付け!M636)</f>
        <v>C206</v>
      </c>
      <c r="B636" s="30" t="str">
        <f t="shared" si="30"/>
        <v>C</v>
      </c>
      <c r="C636" s="30" t="str">
        <f t="shared" si="31"/>
        <v>206</v>
      </c>
      <c r="D636" s="30">
        <f>①陸連データ貼付け!B636</f>
        <v>3065317</v>
      </c>
      <c r="E636" s="30" t="str">
        <f>①陸連データ貼付け!C636</f>
        <v>竹内　崇博</v>
      </c>
      <c r="F636" s="30" t="str">
        <f>ASC(①陸連データ貼付け!D636)</f>
        <v>ﾀｹｳﾁ ﾀｶﾋﾛ</v>
      </c>
      <c r="G636" s="30" t="str">
        <f>①陸連データ貼付け!E636</f>
        <v>男</v>
      </c>
      <c r="H636" s="30">
        <f>①陸連データ貼付け!H636</f>
        <v>8301</v>
      </c>
      <c r="I636" s="30" t="str">
        <f>①陸連データ貼付け!I636</f>
        <v>ＴＥＡＭ　ＫＡＫＥＲＵ</v>
      </c>
      <c r="J636" s="30" t="str">
        <f>①陸連データ貼付け!J636</f>
        <v>チームカケル</v>
      </c>
      <c r="K636" s="30" t="str">
        <f t="shared" si="32"/>
        <v>ＴＥＡＭ　ＫＡＫＥＲＵ</v>
      </c>
      <c r="L636" s="30" t="str">
        <f>IF(①陸連データ貼付け!P636="","",①陸連データ貼付け!P636)</f>
        <v/>
      </c>
      <c r="M636" s="30" t="str">
        <f>①陸連データ貼付け!Q636</f>
        <v>一般</v>
      </c>
    </row>
    <row r="637" spans="1:13">
      <c r="A637" s="30" t="str">
        <f>IF(①陸連データ貼付け!M637="","",①陸連データ貼付け!M637)</f>
        <v>C210</v>
      </c>
      <c r="B637" s="30" t="str">
        <f t="shared" si="30"/>
        <v>C</v>
      </c>
      <c r="C637" s="30" t="str">
        <f t="shared" si="31"/>
        <v>210</v>
      </c>
      <c r="D637" s="30">
        <f>①陸連データ貼付け!B637</f>
        <v>3114110</v>
      </c>
      <c r="E637" s="30" t="str">
        <f>①陸連データ貼付け!C637</f>
        <v>棚田　千尋</v>
      </c>
      <c r="F637" s="30" t="str">
        <f>ASC(①陸連データ貼付け!D637)</f>
        <v>ﾀﾅﾀﾞ ﾁﾋﾛ</v>
      </c>
      <c r="G637" s="30" t="str">
        <f>①陸連データ貼付け!E637</f>
        <v>女</v>
      </c>
      <c r="H637" s="30">
        <f>①陸連データ貼付け!H637</f>
        <v>8301</v>
      </c>
      <c r="I637" s="30" t="str">
        <f>①陸連データ貼付け!I637</f>
        <v>ＴＥＡＭ　ＫＡＫＥＲＵ</v>
      </c>
      <c r="J637" s="30" t="str">
        <f>①陸連データ貼付け!J637</f>
        <v>チームカケル</v>
      </c>
      <c r="K637" s="30" t="str">
        <f t="shared" si="32"/>
        <v>ＴＥＡＭ　ＫＡＫＥＲＵ</v>
      </c>
      <c r="L637" s="30" t="str">
        <f>IF(①陸連データ貼付け!P637="","",①陸連データ貼付け!P637)</f>
        <v/>
      </c>
      <c r="M637" s="30" t="str">
        <f>①陸連データ貼付け!Q637</f>
        <v>一般</v>
      </c>
    </row>
    <row r="638" spans="1:13">
      <c r="A638" s="30" t="str">
        <f>IF(①陸連データ貼付け!M638="","",①陸連データ貼付け!M638)</f>
        <v>C217</v>
      </c>
      <c r="B638" s="30" t="str">
        <f t="shared" si="30"/>
        <v>C</v>
      </c>
      <c r="C638" s="30" t="str">
        <f t="shared" si="31"/>
        <v>217</v>
      </c>
      <c r="D638" s="30">
        <f>①陸連データ貼付け!B638</f>
        <v>24739328</v>
      </c>
      <c r="E638" s="30" t="str">
        <f>①陸連データ貼付け!C638</f>
        <v>柘植　隆嗣</v>
      </c>
      <c r="F638" s="30" t="str">
        <f>ASC(①陸連データ貼付け!D638)</f>
        <v>ﾂｹﾞ ﾀｶﾂｸﾞ</v>
      </c>
      <c r="G638" s="30" t="str">
        <f>①陸連データ貼付け!E638</f>
        <v>男</v>
      </c>
      <c r="H638" s="30">
        <f>①陸連データ貼付け!H638</f>
        <v>8301</v>
      </c>
      <c r="I638" s="30" t="str">
        <f>①陸連データ貼付け!I638</f>
        <v>ＴＥＡＭ　ＫＡＫＥＲＵ</v>
      </c>
      <c r="J638" s="30" t="str">
        <f>①陸連データ貼付け!J638</f>
        <v>チームカケル</v>
      </c>
      <c r="K638" s="30" t="str">
        <f t="shared" si="32"/>
        <v>ＴＥＡＭ　ＫＡＫＥＲＵ</v>
      </c>
      <c r="L638" s="30" t="str">
        <f>IF(①陸連データ貼付け!P638="","",①陸連データ貼付け!P638)</f>
        <v/>
      </c>
      <c r="M638" s="30" t="str">
        <f>①陸連データ貼付け!Q638</f>
        <v>一般</v>
      </c>
    </row>
    <row r="639" spans="1:13">
      <c r="A639" s="30" t="str">
        <f>IF(①陸連データ貼付け!M639="","",①陸連データ貼付け!M639)</f>
        <v>C224</v>
      </c>
      <c r="B639" s="30" t="str">
        <f t="shared" si="30"/>
        <v>C</v>
      </c>
      <c r="C639" s="30" t="str">
        <f t="shared" si="31"/>
        <v>224</v>
      </c>
      <c r="D639" s="30">
        <f>①陸連データ貼付け!B639</f>
        <v>61385326</v>
      </c>
      <c r="E639" s="30" t="str">
        <f>①陸連データ貼付け!C639</f>
        <v>都築　義幸</v>
      </c>
      <c r="F639" s="30" t="str">
        <f>ASC(①陸連データ貼付け!D639)</f>
        <v>ﾂﾂﾞｷ ﾖｼﾕｷ</v>
      </c>
      <c r="G639" s="30" t="str">
        <f>①陸連データ貼付け!E639</f>
        <v>男</v>
      </c>
      <c r="H639" s="30">
        <f>①陸連データ貼付け!H639</f>
        <v>8301</v>
      </c>
      <c r="I639" s="30" t="str">
        <f>①陸連データ貼付け!I639</f>
        <v>ＴＥＡＭ　ＫＡＫＥＲＵ</v>
      </c>
      <c r="J639" s="30" t="str">
        <f>①陸連データ貼付け!J639</f>
        <v>チームカケル</v>
      </c>
      <c r="K639" s="30" t="str">
        <f t="shared" si="32"/>
        <v>ＴＥＡＭ　ＫＡＫＥＲＵ</v>
      </c>
      <c r="L639" s="30" t="str">
        <f>IF(①陸連データ貼付け!P639="","",①陸連データ貼付け!P639)</f>
        <v/>
      </c>
      <c r="M639" s="30" t="str">
        <f>①陸連データ貼付け!Q639</f>
        <v>一般</v>
      </c>
    </row>
    <row r="640" spans="1:13">
      <c r="A640" s="30" t="str">
        <f>IF(①陸連データ貼付け!M640="","",①陸連データ貼付け!M640)</f>
        <v>C225</v>
      </c>
      <c r="B640" s="30" t="str">
        <f t="shared" si="30"/>
        <v>C</v>
      </c>
      <c r="C640" s="30" t="str">
        <f t="shared" si="31"/>
        <v>225</v>
      </c>
      <c r="D640" s="30">
        <f>①陸連データ貼付け!B640</f>
        <v>71826832</v>
      </c>
      <c r="E640" s="30" t="str">
        <f>①陸連データ貼付け!C640</f>
        <v>八田　康裕</v>
      </c>
      <c r="F640" s="30" t="str">
        <f>ASC(①陸連データ貼付け!D640)</f>
        <v>ﾊｯﾀ ﾔｽﾋﾛ</v>
      </c>
      <c r="G640" s="30" t="str">
        <f>①陸連データ貼付け!E640</f>
        <v>男</v>
      </c>
      <c r="H640" s="30">
        <f>①陸連データ貼付け!H640</f>
        <v>8301</v>
      </c>
      <c r="I640" s="30" t="str">
        <f>①陸連データ貼付け!I640</f>
        <v>ＴＥＡＭ　ＫＡＫＥＲＵ</v>
      </c>
      <c r="J640" s="30" t="str">
        <f>①陸連データ貼付け!J640</f>
        <v>チームカケル</v>
      </c>
      <c r="K640" s="30" t="str">
        <f t="shared" si="32"/>
        <v>ＴＥＡＭ　ＫＡＫＥＲＵ</v>
      </c>
      <c r="L640" s="30" t="str">
        <f>IF(①陸連データ貼付け!P640="","",①陸連データ貼付け!P640)</f>
        <v/>
      </c>
      <c r="M640" s="30" t="str">
        <f>①陸連データ貼付け!Q640</f>
        <v>一般</v>
      </c>
    </row>
    <row r="641" spans="1:13">
      <c r="A641" s="30" t="str">
        <f>IF(①陸連データ貼付け!M641="","",①陸連データ貼付け!M641)</f>
        <v>C218</v>
      </c>
      <c r="B641" s="30" t="str">
        <f t="shared" si="30"/>
        <v>C</v>
      </c>
      <c r="C641" s="30" t="str">
        <f t="shared" si="31"/>
        <v>218</v>
      </c>
      <c r="D641" s="30">
        <f>①陸連データ貼付け!B641</f>
        <v>40188425</v>
      </c>
      <c r="E641" s="30" t="str">
        <f>①陸連データ貼付け!C641</f>
        <v>服部　晟也</v>
      </c>
      <c r="F641" s="30" t="str">
        <f>ASC(①陸連データ貼付け!D641)</f>
        <v>ﾊｯﾄﾘ ｾｲﾔ</v>
      </c>
      <c r="G641" s="30" t="str">
        <f>①陸連データ貼付け!E641</f>
        <v>男</v>
      </c>
      <c r="H641" s="30">
        <f>①陸連データ貼付け!H641</f>
        <v>8301</v>
      </c>
      <c r="I641" s="30" t="str">
        <f>①陸連データ貼付け!I641</f>
        <v>ＴＥＡＭ　ＫＡＫＥＲＵ</v>
      </c>
      <c r="J641" s="30" t="str">
        <f>①陸連データ貼付け!J641</f>
        <v>チームカケル</v>
      </c>
      <c r="K641" s="30" t="str">
        <f t="shared" si="32"/>
        <v>ＴＥＡＭ　ＫＡＫＥＲＵ</v>
      </c>
      <c r="L641" s="30" t="str">
        <f>IF(①陸連データ貼付け!P641="","",①陸連データ貼付け!P641)</f>
        <v/>
      </c>
      <c r="M641" s="30" t="str">
        <f>①陸連データ貼付け!Q641</f>
        <v>一般</v>
      </c>
    </row>
    <row r="642" spans="1:13">
      <c r="A642" s="30" t="str">
        <f>IF(①陸連データ貼付け!M642="","",①陸連データ貼付け!M642)</f>
        <v>C219</v>
      </c>
      <c r="B642" s="30" t="str">
        <f t="shared" si="30"/>
        <v>C</v>
      </c>
      <c r="C642" s="30" t="str">
        <f t="shared" si="31"/>
        <v>219</v>
      </c>
      <c r="D642" s="30">
        <f>①陸連データ貼付け!B642</f>
        <v>45674935</v>
      </c>
      <c r="E642" s="30" t="str">
        <f>①陸連データ貼付け!C642</f>
        <v>坂野　文昭</v>
      </c>
      <c r="F642" s="30" t="str">
        <f>ASC(①陸連データ貼付け!D642)</f>
        <v>ﾊﾞﾝﾉ ﾌﾐｱｷ</v>
      </c>
      <c r="G642" s="30" t="str">
        <f>①陸連データ貼付け!E642</f>
        <v>男</v>
      </c>
      <c r="H642" s="30">
        <f>①陸連データ貼付け!H642</f>
        <v>8301</v>
      </c>
      <c r="I642" s="30" t="str">
        <f>①陸連データ貼付け!I642</f>
        <v>ＴＥＡＭ　ＫＡＫＥＲＵ</v>
      </c>
      <c r="J642" s="30" t="str">
        <f>①陸連データ貼付け!J642</f>
        <v>チームカケル</v>
      </c>
      <c r="K642" s="30" t="str">
        <f t="shared" si="32"/>
        <v>ＴＥＡＭ　ＫＡＫＥＲＵ</v>
      </c>
      <c r="L642" s="30" t="str">
        <f>IF(①陸連データ貼付け!P642="","",①陸連データ貼付け!P642)</f>
        <v/>
      </c>
      <c r="M642" s="30" t="str">
        <f>①陸連データ貼付け!Q642</f>
        <v>一般</v>
      </c>
    </row>
    <row r="643" spans="1:13">
      <c r="A643" s="30" t="str">
        <f>IF(①陸連データ貼付け!M643="","",①陸連データ貼付け!M643)</f>
        <v>C228</v>
      </c>
      <c r="B643" s="30" t="str">
        <f t="shared" si="30"/>
        <v>C</v>
      </c>
      <c r="C643" s="30" t="str">
        <f t="shared" si="31"/>
        <v>228</v>
      </c>
      <c r="D643" s="30">
        <f>①陸連データ貼付け!B643</f>
        <v>72103316</v>
      </c>
      <c r="E643" s="30" t="str">
        <f>①陸連データ貼付け!C643</f>
        <v>平岩　篤弥</v>
      </c>
      <c r="F643" s="30" t="str">
        <f>ASC(①陸連データ貼付け!D643)</f>
        <v>ﾋﾗｲﾜ ｱﾂﾔ</v>
      </c>
      <c r="G643" s="30" t="str">
        <f>①陸連データ貼付け!E643</f>
        <v>男</v>
      </c>
      <c r="H643" s="30">
        <f>①陸連データ貼付け!H643</f>
        <v>8301</v>
      </c>
      <c r="I643" s="30" t="str">
        <f>①陸連データ貼付け!I643</f>
        <v>ＴＥＡＭ　ＫＡＫＥＲＵ</v>
      </c>
      <c r="J643" s="30" t="str">
        <f>①陸連データ貼付け!J643</f>
        <v>チームカケル</v>
      </c>
      <c r="K643" s="30" t="str">
        <f t="shared" si="32"/>
        <v>ＴＥＡＭ　ＫＡＫＥＲＵ</v>
      </c>
      <c r="L643" s="30" t="str">
        <f>IF(①陸連データ貼付け!P643="","",①陸連データ貼付け!P643)</f>
        <v/>
      </c>
      <c r="M643" s="30" t="str">
        <f>①陸連データ貼付け!Q643</f>
        <v>一般</v>
      </c>
    </row>
    <row r="644" spans="1:13">
      <c r="A644" s="30" t="str">
        <f>IF(①陸連データ貼付け!M644="","",①陸連データ貼付け!M644)</f>
        <v>C199</v>
      </c>
      <c r="B644" s="30" t="str">
        <f t="shared" si="30"/>
        <v>C</v>
      </c>
      <c r="C644" s="30" t="str">
        <f t="shared" si="31"/>
        <v>199</v>
      </c>
      <c r="D644" s="30">
        <f>①陸連データ貼付け!B644</f>
        <v>3060817</v>
      </c>
      <c r="E644" s="30" t="str">
        <f>①陸連データ貼付け!C644</f>
        <v>福田　淳也</v>
      </c>
      <c r="F644" s="30" t="str">
        <f>ASC(①陸連データ貼付け!D644)</f>
        <v>ﾌｸﾀﾞ ｼﾞｭﾝﾔ</v>
      </c>
      <c r="G644" s="30" t="str">
        <f>①陸連データ貼付け!E644</f>
        <v>男</v>
      </c>
      <c r="H644" s="30">
        <f>①陸連データ貼付け!H644</f>
        <v>8301</v>
      </c>
      <c r="I644" s="30" t="str">
        <f>①陸連データ貼付け!I644</f>
        <v>ＴＥＡＭ　ＫＡＫＥＲＵ</v>
      </c>
      <c r="J644" s="30" t="str">
        <f>①陸連データ貼付け!J644</f>
        <v>チームカケル</v>
      </c>
      <c r="K644" s="30" t="str">
        <f t="shared" si="32"/>
        <v>ＴＥＡＭ　ＫＡＫＥＲＵ</v>
      </c>
      <c r="L644" s="30" t="str">
        <f>IF(①陸連データ貼付け!P644="","",①陸連データ貼付け!P644)</f>
        <v/>
      </c>
      <c r="M644" s="30" t="str">
        <f>①陸連データ貼付け!Q644</f>
        <v>一般</v>
      </c>
    </row>
    <row r="645" spans="1:13">
      <c r="A645" s="30" t="str">
        <f>IF(①陸連データ貼付け!M645="","",①陸連データ貼付け!M645)</f>
        <v>C229</v>
      </c>
      <c r="B645" s="30" t="str">
        <f t="shared" si="30"/>
        <v>C</v>
      </c>
      <c r="C645" s="30" t="str">
        <f t="shared" si="31"/>
        <v>229</v>
      </c>
      <c r="D645" s="30">
        <f>①陸連データ貼付け!B645</f>
        <v>72756330</v>
      </c>
      <c r="E645" s="30" t="str">
        <f>①陸連データ貼付け!C645</f>
        <v>前田　健一</v>
      </c>
      <c r="F645" s="30" t="str">
        <f>ASC(①陸連データ貼付け!D645)</f>
        <v>ﾏｴﾀﾞ ｹﾝｲﾁ</v>
      </c>
      <c r="G645" s="30" t="str">
        <f>①陸連データ貼付け!E645</f>
        <v>男</v>
      </c>
      <c r="H645" s="30">
        <f>①陸連データ貼付け!H645</f>
        <v>8301</v>
      </c>
      <c r="I645" s="30" t="str">
        <f>①陸連データ貼付け!I645</f>
        <v>ＴＥＡＭ　ＫＡＫＥＲＵ</v>
      </c>
      <c r="J645" s="30" t="str">
        <f>①陸連データ貼付け!J645</f>
        <v>チームカケル</v>
      </c>
      <c r="K645" s="30" t="str">
        <f t="shared" si="32"/>
        <v>ＴＥＡＭ　ＫＡＫＥＲＵ</v>
      </c>
      <c r="L645" s="30" t="str">
        <f>IF(①陸連データ貼付け!P645="","",①陸連データ貼付け!P645)</f>
        <v/>
      </c>
      <c r="M645" s="30" t="str">
        <f>①陸連データ貼付け!Q645</f>
        <v>一般</v>
      </c>
    </row>
    <row r="646" spans="1:13">
      <c r="A646" s="30" t="str">
        <f>IF(①陸連データ貼付け!M646="","",①陸連データ貼付け!M646)</f>
        <v>C203</v>
      </c>
      <c r="B646" s="30" t="str">
        <f t="shared" si="30"/>
        <v>C</v>
      </c>
      <c r="C646" s="30" t="str">
        <f t="shared" si="31"/>
        <v>203</v>
      </c>
      <c r="D646" s="30">
        <f>①陸連データ貼付け!B646</f>
        <v>3061515</v>
      </c>
      <c r="E646" s="30" t="str">
        <f>①陸連データ貼付け!C646</f>
        <v>松崎　真幸</v>
      </c>
      <c r="F646" s="30" t="str">
        <f>ASC(①陸連データ貼付け!D646)</f>
        <v>ﾏﾂｻﾞｷ ﾏｻﾕｷ</v>
      </c>
      <c r="G646" s="30" t="str">
        <f>①陸連データ貼付け!E646</f>
        <v>男</v>
      </c>
      <c r="H646" s="30">
        <f>①陸連データ貼付け!H646</f>
        <v>8301</v>
      </c>
      <c r="I646" s="30" t="str">
        <f>①陸連データ貼付け!I646</f>
        <v>ＴＥＡＭ　ＫＡＫＥＲＵ</v>
      </c>
      <c r="J646" s="30" t="str">
        <f>①陸連データ貼付け!J646</f>
        <v>チームカケル</v>
      </c>
      <c r="K646" s="30" t="str">
        <f t="shared" si="32"/>
        <v>ＴＥＡＭ　ＫＡＫＥＲＵ</v>
      </c>
      <c r="L646" s="30" t="str">
        <f>IF(①陸連データ貼付け!P646="","",①陸連データ貼付け!P646)</f>
        <v/>
      </c>
      <c r="M646" s="30" t="str">
        <f>①陸連データ貼付け!Q646</f>
        <v>一般</v>
      </c>
    </row>
    <row r="647" spans="1:13">
      <c r="A647" s="30" t="str">
        <f>IF(①陸連データ貼付け!M647="","",①陸連データ貼付け!M647)</f>
        <v>C215</v>
      </c>
      <c r="B647" s="30" t="str">
        <f t="shared" si="30"/>
        <v>C</v>
      </c>
      <c r="C647" s="30" t="str">
        <f t="shared" si="31"/>
        <v>215</v>
      </c>
      <c r="D647" s="30">
        <f>①陸連データ貼付け!B647</f>
        <v>24739025</v>
      </c>
      <c r="E647" s="30" t="str">
        <f>①陸連データ貼付け!C647</f>
        <v>水野　学</v>
      </c>
      <c r="F647" s="30" t="str">
        <f>ASC(①陸連データ貼付け!D647)</f>
        <v>ﾐｽﾞﾉ ﾏﾅﾌﾞ</v>
      </c>
      <c r="G647" s="30" t="str">
        <f>①陸連データ貼付け!E647</f>
        <v>男</v>
      </c>
      <c r="H647" s="30">
        <f>①陸連データ貼付け!H647</f>
        <v>8301</v>
      </c>
      <c r="I647" s="30" t="str">
        <f>①陸連データ貼付け!I647</f>
        <v>ＴＥＡＭ　ＫＡＫＥＲＵ</v>
      </c>
      <c r="J647" s="30" t="str">
        <f>①陸連データ貼付け!J647</f>
        <v>チームカケル</v>
      </c>
      <c r="K647" s="30" t="str">
        <f t="shared" si="32"/>
        <v>ＴＥＡＭ　ＫＡＫＥＲＵ</v>
      </c>
      <c r="L647" s="30" t="str">
        <f>IF(①陸連データ貼付け!P647="","",①陸連データ貼付け!P647)</f>
        <v/>
      </c>
      <c r="M647" s="30" t="str">
        <f>①陸連データ貼付け!Q647</f>
        <v>一般</v>
      </c>
    </row>
    <row r="648" spans="1:13">
      <c r="A648" s="30" t="str">
        <f>IF(①陸連データ貼付け!M648="","",①陸連データ貼付け!M648)</f>
        <v>C198</v>
      </c>
      <c r="B648" s="30" t="str">
        <f t="shared" si="30"/>
        <v>C</v>
      </c>
      <c r="C648" s="30" t="str">
        <f t="shared" si="31"/>
        <v>198</v>
      </c>
      <c r="D648" s="30">
        <f>①陸連データ貼付け!B648</f>
        <v>3040815</v>
      </c>
      <c r="E648" s="30" t="str">
        <f>①陸連データ貼付け!C648</f>
        <v>宮地　弘典</v>
      </c>
      <c r="F648" s="30" t="str">
        <f>ASC(①陸連データ貼付け!D648)</f>
        <v>ﾐﾔﾁ ﾋﾛﾉﾘ</v>
      </c>
      <c r="G648" s="30" t="str">
        <f>①陸連データ貼付け!E648</f>
        <v>男</v>
      </c>
      <c r="H648" s="30">
        <f>①陸連データ貼付け!H648</f>
        <v>8301</v>
      </c>
      <c r="I648" s="30" t="str">
        <f>①陸連データ貼付け!I648</f>
        <v>ＴＥＡＭ　ＫＡＫＥＲＵ</v>
      </c>
      <c r="J648" s="30" t="str">
        <f>①陸連データ貼付け!J648</f>
        <v>チームカケル</v>
      </c>
      <c r="K648" s="30" t="str">
        <f t="shared" si="32"/>
        <v>ＴＥＡＭ　ＫＡＫＥＲＵ</v>
      </c>
      <c r="L648" s="30" t="str">
        <f>IF(①陸連データ貼付け!P648="","",①陸連データ貼付け!P648)</f>
        <v/>
      </c>
      <c r="M648" s="30" t="str">
        <f>①陸連データ貼付け!Q648</f>
        <v>一般</v>
      </c>
    </row>
    <row r="649" spans="1:13">
      <c r="A649" s="30" t="str">
        <f>IF(①陸連データ貼付け!M649="","",①陸連データ貼付け!M649)</f>
        <v>C216</v>
      </c>
      <c r="B649" s="30" t="str">
        <f t="shared" si="30"/>
        <v>C</v>
      </c>
      <c r="C649" s="30" t="str">
        <f t="shared" si="31"/>
        <v>216</v>
      </c>
      <c r="D649" s="30">
        <f>①陸連データ貼付け!B649</f>
        <v>24739227</v>
      </c>
      <c r="E649" s="30" t="str">
        <f>①陸連データ貼付け!C649</f>
        <v>村瀬　正則</v>
      </c>
      <c r="F649" s="30" t="str">
        <f>ASC(①陸連データ貼付け!D649)</f>
        <v>ﾑﾗｾ ﾏｻﾉﾘ</v>
      </c>
      <c r="G649" s="30" t="str">
        <f>①陸連データ貼付け!E649</f>
        <v>男</v>
      </c>
      <c r="H649" s="30">
        <f>①陸連データ貼付け!H649</f>
        <v>8301</v>
      </c>
      <c r="I649" s="30" t="str">
        <f>①陸連データ貼付け!I649</f>
        <v>ＴＥＡＭ　ＫＡＫＥＲＵ</v>
      </c>
      <c r="J649" s="30" t="str">
        <f>①陸連データ貼付け!J649</f>
        <v>チームカケル</v>
      </c>
      <c r="K649" s="30" t="str">
        <f t="shared" si="32"/>
        <v>ＴＥＡＭ　ＫＡＫＥＲＵ</v>
      </c>
      <c r="L649" s="30" t="str">
        <f>IF(①陸連データ貼付け!P649="","",①陸連データ貼付け!P649)</f>
        <v/>
      </c>
      <c r="M649" s="30" t="str">
        <f>①陸連データ貼付け!Q649</f>
        <v>一般</v>
      </c>
    </row>
    <row r="650" spans="1:13">
      <c r="A650" s="30" t="str">
        <f>IF(①陸連データ貼付け!M650="","",①陸連データ貼付け!M650)</f>
        <v>C221</v>
      </c>
      <c r="B650" s="30" t="str">
        <f t="shared" si="30"/>
        <v>C</v>
      </c>
      <c r="C650" s="30" t="str">
        <f t="shared" si="31"/>
        <v>221</v>
      </c>
      <c r="D650" s="30">
        <f>①陸連データ貼付け!B650</f>
        <v>58153830</v>
      </c>
      <c r="E650" s="30" t="str">
        <f>①陸連データ貼付け!C650</f>
        <v>油井　一成</v>
      </c>
      <c r="F650" s="30" t="str">
        <f>ASC(①陸連データ貼付け!D650)</f>
        <v>ﾕｲ ｲｯｾｲ</v>
      </c>
      <c r="G650" s="30" t="str">
        <f>①陸連データ貼付け!E650</f>
        <v>男</v>
      </c>
      <c r="H650" s="30">
        <f>①陸連データ貼付け!H650</f>
        <v>8301</v>
      </c>
      <c r="I650" s="30" t="str">
        <f>①陸連データ貼付け!I650</f>
        <v>ＴＥＡＭ　ＫＡＫＥＲＵ</v>
      </c>
      <c r="J650" s="30" t="str">
        <f>①陸連データ貼付け!J650</f>
        <v>チームカケル</v>
      </c>
      <c r="K650" s="30" t="str">
        <f t="shared" si="32"/>
        <v>ＴＥＡＭ　ＫＡＫＥＲＵ</v>
      </c>
      <c r="L650" s="30" t="str">
        <f>IF(①陸連データ貼付け!P650="","",①陸連データ貼付け!P650)</f>
        <v/>
      </c>
      <c r="M650" s="30" t="str">
        <f>①陸連データ貼付け!Q650</f>
        <v>一般</v>
      </c>
    </row>
    <row r="651" spans="1:13">
      <c r="A651" s="30" t="str">
        <f>IF(①陸連データ貼付け!M651="","",①陸連データ貼付け!M651)</f>
        <v>C97</v>
      </c>
      <c r="B651" s="30" t="str">
        <f t="shared" si="30"/>
        <v>C</v>
      </c>
      <c r="C651" s="30" t="str">
        <f t="shared" si="31"/>
        <v>97</v>
      </c>
      <c r="D651" s="30">
        <f>①陸連データ貼付け!B651</f>
        <v>45648633</v>
      </c>
      <c r="E651" s="30" t="str">
        <f>①陸連データ貼付け!C651</f>
        <v>飯田　将博</v>
      </c>
      <c r="F651" s="30" t="str">
        <f>ASC(①陸連データ貼付け!D651)</f>
        <v>ｲｲﾀﾞ ﾏｻﾋﾛ</v>
      </c>
      <c r="G651" s="30" t="str">
        <f>①陸連データ貼付け!E651</f>
        <v>男</v>
      </c>
      <c r="H651" s="30">
        <f>①陸連データ貼付け!H651</f>
        <v>8203</v>
      </c>
      <c r="I651" s="30" t="str">
        <f>①陸連データ貼付け!I651</f>
        <v>堤クラブ</v>
      </c>
      <c r="J651" s="30" t="str">
        <f>①陸連データ貼付け!J651</f>
        <v>ツツミクラブ</v>
      </c>
      <c r="K651" s="30" t="str">
        <f t="shared" si="32"/>
        <v>堤クラブ</v>
      </c>
      <c r="L651" s="30" t="str">
        <f>IF(①陸連データ貼付け!P651="","",①陸連データ貼付け!P651)</f>
        <v/>
      </c>
      <c r="M651" s="30" t="str">
        <f>①陸連データ貼付け!Q651</f>
        <v>一般</v>
      </c>
    </row>
    <row r="652" spans="1:13">
      <c r="A652" s="30" t="str">
        <f>IF(①陸連データ貼付け!M652="","",①陸連データ貼付け!M652)</f>
        <v>C539</v>
      </c>
      <c r="B652" s="30" t="str">
        <f t="shared" si="30"/>
        <v>C</v>
      </c>
      <c r="C652" s="30" t="str">
        <f t="shared" si="31"/>
        <v>539</v>
      </c>
      <c r="D652" s="30">
        <f>①陸連データ貼付け!B652</f>
        <v>2961725</v>
      </c>
      <c r="E652" s="30" t="str">
        <f>①陸連データ貼付け!C652</f>
        <v>上野　直人</v>
      </c>
      <c r="F652" s="30" t="str">
        <f>ASC(①陸連データ貼付け!D652)</f>
        <v>ｳｴﾉ ﾅｵﾄ</v>
      </c>
      <c r="G652" s="30" t="str">
        <f>①陸連データ貼付け!E652</f>
        <v>男</v>
      </c>
      <c r="H652" s="30">
        <f>①陸連データ貼付け!H652</f>
        <v>8203</v>
      </c>
      <c r="I652" s="30" t="str">
        <f>①陸連データ貼付け!I652</f>
        <v>堤クラブ</v>
      </c>
      <c r="J652" s="30" t="str">
        <f>①陸連データ貼付け!J652</f>
        <v>ツツミクラブ</v>
      </c>
      <c r="K652" s="30" t="str">
        <f t="shared" si="32"/>
        <v>堤クラブ</v>
      </c>
      <c r="L652" s="30" t="str">
        <f>IF(①陸連データ貼付け!P652="","",①陸連データ貼付け!P652)</f>
        <v/>
      </c>
      <c r="M652" s="30" t="str">
        <f>①陸連データ貼付け!Q652</f>
        <v>一般</v>
      </c>
    </row>
    <row r="653" spans="1:13">
      <c r="A653" s="30" t="str">
        <f>IF(①陸連データ貼付け!M653="","",①陸連データ貼付け!M653)</f>
        <v>C96</v>
      </c>
      <c r="B653" s="30" t="str">
        <f t="shared" si="30"/>
        <v>C</v>
      </c>
      <c r="C653" s="30" t="str">
        <f t="shared" si="31"/>
        <v>96</v>
      </c>
      <c r="D653" s="30">
        <f>①陸連データ貼付け!B653</f>
        <v>24733625</v>
      </c>
      <c r="E653" s="30" t="str">
        <f>①陸連データ貼付け!C653</f>
        <v>尾間　吉次</v>
      </c>
      <c r="F653" s="30" t="str">
        <f>ASC(①陸連データ貼付け!D653)</f>
        <v>ｵﾏ ﾖｼﾂｸﾞ</v>
      </c>
      <c r="G653" s="30" t="str">
        <f>①陸連データ貼付け!E653</f>
        <v>男</v>
      </c>
      <c r="H653" s="30">
        <f>①陸連データ貼付け!H653</f>
        <v>8203</v>
      </c>
      <c r="I653" s="30" t="str">
        <f>①陸連データ貼付け!I653</f>
        <v>堤クラブ</v>
      </c>
      <c r="J653" s="30" t="str">
        <f>①陸連データ貼付け!J653</f>
        <v>ツツミクラブ</v>
      </c>
      <c r="K653" s="30" t="str">
        <f t="shared" si="32"/>
        <v>堤クラブ</v>
      </c>
      <c r="L653" s="30" t="str">
        <f>IF(①陸連データ貼付け!P653="","",①陸連データ貼付け!P653)</f>
        <v/>
      </c>
      <c r="M653" s="30" t="str">
        <f>①陸連データ貼付け!Q653</f>
        <v>一般</v>
      </c>
    </row>
    <row r="654" spans="1:13">
      <c r="A654" s="30" t="str">
        <f>IF(①陸連データ貼付け!M654="","",①陸連データ貼付け!M654)</f>
        <v>C98</v>
      </c>
      <c r="B654" s="30" t="str">
        <f t="shared" si="30"/>
        <v>C</v>
      </c>
      <c r="C654" s="30" t="str">
        <f t="shared" si="31"/>
        <v>98</v>
      </c>
      <c r="D654" s="30">
        <f>①陸連データ貼付け!B654</f>
        <v>84961331</v>
      </c>
      <c r="E654" s="30" t="str">
        <f>①陸連データ貼付け!C654</f>
        <v>木川　信也</v>
      </c>
      <c r="F654" s="30" t="str">
        <f>ASC(①陸連データ貼付け!D654)</f>
        <v>ｷｶﾞﾜ ｼﾝﾔ</v>
      </c>
      <c r="G654" s="30" t="str">
        <f>①陸連データ貼付け!E654</f>
        <v>男</v>
      </c>
      <c r="H654" s="30">
        <f>①陸連データ貼付け!H654</f>
        <v>8203</v>
      </c>
      <c r="I654" s="30" t="str">
        <f>①陸連データ貼付け!I654</f>
        <v>堤クラブ</v>
      </c>
      <c r="J654" s="30" t="str">
        <f>①陸連データ貼付け!J654</f>
        <v>ツツミクラブ</v>
      </c>
      <c r="K654" s="30" t="str">
        <f t="shared" si="32"/>
        <v>堤クラブ</v>
      </c>
      <c r="L654" s="30" t="str">
        <f>IF(①陸連データ貼付け!P654="","",①陸連データ貼付け!P654)</f>
        <v/>
      </c>
      <c r="M654" s="30" t="str">
        <f>①陸連データ貼付け!Q654</f>
        <v>一般</v>
      </c>
    </row>
    <row r="655" spans="1:13">
      <c r="A655" s="30" t="str">
        <f>IF(①陸連データ貼付け!M655="","",①陸連データ貼付け!M655)</f>
        <v>C93</v>
      </c>
      <c r="B655" s="30" t="str">
        <f t="shared" si="30"/>
        <v>C</v>
      </c>
      <c r="C655" s="30" t="str">
        <f t="shared" si="31"/>
        <v>93</v>
      </c>
      <c r="D655" s="30">
        <f>①陸連データ貼付け!B655</f>
        <v>24732624</v>
      </c>
      <c r="E655" s="30" t="str">
        <f>①陸連データ貼付け!C655</f>
        <v>佐藤　隆義</v>
      </c>
      <c r="F655" s="30" t="str">
        <f>ASC(①陸連データ貼付け!D655)</f>
        <v>ｻﾄｳ ﾀｶﾖｼ</v>
      </c>
      <c r="G655" s="30" t="str">
        <f>①陸連データ貼付け!E655</f>
        <v>男</v>
      </c>
      <c r="H655" s="30">
        <f>①陸連データ貼付け!H655</f>
        <v>8203</v>
      </c>
      <c r="I655" s="30" t="str">
        <f>①陸連データ貼付け!I655</f>
        <v>堤クラブ</v>
      </c>
      <c r="J655" s="30" t="str">
        <f>①陸連データ貼付け!J655</f>
        <v>ツツミクラブ</v>
      </c>
      <c r="K655" s="30" t="str">
        <f t="shared" si="32"/>
        <v>堤クラブ</v>
      </c>
      <c r="L655" s="30" t="str">
        <f>IF(①陸連データ貼付け!P655="","",①陸連データ貼付け!P655)</f>
        <v/>
      </c>
      <c r="M655" s="30" t="str">
        <f>①陸連データ貼付け!Q655</f>
        <v>一般</v>
      </c>
    </row>
    <row r="656" spans="1:13">
      <c r="A656" s="30" t="str">
        <f>IF(①陸連データ貼付け!M656="","",①陸連データ貼付け!M656)</f>
        <v>C91</v>
      </c>
      <c r="B656" s="30" t="str">
        <f t="shared" si="30"/>
        <v>C</v>
      </c>
      <c r="C656" s="30" t="str">
        <f t="shared" si="31"/>
        <v>91</v>
      </c>
      <c r="D656" s="30">
        <f>①陸連データ貼付け!B656</f>
        <v>2961422</v>
      </c>
      <c r="E656" s="30" t="str">
        <f>①陸連データ貼付け!C656</f>
        <v>舟生　克久</v>
      </c>
      <c r="F656" s="30" t="str">
        <f>ASC(①陸連データ貼付け!D656)</f>
        <v>ﾌﾆｭｳ ｶﾂﾋｻ</v>
      </c>
      <c r="G656" s="30" t="str">
        <f>①陸連データ貼付け!E656</f>
        <v>男</v>
      </c>
      <c r="H656" s="30">
        <f>①陸連データ貼付け!H656</f>
        <v>8203</v>
      </c>
      <c r="I656" s="30" t="str">
        <f>①陸連データ貼付け!I656</f>
        <v>堤クラブ</v>
      </c>
      <c r="J656" s="30" t="str">
        <f>①陸連データ貼付け!J656</f>
        <v>ツツミクラブ</v>
      </c>
      <c r="K656" s="30" t="str">
        <f t="shared" si="32"/>
        <v>堤クラブ</v>
      </c>
      <c r="L656" s="30" t="str">
        <f>IF(①陸連データ貼付け!P656="","",①陸連データ貼付け!P656)</f>
        <v/>
      </c>
      <c r="M656" s="30" t="str">
        <f>①陸連データ貼付け!Q656</f>
        <v>一般</v>
      </c>
    </row>
    <row r="657" spans="1:13">
      <c r="A657" s="30" t="str">
        <f>IF(①陸連データ貼付け!M657="","",①陸連データ貼付け!M657)</f>
        <v>C92</v>
      </c>
      <c r="B657" s="30" t="str">
        <f t="shared" si="30"/>
        <v>C</v>
      </c>
      <c r="C657" s="30" t="str">
        <f t="shared" si="31"/>
        <v>92</v>
      </c>
      <c r="D657" s="30">
        <f>①陸連データ貼付け!B657</f>
        <v>3118518</v>
      </c>
      <c r="E657" s="30" t="str">
        <f>①陸連データ貼付け!C657</f>
        <v>堀田　明則</v>
      </c>
      <c r="F657" s="30" t="str">
        <f>ASC(①陸連データ貼付け!D657)</f>
        <v>ﾎｯﾀ ｱｷﾉﾘ</v>
      </c>
      <c r="G657" s="30" t="str">
        <f>①陸連データ貼付け!E657</f>
        <v>男</v>
      </c>
      <c r="H657" s="30">
        <f>①陸連データ貼付け!H657</f>
        <v>8203</v>
      </c>
      <c r="I657" s="30" t="str">
        <f>①陸連データ貼付け!I657</f>
        <v>堤クラブ</v>
      </c>
      <c r="J657" s="30" t="str">
        <f>①陸連データ貼付け!J657</f>
        <v>ツツミクラブ</v>
      </c>
      <c r="K657" s="30" t="str">
        <f t="shared" si="32"/>
        <v>堤クラブ</v>
      </c>
      <c r="L657" s="30" t="str">
        <f>IF(①陸連データ貼付け!P657="","",①陸連データ貼付け!P657)</f>
        <v/>
      </c>
      <c r="M657" s="30" t="str">
        <f>①陸連データ貼付け!Q657</f>
        <v>一般</v>
      </c>
    </row>
    <row r="658" spans="1:13">
      <c r="A658" s="30" t="str">
        <f>IF(①陸連データ貼付け!M658="","",①陸連データ貼付け!M658)</f>
        <v>C95</v>
      </c>
      <c r="B658" s="30" t="str">
        <f t="shared" si="30"/>
        <v>C</v>
      </c>
      <c r="C658" s="30" t="str">
        <f t="shared" si="31"/>
        <v>95</v>
      </c>
      <c r="D658" s="30">
        <f>①陸連データ貼付け!B658</f>
        <v>24733322</v>
      </c>
      <c r="E658" s="30" t="str">
        <f>①陸連データ貼付け!C658</f>
        <v>前橋　宏紀</v>
      </c>
      <c r="F658" s="30" t="str">
        <f>ASC(①陸連データ貼付け!D658)</f>
        <v>ﾏｴﾊｼ ﾋﾛｷ</v>
      </c>
      <c r="G658" s="30" t="str">
        <f>①陸連データ貼付け!E658</f>
        <v>男</v>
      </c>
      <c r="H658" s="30">
        <f>①陸連データ貼付け!H658</f>
        <v>8203</v>
      </c>
      <c r="I658" s="30" t="str">
        <f>①陸連データ貼付け!I658</f>
        <v>堤クラブ</v>
      </c>
      <c r="J658" s="30" t="str">
        <f>①陸連データ貼付け!J658</f>
        <v>ツツミクラブ</v>
      </c>
      <c r="K658" s="30" t="str">
        <f t="shared" si="32"/>
        <v>堤クラブ</v>
      </c>
      <c r="L658" s="30" t="str">
        <f>IF(①陸連データ貼付け!P658="","",①陸連データ貼付け!P658)</f>
        <v/>
      </c>
      <c r="M658" s="30" t="str">
        <f>①陸連データ貼付け!Q658</f>
        <v>一般</v>
      </c>
    </row>
    <row r="659" spans="1:13">
      <c r="A659" s="30" t="str">
        <f>IF(①陸連データ貼付け!M659="","",①陸連データ貼付け!M659)</f>
        <v>C94</v>
      </c>
      <c r="B659" s="30" t="str">
        <f t="shared" si="30"/>
        <v>C</v>
      </c>
      <c r="C659" s="30" t="str">
        <f t="shared" si="31"/>
        <v>94</v>
      </c>
      <c r="D659" s="30">
        <f>①陸連データ貼付け!B659</f>
        <v>24733120</v>
      </c>
      <c r="E659" s="30" t="str">
        <f>①陸連データ貼付け!C659</f>
        <v>丸山　正</v>
      </c>
      <c r="F659" s="30" t="str">
        <f>ASC(①陸連データ貼付け!D659)</f>
        <v>ﾏﾙﾔﾏ ﾀﾀﾞｼ</v>
      </c>
      <c r="G659" s="30" t="str">
        <f>①陸連データ貼付け!E659</f>
        <v>男</v>
      </c>
      <c r="H659" s="30">
        <f>①陸連データ貼付け!H659</f>
        <v>8203</v>
      </c>
      <c r="I659" s="30" t="str">
        <f>①陸連データ貼付け!I659</f>
        <v>堤クラブ</v>
      </c>
      <c r="J659" s="30" t="str">
        <f>①陸連データ貼付け!J659</f>
        <v>ツツミクラブ</v>
      </c>
      <c r="K659" s="30" t="str">
        <f t="shared" si="32"/>
        <v>堤クラブ</v>
      </c>
      <c r="L659" s="30" t="str">
        <f>IF(①陸連データ貼付け!P659="","",①陸連データ貼付け!P659)</f>
        <v/>
      </c>
      <c r="M659" s="30" t="str">
        <f>①陸連データ貼付け!Q659</f>
        <v>一般</v>
      </c>
    </row>
    <row r="660" spans="1:13">
      <c r="A660" s="30" t="str">
        <f>IF(①陸連データ貼付け!M660="","",①陸連データ貼付け!M660)</f>
        <v>C626</v>
      </c>
      <c r="B660" s="30" t="str">
        <f t="shared" si="30"/>
        <v>C</v>
      </c>
      <c r="C660" s="30" t="str">
        <f t="shared" si="31"/>
        <v>626</v>
      </c>
      <c r="D660" s="30">
        <f>①陸連データ貼付け!B660</f>
        <v>3050816</v>
      </c>
      <c r="E660" s="30" t="str">
        <f>①陸連データ貼付け!C660</f>
        <v>青木　繁</v>
      </c>
      <c r="F660" s="30" t="str">
        <f>ASC(①陸連データ貼付け!D660)</f>
        <v>ｱｵｷ ｼｹﾞﾙ</v>
      </c>
      <c r="G660" s="30" t="str">
        <f>①陸連データ貼付け!E660</f>
        <v>男</v>
      </c>
      <c r="H660" s="30">
        <f>①陸連データ貼付け!H660</f>
        <v>19114</v>
      </c>
      <c r="I660" s="30" t="str">
        <f>①陸連データ貼付け!I660</f>
        <v>TSR愛知</v>
      </c>
      <c r="J660" s="30" t="str">
        <f>①陸連データ貼付け!J660</f>
        <v>ティーエスアールアイチ</v>
      </c>
      <c r="K660" s="30" t="str">
        <f t="shared" si="32"/>
        <v>TSR愛知</v>
      </c>
      <c r="L660" s="30" t="str">
        <f>IF(①陸連データ貼付け!P660="","",①陸連データ貼付け!P660)</f>
        <v/>
      </c>
      <c r="M660" s="30" t="str">
        <f>①陸連データ貼付け!Q660</f>
        <v>一般</v>
      </c>
    </row>
    <row r="661" spans="1:13">
      <c r="A661" s="30" t="str">
        <f>IF(①陸連データ貼付け!M661="","",①陸連データ貼付け!M661)</f>
        <v>C625</v>
      </c>
      <c r="B661" s="30" t="str">
        <f t="shared" si="30"/>
        <v>C</v>
      </c>
      <c r="C661" s="30" t="str">
        <f t="shared" si="31"/>
        <v>625</v>
      </c>
      <c r="D661" s="30">
        <f>①陸連データ貼付け!B661</f>
        <v>3050715</v>
      </c>
      <c r="E661" s="30" t="str">
        <f>①陸連データ貼付け!C661</f>
        <v>斎藤　秀樹</v>
      </c>
      <c r="F661" s="30" t="str">
        <f>ASC(①陸連データ貼付け!D661)</f>
        <v>ｻｲﾄｳ ﾋﾃﾞｷ</v>
      </c>
      <c r="G661" s="30" t="str">
        <f>①陸連データ貼付け!E661</f>
        <v>男</v>
      </c>
      <c r="H661" s="30">
        <f>①陸連データ貼付け!H661</f>
        <v>19114</v>
      </c>
      <c r="I661" s="30" t="str">
        <f>①陸連データ貼付け!I661</f>
        <v>TSR愛知</v>
      </c>
      <c r="J661" s="30" t="str">
        <f>①陸連データ貼付け!J661</f>
        <v>ティーエスアールアイチ</v>
      </c>
      <c r="K661" s="30" t="str">
        <f t="shared" si="32"/>
        <v>TSR愛知</v>
      </c>
      <c r="L661" s="30" t="str">
        <f>IF(①陸連データ貼付け!P661="","",①陸連データ貼付け!P661)</f>
        <v/>
      </c>
      <c r="M661" s="30" t="str">
        <f>①陸連データ貼付け!Q661</f>
        <v>一般</v>
      </c>
    </row>
    <row r="662" spans="1:13">
      <c r="A662" s="30" t="str">
        <f>IF(①陸連データ貼付け!M662="","",①陸連データ貼付け!M662)</f>
        <v>C623</v>
      </c>
      <c r="B662" s="30" t="str">
        <f t="shared" si="30"/>
        <v>C</v>
      </c>
      <c r="C662" s="30" t="str">
        <f t="shared" si="31"/>
        <v>623</v>
      </c>
      <c r="D662" s="30">
        <f>①陸連データ貼付け!B662</f>
        <v>3050210</v>
      </c>
      <c r="E662" s="30" t="str">
        <f>①陸連データ貼付け!C662</f>
        <v>田上　聡</v>
      </c>
      <c r="F662" s="30" t="str">
        <f>ASC(①陸連データ貼付け!D662)</f>
        <v>ﾀｶﾞﾐ ｻﾄｼ</v>
      </c>
      <c r="G662" s="30" t="str">
        <f>①陸連データ貼付け!E662</f>
        <v>男</v>
      </c>
      <c r="H662" s="30">
        <f>①陸連データ貼付け!H662</f>
        <v>19114</v>
      </c>
      <c r="I662" s="30" t="str">
        <f>①陸連データ貼付け!I662</f>
        <v>TSR愛知</v>
      </c>
      <c r="J662" s="30" t="str">
        <f>①陸連データ貼付け!J662</f>
        <v>ティーエスアールアイチ</v>
      </c>
      <c r="K662" s="30" t="str">
        <f t="shared" si="32"/>
        <v>TSR愛知</v>
      </c>
      <c r="L662" s="30" t="str">
        <f>IF(①陸連データ貼付け!P662="","",①陸連データ貼付け!P662)</f>
        <v/>
      </c>
      <c r="M662" s="30" t="str">
        <f>①陸連データ貼付け!Q662</f>
        <v>一般</v>
      </c>
    </row>
    <row r="663" spans="1:13">
      <c r="A663" s="30" t="str">
        <f>IF(①陸連データ貼付け!M663="","",①陸連データ貼付け!M663)</f>
        <v>C622</v>
      </c>
      <c r="B663" s="30" t="str">
        <f t="shared" si="30"/>
        <v>C</v>
      </c>
      <c r="C663" s="30" t="str">
        <f t="shared" si="31"/>
        <v>622</v>
      </c>
      <c r="D663" s="30">
        <f>①陸連データ貼付け!B663</f>
        <v>3050199</v>
      </c>
      <c r="E663" s="30" t="str">
        <f>①陸連データ貼付け!C663</f>
        <v>近川　博</v>
      </c>
      <c r="F663" s="30" t="str">
        <f>ASC(①陸連データ貼付け!D663)</f>
        <v>ﾁｶｶﾞﾜ ﾋﾛｼ</v>
      </c>
      <c r="G663" s="30" t="str">
        <f>①陸連データ貼付け!E663</f>
        <v>男</v>
      </c>
      <c r="H663" s="30">
        <f>①陸連データ貼付け!H663</f>
        <v>19114</v>
      </c>
      <c r="I663" s="30" t="str">
        <f>①陸連データ貼付け!I663</f>
        <v>TSR愛知</v>
      </c>
      <c r="J663" s="30" t="str">
        <f>①陸連データ貼付け!J663</f>
        <v>ティーエスアールアイチ</v>
      </c>
      <c r="K663" s="30" t="str">
        <f t="shared" si="32"/>
        <v>TSR愛知</v>
      </c>
      <c r="L663" s="30" t="str">
        <f>IF(①陸連データ貼付け!P663="","",①陸連データ貼付け!P663)</f>
        <v/>
      </c>
      <c r="M663" s="30" t="str">
        <f>①陸連データ貼付け!Q663</f>
        <v>一般</v>
      </c>
    </row>
    <row r="664" spans="1:13">
      <c r="A664" s="30" t="str">
        <f>IF(①陸連データ貼付け!M664="","",①陸連データ貼付け!M664)</f>
        <v>C624</v>
      </c>
      <c r="B664" s="30" t="str">
        <f t="shared" si="30"/>
        <v>C</v>
      </c>
      <c r="C664" s="30" t="str">
        <f t="shared" si="31"/>
        <v>624</v>
      </c>
      <c r="D664" s="30">
        <f>①陸連データ貼付け!B664</f>
        <v>3050614</v>
      </c>
      <c r="E664" s="30" t="str">
        <f>①陸連データ貼付け!C664</f>
        <v>松本　良憲</v>
      </c>
      <c r="F664" s="30" t="str">
        <f>ASC(①陸連データ貼付け!D664)</f>
        <v>ﾏﾂﾓﾄ ﾖｼﾉﾘ</v>
      </c>
      <c r="G664" s="30" t="str">
        <f>①陸連データ貼付け!E664</f>
        <v>男</v>
      </c>
      <c r="H664" s="30">
        <f>①陸連データ貼付け!H664</f>
        <v>19114</v>
      </c>
      <c r="I664" s="30" t="str">
        <f>①陸連データ貼付け!I664</f>
        <v>TSR愛知</v>
      </c>
      <c r="J664" s="30" t="str">
        <f>①陸連データ貼付け!J664</f>
        <v>ティーエスアールアイチ</v>
      </c>
      <c r="K664" s="30" t="str">
        <f t="shared" si="32"/>
        <v>TSR愛知</v>
      </c>
      <c r="L664" s="30" t="str">
        <f>IF(①陸連データ貼付け!P664="","",①陸連データ貼付け!P664)</f>
        <v/>
      </c>
      <c r="M664" s="30" t="str">
        <f>①陸連データ貼付け!Q664</f>
        <v>一般</v>
      </c>
    </row>
    <row r="665" spans="1:13">
      <c r="A665" s="30" t="str">
        <f>IF(①陸連データ貼付け!M665="","",①陸連データ貼付け!M665)</f>
        <v>C310</v>
      </c>
      <c r="B665" s="30" t="str">
        <f t="shared" si="30"/>
        <v>C</v>
      </c>
      <c r="C665" s="30" t="str">
        <f t="shared" si="31"/>
        <v>310</v>
      </c>
      <c r="D665" s="30">
        <f>①陸連データ貼付け!B665</f>
        <v>3120511</v>
      </c>
      <c r="E665" s="30" t="str">
        <f>①陸連データ貼付け!C665</f>
        <v>相澤　京佑</v>
      </c>
      <c r="F665" s="30" t="str">
        <f>ASC(①陸連データ貼付け!D665)</f>
        <v>ｱｲｻﾞﾜ ｹｲｽｹ</v>
      </c>
      <c r="G665" s="30" t="str">
        <f>①陸連データ貼付け!E665</f>
        <v>男</v>
      </c>
      <c r="H665" s="30">
        <f>①陸連データ貼付け!H665</f>
        <v>19077</v>
      </c>
      <c r="I665" s="30" t="str">
        <f>①陸連データ貼付け!I665</f>
        <v>TPAC</v>
      </c>
      <c r="J665" s="30" t="str">
        <f>①陸連データ貼付け!J665</f>
        <v>ティーピーエーシー</v>
      </c>
      <c r="K665" s="30" t="str">
        <f t="shared" si="32"/>
        <v>TPAC</v>
      </c>
      <c r="L665" s="30" t="str">
        <f>IF(①陸連データ貼付け!P665="","",①陸連データ貼付け!P665)</f>
        <v/>
      </c>
      <c r="M665" s="30" t="str">
        <f>①陸連データ貼付け!Q665</f>
        <v>一般</v>
      </c>
    </row>
    <row r="666" spans="1:13">
      <c r="A666" s="30" t="str">
        <f>IF(①陸連データ貼付け!M666="","",①陸連データ貼付け!M666)</f>
        <v>C293</v>
      </c>
      <c r="B666" s="30" t="str">
        <f t="shared" si="30"/>
        <v>C</v>
      </c>
      <c r="C666" s="30" t="str">
        <f t="shared" si="31"/>
        <v>293</v>
      </c>
      <c r="D666" s="30">
        <f>①陸連データ貼付け!B666</f>
        <v>2943624</v>
      </c>
      <c r="E666" s="30" t="str">
        <f>①陸連データ貼付け!C666</f>
        <v>荒生　貴輝</v>
      </c>
      <c r="F666" s="30" t="str">
        <f>ASC(①陸連データ貼付け!D666)</f>
        <v>ｱﾗｵ ﾀｶｷ</v>
      </c>
      <c r="G666" s="30" t="str">
        <f>①陸連データ貼付け!E666</f>
        <v>男</v>
      </c>
      <c r="H666" s="30">
        <f>①陸連データ貼付け!H666</f>
        <v>19077</v>
      </c>
      <c r="I666" s="30" t="str">
        <f>①陸連データ貼付け!I666</f>
        <v>TPAC</v>
      </c>
      <c r="J666" s="30" t="str">
        <f>①陸連データ貼付け!J666</f>
        <v>ティーピーエーシー</v>
      </c>
      <c r="K666" s="30" t="str">
        <f t="shared" si="32"/>
        <v>TPAC</v>
      </c>
      <c r="L666" s="30" t="str">
        <f>IF(①陸連データ貼付け!P666="","",①陸連データ貼付け!P666)</f>
        <v/>
      </c>
      <c r="M666" s="30" t="str">
        <f>①陸連データ貼付け!Q666</f>
        <v>一般</v>
      </c>
    </row>
    <row r="667" spans="1:13">
      <c r="A667" s="30" t="str">
        <f>IF(①陸連データ貼付け!M667="","",①陸連データ貼付け!M667)</f>
        <v>C290</v>
      </c>
      <c r="B667" s="30" t="str">
        <f t="shared" si="30"/>
        <v>C</v>
      </c>
      <c r="C667" s="30" t="str">
        <f t="shared" si="31"/>
        <v>290</v>
      </c>
      <c r="D667" s="30">
        <f>①陸連データ貼付け!B667</f>
        <v>2943321</v>
      </c>
      <c r="E667" s="30" t="str">
        <f>①陸連データ貼付け!C667</f>
        <v>石橋　佑規</v>
      </c>
      <c r="F667" s="30" t="str">
        <f>ASC(①陸連データ貼付け!D667)</f>
        <v>ｲｼﾊﾞｼ ﾕｳｷ</v>
      </c>
      <c r="G667" s="30" t="str">
        <f>①陸連データ貼付け!E667</f>
        <v>男</v>
      </c>
      <c r="H667" s="30">
        <f>①陸連データ貼付け!H667</f>
        <v>19077</v>
      </c>
      <c r="I667" s="30" t="str">
        <f>①陸連データ貼付け!I667</f>
        <v>TPAC</v>
      </c>
      <c r="J667" s="30" t="str">
        <f>①陸連データ貼付け!J667</f>
        <v>ティーピーエーシー</v>
      </c>
      <c r="K667" s="30" t="str">
        <f t="shared" si="32"/>
        <v>TPAC</v>
      </c>
      <c r="L667" s="30" t="str">
        <f>IF(①陸連データ貼付け!P667="","",①陸連データ貼付け!P667)</f>
        <v/>
      </c>
      <c r="M667" s="30" t="str">
        <f>①陸連データ貼付け!Q667</f>
        <v>一般</v>
      </c>
    </row>
    <row r="668" spans="1:13">
      <c r="A668" s="30" t="str">
        <f>IF(①陸連データ貼付け!M668="","",①陸連データ貼付け!M668)</f>
        <v>C316</v>
      </c>
      <c r="B668" s="30" t="str">
        <f t="shared" ref="B668:B731" si="33">LEFT(A668,1)</f>
        <v>C</v>
      </c>
      <c r="C668" s="30" t="str">
        <f t="shared" ref="C668:C731" si="34">REPLACE(A668,1,1,"")</f>
        <v>316</v>
      </c>
      <c r="D668" s="30">
        <f>①陸連データ貼付け!B668</f>
        <v>30179626</v>
      </c>
      <c r="E668" s="30" t="str">
        <f>①陸連データ貼付け!C668</f>
        <v>石原　健生</v>
      </c>
      <c r="F668" s="30" t="str">
        <f>ASC(①陸連データ貼付け!D668)</f>
        <v>ｲｼﾊﾗ ｹﾝｾｲ</v>
      </c>
      <c r="G668" s="30" t="str">
        <f>①陸連データ貼付け!E668</f>
        <v>男</v>
      </c>
      <c r="H668" s="30">
        <f>①陸連データ貼付け!H668</f>
        <v>19077</v>
      </c>
      <c r="I668" s="30" t="str">
        <f>①陸連データ貼付け!I668</f>
        <v>TPAC</v>
      </c>
      <c r="J668" s="30" t="str">
        <f>①陸連データ貼付け!J668</f>
        <v>ティーピーエーシー</v>
      </c>
      <c r="K668" s="30" t="str">
        <f t="shared" ref="K668:K731" si="35">I668</f>
        <v>TPAC</v>
      </c>
      <c r="L668" s="30" t="str">
        <f>IF(①陸連データ貼付け!P668="","",①陸連データ貼付け!P668)</f>
        <v/>
      </c>
      <c r="M668" s="30" t="str">
        <f>①陸連データ貼付け!Q668</f>
        <v>一般</v>
      </c>
    </row>
    <row r="669" spans="1:13">
      <c r="A669" s="30" t="str">
        <f>IF(①陸連データ貼付け!M669="","",①陸連データ貼付け!M669)</f>
        <v>C297</v>
      </c>
      <c r="B669" s="30" t="str">
        <f t="shared" si="33"/>
        <v>C</v>
      </c>
      <c r="C669" s="30" t="str">
        <f t="shared" si="34"/>
        <v>297</v>
      </c>
      <c r="D669" s="30">
        <f>①陸連データ貼付け!B669</f>
        <v>2944221</v>
      </c>
      <c r="E669" s="30" t="str">
        <f>①陸連データ貼付け!C669</f>
        <v>石原　幸始</v>
      </c>
      <c r="F669" s="30" t="str">
        <f>ASC(①陸連データ貼付け!D669)</f>
        <v>ｲｼﾊﾗ ｺｳｼﾞ</v>
      </c>
      <c r="G669" s="30" t="str">
        <f>①陸連データ貼付け!E669</f>
        <v>男</v>
      </c>
      <c r="H669" s="30">
        <f>①陸連データ貼付け!H669</f>
        <v>19077</v>
      </c>
      <c r="I669" s="30" t="str">
        <f>①陸連データ貼付け!I669</f>
        <v>TPAC</v>
      </c>
      <c r="J669" s="30" t="str">
        <f>①陸連データ貼付け!J669</f>
        <v>ティーピーエーシー</v>
      </c>
      <c r="K669" s="30" t="str">
        <f t="shared" si="35"/>
        <v>TPAC</v>
      </c>
      <c r="L669" s="30" t="str">
        <f>IF(①陸連データ貼付け!P669="","",①陸連データ貼付け!P669)</f>
        <v/>
      </c>
      <c r="M669" s="30" t="str">
        <f>①陸連データ貼付け!Q669</f>
        <v>一般</v>
      </c>
    </row>
    <row r="670" spans="1:13">
      <c r="A670" s="30" t="str">
        <f>IF(①陸連データ貼付け!M670="","",①陸連データ貼付け!M670)</f>
        <v>C302</v>
      </c>
      <c r="B670" s="30" t="str">
        <f t="shared" si="33"/>
        <v>C</v>
      </c>
      <c r="C670" s="30" t="str">
        <f t="shared" si="34"/>
        <v>302</v>
      </c>
      <c r="D670" s="30">
        <f>①陸連データ貼付け!B670</f>
        <v>2944827</v>
      </c>
      <c r="E670" s="30" t="str">
        <f>①陸連データ貼付け!C670</f>
        <v>磯部　敏満</v>
      </c>
      <c r="F670" s="30" t="str">
        <f>ASC(①陸連データ貼付け!D670)</f>
        <v>ｲｿﾍﾞ ﾄｼﾐﾂ</v>
      </c>
      <c r="G670" s="30" t="str">
        <f>①陸連データ貼付け!E670</f>
        <v>男</v>
      </c>
      <c r="H670" s="30">
        <f>①陸連データ貼付け!H670</f>
        <v>19077</v>
      </c>
      <c r="I670" s="30" t="str">
        <f>①陸連データ貼付け!I670</f>
        <v>TPAC</v>
      </c>
      <c r="J670" s="30" t="str">
        <f>①陸連データ貼付け!J670</f>
        <v>ティーピーエーシー</v>
      </c>
      <c r="K670" s="30" t="str">
        <f t="shared" si="35"/>
        <v>TPAC</v>
      </c>
      <c r="L670" s="30" t="str">
        <f>IF(①陸連データ貼付け!P670="","",①陸連データ貼付け!P670)</f>
        <v/>
      </c>
      <c r="M670" s="30" t="str">
        <f>①陸連データ貼付け!Q670</f>
        <v>一般</v>
      </c>
    </row>
    <row r="671" spans="1:13">
      <c r="A671" s="30" t="str">
        <f>IF(①陸連データ貼付け!M671="","",①陸連データ貼付け!M671)</f>
        <v>C303</v>
      </c>
      <c r="B671" s="30" t="str">
        <f t="shared" si="33"/>
        <v>C</v>
      </c>
      <c r="C671" s="30" t="str">
        <f t="shared" si="34"/>
        <v>303</v>
      </c>
      <c r="D671" s="30">
        <f>①陸連データ貼付け!B671</f>
        <v>2945020</v>
      </c>
      <c r="E671" s="30" t="str">
        <f>①陸連データ貼付け!C671</f>
        <v>市原　翼</v>
      </c>
      <c r="F671" s="30" t="str">
        <f>ASC(①陸連データ貼付け!D671)</f>
        <v>ｲﾁﾊﾗ ﾂﾊﾞｻ</v>
      </c>
      <c r="G671" s="30" t="str">
        <f>①陸連データ貼付け!E671</f>
        <v>男</v>
      </c>
      <c r="H671" s="30">
        <f>①陸連データ貼付け!H671</f>
        <v>19077</v>
      </c>
      <c r="I671" s="30" t="str">
        <f>①陸連データ貼付け!I671</f>
        <v>TPAC</v>
      </c>
      <c r="J671" s="30" t="str">
        <f>①陸連データ貼付け!J671</f>
        <v>ティーピーエーシー</v>
      </c>
      <c r="K671" s="30" t="str">
        <f t="shared" si="35"/>
        <v>TPAC</v>
      </c>
      <c r="L671" s="30" t="str">
        <f>IF(①陸連データ貼付け!P671="","",①陸連データ貼付け!P671)</f>
        <v/>
      </c>
      <c r="M671" s="30" t="str">
        <f>①陸連データ貼付け!Q671</f>
        <v>一般</v>
      </c>
    </row>
    <row r="672" spans="1:13">
      <c r="A672" s="30" t="str">
        <f>IF(①陸連データ貼付け!M672="","",①陸連データ貼付け!M672)</f>
        <v>C307</v>
      </c>
      <c r="B672" s="30" t="str">
        <f t="shared" si="33"/>
        <v>C</v>
      </c>
      <c r="C672" s="30" t="str">
        <f t="shared" si="34"/>
        <v>307</v>
      </c>
      <c r="D672" s="30">
        <f>①陸連データ貼付け!B672</f>
        <v>3120177</v>
      </c>
      <c r="E672" s="30" t="str">
        <f>①陸連データ貼付け!C672</f>
        <v>井上　和男</v>
      </c>
      <c r="F672" s="30" t="str">
        <f>ASC(①陸連データ貼付け!D672)</f>
        <v>ｲﾉｳｴ ｶｽﾞｵ</v>
      </c>
      <c r="G672" s="30" t="str">
        <f>①陸連データ貼付け!E672</f>
        <v>男</v>
      </c>
      <c r="H672" s="30">
        <f>①陸連データ貼付け!H672</f>
        <v>19077</v>
      </c>
      <c r="I672" s="30" t="str">
        <f>①陸連データ貼付け!I672</f>
        <v>TPAC</v>
      </c>
      <c r="J672" s="30" t="str">
        <f>①陸連データ貼付け!J672</f>
        <v>ティーピーエーシー</v>
      </c>
      <c r="K672" s="30" t="str">
        <f t="shared" si="35"/>
        <v>TPAC</v>
      </c>
      <c r="L672" s="30" t="str">
        <f>IF(①陸連データ貼付け!P672="","",①陸連データ貼付け!P672)</f>
        <v/>
      </c>
      <c r="M672" s="30" t="str">
        <f>①陸連データ貼付け!Q672</f>
        <v>一般</v>
      </c>
    </row>
    <row r="673" spans="1:13">
      <c r="A673" s="30" t="str">
        <f>IF(①陸連データ貼付け!M673="","",①陸連データ貼付け!M673)</f>
        <v>C330</v>
      </c>
      <c r="B673" s="30" t="str">
        <f t="shared" si="33"/>
        <v>C</v>
      </c>
      <c r="C673" s="30" t="str">
        <f t="shared" si="34"/>
        <v>330</v>
      </c>
      <c r="D673" s="30">
        <f>①陸連データ貼付け!B673</f>
        <v>84906229</v>
      </c>
      <c r="E673" s="30" t="str">
        <f>①陸連データ貼付け!C673</f>
        <v>今津　隆史</v>
      </c>
      <c r="F673" s="30" t="str">
        <f>ASC(①陸連データ貼付け!D673)</f>
        <v>ｲﾏﾂﾞ ﾀｶｼ</v>
      </c>
      <c r="G673" s="30" t="str">
        <f>①陸連データ貼付け!E673</f>
        <v>男</v>
      </c>
      <c r="H673" s="30">
        <f>①陸連データ貼付け!H673</f>
        <v>19077</v>
      </c>
      <c r="I673" s="30" t="str">
        <f>①陸連データ貼付け!I673</f>
        <v>TPAC</v>
      </c>
      <c r="J673" s="30" t="str">
        <f>①陸連データ貼付け!J673</f>
        <v>ティーピーエーシー</v>
      </c>
      <c r="K673" s="30" t="str">
        <f t="shared" si="35"/>
        <v>TPAC</v>
      </c>
      <c r="L673" s="30" t="str">
        <f>IF(①陸連データ貼付け!P673="","",①陸連データ貼付け!P673)</f>
        <v/>
      </c>
      <c r="M673" s="30" t="str">
        <f>①陸連データ貼付け!Q673</f>
        <v>一般</v>
      </c>
    </row>
    <row r="674" spans="1:13">
      <c r="A674" s="30" t="str">
        <f>IF(①陸連データ貼付け!M674="","",①陸連データ貼付け!M674)</f>
        <v>C288</v>
      </c>
      <c r="B674" s="30" t="str">
        <f t="shared" si="33"/>
        <v>C</v>
      </c>
      <c r="C674" s="30" t="str">
        <f t="shared" si="34"/>
        <v>288</v>
      </c>
      <c r="D674" s="30">
        <f>①陸連データ貼付け!B674</f>
        <v>2942926</v>
      </c>
      <c r="E674" s="30" t="str">
        <f>①陸連データ貼付け!C674</f>
        <v>植松　博正</v>
      </c>
      <c r="F674" s="30" t="str">
        <f>ASC(①陸連データ貼付け!D674)</f>
        <v>ｳｴﾏﾂ ﾋﾛﾏｻ</v>
      </c>
      <c r="G674" s="30" t="str">
        <f>①陸連データ貼付け!E674</f>
        <v>男</v>
      </c>
      <c r="H674" s="30">
        <f>①陸連データ貼付け!H674</f>
        <v>19077</v>
      </c>
      <c r="I674" s="30" t="str">
        <f>①陸連データ貼付け!I674</f>
        <v>TPAC</v>
      </c>
      <c r="J674" s="30" t="str">
        <f>①陸連データ貼付け!J674</f>
        <v>ティーピーエーシー</v>
      </c>
      <c r="K674" s="30" t="str">
        <f t="shared" si="35"/>
        <v>TPAC</v>
      </c>
      <c r="L674" s="30" t="str">
        <f>IF(①陸連データ貼付け!P674="","",①陸連データ貼付け!P674)</f>
        <v/>
      </c>
      <c r="M674" s="30" t="str">
        <f>①陸連データ貼付け!Q674</f>
        <v>一般</v>
      </c>
    </row>
    <row r="675" spans="1:13">
      <c r="A675" s="30" t="str">
        <f>IF(①陸連データ貼付け!M675="","",①陸連データ貼付け!M675)</f>
        <v>C328</v>
      </c>
      <c r="B675" s="30" t="str">
        <f t="shared" si="33"/>
        <v>C</v>
      </c>
      <c r="C675" s="30" t="str">
        <f t="shared" si="34"/>
        <v>328</v>
      </c>
      <c r="D675" s="30">
        <f>①陸連データ貼付け!B675</f>
        <v>83679235</v>
      </c>
      <c r="E675" s="30" t="str">
        <f>①陸連データ貼付け!C675</f>
        <v>大橋　輝久</v>
      </c>
      <c r="F675" s="30" t="str">
        <f>ASC(①陸連データ貼付け!D675)</f>
        <v>ｵｵﾊｼ ｱｷﾋｻ</v>
      </c>
      <c r="G675" s="30" t="str">
        <f>①陸連データ貼付け!E675</f>
        <v>男</v>
      </c>
      <c r="H675" s="30">
        <f>①陸連データ貼付け!H675</f>
        <v>19077</v>
      </c>
      <c r="I675" s="30" t="str">
        <f>①陸連データ貼付け!I675</f>
        <v>TPAC</v>
      </c>
      <c r="J675" s="30" t="str">
        <f>①陸連データ貼付け!J675</f>
        <v>ティーピーエーシー</v>
      </c>
      <c r="K675" s="30" t="str">
        <f t="shared" si="35"/>
        <v>TPAC</v>
      </c>
      <c r="L675" s="30" t="str">
        <f>IF(①陸連データ貼付け!P675="","",①陸連データ貼付け!P675)</f>
        <v/>
      </c>
      <c r="M675" s="30" t="str">
        <f>①陸連データ貼付け!Q675</f>
        <v>一般</v>
      </c>
    </row>
    <row r="676" spans="1:13">
      <c r="A676" s="30" t="str">
        <f>IF(①陸連データ貼付け!M676="","",①陸連データ貼付け!M676)</f>
        <v>C315</v>
      </c>
      <c r="B676" s="30" t="str">
        <f t="shared" si="33"/>
        <v>C</v>
      </c>
      <c r="C676" s="30" t="str">
        <f t="shared" si="34"/>
        <v>315</v>
      </c>
      <c r="D676" s="30">
        <f>①陸連データ貼付け!B676</f>
        <v>25111818</v>
      </c>
      <c r="E676" s="30" t="str">
        <f>①陸連データ貼付け!C676</f>
        <v>岡田　明應</v>
      </c>
      <c r="F676" s="30" t="str">
        <f>ASC(①陸連データ貼付け!D676)</f>
        <v>ｵｶﾀﾞ ｱｷｵ</v>
      </c>
      <c r="G676" s="30" t="str">
        <f>①陸連データ貼付け!E676</f>
        <v>男</v>
      </c>
      <c r="H676" s="30">
        <f>①陸連データ貼付け!H676</f>
        <v>19077</v>
      </c>
      <c r="I676" s="30" t="str">
        <f>①陸連データ貼付け!I676</f>
        <v>TPAC</v>
      </c>
      <c r="J676" s="30" t="str">
        <f>①陸連データ貼付け!J676</f>
        <v>ティーピーエーシー</v>
      </c>
      <c r="K676" s="30" t="str">
        <f t="shared" si="35"/>
        <v>TPAC</v>
      </c>
      <c r="L676" s="30" t="str">
        <f>IF(①陸連データ貼付け!P676="","",①陸連データ貼付け!P676)</f>
        <v/>
      </c>
      <c r="M676" s="30" t="str">
        <f>①陸連データ貼付け!Q676</f>
        <v>一般</v>
      </c>
    </row>
    <row r="677" spans="1:13">
      <c r="A677" s="30" t="str">
        <f>IF(①陸連データ貼付け!M677="","",①陸連データ貼付け!M677)</f>
        <v>C323</v>
      </c>
      <c r="B677" s="30" t="str">
        <f t="shared" si="33"/>
        <v>C</v>
      </c>
      <c r="C677" s="30" t="str">
        <f t="shared" si="34"/>
        <v>323</v>
      </c>
      <c r="D677" s="30">
        <f>①陸連データ貼付け!B677</f>
        <v>39724934</v>
      </c>
      <c r="E677" s="30" t="str">
        <f>①陸連データ貼付け!C677</f>
        <v>荻野　貴也</v>
      </c>
      <c r="F677" s="30" t="str">
        <f>ASC(①陸連データ貼付け!D677)</f>
        <v>ｵｷﾞﾉ ﾀｶﾔ</v>
      </c>
      <c r="G677" s="30" t="str">
        <f>①陸連データ貼付け!E677</f>
        <v>男</v>
      </c>
      <c r="H677" s="30">
        <f>①陸連データ貼付け!H677</f>
        <v>19077</v>
      </c>
      <c r="I677" s="30" t="str">
        <f>①陸連データ貼付け!I677</f>
        <v>TPAC</v>
      </c>
      <c r="J677" s="30" t="str">
        <f>①陸連データ貼付け!J677</f>
        <v>ティーピーエーシー</v>
      </c>
      <c r="K677" s="30" t="str">
        <f t="shared" si="35"/>
        <v>TPAC</v>
      </c>
      <c r="L677" s="30" t="str">
        <f>IF(①陸連データ貼付け!P677="","",①陸連データ貼付け!P677)</f>
        <v/>
      </c>
      <c r="M677" s="30" t="str">
        <f>①陸連データ貼付け!Q677</f>
        <v>一般</v>
      </c>
    </row>
    <row r="678" spans="1:13">
      <c r="A678" s="30" t="str">
        <f>IF(①陸連データ貼付け!M678="","",①陸連データ貼付け!M678)</f>
        <v>C320</v>
      </c>
      <c r="B678" s="30" t="str">
        <f t="shared" si="33"/>
        <v>C</v>
      </c>
      <c r="C678" s="30" t="str">
        <f t="shared" si="34"/>
        <v>320</v>
      </c>
      <c r="D678" s="30">
        <f>①陸連データ貼付け!B678</f>
        <v>39724227</v>
      </c>
      <c r="E678" s="30" t="str">
        <f>①陸連データ貼付け!C678</f>
        <v>荻野　博貴</v>
      </c>
      <c r="F678" s="30" t="str">
        <f>ASC(①陸連データ貼付け!D678)</f>
        <v>ｵｷﾞﾉ ﾋﾛｷ</v>
      </c>
      <c r="G678" s="30" t="str">
        <f>①陸連データ貼付け!E678</f>
        <v>男</v>
      </c>
      <c r="H678" s="30">
        <f>①陸連データ貼付け!H678</f>
        <v>19077</v>
      </c>
      <c r="I678" s="30" t="str">
        <f>①陸連データ貼付け!I678</f>
        <v>TPAC</v>
      </c>
      <c r="J678" s="30" t="str">
        <f>①陸連データ貼付け!J678</f>
        <v>ティーピーエーシー</v>
      </c>
      <c r="K678" s="30" t="str">
        <f t="shared" si="35"/>
        <v>TPAC</v>
      </c>
      <c r="L678" s="30" t="str">
        <f>IF(①陸連データ貼付け!P678="","",①陸連データ貼付け!P678)</f>
        <v/>
      </c>
      <c r="M678" s="30" t="str">
        <f>①陸連データ貼付け!Q678</f>
        <v>一般</v>
      </c>
    </row>
    <row r="679" spans="1:13">
      <c r="A679" s="30" t="str">
        <f>IF(①陸連データ貼付け!M679="","",①陸連データ貼付け!M679)</f>
        <v>C318</v>
      </c>
      <c r="B679" s="30" t="str">
        <f t="shared" si="33"/>
        <v>C</v>
      </c>
      <c r="C679" s="30" t="str">
        <f t="shared" si="34"/>
        <v>318</v>
      </c>
      <c r="D679" s="30">
        <f>①陸連データ貼付け!B679</f>
        <v>33483930</v>
      </c>
      <c r="E679" s="30" t="str">
        <f>①陸連データ貼付け!C679</f>
        <v>尾崎　東海林</v>
      </c>
      <c r="F679" s="30" t="str">
        <f>ASC(①陸連データ貼付け!D679)</f>
        <v>ｵｻﾞｷ ｼｮｳｼﾞ</v>
      </c>
      <c r="G679" s="30" t="str">
        <f>①陸連データ貼付け!E679</f>
        <v>男</v>
      </c>
      <c r="H679" s="30">
        <f>①陸連データ貼付け!H679</f>
        <v>19077</v>
      </c>
      <c r="I679" s="30" t="str">
        <f>①陸連データ貼付け!I679</f>
        <v>TPAC</v>
      </c>
      <c r="J679" s="30" t="str">
        <f>①陸連データ貼付け!J679</f>
        <v>ティーピーエーシー</v>
      </c>
      <c r="K679" s="30" t="str">
        <f t="shared" si="35"/>
        <v>TPAC</v>
      </c>
      <c r="L679" s="30" t="str">
        <f>IF(①陸連データ貼付け!P679="","",①陸連データ貼付け!P679)</f>
        <v/>
      </c>
      <c r="M679" s="30" t="str">
        <f>①陸連データ貼付け!Q679</f>
        <v>一般</v>
      </c>
    </row>
    <row r="680" spans="1:13">
      <c r="A680" s="30" t="str">
        <f>IF(①陸連データ貼付け!M680="","",①陸連データ貼付け!M680)</f>
        <v>C416</v>
      </c>
      <c r="B680" s="30" t="str">
        <f t="shared" si="33"/>
        <v>C</v>
      </c>
      <c r="C680" s="30" t="str">
        <f t="shared" si="34"/>
        <v>416</v>
      </c>
      <c r="D680" s="30">
        <f>①陸連データ貼付け!B680</f>
        <v>3001711</v>
      </c>
      <c r="E680" s="30" t="str">
        <f>①陸連データ貼付け!C680</f>
        <v>嘉賀　正泰</v>
      </c>
      <c r="F680" s="30" t="str">
        <f>ASC(①陸連データ貼付け!D680)</f>
        <v>ｶｶﾞ ﾏｻﾔｽ</v>
      </c>
      <c r="G680" s="30" t="str">
        <f>①陸連データ貼付け!E680</f>
        <v>男</v>
      </c>
      <c r="H680" s="30">
        <f>①陸連データ貼付け!H680</f>
        <v>19077</v>
      </c>
      <c r="I680" s="30" t="str">
        <f>①陸連データ貼付け!I680</f>
        <v>TPAC</v>
      </c>
      <c r="J680" s="30" t="str">
        <f>①陸連データ貼付け!J680</f>
        <v>ティーピーエーシー</v>
      </c>
      <c r="K680" s="30" t="str">
        <f t="shared" si="35"/>
        <v>TPAC</v>
      </c>
      <c r="L680" s="30" t="str">
        <f>IF(①陸連データ貼付け!P680="","",①陸連データ貼付け!P680)</f>
        <v/>
      </c>
      <c r="M680" s="30" t="str">
        <f>①陸連データ貼付け!Q680</f>
        <v>一般</v>
      </c>
    </row>
    <row r="681" spans="1:13">
      <c r="A681" s="30" t="str">
        <f>IF(①陸連データ貼付け!M681="","",①陸連データ貼付け!M681)</f>
        <v>C321</v>
      </c>
      <c r="B681" s="30" t="str">
        <f t="shared" si="33"/>
        <v>C</v>
      </c>
      <c r="C681" s="30" t="str">
        <f t="shared" si="34"/>
        <v>321</v>
      </c>
      <c r="D681" s="30">
        <f>①陸連データ貼付け!B681</f>
        <v>39724429</v>
      </c>
      <c r="E681" s="30" t="str">
        <f>①陸連データ貼付け!C681</f>
        <v>加藤　拓馬</v>
      </c>
      <c r="F681" s="30" t="str">
        <f>ASC(①陸連データ貼付け!D681)</f>
        <v>ｶﾄｳ ﾀｸﾏ</v>
      </c>
      <c r="G681" s="30" t="str">
        <f>①陸連データ貼付け!E681</f>
        <v>男</v>
      </c>
      <c r="H681" s="30">
        <f>①陸連データ貼付け!H681</f>
        <v>19077</v>
      </c>
      <c r="I681" s="30" t="str">
        <f>①陸連データ貼付け!I681</f>
        <v>TPAC</v>
      </c>
      <c r="J681" s="30" t="str">
        <f>①陸連データ貼付け!J681</f>
        <v>ティーピーエーシー</v>
      </c>
      <c r="K681" s="30" t="str">
        <f t="shared" si="35"/>
        <v>TPAC</v>
      </c>
      <c r="L681" s="30" t="str">
        <f>IF(①陸連データ貼付け!P681="","",①陸連データ貼付け!P681)</f>
        <v/>
      </c>
      <c r="M681" s="30" t="str">
        <f>①陸連データ貼付け!Q681</f>
        <v>一般</v>
      </c>
    </row>
    <row r="682" spans="1:13">
      <c r="A682" s="30" t="str">
        <f>IF(①陸連データ貼付け!M682="","",①陸連データ貼付け!M682)</f>
        <v>C308</v>
      </c>
      <c r="B682" s="30" t="str">
        <f t="shared" si="33"/>
        <v>C</v>
      </c>
      <c r="C682" s="30" t="str">
        <f t="shared" si="34"/>
        <v>308</v>
      </c>
      <c r="D682" s="30">
        <f>①陸連データ貼付け!B682</f>
        <v>3120288</v>
      </c>
      <c r="E682" s="30" t="str">
        <f>①陸連データ貼付け!C682</f>
        <v>粥川　隆弘</v>
      </c>
      <c r="F682" s="30" t="str">
        <f>ASC(①陸連データ貼付け!D682)</f>
        <v>ｶﾕｶﾜ ﾀｶﾋﾛ</v>
      </c>
      <c r="G682" s="30" t="str">
        <f>①陸連データ貼付け!E682</f>
        <v>男</v>
      </c>
      <c r="H682" s="30">
        <f>①陸連データ貼付け!H682</f>
        <v>19077</v>
      </c>
      <c r="I682" s="30" t="str">
        <f>①陸連データ貼付け!I682</f>
        <v>TPAC</v>
      </c>
      <c r="J682" s="30" t="str">
        <f>①陸連データ貼付け!J682</f>
        <v>ティーピーエーシー</v>
      </c>
      <c r="K682" s="30" t="str">
        <f t="shared" si="35"/>
        <v>TPAC</v>
      </c>
      <c r="L682" s="30" t="str">
        <f>IF(①陸連データ貼付け!P682="","",①陸連データ貼付け!P682)</f>
        <v/>
      </c>
      <c r="M682" s="30" t="str">
        <f>①陸連データ貼付け!Q682</f>
        <v>一般</v>
      </c>
    </row>
    <row r="683" spans="1:13">
      <c r="A683" s="30" t="str">
        <f>IF(①陸連データ貼付け!M683="","",①陸連データ貼付け!M683)</f>
        <v>C421</v>
      </c>
      <c r="B683" s="30" t="str">
        <f t="shared" si="33"/>
        <v>C</v>
      </c>
      <c r="C683" s="30" t="str">
        <f t="shared" si="34"/>
        <v>421</v>
      </c>
      <c r="D683" s="30">
        <f>①陸連データ貼付け!B683</f>
        <v>96846538</v>
      </c>
      <c r="E683" s="30" t="str">
        <f>①陸連データ貼付け!C683</f>
        <v>川浦　祐太</v>
      </c>
      <c r="F683" s="30" t="str">
        <f>ASC(①陸連データ貼付け!D683)</f>
        <v>ｶﾜｳﾗ ﾕｳﾀ</v>
      </c>
      <c r="G683" s="30" t="str">
        <f>①陸連データ貼付け!E683</f>
        <v>男</v>
      </c>
      <c r="H683" s="30">
        <f>①陸連データ貼付け!H683</f>
        <v>19077</v>
      </c>
      <c r="I683" s="30" t="str">
        <f>①陸連データ貼付け!I683</f>
        <v>TPAC</v>
      </c>
      <c r="J683" s="30" t="str">
        <f>①陸連データ貼付け!J683</f>
        <v>ティーピーエーシー</v>
      </c>
      <c r="K683" s="30" t="str">
        <f t="shared" si="35"/>
        <v>TPAC</v>
      </c>
      <c r="L683" s="30" t="str">
        <f>IF(①陸連データ貼付け!P683="","",①陸連データ貼付け!P683)</f>
        <v/>
      </c>
      <c r="M683" s="30" t="str">
        <f>①陸連データ貼付け!Q683</f>
        <v>一般</v>
      </c>
    </row>
    <row r="684" spans="1:13">
      <c r="A684" s="30" t="str">
        <f>IF(①陸連データ貼付け!M684="","",①陸連データ貼付け!M684)</f>
        <v>C312</v>
      </c>
      <c r="B684" s="30" t="str">
        <f t="shared" si="33"/>
        <v>C</v>
      </c>
      <c r="C684" s="30" t="str">
        <f t="shared" si="34"/>
        <v>312</v>
      </c>
      <c r="D684" s="30">
        <f>①陸連データ貼付け!B684</f>
        <v>16858331</v>
      </c>
      <c r="E684" s="30" t="str">
        <f>①陸連データ貼付け!C684</f>
        <v>川端　裕也</v>
      </c>
      <c r="F684" s="30" t="str">
        <f>ASC(①陸連データ貼付け!D684)</f>
        <v>ｶﾜﾊﾞﾀ ﾕｳﾔ</v>
      </c>
      <c r="G684" s="30" t="str">
        <f>①陸連データ貼付け!E684</f>
        <v>男</v>
      </c>
      <c r="H684" s="30">
        <f>①陸連データ貼付け!H684</f>
        <v>19077</v>
      </c>
      <c r="I684" s="30" t="str">
        <f>①陸連データ貼付け!I684</f>
        <v>TPAC</v>
      </c>
      <c r="J684" s="30" t="str">
        <f>①陸連データ貼付け!J684</f>
        <v>ティーピーエーシー</v>
      </c>
      <c r="K684" s="30" t="str">
        <f t="shared" si="35"/>
        <v>TPAC</v>
      </c>
      <c r="L684" s="30" t="str">
        <f>IF(①陸連データ貼付け!P684="","",①陸連データ貼付け!P684)</f>
        <v/>
      </c>
      <c r="M684" s="30" t="str">
        <f>①陸連データ貼付け!Q684</f>
        <v>一般</v>
      </c>
    </row>
    <row r="685" spans="1:13">
      <c r="A685" s="30" t="str">
        <f>IF(①陸連データ貼付け!M685="","",①陸連データ貼付け!M685)</f>
        <v>C419</v>
      </c>
      <c r="B685" s="30" t="str">
        <f t="shared" si="33"/>
        <v>C</v>
      </c>
      <c r="C685" s="30" t="str">
        <f t="shared" si="34"/>
        <v>419</v>
      </c>
      <c r="D685" s="30">
        <f>①陸連データ貼付け!B685</f>
        <v>59100419</v>
      </c>
      <c r="E685" s="30" t="str">
        <f>①陸連データ貼付け!C685</f>
        <v>久嶋　肇</v>
      </c>
      <c r="F685" s="30" t="str">
        <f>ASC(①陸連データ貼付け!D685)</f>
        <v>ｸｼﾏ ﾊｼﾞﾒ</v>
      </c>
      <c r="G685" s="30" t="str">
        <f>①陸連データ貼付け!E685</f>
        <v>男</v>
      </c>
      <c r="H685" s="30">
        <f>①陸連データ貼付け!H685</f>
        <v>19077</v>
      </c>
      <c r="I685" s="30" t="str">
        <f>①陸連データ貼付け!I685</f>
        <v>TPAC</v>
      </c>
      <c r="J685" s="30" t="str">
        <f>①陸連データ貼付け!J685</f>
        <v>ティーピーエーシー</v>
      </c>
      <c r="K685" s="30" t="str">
        <f t="shared" si="35"/>
        <v>TPAC</v>
      </c>
      <c r="L685" s="30" t="str">
        <f>IF(①陸連データ貼付け!P685="","",①陸連データ貼付け!P685)</f>
        <v/>
      </c>
      <c r="M685" s="30" t="str">
        <f>①陸連データ貼付け!Q685</f>
        <v>一般</v>
      </c>
    </row>
    <row r="686" spans="1:13">
      <c r="A686" s="30" t="str">
        <f>IF(①陸連データ貼付け!M686="","",①陸連データ貼付け!M686)</f>
        <v>C322</v>
      </c>
      <c r="B686" s="30" t="str">
        <f t="shared" si="33"/>
        <v>C</v>
      </c>
      <c r="C686" s="30" t="str">
        <f t="shared" si="34"/>
        <v>322</v>
      </c>
      <c r="D686" s="30">
        <f>①陸連データ貼付け!B686</f>
        <v>39724631</v>
      </c>
      <c r="E686" s="30" t="str">
        <f>①陸連データ貼付け!C686</f>
        <v>黒野　啄郎</v>
      </c>
      <c r="F686" s="30" t="str">
        <f>ASC(①陸連データ貼付け!D686)</f>
        <v>ｸﾛﾉ ﾀｸﾛｳ</v>
      </c>
      <c r="G686" s="30" t="str">
        <f>①陸連データ貼付け!E686</f>
        <v>男</v>
      </c>
      <c r="H686" s="30">
        <f>①陸連データ貼付け!H686</f>
        <v>19077</v>
      </c>
      <c r="I686" s="30" t="str">
        <f>①陸連データ貼付け!I686</f>
        <v>TPAC</v>
      </c>
      <c r="J686" s="30" t="str">
        <f>①陸連データ貼付け!J686</f>
        <v>ティーピーエーシー</v>
      </c>
      <c r="K686" s="30" t="str">
        <f t="shared" si="35"/>
        <v>TPAC</v>
      </c>
      <c r="L686" s="30" t="str">
        <f>IF(①陸連データ貼付け!P686="","",①陸連データ貼付け!P686)</f>
        <v/>
      </c>
      <c r="M686" s="30" t="str">
        <f>①陸連データ貼付け!Q686</f>
        <v>一般</v>
      </c>
    </row>
    <row r="687" spans="1:13">
      <c r="A687" s="30" t="str">
        <f>IF(①陸連データ貼付け!M687="","",①陸連データ貼付け!M687)</f>
        <v>C326</v>
      </c>
      <c r="B687" s="30" t="str">
        <f t="shared" si="33"/>
        <v>C</v>
      </c>
      <c r="C687" s="30" t="str">
        <f t="shared" si="34"/>
        <v>326</v>
      </c>
      <c r="D687" s="30">
        <f>①陸連データ貼付け!B687</f>
        <v>47768335</v>
      </c>
      <c r="E687" s="30" t="str">
        <f>①陸連データ貼付け!C687</f>
        <v>酒井　拓欣</v>
      </c>
      <c r="F687" s="30" t="str">
        <f>ASC(①陸連データ貼付け!D687)</f>
        <v>ｻｶｲ ﾀｸﾔ</v>
      </c>
      <c r="G687" s="30" t="str">
        <f>①陸連データ貼付け!E687</f>
        <v>男</v>
      </c>
      <c r="H687" s="30">
        <f>①陸連データ貼付け!H687</f>
        <v>19077</v>
      </c>
      <c r="I687" s="30" t="str">
        <f>①陸連データ貼付け!I687</f>
        <v>TPAC</v>
      </c>
      <c r="J687" s="30" t="str">
        <f>①陸連データ貼付け!J687</f>
        <v>ティーピーエーシー</v>
      </c>
      <c r="K687" s="30" t="str">
        <f t="shared" si="35"/>
        <v>TPAC</v>
      </c>
      <c r="L687" s="30" t="str">
        <f>IF(①陸連データ貼付け!P687="","",①陸連データ貼付け!P687)</f>
        <v/>
      </c>
      <c r="M687" s="30" t="str">
        <f>①陸連データ貼付け!Q687</f>
        <v>一般</v>
      </c>
    </row>
    <row r="688" spans="1:13">
      <c r="A688" s="30" t="str">
        <f>IF(①陸連データ貼付け!M688="","",①陸連データ貼付け!M688)</f>
        <v>C309</v>
      </c>
      <c r="B688" s="30" t="str">
        <f t="shared" si="33"/>
        <v>C</v>
      </c>
      <c r="C688" s="30" t="str">
        <f t="shared" si="34"/>
        <v>309</v>
      </c>
      <c r="D688" s="30">
        <f>①陸連データ貼付け!B688</f>
        <v>3120410</v>
      </c>
      <c r="E688" s="30" t="str">
        <f>①陸連データ貼付け!C688</f>
        <v>坂本　仁紀</v>
      </c>
      <c r="F688" s="30" t="str">
        <f>ASC(①陸連データ貼付け!D688)</f>
        <v>ｻｶﾓﾄ ﾖｼｷ</v>
      </c>
      <c r="G688" s="30" t="str">
        <f>①陸連データ貼付け!E688</f>
        <v>男</v>
      </c>
      <c r="H688" s="30">
        <f>①陸連データ貼付け!H688</f>
        <v>19077</v>
      </c>
      <c r="I688" s="30" t="str">
        <f>①陸連データ貼付け!I688</f>
        <v>TPAC</v>
      </c>
      <c r="J688" s="30" t="str">
        <f>①陸連データ貼付け!J688</f>
        <v>ティーピーエーシー</v>
      </c>
      <c r="K688" s="30" t="str">
        <f t="shared" si="35"/>
        <v>TPAC</v>
      </c>
      <c r="L688" s="30" t="str">
        <f>IF(①陸連データ貼付け!P688="","",①陸連データ貼付け!P688)</f>
        <v/>
      </c>
      <c r="M688" s="30" t="str">
        <f>①陸連データ貼付け!Q688</f>
        <v>一般</v>
      </c>
    </row>
    <row r="689" spans="1:13">
      <c r="A689" s="30" t="str">
        <f>IF(①陸連データ貼付け!M689="","",①陸連データ貼付け!M689)</f>
        <v>C620</v>
      </c>
      <c r="B689" s="30" t="str">
        <f t="shared" si="33"/>
        <v>C</v>
      </c>
      <c r="C689" s="30" t="str">
        <f t="shared" si="34"/>
        <v>620</v>
      </c>
      <c r="D689" s="30">
        <f>①陸連データ貼付け!B689</f>
        <v>40129622</v>
      </c>
      <c r="E689" s="30" t="str">
        <f>①陸連データ貼付け!C689</f>
        <v>佐藤　毅一</v>
      </c>
      <c r="F689" s="30" t="str">
        <f>ASC(①陸連データ貼付け!D689)</f>
        <v>ｻﾄｳ ｷｲﾁ</v>
      </c>
      <c r="G689" s="30" t="str">
        <f>①陸連データ貼付け!E689</f>
        <v>男</v>
      </c>
      <c r="H689" s="30">
        <f>①陸連データ貼付け!H689</f>
        <v>19077</v>
      </c>
      <c r="I689" s="30" t="str">
        <f>①陸連データ貼付け!I689</f>
        <v>TPAC</v>
      </c>
      <c r="J689" s="30" t="str">
        <f>①陸連データ貼付け!J689</f>
        <v>ティーピーエーシー</v>
      </c>
      <c r="K689" s="30" t="str">
        <f t="shared" si="35"/>
        <v>TPAC</v>
      </c>
      <c r="L689" s="30" t="str">
        <f>IF(①陸連データ貼付け!P689="","",①陸連データ貼付け!P689)</f>
        <v/>
      </c>
      <c r="M689" s="30" t="str">
        <f>①陸連データ貼付け!Q689</f>
        <v>一般</v>
      </c>
    </row>
    <row r="690" spans="1:13">
      <c r="A690" s="30" t="str">
        <f>IF(①陸連データ貼付け!M690="","",①陸連データ貼付け!M690)</f>
        <v>C329</v>
      </c>
      <c r="B690" s="30" t="str">
        <f t="shared" si="33"/>
        <v>C</v>
      </c>
      <c r="C690" s="30" t="str">
        <f t="shared" si="34"/>
        <v>329</v>
      </c>
      <c r="D690" s="30">
        <f>①陸連データ貼付け!B690</f>
        <v>84906128</v>
      </c>
      <c r="E690" s="30" t="str">
        <f>①陸連データ貼付け!C690</f>
        <v>清水　文唱</v>
      </c>
      <c r="F690" s="30" t="str">
        <f>ASC(①陸連データ貼付け!D690)</f>
        <v>ｼﾐｽﾞ ﾌﾐｱｷ</v>
      </c>
      <c r="G690" s="30" t="str">
        <f>①陸連データ貼付け!E690</f>
        <v>男</v>
      </c>
      <c r="H690" s="30">
        <f>①陸連データ貼付け!H690</f>
        <v>19077</v>
      </c>
      <c r="I690" s="30" t="str">
        <f>①陸連データ貼付け!I690</f>
        <v>TPAC</v>
      </c>
      <c r="J690" s="30" t="str">
        <f>①陸連データ貼付け!J690</f>
        <v>ティーピーエーシー</v>
      </c>
      <c r="K690" s="30" t="str">
        <f t="shared" si="35"/>
        <v>TPAC</v>
      </c>
      <c r="L690" s="30" t="str">
        <f>IF(①陸連データ貼付け!P690="","",①陸連データ貼付け!P690)</f>
        <v/>
      </c>
      <c r="M690" s="30" t="str">
        <f>①陸連データ貼付け!Q690</f>
        <v>一般</v>
      </c>
    </row>
    <row r="691" spans="1:13">
      <c r="A691" s="30" t="str">
        <f>IF(①陸連データ貼付け!M691="","",①陸連データ貼付け!M691)</f>
        <v>C291</v>
      </c>
      <c r="B691" s="30" t="str">
        <f t="shared" si="33"/>
        <v>C</v>
      </c>
      <c r="C691" s="30" t="str">
        <f t="shared" si="34"/>
        <v>291</v>
      </c>
      <c r="D691" s="30">
        <f>①陸連データ貼付け!B691</f>
        <v>2943422</v>
      </c>
      <c r="E691" s="30" t="str">
        <f>①陸連データ貼付け!C691</f>
        <v>白鷺　慶介</v>
      </c>
      <c r="F691" s="30" t="str">
        <f>ASC(①陸連データ貼付け!D691)</f>
        <v>ｼﾗｻｷﾞ ｹｲｽｹ</v>
      </c>
      <c r="G691" s="30" t="str">
        <f>①陸連データ貼付け!E691</f>
        <v>男</v>
      </c>
      <c r="H691" s="30">
        <f>①陸連データ貼付け!H691</f>
        <v>19077</v>
      </c>
      <c r="I691" s="30" t="str">
        <f>①陸連データ貼付け!I691</f>
        <v>TPAC</v>
      </c>
      <c r="J691" s="30" t="str">
        <f>①陸連データ貼付け!J691</f>
        <v>ティーピーエーシー</v>
      </c>
      <c r="K691" s="30" t="str">
        <f t="shared" si="35"/>
        <v>TPAC</v>
      </c>
      <c r="L691" s="30" t="str">
        <f>IF(①陸連データ貼付け!P691="","",①陸連データ貼付け!P691)</f>
        <v/>
      </c>
      <c r="M691" s="30" t="str">
        <f>①陸連データ貼付け!Q691</f>
        <v>一般</v>
      </c>
    </row>
    <row r="692" spans="1:13">
      <c r="A692" s="30" t="str">
        <f>IF(①陸連データ貼付け!M692="","",①陸連データ貼付け!M692)</f>
        <v>C319</v>
      </c>
      <c r="B692" s="30" t="str">
        <f t="shared" si="33"/>
        <v>C</v>
      </c>
      <c r="C692" s="30" t="str">
        <f t="shared" si="34"/>
        <v>319</v>
      </c>
      <c r="D692" s="30">
        <f>①陸連データ貼付け!B692</f>
        <v>39723428</v>
      </c>
      <c r="E692" s="30" t="str">
        <f>①陸連データ貼付け!C692</f>
        <v>白羽根　勇太</v>
      </c>
      <c r="F692" s="30" t="str">
        <f>ASC(①陸連データ貼付け!D692)</f>
        <v>ｼﾗﾊﾈ ﾕｳﾀ</v>
      </c>
      <c r="G692" s="30" t="str">
        <f>①陸連データ貼付け!E692</f>
        <v>男</v>
      </c>
      <c r="H692" s="30">
        <f>①陸連データ貼付け!H692</f>
        <v>19077</v>
      </c>
      <c r="I692" s="30" t="str">
        <f>①陸連データ貼付け!I692</f>
        <v>TPAC</v>
      </c>
      <c r="J692" s="30" t="str">
        <f>①陸連データ貼付け!J692</f>
        <v>ティーピーエーシー</v>
      </c>
      <c r="K692" s="30" t="str">
        <f t="shared" si="35"/>
        <v>TPAC</v>
      </c>
      <c r="L692" s="30" t="str">
        <f>IF(①陸連データ貼付け!P692="","",①陸連データ貼付け!P692)</f>
        <v/>
      </c>
      <c r="M692" s="30" t="str">
        <f>①陸連データ貼付け!Q692</f>
        <v>一般</v>
      </c>
    </row>
    <row r="693" spans="1:13">
      <c r="A693" s="30" t="str">
        <f>IF(①陸連データ貼付け!M693="","",①陸連データ貼付け!M693)</f>
        <v>C311</v>
      </c>
      <c r="B693" s="30" t="str">
        <f t="shared" si="33"/>
        <v>C</v>
      </c>
      <c r="C693" s="30" t="str">
        <f t="shared" si="34"/>
        <v>311</v>
      </c>
      <c r="D693" s="30">
        <f>①陸連データ貼付け!B693</f>
        <v>3120814</v>
      </c>
      <c r="E693" s="30" t="str">
        <f>①陸連データ貼付け!C693</f>
        <v>城野　純平</v>
      </c>
      <c r="F693" s="30" t="str">
        <f>ASC(①陸連データ貼付け!D693)</f>
        <v>ｼﾛﾉ ｼﾞｭﾝﾍﾟｲ</v>
      </c>
      <c r="G693" s="30" t="str">
        <f>①陸連データ貼付け!E693</f>
        <v>男</v>
      </c>
      <c r="H693" s="30">
        <f>①陸連データ貼付け!H693</f>
        <v>19077</v>
      </c>
      <c r="I693" s="30" t="str">
        <f>①陸連データ貼付け!I693</f>
        <v>TPAC</v>
      </c>
      <c r="J693" s="30" t="str">
        <f>①陸連データ貼付け!J693</f>
        <v>ティーピーエーシー</v>
      </c>
      <c r="K693" s="30" t="str">
        <f t="shared" si="35"/>
        <v>TPAC</v>
      </c>
      <c r="L693" s="30" t="str">
        <f>IF(①陸連データ貼付け!P693="","",①陸連データ貼付け!P693)</f>
        <v/>
      </c>
      <c r="M693" s="30" t="str">
        <f>①陸連データ貼付け!Q693</f>
        <v>一般</v>
      </c>
    </row>
    <row r="694" spans="1:13">
      <c r="A694" s="30" t="str">
        <f>IF(①陸連データ貼付け!M694="","",①陸連データ貼付け!M694)</f>
        <v>C324</v>
      </c>
      <c r="B694" s="30" t="str">
        <f t="shared" si="33"/>
        <v>C</v>
      </c>
      <c r="C694" s="30" t="str">
        <f t="shared" si="34"/>
        <v>324</v>
      </c>
      <c r="D694" s="30">
        <f>①陸連データ貼付け!B694</f>
        <v>40122110</v>
      </c>
      <c r="E694" s="30" t="str">
        <f>①陸連データ貼付け!C694</f>
        <v>鈴木　孝典</v>
      </c>
      <c r="F694" s="30" t="str">
        <f>ASC(①陸連データ貼付け!D694)</f>
        <v>ｽｽﾞｷ ﾀｶﾉﾘ</v>
      </c>
      <c r="G694" s="30" t="str">
        <f>①陸連データ貼付け!E694</f>
        <v>男</v>
      </c>
      <c r="H694" s="30">
        <f>①陸連データ貼付け!H694</f>
        <v>19077</v>
      </c>
      <c r="I694" s="30" t="str">
        <f>①陸連データ貼付け!I694</f>
        <v>TPAC</v>
      </c>
      <c r="J694" s="30" t="str">
        <f>①陸連データ貼付け!J694</f>
        <v>ティーピーエーシー</v>
      </c>
      <c r="K694" s="30" t="str">
        <f t="shared" si="35"/>
        <v>TPAC</v>
      </c>
      <c r="L694" s="30" t="str">
        <f>IF(①陸連データ貼付け!P694="","",①陸連データ貼付け!P694)</f>
        <v/>
      </c>
      <c r="M694" s="30" t="str">
        <f>①陸連データ貼付け!Q694</f>
        <v>一般</v>
      </c>
    </row>
    <row r="695" spans="1:13">
      <c r="A695" s="30" t="str">
        <f>IF(①陸連データ貼付け!M695="","",①陸連データ貼付け!M695)</f>
        <v>C296</v>
      </c>
      <c r="B695" s="30" t="str">
        <f t="shared" si="33"/>
        <v>C</v>
      </c>
      <c r="C695" s="30" t="str">
        <f t="shared" si="34"/>
        <v>296</v>
      </c>
      <c r="D695" s="30">
        <f>①陸連データ貼付け!B695</f>
        <v>2944120</v>
      </c>
      <c r="E695" s="30" t="str">
        <f>①陸連データ貼付け!C695</f>
        <v>鈴木　雄貴</v>
      </c>
      <c r="F695" s="30" t="str">
        <f>ASC(①陸連データ貼付け!D695)</f>
        <v>ｽｽﾞｷ ﾕｳｷ</v>
      </c>
      <c r="G695" s="30" t="str">
        <f>①陸連データ貼付け!E695</f>
        <v>男</v>
      </c>
      <c r="H695" s="30">
        <f>①陸連データ貼付け!H695</f>
        <v>19077</v>
      </c>
      <c r="I695" s="30" t="str">
        <f>①陸連データ貼付け!I695</f>
        <v>TPAC</v>
      </c>
      <c r="J695" s="30" t="str">
        <f>①陸連データ貼付け!J695</f>
        <v>ティーピーエーシー</v>
      </c>
      <c r="K695" s="30" t="str">
        <f t="shared" si="35"/>
        <v>TPAC</v>
      </c>
      <c r="L695" s="30" t="str">
        <f>IF(①陸連データ貼付け!P695="","",①陸連データ貼付け!P695)</f>
        <v/>
      </c>
      <c r="M695" s="30" t="str">
        <f>①陸連データ貼付け!Q695</f>
        <v>一般</v>
      </c>
    </row>
    <row r="696" spans="1:13">
      <c r="A696" s="30" t="str">
        <f>IF(①陸連データ貼付け!M696="","",①陸連データ貼付け!M696)</f>
        <v>C299</v>
      </c>
      <c r="B696" s="30" t="str">
        <f t="shared" si="33"/>
        <v>C</v>
      </c>
      <c r="C696" s="30" t="str">
        <f t="shared" si="34"/>
        <v>299</v>
      </c>
      <c r="D696" s="30">
        <f>①陸連データ貼付け!B696</f>
        <v>2944423</v>
      </c>
      <c r="E696" s="30" t="str">
        <f>①陸連データ貼付け!C696</f>
        <v>園田　英義</v>
      </c>
      <c r="F696" s="30" t="str">
        <f>ASC(①陸連データ貼付け!D696)</f>
        <v>ｿﾉﾀﾞ ﾋﾃﾞﾖｼ</v>
      </c>
      <c r="G696" s="30" t="str">
        <f>①陸連データ貼付け!E696</f>
        <v>男</v>
      </c>
      <c r="H696" s="30">
        <f>①陸連データ貼付け!H696</f>
        <v>19077</v>
      </c>
      <c r="I696" s="30" t="str">
        <f>①陸連データ貼付け!I696</f>
        <v>TPAC</v>
      </c>
      <c r="J696" s="30" t="str">
        <f>①陸連データ貼付け!J696</f>
        <v>ティーピーエーシー</v>
      </c>
      <c r="K696" s="30" t="str">
        <f t="shared" si="35"/>
        <v>TPAC</v>
      </c>
      <c r="L696" s="30" t="str">
        <f>IF(①陸連データ貼付け!P696="","",①陸連データ貼付け!P696)</f>
        <v/>
      </c>
      <c r="M696" s="30" t="str">
        <f>①陸連データ貼付け!Q696</f>
        <v>一般</v>
      </c>
    </row>
    <row r="697" spans="1:13">
      <c r="A697" s="30" t="str">
        <f>IF(①陸連データ貼付け!M697="","",①陸連データ貼付け!M697)</f>
        <v>C295</v>
      </c>
      <c r="B697" s="30" t="str">
        <f t="shared" si="33"/>
        <v>C</v>
      </c>
      <c r="C697" s="30" t="str">
        <f t="shared" si="34"/>
        <v>295</v>
      </c>
      <c r="D697" s="30">
        <f>①陸連データ貼付け!B697</f>
        <v>2944019</v>
      </c>
      <c r="E697" s="30" t="str">
        <f>①陸連データ貼付け!C697</f>
        <v>辰巳　慶宏</v>
      </c>
      <c r="F697" s="30" t="str">
        <f>ASC(①陸連データ貼付け!D697)</f>
        <v>ﾀﾂﾐ ﾖｼﾋﾛ</v>
      </c>
      <c r="G697" s="30" t="str">
        <f>①陸連データ貼付け!E697</f>
        <v>男</v>
      </c>
      <c r="H697" s="30">
        <f>①陸連データ貼付け!H697</f>
        <v>19077</v>
      </c>
      <c r="I697" s="30" t="str">
        <f>①陸連データ貼付け!I697</f>
        <v>TPAC</v>
      </c>
      <c r="J697" s="30" t="str">
        <f>①陸連データ貼付け!J697</f>
        <v>ティーピーエーシー</v>
      </c>
      <c r="K697" s="30" t="str">
        <f t="shared" si="35"/>
        <v>TPAC</v>
      </c>
      <c r="L697" s="30" t="str">
        <f>IF(①陸連データ貼付け!P697="","",①陸連データ貼付け!P697)</f>
        <v/>
      </c>
      <c r="M697" s="30" t="str">
        <f>①陸連データ貼付け!Q697</f>
        <v>一般</v>
      </c>
    </row>
    <row r="698" spans="1:13">
      <c r="A698" s="30" t="str">
        <f>IF(①陸連データ貼付け!M698="","",①陸連データ貼付け!M698)</f>
        <v>C422</v>
      </c>
      <c r="B698" s="30" t="str">
        <f t="shared" si="33"/>
        <v>C</v>
      </c>
      <c r="C698" s="30" t="str">
        <f t="shared" si="34"/>
        <v>422</v>
      </c>
      <c r="D698" s="30">
        <f>①陸連データ貼付け!B698</f>
        <v>96846639</v>
      </c>
      <c r="E698" s="30" t="str">
        <f>①陸連データ貼付け!C698</f>
        <v>千葉　悟</v>
      </c>
      <c r="F698" s="30" t="str">
        <f>ASC(①陸連データ貼付け!D698)</f>
        <v>ﾁﾊﾞ ｻﾄﾙ</v>
      </c>
      <c r="G698" s="30" t="str">
        <f>①陸連データ貼付け!E698</f>
        <v>男</v>
      </c>
      <c r="H698" s="30">
        <f>①陸連データ貼付け!H698</f>
        <v>19077</v>
      </c>
      <c r="I698" s="30" t="str">
        <f>①陸連データ貼付け!I698</f>
        <v>TPAC</v>
      </c>
      <c r="J698" s="30" t="str">
        <f>①陸連データ貼付け!J698</f>
        <v>ティーピーエーシー</v>
      </c>
      <c r="K698" s="30" t="str">
        <f t="shared" si="35"/>
        <v>TPAC</v>
      </c>
      <c r="L698" s="30" t="str">
        <f>IF(①陸連データ貼付け!P698="","",①陸連データ貼付け!P698)</f>
        <v/>
      </c>
      <c r="M698" s="30" t="str">
        <f>①陸連データ貼付け!Q698</f>
        <v>一般</v>
      </c>
    </row>
    <row r="699" spans="1:13">
      <c r="A699" s="30" t="str">
        <f>IF(①陸連データ貼付け!M699="","",①陸連データ貼付け!M699)</f>
        <v>C301</v>
      </c>
      <c r="B699" s="30" t="str">
        <f t="shared" si="33"/>
        <v>C</v>
      </c>
      <c r="C699" s="30" t="str">
        <f t="shared" si="34"/>
        <v>301</v>
      </c>
      <c r="D699" s="30">
        <f>①陸連データ貼付け!B699</f>
        <v>2944726</v>
      </c>
      <c r="E699" s="30" t="str">
        <f>①陸連データ貼付け!C699</f>
        <v>都築　広一</v>
      </c>
      <c r="F699" s="30" t="str">
        <f>ASC(①陸連データ貼付け!D699)</f>
        <v>ﾂﾂﾞｷ ﾋﾛｶｽﾞ</v>
      </c>
      <c r="G699" s="30" t="str">
        <f>①陸連データ貼付け!E699</f>
        <v>男</v>
      </c>
      <c r="H699" s="30">
        <f>①陸連データ貼付け!H699</f>
        <v>19077</v>
      </c>
      <c r="I699" s="30" t="str">
        <f>①陸連データ貼付け!I699</f>
        <v>TPAC</v>
      </c>
      <c r="J699" s="30" t="str">
        <f>①陸連データ貼付け!J699</f>
        <v>ティーピーエーシー</v>
      </c>
      <c r="K699" s="30" t="str">
        <f t="shared" si="35"/>
        <v>TPAC</v>
      </c>
      <c r="L699" s="30" t="str">
        <f>IF(①陸連データ貼付け!P699="","",①陸連データ貼付け!P699)</f>
        <v/>
      </c>
      <c r="M699" s="30" t="str">
        <f>①陸連データ貼付け!Q699</f>
        <v>一般</v>
      </c>
    </row>
    <row r="700" spans="1:13">
      <c r="A700" s="30" t="str">
        <f>IF(①陸連データ貼付け!M700="","",①陸連データ貼付け!M700)</f>
        <v>C607</v>
      </c>
      <c r="B700" s="30" t="str">
        <f t="shared" si="33"/>
        <v>C</v>
      </c>
      <c r="C700" s="30" t="str">
        <f t="shared" si="34"/>
        <v>607</v>
      </c>
      <c r="D700" s="30">
        <f>①陸連データ貼付け!B700</f>
        <v>66945434</v>
      </c>
      <c r="E700" s="30" t="str">
        <f>①陸連データ貼付け!C700</f>
        <v>手嶋　悠太</v>
      </c>
      <c r="F700" s="30" t="str">
        <f>ASC(①陸連データ貼付け!D700)</f>
        <v>ﾃｼﾞﾏ ﾕｳﾀ</v>
      </c>
      <c r="G700" s="30" t="str">
        <f>①陸連データ貼付け!E700</f>
        <v>男</v>
      </c>
      <c r="H700" s="30">
        <f>①陸連データ貼付け!H700</f>
        <v>19077</v>
      </c>
      <c r="I700" s="30" t="str">
        <f>①陸連データ貼付け!I700</f>
        <v>TPAC</v>
      </c>
      <c r="J700" s="30" t="str">
        <f>①陸連データ貼付け!J700</f>
        <v>ティーピーエーシー</v>
      </c>
      <c r="K700" s="30" t="str">
        <f t="shared" si="35"/>
        <v>TPAC</v>
      </c>
      <c r="L700" s="30" t="str">
        <f>IF(①陸連データ貼付け!P700="","",①陸連データ貼付け!P700)</f>
        <v/>
      </c>
      <c r="M700" s="30" t="str">
        <f>①陸連データ貼付け!Q700</f>
        <v>一般</v>
      </c>
    </row>
    <row r="701" spans="1:13">
      <c r="A701" s="30" t="str">
        <f>IF(①陸連データ貼付け!M701="","",①陸連データ貼付け!M701)</f>
        <v>C294</v>
      </c>
      <c r="B701" s="30" t="str">
        <f t="shared" si="33"/>
        <v>C</v>
      </c>
      <c r="C701" s="30" t="str">
        <f t="shared" si="34"/>
        <v>294</v>
      </c>
      <c r="D701" s="30">
        <f>①陸連データ貼付け!B701</f>
        <v>2943927</v>
      </c>
      <c r="E701" s="30" t="str">
        <f>①陸連データ貼付け!C701</f>
        <v>土井　篤</v>
      </c>
      <c r="F701" s="30" t="str">
        <f>ASC(①陸連データ貼付け!D701)</f>
        <v>ﾄﾞｲ ｱﾂｼ</v>
      </c>
      <c r="G701" s="30" t="str">
        <f>①陸連データ貼付け!E701</f>
        <v>男</v>
      </c>
      <c r="H701" s="30">
        <f>①陸連データ貼付け!H701</f>
        <v>19077</v>
      </c>
      <c r="I701" s="30" t="str">
        <f>①陸連データ貼付け!I701</f>
        <v>TPAC</v>
      </c>
      <c r="J701" s="30" t="str">
        <f>①陸連データ貼付け!J701</f>
        <v>ティーピーエーシー</v>
      </c>
      <c r="K701" s="30" t="str">
        <f t="shared" si="35"/>
        <v>TPAC</v>
      </c>
      <c r="L701" s="30" t="str">
        <f>IF(①陸連データ貼付け!P701="","",①陸連データ貼付け!P701)</f>
        <v/>
      </c>
      <c r="M701" s="30" t="str">
        <f>①陸連データ貼付け!Q701</f>
        <v>一般</v>
      </c>
    </row>
    <row r="702" spans="1:13">
      <c r="A702" s="30" t="str">
        <f>IF(①陸連データ貼付け!M702="","",①陸連データ貼付け!M702)</f>
        <v>C417</v>
      </c>
      <c r="B702" s="30" t="str">
        <f t="shared" si="33"/>
        <v>C</v>
      </c>
      <c r="C702" s="30" t="str">
        <f t="shared" si="34"/>
        <v>417</v>
      </c>
      <c r="D702" s="30">
        <f>①陸連データ貼付け!B702</f>
        <v>24734929</v>
      </c>
      <c r="E702" s="30" t="str">
        <f>①陸連データ貼付け!C702</f>
        <v>徳永　雅俊</v>
      </c>
      <c r="F702" s="30" t="str">
        <f>ASC(①陸連データ貼付け!D702)</f>
        <v>ﾄｸﾅｶﾞ ﾏｻﾄｼ</v>
      </c>
      <c r="G702" s="30" t="str">
        <f>①陸連データ貼付け!E702</f>
        <v>男</v>
      </c>
      <c r="H702" s="30">
        <f>①陸連データ貼付け!H702</f>
        <v>19077</v>
      </c>
      <c r="I702" s="30" t="str">
        <f>①陸連データ貼付け!I702</f>
        <v>TPAC</v>
      </c>
      <c r="J702" s="30" t="str">
        <f>①陸連データ貼付け!J702</f>
        <v>ティーピーエーシー</v>
      </c>
      <c r="K702" s="30" t="str">
        <f t="shared" si="35"/>
        <v>TPAC</v>
      </c>
      <c r="L702" s="30" t="str">
        <f>IF(①陸連データ貼付け!P702="","",①陸連データ貼付け!P702)</f>
        <v/>
      </c>
      <c r="M702" s="30" t="str">
        <f>①陸連データ貼付け!Q702</f>
        <v>一般</v>
      </c>
    </row>
    <row r="703" spans="1:13">
      <c r="A703" s="30" t="str">
        <f>IF(①陸連データ貼付け!M703="","",①陸連データ貼付け!M703)</f>
        <v>C292</v>
      </c>
      <c r="B703" s="30" t="str">
        <f t="shared" si="33"/>
        <v>C</v>
      </c>
      <c r="C703" s="30" t="str">
        <f t="shared" si="34"/>
        <v>292</v>
      </c>
      <c r="D703" s="30">
        <f>①陸連データ貼付け!B703</f>
        <v>2943523</v>
      </c>
      <c r="E703" s="30" t="str">
        <f>①陸連データ貼付け!C703</f>
        <v>長江　信幸</v>
      </c>
      <c r="F703" s="30" t="str">
        <f>ASC(①陸連データ貼付け!D703)</f>
        <v>ﾅｶﾞｴ ﾉﾌﾞﾕｷ</v>
      </c>
      <c r="G703" s="30" t="str">
        <f>①陸連データ貼付け!E703</f>
        <v>男</v>
      </c>
      <c r="H703" s="30">
        <f>①陸連データ貼付け!H703</f>
        <v>19077</v>
      </c>
      <c r="I703" s="30" t="str">
        <f>①陸連データ貼付け!I703</f>
        <v>TPAC</v>
      </c>
      <c r="J703" s="30" t="str">
        <f>①陸連データ貼付け!J703</f>
        <v>ティーピーエーシー</v>
      </c>
      <c r="K703" s="30" t="str">
        <f t="shared" si="35"/>
        <v>TPAC</v>
      </c>
      <c r="L703" s="30" t="str">
        <f>IF(①陸連データ貼付け!P703="","",①陸連データ貼付け!P703)</f>
        <v/>
      </c>
      <c r="M703" s="30" t="str">
        <f>①陸連データ貼付け!Q703</f>
        <v>一般</v>
      </c>
    </row>
    <row r="704" spans="1:13">
      <c r="A704" s="30" t="str">
        <f>IF(①陸連データ貼付け!M704="","",①陸連データ貼付け!M704)</f>
        <v>C317</v>
      </c>
      <c r="B704" s="30" t="str">
        <f t="shared" si="33"/>
        <v>C</v>
      </c>
      <c r="C704" s="30" t="str">
        <f t="shared" si="34"/>
        <v>317</v>
      </c>
      <c r="D704" s="30">
        <f>①陸連データ貼付け!B704</f>
        <v>30632115</v>
      </c>
      <c r="E704" s="30" t="str">
        <f>①陸連データ貼付け!C704</f>
        <v>中島　庵</v>
      </c>
      <c r="F704" s="30" t="str">
        <f>ASC(①陸連データ貼付け!D704)</f>
        <v>ﾅｶｼﾏ ｲｵﾘ</v>
      </c>
      <c r="G704" s="30" t="str">
        <f>①陸連データ貼付け!E704</f>
        <v>男</v>
      </c>
      <c r="H704" s="30">
        <f>①陸連データ貼付け!H704</f>
        <v>19077</v>
      </c>
      <c r="I704" s="30" t="str">
        <f>①陸連データ貼付け!I704</f>
        <v>TPAC</v>
      </c>
      <c r="J704" s="30" t="str">
        <f>①陸連データ貼付け!J704</f>
        <v>ティーピーエーシー</v>
      </c>
      <c r="K704" s="30" t="str">
        <f t="shared" si="35"/>
        <v>TPAC</v>
      </c>
      <c r="L704" s="30" t="str">
        <f>IF(①陸連データ貼付け!P704="","",①陸連データ貼付け!P704)</f>
        <v/>
      </c>
      <c r="M704" s="30" t="str">
        <f>①陸連データ貼付け!Q704</f>
        <v>一般</v>
      </c>
    </row>
    <row r="705" spans="1:13">
      <c r="A705" s="30" t="str">
        <f>IF(①陸連データ貼付け!M705="","",①陸連データ貼付け!M705)</f>
        <v>C420</v>
      </c>
      <c r="B705" s="30" t="str">
        <f t="shared" si="33"/>
        <v>C</v>
      </c>
      <c r="C705" s="30" t="str">
        <f t="shared" si="34"/>
        <v>420</v>
      </c>
      <c r="D705" s="30">
        <f>①陸連データ貼付け!B705</f>
        <v>71864632</v>
      </c>
      <c r="E705" s="30" t="str">
        <f>①陸連データ貼付け!C705</f>
        <v>難波　幸貴</v>
      </c>
      <c r="F705" s="30" t="str">
        <f>ASC(①陸連データ貼付け!D705)</f>
        <v>ﾅﾝﾊﾞ ｺｳｷ</v>
      </c>
      <c r="G705" s="30" t="str">
        <f>①陸連データ貼付け!E705</f>
        <v>男</v>
      </c>
      <c r="H705" s="30">
        <f>①陸連データ貼付け!H705</f>
        <v>19077</v>
      </c>
      <c r="I705" s="30" t="str">
        <f>①陸連データ貼付け!I705</f>
        <v>TPAC</v>
      </c>
      <c r="J705" s="30" t="str">
        <f>①陸連データ貼付け!J705</f>
        <v>ティーピーエーシー</v>
      </c>
      <c r="K705" s="30" t="str">
        <f t="shared" si="35"/>
        <v>TPAC</v>
      </c>
      <c r="L705" s="30" t="str">
        <f>IF(①陸連データ貼付け!P705="","",①陸連データ貼付け!P705)</f>
        <v/>
      </c>
      <c r="M705" s="30" t="str">
        <f>①陸連データ貼付け!Q705</f>
        <v>一般</v>
      </c>
    </row>
    <row r="706" spans="1:13">
      <c r="A706" s="30" t="str">
        <f>IF(①陸連データ貼付け!M706="","",①陸連データ貼付け!M706)</f>
        <v>C313</v>
      </c>
      <c r="B706" s="30" t="str">
        <f t="shared" si="33"/>
        <v>C</v>
      </c>
      <c r="C706" s="30" t="str">
        <f t="shared" si="34"/>
        <v>313</v>
      </c>
      <c r="D706" s="30">
        <f>①陸連データ貼付け!B706</f>
        <v>24734525</v>
      </c>
      <c r="E706" s="30" t="str">
        <f>①陸連データ貼付け!C706</f>
        <v>西浦　正人</v>
      </c>
      <c r="F706" s="30" t="str">
        <f>ASC(①陸連データ貼付け!D706)</f>
        <v>ﾆｼｳﾗ ﾏｻﾄ</v>
      </c>
      <c r="G706" s="30" t="str">
        <f>①陸連データ貼付け!E706</f>
        <v>男</v>
      </c>
      <c r="H706" s="30">
        <f>①陸連データ貼付け!H706</f>
        <v>19077</v>
      </c>
      <c r="I706" s="30" t="str">
        <f>①陸連データ貼付け!I706</f>
        <v>TPAC</v>
      </c>
      <c r="J706" s="30" t="str">
        <f>①陸連データ貼付け!J706</f>
        <v>ティーピーエーシー</v>
      </c>
      <c r="K706" s="30" t="str">
        <f t="shared" si="35"/>
        <v>TPAC</v>
      </c>
      <c r="L706" s="30" t="str">
        <f>IF(①陸連データ貼付け!P706="","",①陸連データ貼付け!P706)</f>
        <v/>
      </c>
      <c r="M706" s="30" t="str">
        <f>①陸連データ貼付け!Q706</f>
        <v>一般</v>
      </c>
    </row>
    <row r="707" spans="1:13">
      <c r="A707" s="30" t="str">
        <f>IF(①陸連データ貼付け!M707="","",①陸連データ貼付け!M707)</f>
        <v>C305</v>
      </c>
      <c r="B707" s="30" t="str">
        <f t="shared" si="33"/>
        <v>C</v>
      </c>
      <c r="C707" s="30" t="str">
        <f t="shared" si="34"/>
        <v>305</v>
      </c>
      <c r="D707" s="30">
        <f>①陸連データ貼付け!B707</f>
        <v>2961826</v>
      </c>
      <c r="E707" s="30" t="str">
        <f>①陸連データ貼付け!C707</f>
        <v>長谷川　豪</v>
      </c>
      <c r="F707" s="30" t="str">
        <f>ASC(①陸連データ貼付け!D707)</f>
        <v>ﾊｾｶﾞﾜ ｺﾞｳ</v>
      </c>
      <c r="G707" s="30" t="str">
        <f>①陸連データ貼付け!E707</f>
        <v>男</v>
      </c>
      <c r="H707" s="30">
        <f>①陸連データ貼付け!H707</f>
        <v>19077</v>
      </c>
      <c r="I707" s="30" t="str">
        <f>①陸連データ貼付け!I707</f>
        <v>TPAC</v>
      </c>
      <c r="J707" s="30" t="str">
        <f>①陸連データ貼付け!J707</f>
        <v>ティーピーエーシー</v>
      </c>
      <c r="K707" s="30" t="str">
        <f t="shared" si="35"/>
        <v>TPAC</v>
      </c>
      <c r="L707" s="30" t="str">
        <f>IF(①陸連データ貼付け!P707="","",①陸連データ貼付け!P707)</f>
        <v/>
      </c>
      <c r="M707" s="30" t="str">
        <f>①陸連データ貼付け!Q707</f>
        <v>一般</v>
      </c>
    </row>
    <row r="708" spans="1:13">
      <c r="A708" s="30" t="str">
        <f>IF(①陸連データ貼付け!M708="","",①陸連データ貼付け!M708)</f>
        <v>C327</v>
      </c>
      <c r="B708" s="30" t="str">
        <f t="shared" si="33"/>
        <v>C</v>
      </c>
      <c r="C708" s="30" t="str">
        <f t="shared" si="34"/>
        <v>327</v>
      </c>
      <c r="D708" s="30">
        <f>①陸連データ貼付け!B708</f>
        <v>58207628</v>
      </c>
      <c r="E708" s="30" t="str">
        <f>①陸連データ貼付け!C708</f>
        <v>原　和輝</v>
      </c>
      <c r="F708" s="30" t="str">
        <f>ASC(①陸連データ貼付け!D708)</f>
        <v>ﾊﾗ ｶｽﾞｷ</v>
      </c>
      <c r="G708" s="30" t="str">
        <f>①陸連データ貼付け!E708</f>
        <v>男</v>
      </c>
      <c r="H708" s="30">
        <f>①陸連データ貼付け!H708</f>
        <v>19077</v>
      </c>
      <c r="I708" s="30" t="str">
        <f>①陸連データ貼付け!I708</f>
        <v>TPAC</v>
      </c>
      <c r="J708" s="30" t="str">
        <f>①陸連データ貼付け!J708</f>
        <v>ティーピーエーシー</v>
      </c>
      <c r="K708" s="30" t="str">
        <f t="shared" si="35"/>
        <v>TPAC</v>
      </c>
      <c r="L708" s="30" t="str">
        <f>IF(①陸連データ貼付け!P708="","",①陸連データ貼付け!P708)</f>
        <v/>
      </c>
      <c r="M708" s="30" t="str">
        <f>①陸連データ貼付け!Q708</f>
        <v>一般</v>
      </c>
    </row>
    <row r="709" spans="1:13">
      <c r="A709" s="30" t="str">
        <f>IF(①陸連データ貼付け!M709="","",①陸連データ貼付け!M709)</f>
        <v>C418</v>
      </c>
      <c r="B709" s="30" t="str">
        <f t="shared" si="33"/>
        <v>C</v>
      </c>
      <c r="C709" s="30" t="str">
        <f t="shared" si="34"/>
        <v>418</v>
      </c>
      <c r="D709" s="30">
        <f>①陸連データ貼付け!B709</f>
        <v>39365834</v>
      </c>
      <c r="E709" s="30" t="str">
        <f>①陸連データ貼付け!C709</f>
        <v>深谷　健斗</v>
      </c>
      <c r="F709" s="30" t="str">
        <f>ASC(①陸連データ貼付け!D709)</f>
        <v>ﾌｶﾔ ｹﾝﾄ</v>
      </c>
      <c r="G709" s="30" t="str">
        <f>①陸連データ貼付け!E709</f>
        <v>男</v>
      </c>
      <c r="H709" s="30">
        <f>①陸連データ貼付け!H709</f>
        <v>19077</v>
      </c>
      <c r="I709" s="30" t="str">
        <f>①陸連データ貼付け!I709</f>
        <v>TPAC</v>
      </c>
      <c r="J709" s="30" t="str">
        <f>①陸連データ貼付け!J709</f>
        <v>ティーピーエーシー</v>
      </c>
      <c r="K709" s="30" t="str">
        <f t="shared" si="35"/>
        <v>TPAC</v>
      </c>
      <c r="L709" s="30" t="str">
        <f>IF(①陸連データ貼付け!P709="","",①陸連データ貼付け!P709)</f>
        <v/>
      </c>
      <c r="M709" s="30" t="str">
        <f>①陸連データ貼付け!Q709</f>
        <v>一般</v>
      </c>
    </row>
    <row r="710" spans="1:13">
      <c r="A710" s="30" t="str">
        <f>IF(①陸連データ貼付け!M710="","",①陸連データ貼付け!M710)</f>
        <v>C415</v>
      </c>
      <c r="B710" s="30" t="str">
        <f t="shared" si="33"/>
        <v>C</v>
      </c>
      <c r="C710" s="30" t="str">
        <f t="shared" si="34"/>
        <v>415</v>
      </c>
      <c r="D710" s="30">
        <f>①陸連データ貼付け!B710</f>
        <v>2945828</v>
      </c>
      <c r="E710" s="30" t="str">
        <f>①陸連データ貼付け!C710</f>
        <v>辺見　崇</v>
      </c>
      <c r="F710" s="30" t="str">
        <f>ASC(①陸連データ貼付け!D710)</f>
        <v>ﾍﾝﾐ ﾀｶｼ</v>
      </c>
      <c r="G710" s="30" t="str">
        <f>①陸連データ貼付け!E710</f>
        <v>男</v>
      </c>
      <c r="H710" s="30">
        <f>①陸連データ貼付け!H710</f>
        <v>19077</v>
      </c>
      <c r="I710" s="30" t="str">
        <f>①陸連データ貼付け!I710</f>
        <v>TPAC</v>
      </c>
      <c r="J710" s="30" t="str">
        <f>①陸連データ貼付け!J710</f>
        <v>ティーピーエーシー</v>
      </c>
      <c r="K710" s="30" t="str">
        <f t="shared" si="35"/>
        <v>TPAC</v>
      </c>
      <c r="L710" s="30" t="str">
        <f>IF(①陸連データ貼付け!P710="","",①陸連データ貼付け!P710)</f>
        <v/>
      </c>
      <c r="M710" s="30" t="str">
        <f>①陸連データ貼付け!Q710</f>
        <v>一般</v>
      </c>
    </row>
    <row r="711" spans="1:13">
      <c r="A711" s="30" t="str">
        <f>IF(①陸連データ貼付け!M711="","",①陸連データ貼付け!M711)</f>
        <v>C414</v>
      </c>
      <c r="B711" s="30" t="str">
        <f t="shared" si="33"/>
        <v>C</v>
      </c>
      <c r="C711" s="30" t="str">
        <f t="shared" si="34"/>
        <v>414</v>
      </c>
      <c r="D711" s="30">
        <f>①陸連データ貼付け!B711</f>
        <v>2945626</v>
      </c>
      <c r="E711" s="30" t="str">
        <f>①陸連データ貼付け!C711</f>
        <v>松田　康成</v>
      </c>
      <c r="F711" s="30" t="str">
        <f>ASC(①陸連データ貼付け!D711)</f>
        <v>ﾏﾂﾀﾞ ﾔｽﾅﾘ</v>
      </c>
      <c r="G711" s="30" t="str">
        <f>①陸連データ貼付け!E711</f>
        <v>男</v>
      </c>
      <c r="H711" s="30">
        <f>①陸連データ貼付け!H711</f>
        <v>19077</v>
      </c>
      <c r="I711" s="30" t="str">
        <f>①陸連データ貼付け!I711</f>
        <v>TPAC</v>
      </c>
      <c r="J711" s="30" t="str">
        <f>①陸連データ貼付け!J711</f>
        <v>ティーピーエーシー</v>
      </c>
      <c r="K711" s="30" t="str">
        <f t="shared" si="35"/>
        <v>TPAC</v>
      </c>
      <c r="L711" s="30" t="str">
        <f>IF(①陸連データ貼付け!P711="","",①陸連データ貼付け!P711)</f>
        <v/>
      </c>
      <c r="M711" s="30" t="str">
        <f>①陸連データ貼付け!Q711</f>
        <v>一般</v>
      </c>
    </row>
    <row r="712" spans="1:13">
      <c r="A712" s="30" t="str">
        <f>IF(①陸連データ貼付け!M712="","",①陸連データ貼付け!M712)</f>
        <v>C306</v>
      </c>
      <c r="B712" s="30" t="str">
        <f t="shared" si="33"/>
        <v>C</v>
      </c>
      <c r="C712" s="30" t="str">
        <f t="shared" si="34"/>
        <v>306</v>
      </c>
      <c r="D712" s="30">
        <f>①陸連データ貼付け!B712</f>
        <v>3006615</v>
      </c>
      <c r="E712" s="30" t="str">
        <f>①陸連データ貼付け!C712</f>
        <v>三窪　良祐</v>
      </c>
      <c r="F712" s="30" t="str">
        <f>ASC(①陸連データ貼付け!D712)</f>
        <v>ﾐｸﾎﾞ ﾘｮｳｽｹ</v>
      </c>
      <c r="G712" s="30" t="str">
        <f>①陸連データ貼付け!E712</f>
        <v>男</v>
      </c>
      <c r="H712" s="30">
        <f>①陸連データ貼付け!H712</f>
        <v>19077</v>
      </c>
      <c r="I712" s="30" t="str">
        <f>①陸連データ貼付け!I712</f>
        <v>TPAC</v>
      </c>
      <c r="J712" s="30" t="str">
        <f>①陸連データ貼付け!J712</f>
        <v>ティーピーエーシー</v>
      </c>
      <c r="K712" s="30" t="str">
        <f t="shared" si="35"/>
        <v>TPAC</v>
      </c>
      <c r="L712" s="30" t="str">
        <f>IF(①陸連データ貼付け!P712="","",①陸連データ貼付け!P712)</f>
        <v/>
      </c>
      <c r="M712" s="30" t="str">
        <f>①陸連データ貼付け!Q712</f>
        <v>一般</v>
      </c>
    </row>
    <row r="713" spans="1:13">
      <c r="A713" s="30" t="str">
        <f>IF(①陸連データ貼付け!M713="","",①陸連データ貼付け!M713)</f>
        <v>C298</v>
      </c>
      <c r="B713" s="30" t="str">
        <f t="shared" si="33"/>
        <v>C</v>
      </c>
      <c r="C713" s="30" t="str">
        <f t="shared" si="34"/>
        <v>298</v>
      </c>
      <c r="D713" s="30">
        <f>①陸連データ貼付け!B713</f>
        <v>2944322</v>
      </c>
      <c r="E713" s="30" t="str">
        <f>①陸連データ貼付け!C713</f>
        <v>宮下　泰</v>
      </c>
      <c r="F713" s="30" t="str">
        <f>ASC(①陸連データ貼付け!D713)</f>
        <v>ﾐﾔｼﾀ ﾋﾛｼ</v>
      </c>
      <c r="G713" s="30" t="str">
        <f>①陸連データ貼付け!E713</f>
        <v>男</v>
      </c>
      <c r="H713" s="30">
        <f>①陸連データ貼付け!H713</f>
        <v>19077</v>
      </c>
      <c r="I713" s="30" t="str">
        <f>①陸連データ貼付け!I713</f>
        <v>TPAC</v>
      </c>
      <c r="J713" s="30" t="str">
        <f>①陸連データ貼付け!J713</f>
        <v>ティーピーエーシー</v>
      </c>
      <c r="K713" s="30" t="str">
        <f t="shared" si="35"/>
        <v>TPAC</v>
      </c>
      <c r="L713" s="30" t="str">
        <f>IF(①陸連データ貼付け!P713="","",①陸連データ貼付け!P713)</f>
        <v/>
      </c>
      <c r="M713" s="30" t="str">
        <f>①陸連データ貼付け!Q713</f>
        <v>一般</v>
      </c>
    </row>
    <row r="714" spans="1:13">
      <c r="A714" s="30" t="str">
        <f>IF(①陸連データ貼付け!M714="","",①陸連データ貼付け!M714)</f>
        <v>C314</v>
      </c>
      <c r="B714" s="30" t="str">
        <f t="shared" si="33"/>
        <v>C</v>
      </c>
      <c r="C714" s="30" t="str">
        <f t="shared" si="34"/>
        <v>314</v>
      </c>
      <c r="D714" s="30">
        <f>①陸連データ貼付け!B714</f>
        <v>24735122</v>
      </c>
      <c r="E714" s="30" t="str">
        <f>①陸連データ貼付け!C714</f>
        <v>室伏　淳史</v>
      </c>
      <c r="F714" s="30" t="str">
        <f>ASC(①陸連データ貼付け!D714)</f>
        <v>ﾑﾛﾌｼ ｱﾂｼ</v>
      </c>
      <c r="G714" s="30" t="str">
        <f>①陸連データ貼付け!E714</f>
        <v>男</v>
      </c>
      <c r="H714" s="30">
        <f>①陸連データ貼付け!H714</f>
        <v>19077</v>
      </c>
      <c r="I714" s="30" t="str">
        <f>①陸連データ貼付け!I714</f>
        <v>TPAC</v>
      </c>
      <c r="J714" s="30" t="str">
        <f>①陸連データ貼付け!J714</f>
        <v>ティーピーエーシー</v>
      </c>
      <c r="K714" s="30" t="str">
        <f t="shared" si="35"/>
        <v>TPAC</v>
      </c>
      <c r="L714" s="30" t="str">
        <f>IF(①陸連データ貼付け!P714="","",①陸連データ貼付け!P714)</f>
        <v/>
      </c>
      <c r="M714" s="30" t="str">
        <f>①陸連データ貼付け!Q714</f>
        <v>一般</v>
      </c>
    </row>
    <row r="715" spans="1:13">
      <c r="A715" s="30" t="str">
        <f>IF(①陸連データ貼付け!M715="","",①陸連データ貼付け!M715)</f>
        <v>C325</v>
      </c>
      <c r="B715" s="30" t="str">
        <f t="shared" si="33"/>
        <v>C</v>
      </c>
      <c r="C715" s="30" t="str">
        <f t="shared" si="34"/>
        <v>325</v>
      </c>
      <c r="D715" s="30">
        <f>①陸連データ貼付け!B715</f>
        <v>45676129</v>
      </c>
      <c r="E715" s="30" t="str">
        <f>①陸連データ貼付け!C715</f>
        <v>森山　祐幸</v>
      </c>
      <c r="F715" s="30" t="str">
        <f>ASC(①陸連データ貼付け!D715)</f>
        <v>ﾓﾘﾔﾏ ﾋﾛﾕｷ</v>
      </c>
      <c r="G715" s="30" t="str">
        <f>①陸連データ貼付け!E715</f>
        <v>男</v>
      </c>
      <c r="H715" s="30">
        <f>①陸連データ貼付け!H715</f>
        <v>19077</v>
      </c>
      <c r="I715" s="30" t="str">
        <f>①陸連データ貼付け!I715</f>
        <v>TPAC</v>
      </c>
      <c r="J715" s="30" t="str">
        <f>①陸連データ貼付け!J715</f>
        <v>ティーピーエーシー</v>
      </c>
      <c r="K715" s="30" t="str">
        <f t="shared" si="35"/>
        <v>TPAC</v>
      </c>
      <c r="L715" s="30" t="str">
        <f>IF(①陸連データ貼付け!P715="","",①陸連データ貼付け!P715)</f>
        <v/>
      </c>
      <c r="M715" s="30" t="str">
        <f>①陸連データ貼付け!Q715</f>
        <v>一般</v>
      </c>
    </row>
    <row r="716" spans="1:13">
      <c r="A716" s="30" t="str">
        <f>IF(①陸連データ貼付け!M716="","",①陸連データ貼付け!M716)</f>
        <v>C289</v>
      </c>
      <c r="B716" s="30" t="str">
        <f t="shared" si="33"/>
        <v>C</v>
      </c>
      <c r="C716" s="30" t="str">
        <f t="shared" si="34"/>
        <v>289</v>
      </c>
      <c r="D716" s="30">
        <f>①陸連データ貼付け!B716</f>
        <v>2943018</v>
      </c>
      <c r="E716" s="30" t="str">
        <f>①陸連データ貼付け!C716</f>
        <v>山岡　信孝</v>
      </c>
      <c r="F716" s="30" t="str">
        <f>ASC(①陸連データ貼付け!D716)</f>
        <v>ﾔﾏｵｶ ﾉﾌﾞﾀｶ</v>
      </c>
      <c r="G716" s="30" t="str">
        <f>①陸連データ貼付け!E716</f>
        <v>男</v>
      </c>
      <c r="H716" s="30">
        <f>①陸連データ貼付け!H716</f>
        <v>19077</v>
      </c>
      <c r="I716" s="30" t="str">
        <f>①陸連データ貼付け!I716</f>
        <v>TPAC</v>
      </c>
      <c r="J716" s="30" t="str">
        <f>①陸連データ貼付け!J716</f>
        <v>ティーピーエーシー</v>
      </c>
      <c r="K716" s="30" t="str">
        <f t="shared" si="35"/>
        <v>TPAC</v>
      </c>
      <c r="L716" s="30" t="str">
        <f>IF(①陸連データ貼付け!P716="","",①陸連データ貼付け!P716)</f>
        <v/>
      </c>
      <c r="M716" s="30" t="str">
        <f>①陸連データ貼付け!Q716</f>
        <v>一般</v>
      </c>
    </row>
    <row r="717" spans="1:13">
      <c r="A717" s="30" t="str">
        <f>IF(①陸連データ貼付け!M717="","",①陸連データ貼付け!M717)</f>
        <v>C304</v>
      </c>
      <c r="B717" s="30" t="str">
        <f t="shared" si="33"/>
        <v>C</v>
      </c>
      <c r="C717" s="30" t="str">
        <f t="shared" si="34"/>
        <v>304</v>
      </c>
      <c r="D717" s="30">
        <f>①陸連データ貼付け!B717</f>
        <v>2945323</v>
      </c>
      <c r="E717" s="30" t="str">
        <f>①陸連データ貼付け!C717</f>
        <v>吉田　史明</v>
      </c>
      <c r="F717" s="30" t="str">
        <f>ASC(①陸連データ貼付け!D717)</f>
        <v>ﾖｼﾀﾞ ﾌﾐｱｷ</v>
      </c>
      <c r="G717" s="30" t="str">
        <f>①陸連データ貼付け!E717</f>
        <v>男</v>
      </c>
      <c r="H717" s="30">
        <f>①陸連データ貼付け!H717</f>
        <v>19077</v>
      </c>
      <c r="I717" s="30" t="str">
        <f>①陸連データ貼付け!I717</f>
        <v>TPAC</v>
      </c>
      <c r="J717" s="30" t="str">
        <f>①陸連データ貼付け!J717</f>
        <v>ティーピーエーシー</v>
      </c>
      <c r="K717" s="30" t="str">
        <f t="shared" si="35"/>
        <v>TPAC</v>
      </c>
      <c r="L717" s="30" t="str">
        <f>IF(①陸連データ貼付け!P717="","",①陸連データ貼付け!P717)</f>
        <v/>
      </c>
      <c r="M717" s="30" t="str">
        <f>①陸連データ貼付け!Q717</f>
        <v>一般</v>
      </c>
    </row>
    <row r="718" spans="1:13">
      <c r="A718" s="30" t="str">
        <f>IF(①陸連データ貼付け!M718="","",①陸連データ貼付け!M718)</f>
        <v>C300</v>
      </c>
      <c r="B718" s="30" t="str">
        <f t="shared" si="33"/>
        <v>C</v>
      </c>
      <c r="C718" s="30" t="str">
        <f t="shared" si="34"/>
        <v>300</v>
      </c>
      <c r="D718" s="30">
        <f>①陸連データ貼付け!B718</f>
        <v>2944524</v>
      </c>
      <c r="E718" s="30" t="str">
        <f>①陸連データ貼付け!C718</f>
        <v>吉丸　健太郎</v>
      </c>
      <c r="F718" s="30" t="str">
        <f>ASC(①陸連データ貼付け!D718)</f>
        <v>ﾖｼﾏﾙ ｹﾝﾀﾛｳ</v>
      </c>
      <c r="G718" s="30" t="str">
        <f>①陸連データ貼付け!E718</f>
        <v>男</v>
      </c>
      <c r="H718" s="30">
        <f>①陸連データ貼付け!H718</f>
        <v>19077</v>
      </c>
      <c r="I718" s="30" t="str">
        <f>①陸連データ貼付け!I718</f>
        <v>TPAC</v>
      </c>
      <c r="J718" s="30" t="str">
        <f>①陸連データ貼付け!J718</f>
        <v>ティーピーエーシー</v>
      </c>
      <c r="K718" s="30" t="str">
        <f t="shared" si="35"/>
        <v>TPAC</v>
      </c>
      <c r="L718" s="30" t="str">
        <f>IF(①陸連データ貼付け!P718="","",①陸連データ貼付け!P718)</f>
        <v/>
      </c>
      <c r="M718" s="30" t="str">
        <f>①陸連データ貼付け!Q718</f>
        <v>一般</v>
      </c>
    </row>
    <row r="719" spans="1:13">
      <c r="A719" s="30" t="str">
        <f>IF(①陸連データ貼付け!M719="","",①陸連データ貼付け!M719)</f>
        <v>C549</v>
      </c>
      <c r="B719" s="30" t="str">
        <f t="shared" si="33"/>
        <v>C</v>
      </c>
      <c r="C719" s="30" t="str">
        <f t="shared" si="34"/>
        <v>549</v>
      </c>
      <c r="D719" s="30">
        <f>①陸連データ貼付け!B719</f>
        <v>58942533</v>
      </c>
      <c r="E719" s="30" t="str">
        <f>①陸連データ貼付け!C719</f>
        <v>石野　貴博</v>
      </c>
      <c r="F719" s="30" t="str">
        <f>ASC(①陸連データ貼付け!D719)</f>
        <v>ｲｼﾉ ﾀｶﾋﾛ</v>
      </c>
      <c r="G719" s="30" t="str">
        <f>①陸連データ貼付け!E719</f>
        <v>男</v>
      </c>
      <c r="H719" s="30">
        <f>①陸連データ貼付け!H719</f>
        <v>19091</v>
      </c>
      <c r="I719" s="30" t="str">
        <f>①陸連データ貼付け!I719</f>
        <v>とよたAC</v>
      </c>
      <c r="J719" s="30" t="str">
        <f>①陸連データ貼付け!J719</f>
        <v>トヨタアスリートクラブ</v>
      </c>
      <c r="K719" s="30" t="str">
        <f t="shared" si="35"/>
        <v>とよたAC</v>
      </c>
      <c r="L719" s="30" t="str">
        <f>IF(①陸連データ貼付け!P719="","",①陸連データ貼付け!P719)</f>
        <v/>
      </c>
      <c r="M719" s="30" t="str">
        <f>①陸連データ貼付け!Q719</f>
        <v>一般</v>
      </c>
    </row>
    <row r="720" spans="1:13">
      <c r="A720" s="30" t="str">
        <f>IF(①陸連データ貼付け!M720="","",①陸連データ貼付け!M720)</f>
        <v>V739</v>
      </c>
      <c r="B720" s="30" t="str">
        <f t="shared" si="33"/>
        <v>V</v>
      </c>
      <c r="C720" s="30" t="str">
        <f t="shared" si="34"/>
        <v>739</v>
      </c>
      <c r="D720" s="30">
        <f>①陸連データ貼付け!B720</f>
        <v>87345835</v>
      </c>
      <c r="E720" s="30" t="str">
        <f>①陸連データ貼付け!C720</f>
        <v>伊原　颯人</v>
      </c>
      <c r="F720" s="30" t="str">
        <f>ASC(①陸連データ貼付け!D720)</f>
        <v>ｲﾊﾗ ﾊﾔﾄ</v>
      </c>
      <c r="G720" s="30" t="str">
        <f>①陸連データ貼付け!E720</f>
        <v>男</v>
      </c>
      <c r="H720" s="30">
        <f>①陸連データ貼付け!H720</f>
        <v>19091</v>
      </c>
      <c r="I720" s="30" t="str">
        <f>①陸連データ貼付け!I720</f>
        <v>とよたAC</v>
      </c>
      <c r="J720" s="30" t="str">
        <f>①陸連データ貼付け!J720</f>
        <v>トヨタアスリートクラブ</v>
      </c>
      <c r="K720" s="30" t="str">
        <f t="shared" si="35"/>
        <v>とよたAC</v>
      </c>
      <c r="L720" s="30" t="str">
        <f>IF(①陸連データ貼付け!P720="","",①陸連データ貼付け!P720)</f>
        <v/>
      </c>
      <c r="M720" s="30" t="str">
        <f>①陸連データ貼付け!Q720</f>
        <v>一般</v>
      </c>
    </row>
    <row r="721" spans="1:13">
      <c r="A721" s="30" t="str">
        <f>IF(①陸連データ貼付け!M721="","",①陸連データ貼付け!M721)</f>
        <v>V5465</v>
      </c>
      <c r="B721" s="30" t="str">
        <f t="shared" si="33"/>
        <v>V</v>
      </c>
      <c r="C721" s="30" t="str">
        <f t="shared" si="34"/>
        <v>5465</v>
      </c>
      <c r="D721" s="30">
        <f>①陸連データ貼付け!B721</f>
        <v>74256428</v>
      </c>
      <c r="E721" s="30" t="str">
        <f>①陸連データ貼付け!C721</f>
        <v>大嶋　菜月</v>
      </c>
      <c r="F721" s="30" t="str">
        <f>ASC(①陸連データ貼付け!D721)</f>
        <v>ｵｵｼﾏ ﾅﾂｷ</v>
      </c>
      <c r="G721" s="30" t="str">
        <f>①陸連データ貼付け!E721</f>
        <v>女</v>
      </c>
      <c r="H721" s="30">
        <f>①陸連データ貼付け!H721</f>
        <v>19091</v>
      </c>
      <c r="I721" s="30" t="str">
        <f>①陸連データ貼付け!I721</f>
        <v>とよたAC</v>
      </c>
      <c r="J721" s="30" t="str">
        <f>①陸連データ貼付け!J721</f>
        <v>トヨタアスリートクラブ</v>
      </c>
      <c r="K721" s="30" t="str">
        <f t="shared" si="35"/>
        <v>とよたAC</v>
      </c>
      <c r="L721" s="30" t="str">
        <f>IF(①陸連データ貼付け!P721="","",①陸連データ貼付け!P721)</f>
        <v/>
      </c>
      <c r="M721" s="30" t="str">
        <f>①陸連データ貼付け!Q721</f>
        <v>一般</v>
      </c>
    </row>
    <row r="722" spans="1:13">
      <c r="A722" s="30" t="str">
        <f>IF(①陸連データ貼付け!M722="","",①陸連データ貼付け!M722)</f>
        <v>3-167</v>
      </c>
      <c r="B722" s="30" t="str">
        <f t="shared" si="33"/>
        <v>3</v>
      </c>
      <c r="C722" s="30" t="str">
        <f t="shared" si="34"/>
        <v>-167</v>
      </c>
      <c r="D722" s="30">
        <f>①陸連データ貼付け!B722</f>
        <v>16858836</v>
      </c>
      <c r="E722" s="30" t="str">
        <f>①陸連データ貼付け!C722</f>
        <v>川本　浩一</v>
      </c>
      <c r="F722" s="30" t="str">
        <f>ASC(①陸連データ貼付け!D722)</f>
        <v>ｶﾜﾓﾄ ｺｳｲﾁ</v>
      </c>
      <c r="G722" s="30" t="str">
        <f>①陸連データ貼付け!E722</f>
        <v>男</v>
      </c>
      <c r="H722" s="30">
        <f>①陸連データ貼付け!H722</f>
        <v>19091</v>
      </c>
      <c r="I722" s="30" t="str">
        <f>①陸連データ貼付け!I722</f>
        <v>とよたAC</v>
      </c>
      <c r="J722" s="30" t="str">
        <f>①陸連データ貼付け!J722</f>
        <v>トヨタアスリートクラブ</v>
      </c>
      <c r="K722" s="30" t="str">
        <f t="shared" si="35"/>
        <v>とよたAC</v>
      </c>
      <c r="L722" s="30" t="str">
        <f>IF(①陸連データ貼付け!P722="","",①陸連データ貼付け!P722)</f>
        <v/>
      </c>
      <c r="M722" s="30" t="str">
        <f>①陸連データ貼付け!Q722</f>
        <v>一般</v>
      </c>
    </row>
    <row r="723" spans="1:13">
      <c r="A723" s="30" t="str">
        <f>IF(①陸連データ貼付け!M723="","",①陸連データ貼付け!M723)</f>
        <v>C547</v>
      </c>
      <c r="B723" s="30" t="str">
        <f t="shared" si="33"/>
        <v>C</v>
      </c>
      <c r="C723" s="30" t="str">
        <f t="shared" si="34"/>
        <v>547</v>
      </c>
      <c r="D723" s="30">
        <f>①陸連データ貼付け!B723</f>
        <v>39530222</v>
      </c>
      <c r="E723" s="30" t="str">
        <f>①陸連データ貼付け!C723</f>
        <v>久野　優樺</v>
      </c>
      <c r="F723" s="30" t="str">
        <f>ASC(①陸連データ貼付け!D723)</f>
        <v>ｸﾉ ﾕｳｶ</v>
      </c>
      <c r="G723" s="30" t="str">
        <f>①陸連データ貼付け!E723</f>
        <v>女</v>
      </c>
      <c r="H723" s="30">
        <f>①陸連データ貼付け!H723</f>
        <v>19091</v>
      </c>
      <c r="I723" s="30" t="str">
        <f>①陸連データ貼付け!I723</f>
        <v>とよたAC</v>
      </c>
      <c r="J723" s="30" t="str">
        <f>①陸連データ貼付け!J723</f>
        <v>トヨタアスリートクラブ</v>
      </c>
      <c r="K723" s="30" t="str">
        <f t="shared" si="35"/>
        <v>とよたAC</v>
      </c>
      <c r="L723" s="30" t="str">
        <f>IF(①陸連データ貼付け!P723="","",①陸連データ貼付け!P723)</f>
        <v/>
      </c>
      <c r="M723" s="30" t="str">
        <f>①陸連データ貼付け!Q723</f>
        <v>一般</v>
      </c>
    </row>
    <row r="724" spans="1:13">
      <c r="A724" s="30" t="str">
        <f>IF(①陸連データ貼付け!M724="","",①陸連データ貼付け!M724)</f>
        <v>V740</v>
      </c>
      <c r="B724" s="30" t="str">
        <f t="shared" si="33"/>
        <v>V</v>
      </c>
      <c r="C724" s="30" t="str">
        <f t="shared" si="34"/>
        <v>740</v>
      </c>
      <c r="D724" s="30">
        <f>①陸連データ貼付け!B724</f>
        <v>97921129</v>
      </c>
      <c r="E724" s="30" t="str">
        <f>①陸連データ貼付け!C724</f>
        <v>小林　楽</v>
      </c>
      <c r="F724" s="30" t="str">
        <f>ASC(①陸連データ貼付け!D724)</f>
        <v>ｺﾊﾞﾔｼ ﾗｸ</v>
      </c>
      <c r="G724" s="30" t="str">
        <f>①陸連データ貼付け!E724</f>
        <v>男</v>
      </c>
      <c r="H724" s="30">
        <f>①陸連データ貼付け!H724</f>
        <v>19091</v>
      </c>
      <c r="I724" s="30" t="str">
        <f>①陸連データ貼付け!I724</f>
        <v>とよたAC</v>
      </c>
      <c r="J724" s="30" t="str">
        <f>①陸連データ貼付け!J724</f>
        <v>トヨタアスリートクラブ</v>
      </c>
      <c r="K724" s="30" t="str">
        <f t="shared" si="35"/>
        <v>とよたAC</v>
      </c>
      <c r="L724" s="30" t="str">
        <f>IF(①陸連データ貼付け!P724="","",①陸連データ貼付け!P724)</f>
        <v/>
      </c>
      <c r="M724" s="30" t="str">
        <f>①陸連データ貼付け!Q724</f>
        <v>一般</v>
      </c>
    </row>
    <row r="725" spans="1:13">
      <c r="A725" s="30" t="str">
        <f>IF(①陸連データ貼付け!M725="","",①陸連データ貼付け!M725)</f>
        <v>C550</v>
      </c>
      <c r="B725" s="30" t="str">
        <f t="shared" si="33"/>
        <v>C</v>
      </c>
      <c r="C725" s="30" t="str">
        <f t="shared" si="34"/>
        <v>550</v>
      </c>
      <c r="D725" s="30">
        <f>①陸連データ貼付け!B725</f>
        <v>74325829</v>
      </c>
      <c r="E725" s="30" t="str">
        <f>①陸連データ貼付け!C725</f>
        <v>佐伯　欣洋</v>
      </c>
      <c r="F725" s="30" t="str">
        <f>ASC(①陸連データ貼付け!D725)</f>
        <v>ｻｴｷ ﾖｼﾋﾛ</v>
      </c>
      <c r="G725" s="30" t="str">
        <f>①陸連データ貼付け!E725</f>
        <v>男</v>
      </c>
      <c r="H725" s="30">
        <f>①陸連データ貼付け!H725</f>
        <v>19091</v>
      </c>
      <c r="I725" s="30" t="str">
        <f>①陸連データ貼付け!I725</f>
        <v>とよたAC</v>
      </c>
      <c r="J725" s="30" t="str">
        <f>①陸連データ貼付け!J725</f>
        <v>トヨタアスリートクラブ</v>
      </c>
      <c r="K725" s="30" t="str">
        <f t="shared" si="35"/>
        <v>とよたAC</v>
      </c>
      <c r="L725" s="30" t="str">
        <f>IF(①陸連データ貼付け!P725="","",①陸連データ貼付け!P725)</f>
        <v/>
      </c>
      <c r="M725" s="30" t="str">
        <f>①陸連データ貼付け!Q725</f>
        <v>一般</v>
      </c>
    </row>
    <row r="726" spans="1:13">
      <c r="A726" s="30" t="str">
        <f>IF(①陸連データ貼付け!M726="","",①陸連データ貼付け!M726)</f>
        <v>V738</v>
      </c>
      <c r="B726" s="30" t="str">
        <f t="shared" si="33"/>
        <v>V</v>
      </c>
      <c r="C726" s="30" t="str">
        <f t="shared" si="34"/>
        <v>738</v>
      </c>
      <c r="D726" s="30">
        <f>①陸連データ貼付け!B726</f>
        <v>89878545</v>
      </c>
      <c r="E726" s="30" t="str">
        <f>①陸連データ貼付け!C726</f>
        <v>萩原　拓斗</v>
      </c>
      <c r="F726" s="30" t="str">
        <f>ASC(①陸連データ貼付け!D726)</f>
        <v>ﾊｷﾞﾜﾗ ﾀｸﾄ</v>
      </c>
      <c r="G726" s="30" t="str">
        <f>①陸連データ貼付け!E726</f>
        <v>男</v>
      </c>
      <c r="H726" s="30">
        <f>①陸連データ貼付け!H726</f>
        <v>19091</v>
      </c>
      <c r="I726" s="30" t="str">
        <f>①陸連データ貼付け!I726</f>
        <v>とよたAC</v>
      </c>
      <c r="J726" s="30" t="str">
        <f>①陸連データ貼付け!J726</f>
        <v>トヨタアスリートクラブ</v>
      </c>
      <c r="K726" s="30" t="str">
        <f t="shared" si="35"/>
        <v>とよたAC</v>
      </c>
      <c r="L726" s="30" t="str">
        <f>IF(①陸連データ貼付け!P726="","",①陸連データ貼付け!P726)</f>
        <v/>
      </c>
      <c r="M726" s="30" t="str">
        <f>①陸連データ貼付け!Q726</f>
        <v>一般</v>
      </c>
    </row>
    <row r="727" spans="1:13">
      <c r="A727" s="30" t="str">
        <f>IF(①陸連データ貼付け!M727="","",①陸連データ貼付け!M727)</f>
        <v>C548</v>
      </c>
      <c r="B727" s="30" t="str">
        <f t="shared" si="33"/>
        <v>C</v>
      </c>
      <c r="C727" s="30" t="str">
        <f t="shared" si="34"/>
        <v>548</v>
      </c>
      <c r="D727" s="30">
        <f>①陸連データ貼付け!B727</f>
        <v>39680733</v>
      </c>
      <c r="E727" s="30" t="str">
        <f>①陸連データ貼付け!C727</f>
        <v>藤岡　鷹羽</v>
      </c>
      <c r="F727" s="30" t="str">
        <f>ASC(①陸連データ貼付け!D727)</f>
        <v>ﾌｼﾞｵｶ ﾀｶﾊ</v>
      </c>
      <c r="G727" s="30" t="str">
        <f>①陸連データ貼付け!E727</f>
        <v>男</v>
      </c>
      <c r="H727" s="30">
        <f>①陸連データ貼付け!H727</f>
        <v>19091</v>
      </c>
      <c r="I727" s="30" t="str">
        <f>①陸連データ貼付け!I727</f>
        <v>とよたAC</v>
      </c>
      <c r="J727" s="30" t="str">
        <f>①陸連データ貼付け!J727</f>
        <v>トヨタアスリートクラブ</v>
      </c>
      <c r="K727" s="30" t="str">
        <f t="shared" si="35"/>
        <v>とよたAC</v>
      </c>
      <c r="L727" s="30" t="str">
        <f>IF(①陸連データ貼付け!P727="","",①陸連データ貼付け!P727)</f>
        <v/>
      </c>
      <c r="M727" s="30" t="str">
        <f>①陸連データ貼付け!Q727</f>
        <v>一般</v>
      </c>
    </row>
    <row r="728" spans="1:13">
      <c r="A728" s="30" t="str">
        <f>IF(①陸連データ貼付け!M728="","",①陸連データ貼付け!M728)</f>
        <v>V5466</v>
      </c>
      <c r="B728" s="30" t="str">
        <f t="shared" si="33"/>
        <v>V</v>
      </c>
      <c r="C728" s="30" t="str">
        <f t="shared" si="34"/>
        <v>5466</v>
      </c>
      <c r="D728" s="30">
        <f>①陸連データ貼付け!B728</f>
        <v>97921028</v>
      </c>
      <c r="E728" s="30" t="str">
        <f>①陸連データ貼付け!C728</f>
        <v>三橋　凜乃</v>
      </c>
      <c r="F728" s="30" t="str">
        <f>ASC(①陸連データ貼付け!D728)</f>
        <v>ﾐﾂﾊｼ ﾘﾉ</v>
      </c>
      <c r="G728" s="30" t="str">
        <f>①陸連データ貼付け!E728</f>
        <v>女</v>
      </c>
      <c r="H728" s="30">
        <f>①陸連データ貼付け!H728</f>
        <v>19091</v>
      </c>
      <c r="I728" s="30" t="str">
        <f>①陸連データ貼付け!I728</f>
        <v>とよたAC</v>
      </c>
      <c r="J728" s="30" t="str">
        <f>①陸連データ貼付け!J728</f>
        <v>トヨタアスリートクラブ</v>
      </c>
      <c r="K728" s="30" t="str">
        <f t="shared" si="35"/>
        <v>とよたAC</v>
      </c>
      <c r="L728" s="30" t="str">
        <f>IF(①陸連データ貼付け!P728="","",①陸連データ貼付け!P728)</f>
        <v/>
      </c>
      <c r="M728" s="30" t="str">
        <f>①陸連データ貼付け!Q728</f>
        <v>一般</v>
      </c>
    </row>
    <row r="729" spans="1:13">
      <c r="A729" s="30" t="str">
        <f>IF(①陸連データ貼付け!M729="","",①陸連データ貼付け!M729)</f>
        <v>C603</v>
      </c>
      <c r="B729" s="30" t="str">
        <f t="shared" si="33"/>
        <v>C</v>
      </c>
      <c r="C729" s="30" t="str">
        <f t="shared" si="34"/>
        <v>603</v>
      </c>
      <c r="D729" s="30">
        <f>①陸連データ貼付け!B729</f>
        <v>16849836</v>
      </c>
      <c r="E729" s="30" t="str">
        <f>①陸連データ貼付け!C729</f>
        <v>安田　駿</v>
      </c>
      <c r="F729" s="30" t="str">
        <f>ASC(①陸連データ貼付け!D729)</f>
        <v>ﾔｽﾀﾞ ｼｭﾝ</v>
      </c>
      <c r="G729" s="30" t="str">
        <f>①陸連データ貼付け!E729</f>
        <v>男</v>
      </c>
      <c r="H729" s="30">
        <f>①陸連データ貼付け!H729</f>
        <v>19091</v>
      </c>
      <c r="I729" s="30" t="str">
        <f>①陸連データ貼付け!I729</f>
        <v>とよたAC</v>
      </c>
      <c r="J729" s="30" t="str">
        <f>①陸連データ貼付け!J729</f>
        <v>トヨタアスリートクラブ</v>
      </c>
      <c r="K729" s="30" t="str">
        <f t="shared" si="35"/>
        <v>とよたAC</v>
      </c>
      <c r="L729" s="30" t="str">
        <f>IF(①陸連データ貼付け!P729="","",①陸連データ貼付け!P729)</f>
        <v/>
      </c>
      <c r="M729" s="30" t="str">
        <f>①陸連データ貼付け!Q729</f>
        <v>一般</v>
      </c>
    </row>
    <row r="730" spans="1:13">
      <c r="A730" s="30" t="str">
        <f>IF(①陸連データ貼付け!M730="","",①陸連データ貼付け!M730)</f>
        <v>C156</v>
      </c>
      <c r="B730" s="30" t="str">
        <f t="shared" si="33"/>
        <v>C</v>
      </c>
      <c r="C730" s="30" t="str">
        <f t="shared" si="34"/>
        <v>156</v>
      </c>
      <c r="D730" s="30">
        <f>①陸連データ貼付け!B730</f>
        <v>3065519</v>
      </c>
      <c r="E730" s="30" t="str">
        <f>①陸連データ貼付け!C730</f>
        <v>犬塚　勝美</v>
      </c>
      <c r="F730" s="30" t="str">
        <f>ASC(①陸連データ貼付け!D730)</f>
        <v>ｲﾇﾂﾞｶ ｶﾂﾐ</v>
      </c>
      <c r="G730" s="30" t="str">
        <f>①陸連データ貼付け!E730</f>
        <v>男</v>
      </c>
      <c r="H730" s="30">
        <f>①陸連データ貼付け!H730</f>
        <v>221</v>
      </c>
      <c r="I730" s="30" t="str">
        <f>①陸連データ貼付け!I730</f>
        <v>豊田高専アスリートクラブ</v>
      </c>
      <c r="J730" s="30" t="str">
        <f>①陸連データ貼付け!J730</f>
        <v>トヨタコウセンアスリートクラブ</v>
      </c>
      <c r="K730" s="30" t="str">
        <f t="shared" si="35"/>
        <v>豊田高専アスリートクラブ</v>
      </c>
      <c r="L730" s="30" t="str">
        <f>IF(①陸連データ貼付け!P730="","",①陸連データ貼付け!P730)</f>
        <v/>
      </c>
      <c r="M730" s="30" t="str">
        <f>①陸連データ貼付け!Q730</f>
        <v>一般</v>
      </c>
    </row>
    <row r="731" spans="1:13">
      <c r="A731" s="30" t="str">
        <f>IF(①陸連データ貼付け!M731="","",①陸連データ貼付け!M731)</f>
        <v>3-001</v>
      </c>
      <c r="B731" s="30" t="str">
        <f t="shared" si="33"/>
        <v>3</v>
      </c>
      <c r="C731" s="30" t="str">
        <f t="shared" si="34"/>
        <v>-001</v>
      </c>
      <c r="D731" s="30">
        <f>①陸連データ貼付け!B731</f>
        <v>3119115</v>
      </c>
      <c r="E731" s="30" t="str">
        <f>①陸連データ貼付け!C731</f>
        <v>今泉　保男</v>
      </c>
      <c r="F731" s="30" t="str">
        <f>ASC(①陸連データ貼付け!D731)</f>
        <v>ｲﾏｲｽﾞﾐ ﾔｽｵ</v>
      </c>
      <c r="G731" s="30" t="str">
        <f>①陸連データ貼付け!E731</f>
        <v>男</v>
      </c>
      <c r="H731" s="30">
        <f>①陸連データ貼付け!H731</f>
        <v>221</v>
      </c>
      <c r="I731" s="30" t="str">
        <f>①陸連データ貼付け!I731</f>
        <v>豊田高専アスリートクラブ</v>
      </c>
      <c r="J731" s="30" t="str">
        <f>①陸連データ貼付け!J731</f>
        <v>トヨタコウセンアスリートクラブ</v>
      </c>
      <c r="K731" s="30" t="str">
        <f t="shared" si="35"/>
        <v>豊田高専アスリートクラブ</v>
      </c>
      <c r="L731" s="30" t="str">
        <f>IF(①陸連データ貼付け!P731="","",①陸連データ貼付け!P731)</f>
        <v/>
      </c>
      <c r="M731" s="30" t="str">
        <f>①陸連データ貼付け!Q731</f>
        <v>一般</v>
      </c>
    </row>
    <row r="732" spans="1:13">
      <c r="A732" s="30" t="str">
        <f>IF(①陸連データ貼付け!M732="","",①陸連データ貼付け!M732)</f>
        <v>C160</v>
      </c>
      <c r="B732" s="30" t="str">
        <f t="shared" ref="B732:B795" si="36">LEFT(A732,1)</f>
        <v>C</v>
      </c>
      <c r="C732" s="30" t="str">
        <f t="shared" ref="C732:C795" si="37">REPLACE(A732,1,1,"")</f>
        <v>160</v>
      </c>
      <c r="D732" s="30">
        <f>①陸連データ貼付け!B732</f>
        <v>84974739</v>
      </c>
      <c r="E732" s="30" t="str">
        <f>①陸連データ貼付け!C732</f>
        <v>櫻井　まゆ</v>
      </c>
      <c r="F732" s="30" t="str">
        <f>ASC(①陸連データ貼付け!D732)</f>
        <v>ｻｸﾗｲ ﾏﾕ</v>
      </c>
      <c r="G732" s="30" t="str">
        <f>①陸連データ貼付け!E732</f>
        <v>女</v>
      </c>
      <c r="H732" s="30">
        <f>①陸連データ貼付け!H732</f>
        <v>221</v>
      </c>
      <c r="I732" s="30" t="str">
        <f>①陸連データ貼付け!I732</f>
        <v>豊田高専アスリートクラブ</v>
      </c>
      <c r="J732" s="30" t="str">
        <f>①陸連データ貼付け!J732</f>
        <v>トヨタコウセンアスリートクラブ</v>
      </c>
      <c r="K732" s="30" t="str">
        <f t="shared" ref="K732:K795" si="38">I732</f>
        <v>豊田高専アスリートクラブ</v>
      </c>
      <c r="L732" s="30" t="str">
        <f>IF(①陸連データ貼付け!P732="","",①陸連データ貼付け!P732)</f>
        <v/>
      </c>
      <c r="M732" s="30" t="str">
        <f>①陸連データ貼付け!Q732</f>
        <v>一般</v>
      </c>
    </row>
    <row r="733" spans="1:13">
      <c r="A733" s="30" t="str">
        <f>IF(①陸連データ貼付け!M733="","",①陸連データ貼付け!M733)</f>
        <v>C158</v>
      </c>
      <c r="B733" s="30" t="str">
        <f t="shared" si="36"/>
        <v>C</v>
      </c>
      <c r="C733" s="30" t="str">
        <f t="shared" si="37"/>
        <v>158</v>
      </c>
      <c r="D733" s="30">
        <f>①陸連データ貼付け!B733</f>
        <v>58163932</v>
      </c>
      <c r="E733" s="30" t="str">
        <f>①陸連データ貼付け!C733</f>
        <v>城田　大輝</v>
      </c>
      <c r="F733" s="30" t="str">
        <f>ASC(①陸連データ貼付け!D733)</f>
        <v>ｼﾛﾀ ﾀﾞｲｷ</v>
      </c>
      <c r="G733" s="30" t="str">
        <f>①陸連データ貼付け!E733</f>
        <v>男</v>
      </c>
      <c r="H733" s="30">
        <f>①陸連データ貼付け!H733</f>
        <v>221</v>
      </c>
      <c r="I733" s="30" t="str">
        <f>①陸連データ貼付け!I733</f>
        <v>豊田高専アスリートクラブ</v>
      </c>
      <c r="J733" s="30" t="str">
        <f>①陸連データ貼付け!J733</f>
        <v>トヨタコウセンアスリートクラブ</v>
      </c>
      <c r="K733" s="30" t="str">
        <f t="shared" si="38"/>
        <v>豊田高専アスリートクラブ</v>
      </c>
      <c r="L733" s="30" t="str">
        <f>IF(①陸連データ貼付け!P733="","",①陸連データ貼付け!P733)</f>
        <v/>
      </c>
      <c r="M733" s="30" t="str">
        <f>①陸連データ貼付け!Q733</f>
        <v>一般</v>
      </c>
    </row>
    <row r="734" spans="1:13">
      <c r="A734" s="30" t="str">
        <f>IF(①陸連データ貼付け!M734="","",①陸連データ貼付け!M734)</f>
        <v>C157</v>
      </c>
      <c r="B734" s="30" t="str">
        <f t="shared" si="36"/>
        <v>C</v>
      </c>
      <c r="C734" s="30" t="str">
        <f t="shared" si="37"/>
        <v>157</v>
      </c>
      <c r="D734" s="30">
        <f>①陸連データ貼付け!B734</f>
        <v>3065620</v>
      </c>
      <c r="E734" s="30" t="str">
        <f>①陸連データ貼付け!C734</f>
        <v>鈴木　潤</v>
      </c>
      <c r="F734" s="30" t="str">
        <f>ASC(①陸連データ貼付け!D734)</f>
        <v>ｽｽﾞｷ ｼﾞｭﾝ</v>
      </c>
      <c r="G734" s="30" t="str">
        <f>①陸連データ貼付け!E734</f>
        <v>男</v>
      </c>
      <c r="H734" s="30">
        <f>①陸連データ貼付け!H734</f>
        <v>221</v>
      </c>
      <c r="I734" s="30" t="str">
        <f>①陸連データ貼付け!I734</f>
        <v>豊田高専アスリートクラブ</v>
      </c>
      <c r="J734" s="30" t="str">
        <f>①陸連データ貼付け!J734</f>
        <v>トヨタコウセンアスリートクラブ</v>
      </c>
      <c r="K734" s="30" t="str">
        <f t="shared" si="38"/>
        <v>豊田高専アスリートクラブ</v>
      </c>
      <c r="L734" s="30" t="str">
        <f>IF(①陸連データ貼付け!P734="","",①陸連データ貼付け!P734)</f>
        <v/>
      </c>
      <c r="M734" s="30" t="str">
        <f>①陸連データ貼付け!Q734</f>
        <v>一般</v>
      </c>
    </row>
    <row r="735" spans="1:13">
      <c r="A735" s="30" t="str">
        <f>IF(①陸連データ貼付け!M735="","",①陸連データ貼付け!M735)</f>
        <v>C159</v>
      </c>
      <c r="B735" s="30" t="str">
        <f t="shared" si="36"/>
        <v>C</v>
      </c>
      <c r="C735" s="30" t="str">
        <f t="shared" si="37"/>
        <v>159</v>
      </c>
      <c r="D735" s="30">
        <f>①陸連データ貼付け!B735</f>
        <v>58167835</v>
      </c>
      <c r="E735" s="30" t="str">
        <f>①陸連データ貼付け!C735</f>
        <v>森　隆政</v>
      </c>
      <c r="F735" s="30" t="str">
        <f>ASC(①陸連データ貼付け!D735)</f>
        <v>ﾓﾘ ﾀｶﾏｻ</v>
      </c>
      <c r="G735" s="30" t="str">
        <f>①陸連データ貼付け!E735</f>
        <v>男</v>
      </c>
      <c r="H735" s="30">
        <f>①陸連データ貼付け!H735</f>
        <v>221</v>
      </c>
      <c r="I735" s="30" t="str">
        <f>①陸連データ貼付け!I735</f>
        <v>豊田高専アスリートクラブ</v>
      </c>
      <c r="J735" s="30" t="str">
        <f>①陸連データ貼付け!J735</f>
        <v>トヨタコウセンアスリートクラブ</v>
      </c>
      <c r="K735" s="30" t="str">
        <f t="shared" si="38"/>
        <v>豊田高専アスリートクラブ</v>
      </c>
      <c r="L735" s="30" t="str">
        <f>IF(①陸連データ貼付け!P735="","",①陸連データ貼付け!P735)</f>
        <v/>
      </c>
      <c r="M735" s="30" t="str">
        <f>①陸連データ貼付け!Q735</f>
        <v>一般</v>
      </c>
    </row>
    <row r="736" spans="1:13">
      <c r="A736" s="30" t="str">
        <f>IF(①陸連データ貼付け!M736="","",①陸連データ貼付け!M736)</f>
        <v>C608</v>
      </c>
      <c r="B736" s="30" t="str">
        <f t="shared" si="36"/>
        <v>C</v>
      </c>
      <c r="C736" s="30" t="str">
        <f t="shared" si="37"/>
        <v>608</v>
      </c>
      <c r="D736" s="30">
        <f>①陸連データ貼付け!B736</f>
        <v>72104317</v>
      </c>
      <c r="E736" s="30" t="str">
        <f>①陸連データ貼付け!C736</f>
        <v>山本　剛平</v>
      </c>
      <c r="F736" s="30" t="str">
        <f>ASC(①陸連データ貼付け!D736)</f>
        <v>ﾔﾏﾓﾄ ｺｳﾍｲ</v>
      </c>
      <c r="G736" s="30" t="str">
        <f>①陸連データ貼付け!E736</f>
        <v>男</v>
      </c>
      <c r="H736" s="30">
        <f>①陸連データ貼付け!H736</f>
        <v>221</v>
      </c>
      <c r="I736" s="30" t="str">
        <f>①陸連データ貼付け!I736</f>
        <v>豊田高専アスリートクラブ</v>
      </c>
      <c r="J736" s="30" t="str">
        <f>①陸連データ貼付け!J736</f>
        <v>トヨタコウセンアスリートクラブ</v>
      </c>
      <c r="K736" s="30" t="str">
        <f t="shared" si="38"/>
        <v>豊田高専アスリートクラブ</v>
      </c>
      <c r="L736" s="30" t="str">
        <f>IF(①陸連データ貼付け!P736="","",①陸連データ貼付け!P736)</f>
        <v/>
      </c>
      <c r="M736" s="30" t="str">
        <f>①陸連データ貼付け!Q736</f>
        <v>一般</v>
      </c>
    </row>
    <row r="737" spans="1:13">
      <c r="A737" s="30" t="str">
        <f>IF(①陸連データ貼付け!M737="","",①陸連データ貼付け!M737)</f>
        <v>C17</v>
      </c>
      <c r="B737" s="30" t="str">
        <f t="shared" si="36"/>
        <v>C</v>
      </c>
      <c r="C737" s="30" t="str">
        <f t="shared" si="37"/>
        <v>17</v>
      </c>
      <c r="D737" s="30">
        <f>①陸連データ貼付け!B737</f>
        <v>72229830</v>
      </c>
      <c r="E737" s="30" t="str">
        <f>①陸連データ貼付け!C737</f>
        <v>赤羽　巧</v>
      </c>
      <c r="F737" s="30" t="str">
        <f>ASC(①陸連データ貼付け!D737)</f>
        <v>ｱｶﾊﾈ ﾀｸﾐ</v>
      </c>
      <c r="G737" s="30" t="str">
        <f>①陸連データ貼付け!E737</f>
        <v>男</v>
      </c>
      <c r="H737" s="30">
        <f>①陸連データ貼付け!H737</f>
        <v>8159</v>
      </c>
      <c r="I737" s="30" t="str">
        <f>①陸連データ貼付け!I737</f>
        <v>トヨタ自動車</v>
      </c>
      <c r="J737" s="30" t="str">
        <f>①陸連データ貼付け!J737</f>
        <v>トヨタジドウシャ</v>
      </c>
      <c r="K737" s="30" t="str">
        <f t="shared" si="38"/>
        <v>トヨタ自動車</v>
      </c>
      <c r="L737" s="30" t="str">
        <f>IF(①陸連データ貼付け!P737="","",①陸連データ貼付け!P737)</f>
        <v/>
      </c>
      <c r="M737" s="30" t="str">
        <f>①陸連データ貼付け!Q737</f>
        <v>一般</v>
      </c>
    </row>
    <row r="738" spans="1:13">
      <c r="A738" s="30" t="str">
        <f>IF(①陸連データ貼付け!M738="","",①陸連データ貼付け!M738)</f>
        <v>C31</v>
      </c>
      <c r="B738" s="30" t="str">
        <f t="shared" si="36"/>
        <v>C</v>
      </c>
      <c r="C738" s="30" t="str">
        <f t="shared" si="37"/>
        <v>31</v>
      </c>
      <c r="D738" s="30">
        <f>①陸連データ貼付け!B738</f>
        <v>2900415</v>
      </c>
      <c r="E738" s="30" t="str">
        <f>①陸連データ貼付け!C738</f>
        <v>浅岡　加世子</v>
      </c>
      <c r="F738" s="30" t="str">
        <f>ASC(①陸連データ貼付け!D738)</f>
        <v>ｱｻｵｶ ｶﾖｺ</v>
      </c>
      <c r="G738" s="30" t="str">
        <f>①陸連データ貼付け!E738</f>
        <v>女</v>
      </c>
      <c r="H738" s="30">
        <f>①陸連データ貼付け!H738</f>
        <v>8159</v>
      </c>
      <c r="I738" s="30" t="str">
        <f>①陸連データ貼付け!I738</f>
        <v>トヨタ自動車</v>
      </c>
      <c r="J738" s="30" t="str">
        <f>①陸連データ貼付け!J738</f>
        <v>トヨタジドウシャ</v>
      </c>
      <c r="K738" s="30" t="str">
        <f t="shared" si="38"/>
        <v>トヨタ自動車</v>
      </c>
      <c r="L738" s="30" t="str">
        <f>IF(①陸連データ貼付け!P738="","",①陸連データ貼付け!P738)</f>
        <v/>
      </c>
      <c r="M738" s="30" t="str">
        <f>①陸連データ貼付け!Q738</f>
        <v>一般</v>
      </c>
    </row>
    <row r="739" spans="1:13">
      <c r="A739" s="30" t="str">
        <f>IF(①陸連データ貼付け!M739="","",①陸連データ貼付け!M739)</f>
        <v>C456</v>
      </c>
      <c r="B739" s="30" t="str">
        <f t="shared" si="36"/>
        <v>C</v>
      </c>
      <c r="C739" s="30" t="str">
        <f t="shared" si="37"/>
        <v>456</v>
      </c>
      <c r="D739" s="30">
        <f>①陸連データ貼付け!B739</f>
        <v>11235921</v>
      </c>
      <c r="E739" s="30" t="str">
        <f>①陸連データ貼付け!C739</f>
        <v>芦田　創</v>
      </c>
      <c r="F739" s="30" t="str">
        <f>ASC(①陸連データ貼付け!D739)</f>
        <v>ｱｼﾀﾞ ﾊｼﾞﾑ</v>
      </c>
      <c r="G739" s="30" t="str">
        <f>①陸連データ貼付け!E739</f>
        <v>男</v>
      </c>
      <c r="H739" s="30">
        <f>①陸連データ貼付け!H739</f>
        <v>8159</v>
      </c>
      <c r="I739" s="30" t="str">
        <f>①陸連データ貼付け!I739</f>
        <v>トヨタ自動車</v>
      </c>
      <c r="J739" s="30" t="str">
        <f>①陸連データ貼付け!J739</f>
        <v>トヨタジドウシャ</v>
      </c>
      <c r="K739" s="30" t="str">
        <f t="shared" si="38"/>
        <v>トヨタ自動車</v>
      </c>
      <c r="L739" s="30" t="str">
        <f>IF(①陸連データ貼付け!P739="","",①陸連データ貼付け!P739)</f>
        <v/>
      </c>
      <c r="M739" s="30" t="str">
        <f>①陸連データ貼付け!Q739</f>
        <v>一般</v>
      </c>
    </row>
    <row r="740" spans="1:13">
      <c r="A740" s="30" t="str">
        <f>IF(①陸連データ貼付け!M740="","",①陸連データ貼付け!M740)</f>
        <v>C18</v>
      </c>
      <c r="B740" s="30" t="str">
        <f t="shared" si="36"/>
        <v>C</v>
      </c>
      <c r="C740" s="30" t="str">
        <f t="shared" si="37"/>
        <v>18</v>
      </c>
      <c r="D740" s="30">
        <f>①陸連データ貼付け!B740</f>
        <v>72278834</v>
      </c>
      <c r="E740" s="30" t="str">
        <f>①陸連データ貼付け!C740</f>
        <v>東谷　航平</v>
      </c>
      <c r="F740" s="30" t="str">
        <f>ASC(①陸連データ貼付け!D740)</f>
        <v>ｱｽﾞﾏﾀﾆ ｺｳﾍｲ</v>
      </c>
      <c r="G740" s="30" t="str">
        <f>①陸連データ貼付け!E740</f>
        <v>男</v>
      </c>
      <c r="H740" s="30">
        <f>①陸連データ貼付け!H740</f>
        <v>8159</v>
      </c>
      <c r="I740" s="30" t="str">
        <f>①陸連データ貼付け!I740</f>
        <v>トヨタ自動車</v>
      </c>
      <c r="J740" s="30" t="str">
        <f>①陸連データ貼付け!J740</f>
        <v>トヨタジドウシャ</v>
      </c>
      <c r="K740" s="30" t="str">
        <f t="shared" si="38"/>
        <v>トヨタ自動車</v>
      </c>
      <c r="L740" s="30" t="str">
        <f>IF(①陸連データ貼付け!P740="","",①陸連データ貼付け!P740)</f>
        <v/>
      </c>
      <c r="M740" s="30" t="str">
        <f>①陸連データ貼付け!Q740</f>
        <v>一般</v>
      </c>
    </row>
    <row r="741" spans="1:13">
      <c r="A741" s="30" t="str">
        <f>IF(①陸連データ貼付け!M741="","",①陸連データ貼付け!M741)</f>
        <v>C35</v>
      </c>
      <c r="B741" s="30" t="str">
        <f t="shared" si="36"/>
        <v>C</v>
      </c>
      <c r="C741" s="30" t="str">
        <f t="shared" si="37"/>
        <v>35</v>
      </c>
      <c r="D741" s="30">
        <f>①陸連データ貼付け!B741</f>
        <v>72338831</v>
      </c>
      <c r="E741" s="30" t="str">
        <f>①陸連データ貼付け!C741</f>
        <v>石飛　沙織</v>
      </c>
      <c r="F741" s="30" t="str">
        <f>ASC(①陸連データ貼付け!D741)</f>
        <v>ｲｼﾄﾋﾞ ｻｵﾘ</v>
      </c>
      <c r="G741" s="30" t="str">
        <f>①陸連データ貼付け!E741</f>
        <v>女</v>
      </c>
      <c r="H741" s="30">
        <f>①陸連データ貼付け!H741</f>
        <v>8159</v>
      </c>
      <c r="I741" s="30" t="str">
        <f>①陸連データ貼付け!I741</f>
        <v>トヨタ自動車</v>
      </c>
      <c r="J741" s="30" t="str">
        <f>①陸連データ貼付け!J741</f>
        <v>トヨタジドウシャ</v>
      </c>
      <c r="K741" s="30" t="str">
        <f t="shared" si="38"/>
        <v>トヨタ自動車</v>
      </c>
      <c r="L741" s="30" t="str">
        <f>IF(①陸連データ貼付け!P741="","",①陸連データ貼付け!P741)</f>
        <v/>
      </c>
      <c r="M741" s="30" t="str">
        <f>①陸連データ貼付け!Q741</f>
        <v>一般</v>
      </c>
    </row>
    <row r="742" spans="1:13">
      <c r="A742" s="30" t="str">
        <f>IF(①陸連データ貼付け!M742="","",①陸連データ貼付け!M742)</f>
        <v>C24</v>
      </c>
      <c r="B742" s="30" t="str">
        <f t="shared" si="36"/>
        <v>C</v>
      </c>
      <c r="C742" s="30" t="str">
        <f t="shared" si="37"/>
        <v>24</v>
      </c>
      <c r="D742" s="30">
        <f>①陸連データ貼付け!B742</f>
        <v>71900724</v>
      </c>
      <c r="E742" s="30" t="str">
        <f>①陸連データ貼付け!C742</f>
        <v>江口　嘉成</v>
      </c>
      <c r="F742" s="30" t="str">
        <f>ASC(①陸連データ貼付け!D742)</f>
        <v>ｴｸﾞﾁ ﾖｼﾅﾘ</v>
      </c>
      <c r="G742" s="30" t="str">
        <f>①陸連データ貼付け!E742</f>
        <v>男</v>
      </c>
      <c r="H742" s="30">
        <f>①陸連データ貼付け!H742</f>
        <v>8159</v>
      </c>
      <c r="I742" s="30" t="str">
        <f>①陸連データ貼付け!I742</f>
        <v>トヨタ自動車</v>
      </c>
      <c r="J742" s="30" t="str">
        <f>①陸連データ貼付け!J742</f>
        <v>トヨタジドウシャ</v>
      </c>
      <c r="K742" s="30" t="str">
        <f t="shared" si="38"/>
        <v>トヨタ自動車</v>
      </c>
      <c r="L742" s="30" t="str">
        <f>IF(①陸連データ貼付け!P742="","",①陸連データ貼付け!P742)</f>
        <v/>
      </c>
      <c r="M742" s="30" t="str">
        <f>①陸連データ貼付け!Q742</f>
        <v>一般</v>
      </c>
    </row>
    <row r="743" spans="1:13">
      <c r="A743" s="30" t="str">
        <f>IF(①陸連データ貼付け!M743="","",①陸連データ貼付け!M743)</f>
        <v>C25</v>
      </c>
      <c r="B743" s="30" t="str">
        <f t="shared" si="36"/>
        <v>C</v>
      </c>
      <c r="C743" s="30" t="str">
        <f t="shared" si="37"/>
        <v>25</v>
      </c>
      <c r="D743" s="30">
        <f>①陸連データ貼付け!B743</f>
        <v>49970635</v>
      </c>
      <c r="E743" s="30" t="str">
        <f>①陸連データ貼付け!C743</f>
        <v>大内　謙吾</v>
      </c>
      <c r="F743" s="30" t="str">
        <f>ASC(①陸連データ貼付け!D743)</f>
        <v>ｵｵｳﾁ ｹﾝｺﾞ</v>
      </c>
      <c r="G743" s="30" t="str">
        <f>①陸連データ貼付け!E743</f>
        <v>男</v>
      </c>
      <c r="H743" s="30">
        <f>①陸連データ貼付け!H743</f>
        <v>8159</v>
      </c>
      <c r="I743" s="30" t="str">
        <f>①陸連データ貼付け!I743</f>
        <v>トヨタ自動車</v>
      </c>
      <c r="J743" s="30" t="str">
        <f>①陸連データ貼付け!J743</f>
        <v>トヨタジドウシャ</v>
      </c>
      <c r="K743" s="30" t="str">
        <f t="shared" si="38"/>
        <v>トヨタ自動車</v>
      </c>
      <c r="L743" s="30" t="str">
        <f>IF(①陸連データ貼付け!P743="","",①陸連データ貼付け!P743)</f>
        <v/>
      </c>
      <c r="M743" s="30" t="str">
        <f>①陸連データ貼付け!Q743</f>
        <v>一般</v>
      </c>
    </row>
    <row r="744" spans="1:13">
      <c r="A744" s="30" t="str">
        <f>IF(①陸連データ貼付け!M744="","",①陸連データ貼付け!M744)</f>
        <v>C32</v>
      </c>
      <c r="B744" s="30" t="str">
        <f t="shared" si="36"/>
        <v>C</v>
      </c>
      <c r="C744" s="30" t="str">
        <f t="shared" si="37"/>
        <v>32</v>
      </c>
      <c r="D744" s="30">
        <f>①陸連データ貼付け!B744</f>
        <v>2903216</v>
      </c>
      <c r="E744" s="30" t="str">
        <f>①陸連データ貼付け!C744</f>
        <v>大賀　理加</v>
      </c>
      <c r="F744" s="30" t="str">
        <f>ASC(①陸連データ貼付け!D744)</f>
        <v>ｵｵｶﾞ ﾘｶ</v>
      </c>
      <c r="G744" s="30" t="str">
        <f>①陸連データ貼付け!E744</f>
        <v>女</v>
      </c>
      <c r="H744" s="30">
        <f>①陸連データ貼付け!H744</f>
        <v>8159</v>
      </c>
      <c r="I744" s="30" t="str">
        <f>①陸連データ貼付け!I744</f>
        <v>トヨタ自動車</v>
      </c>
      <c r="J744" s="30" t="str">
        <f>①陸連データ貼付け!J744</f>
        <v>トヨタジドウシャ</v>
      </c>
      <c r="K744" s="30" t="str">
        <f t="shared" si="38"/>
        <v>トヨタ自動車</v>
      </c>
      <c r="L744" s="30" t="str">
        <f>IF(①陸連データ貼付け!P744="","",①陸連データ貼付け!P744)</f>
        <v/>
      </c>
      <c r="M744" s="30" t="str">
        <f>①陸連データ貼付け!Q744</f>
        <v>一般</v>
      </c>
    </row>
    <row r="745" spans="1:13">
      <c r="A745" s="30" t="str">
        <f>IF(①陸連データ貼付け!M745="","",①陸連データ貼付け!M745)</f>
        <v>C4</v>
      </c>
      <c r="B745" s="30" t="str">
        <f t="shared" si="36"/>
        <v>C</v>
      </c>
      <c r="C745" s="30" t="str">
        <f t="shared" si="37"/>
        <v>4</v>
      </c>
      <c r="D745" s="30">
        <f>①陸連データ貼付け!B745</f>
        <v>2901921</v>
      </c>
      <c r="E745" s="30" t="str">
        <f>①陸連データ貼付け!C745</f>
        <v>尾崎　雄大</v>
      </c>
      <c r="F745" s="30" t="str">
        <f>ASC(①陸連データ貼付け!D745)</f>
        <v>ｵｻﾞｷ ﾕｳﾀﾞｲ</v>
      </c>
      <c r="G745" s="30" t="str">
        <f>①陸連データ貼付け!E745</f>
        <v>男</v>
      </c>
      <c r="H745" s="30">
        <f>①陸連データ貼付け!H745</f>
        <v>8159</v>
      </c>
      <c r="I745" s="30" t="str">
        <f>①陸連データ貼付け!I745</f>
        <v>トヨタ自動車</v>
      </c>
      <c r="J745" s="30" t="str">
        <f>①陸連データ貼付け!J745</f>
        <v>トヨタジドウシャ</v>
      </c>
      <c r="K745" s="30" t="str">
        <f t="shared" si="38"/>
        <v>トヨタ自動車</v>
      </c>
      <c r="L745" s="30" t="str">
        <f>IF(①陸連データ貼付け!P745="","",①陸連データ貼付け!P745)</f>
        <v/>
      </c>
      <c r="M745" s="30" t="str">
        <f>①陸連データ貼付け!Q745</f>
        <v>一般</v>
      </c>
    </row>
    <row r="746" spans="1:13">
      <c r="A746" s="30" t="str">
        <f>IF(①陸連データ貼付け!M746="","",①陸連データ貼付け!M746)</f>
        <v>C11</v>
      </c>
      <c r="B746" s="30" t="str">
        <f t="shared" si="36"/>
        <v>C</v>
      </c>
      <c r="C746" s="30" t="str">
        <f t="shared" si="37"/>
        <v>11</v>
      </c>
      <c r="D746" s="30">
        <f>①陸連データ貼付け!B746</f>
        <v>2901820</v>
      </c>
      <c r="E746" s="30" t="str">
        <f>①陸連データ貼付け!C746</f>
        <v>蔭浦　隆博</v>
      </c>
      <c r="F746" s="30" t="str">
        <f>ASC(①陸連データ貼付け!D746)</f>
        <v>ｶｹﾞｳﾗ ﾀｶﾋﾛ</v>
      </c>
      <c r="G746" s="30" t="str">
        <f>①陸連データ貼付け!E746</f>
        <v>男</v>
      </c>
      <c r="H746" s="30">
        <f>①陸連データ貼付け!H746</f>
        <v>8159</v>
      </c>
      <c r="I746" s="30" t="str">
        <f>①陸連データ貼付け!I746</f>
        <v>トヨタ自動車</v>
      </c>
      <c r="J746" s="30" t="str">
        <f>①陸連データ貼付け!J746</f>
        <v>トヨタジドウシャ</v>
      </c>
      <c r="K746" s="30" t="str">
        <f t="shared" si="38"/>
        <v>トヨタ自動車</v>
      </c>
      <c r="L746" s="30" t="str">
        <f>IF(①陸連データ貼付け!P746="","",①陸連データ貼付け!P746)</f>
        <v/>
      </c>
      <c r="M746" s="30" t="str">
        <f>①陸連データ貼付け!Q746</f>
        <v>一般</v>
      </c>
    </row>
    <row r="747" spans="1:13">
      <c r="A747" s="30" t="str">
        <f>IF(①陸連データ貼付け!M747="","",①陸連データ貼付け!M747)</f>
        <v>C3</v>
      </c>
      <c r="B747" s="30" t="str">
        <f t="shared" si="36"/>
        <v>C</v>
      </c>
      <c r="C747" s="30" t="str">
        <f t="shared" si="37"/>
        <v>3</v>
      </c>
      <c r="D747" s="30">
        <f>①陸連データ貼付け!B747</f>
        <v>2901012</v>
      </c>
      <c r="E747" s="30" t="str">
        <f>①陸連データ貼付け!C747</f>
        <v>勝浦　泰二</v>
      </c>
      <c r="F747" s="30" t="str">
        <f>ASC(①陸連データ貼付け!D747)</f>
        <v>ｶﾂｳﾗ ﾀｲｼﾞ</v>
      </c>
      <c r="G747" s="30" t="str">
        <f>①陸連データ貼付け!E747</f>
        <v>男</v>
      </c>
      <c r="H747" s="30">
        <f>①陸連データ貼付け!H747</f>
        <v>8159</v>
      </c>
      <c r="I747" s="30" t="str">
        <f>①陸連データ貼付け!I747</f>
        <v>トヨタ自動車</v>
      </c>
      <c r="J747" s="30" t="str">
        <f>①陸連データ貼付け!J747</f>
        <v>トヨタジドウシャ</v>
      </c>
      <c r="K747" s="30" t="str">
        <f t="shared" si="38"/>
        <v>トヨタ自動車</v>
      </c>
      <c r="L747" s="30" t="str">
        <f>IF(①陸連データ貼付け!P747="","",①陸連データ貼付け!P747)</f>
        <v/>
      </c>
      <c r="M747" s="30" t="str">
        <f>①陸連データ貼付け!Q747</f>
        <v>一般</v>
      </c>
    </row>
    <row r="748" spans="1:13">
      <c r="A748" s="30" t="str">
        <f>IF(①陸連データ貼付け!M748="","",①陸連データ貼付け!M748)</f>
        <v>C5</v>
      </c>
      <c r="B748" s="30" t="str">
        <f t="shared" si="36"/>
        <v>C</v>
      </c>
      <c r="C748" s="30" t="str">
        <f t="shared" si="37"/>
        <v>5</v>
      </c>
      <c r="D748" s="30">
        <f>①陸連データ貼付け!B748</f>
        <v>2903317</v>
      </c>
      <c r="E748" s="30" t="str">
        <f>①陸連データ貼付け!C748</f>
        <v>加藤　聡</v>
      </c>
      <c r="F748" s="30" t="str">
        <f>ASC(①陸連データ貼付け!D748)</f>
        <v>ｶﾄｳ ｻﾄｼ</v>
      </c>
      <c r="G748" s="30" t="str">
        <f>①陸連データ貼付け!E748</f>
        <v>男</v>
      </c>
      <c r="H748" s="30">
        <f>①陸連データ貼付け!H748</f>
        <v>8159</v>
      </c>
      <c r="I748" s="30" t="str">
        <f>①陸連データ貼付け!I748</f>
        <v>トヨタ自動車</v>
      </c>
      <c r="J748" s="30" t="str">
        <f>①陸連データ貼付け!J748</f>
        <v>トヨタジドウシャ</v>
      </c>
      <c r="K748" s="30" t="str">
        <f t="shared" si="38"/>
        <v>トヨタ自動車</v>
      </c>
      <c r="L748" s="30" t="str">
        <f>IF(①陸連データ貼付け!P748="","",①陸連データ貼付け!P748)</f>
        <v/>
      </c>
      <c r="M748" s="30" t="str">
        <f>①陸連データ貼付け!Q748</f>
        <v>一般</v>
      </c>
    </row>
    <row r="749" spans="1:13">
      <c r="A749" s="30" t="str">
        <f>IF(①陸連データ貼付け!M749="","",①陸連データ貼付け!M749)</f>
        <v>C22</v>
      </c>
      <c r="B749" s="30" t="str">
        <f t="shared" si="36"/>
        <v>C</v>
      </c>
      <c r="C749" s="30" t="str">
        <f t="shared" si="37"/>
        <v>22</v>
      </c>
      <c r="D749" s="30">
        <f>①陸連データ貼付け!B749</f>
        <v>71634526</v>
      </c>
      <c r="E749" s="30" t="str">
        <f>①陸連データ貼付け!C749</f>
        <v>亀坂　晃司</v>
      </c>
      <c r="F749" s="30" t="str">
        <f>ASC(①陸連データ貼付け!D749)</f>
        <v>ｶﾒｻｶ ｺｳｼﾞ</v>
      </c>
      <c r="G749" s="30" t="str">
        <f>①陸連データ貼付け!E749</f>
        <v>男</v>
      </c>
      <c r="H749" s="30">
        <f>①陸連データ貼付け!H749</f>
        <v>8159</v>
      </c>
      <c r="I749" s="30" t="str">
        <f>①陸連データ貼付け!I749</f>
        <v>トヨタ自動車</v>
      </c>
      <c r="J749" s="30" t="str">
        <f>①陸連データ貼付け!J749</f>
        <v>トヨタジドウシャ</v>
      </c>
      <c r="K749" s="30" t="str">
        <f t="shared" si="38"/>
        <v>トヨタ自動車</v>
      </c>
      <c r="L749" s="30" t="str">
        <f>IF(①陸連データ貼付け!P749="","",①陸連データ貼付け!P749)</f>
        <v/>
      </c>
      <c r="M749" s="30" t="str">
        <f>①陸連データ貼付け!Q749</f>
        <v>一般</v>
      </c>
    </row>
    <row r="750" spans="1:13">
      <c r="A750" s="30" t="str">
        <f>IF(①陸連データ貼付け!M750="","",①陸連データ貼付け!M750)</f>
        <v>C14</v>
      </c>
      <c r="B750" s="30" t="str">
        <f t="shared" si="36"/>
        <v>C</v>
      </c>
      <c r="C750" s="30" t="str">
        <f t="shared" si="37"/>
        <v>14</v>
      </c>
      <c r="D750" s="30">
        <f>①陸連データ貼付け!B750</f>
        <v>39585232</v>
      </c>
      <c r="E750" s="30" t="str">
        <f>①陸連データ貼付け!C750</f>
        <v>木屋川内　浩二</v>
      </c>
      <c r="F750" s="30" t="str">
        <f>ASC(①陸連データ貼付け!D750)</f>
        <v>ｷﾔｶﾜｳﾁ ｺｳｼﾞ</v>
      </c>
      <c r="G750" s="30" t="str">
        <f>①陸連データ貼付け!E750</f>
        <v>男</v>
      </c>
      <c r="H750" s="30">
        <f>①陸連データ貼付け!H750</f>
        <v>8159</v>
      </c>
      <c r="I750" s="30" t="str">
        <f>①陸連データ貼付け!I750</f>
        <v>トヨタ自動車</v>
      </c>
      <c r="J750" s="30" t="str">
        <f>①陸連データ貼付け!J750</f>
        <v>トヨタジドウシャ</v>
      </c>
      <c r="K750" s="30" t="str">
        <f t="shared" si="38"/>
        <v>トヨタ自動車</v>
      </c>
      <c r="L750" s="30" t="str">
        <f>IF(①陸連データ貼付け!P750="","",①陸連データ貼付け!P750)</f>
        <v/>
      </c>
      <c r="M750" s="30" t="str">
        <f>①陸連データ貼付け!Q750</f>
        <v>一般</v>
      </c>
    </row>
    <row r="751" spans="1:13">
      <c r="A751" s="30" t="str">
        <f>IF(①陸連データ貼付け!M751="","",①陸連データ貼付け!M751)</f>
        <v>C39</v>
      </c>
      <c r="B751" s="30" t="str">
        <f t="shared" si="36"/>
        <v>C</v>
      </c>
      <c r="C751" s="30" t="str">
        <f t="shared" si="37"/>
        <v>39</v>
      </c>
      <c r="D751" s="30">
        <f>①陸連データ貼付け!B751</f>
        <v>2900617</v>
      </c>
      <c r="E751" s="30" t="str">
        <f>①陸連データ貼付け!C751</f>
        <v>小高　孝二</v>
      </c>
      <c r="F751" s="30" t="str">
        <f>ASC(①陸連データ貼付け!D751)</f>
        <v>ｺﾀﾞｶ ｺｳｼﾞ</v>
      </c>
      <c r="G751" s="30" t="str">
        <f>①陸連データ貼付け!E751</f>
        <v>男</v>
      </c>
      <c r="H751" s="30">
        <f>①陸連データ貼付け!H751</f>
        <v>8159</v>
      </c>
      <c r="I751" s="30" t="str">
        <f>①陸連データ貼付け!I751</f>
        <v>トヨタ自動車</v>
      </c>
      <c r="J751" s="30" t="str">
        <f>①陸連データ貼付け!J751</f>
        <v>トヨタジドウシャ</v>
      </c>
      <c r="K751" s="30" t="str">
        <f t="shared" si="38"/>
        <v>トヨタ自動車</v>
      </c>
      <c r="L751" s="30" t="str">
        <f>IF(①陸連データ貼付け!P751="","",①陸連データ貼付け!P751)</f>
        <v/>
      </c>
      <c r="M751" s="30" t="str">
        <f>①陸連データ貼付け!Q751</f>
        <v>一般</v>
      </c>
    </row>
    <row r="752" spans="1:13">
      <c r="A752" s="30" t="str">
        <f>IF(①陸連データ貼付け!M752="","",①陸連データ貼付け!M752)</f>
        <v>C457</v>
      </c>
      <c r="B752" s="30" t="str">
        <f t="shared" si="36"/>
        <v>C</v>
      </c>
      <c r="C752" s="30" t="str">
        <f t="shared" si="37"/>
        <v>457</v>
      </c>
      <c r="D752" s="30">
        <f>①陸連データ貼付け!B752</f>
        <v>72083626</v>
      </c>
      <c r="E752" s="30" t="str">
        <f>①陸連データ貼付け!C752</f>
        <v>佐藤　圭太</v>
      </c>
      <c r="F752" s="30" t="str">
        <f>ASC(①陸連データ貼付け!D752)</f>
        <v>ｻﾄｳ ｹｲﾀ</v>
      </c>
      <c r="G752" s="30" t="str">
        <f>①陸連データ貼付け!E752</f>
        <v>男</v>
      </c>
      <c r="H752" s="30">
        <f>①陸連データ貼付け!H752</f>
        <v>8159</v>
      </c>
      <c r="I752" s="30" t="str">
        <f>①陸連データ貼付け!I752</f>
        <v>トヨタ自動車</v>
      </c>
      <c r="J752" s="30" t="str">
        <f>①陸連データ貼付け!J752</f>
        <v>トヨタジドウシャ</v>
      </c>
      <c r="K752" s="30" t="str">
        <f t="shared" si="38"/>
        <v>トヨタ自動車</v>
      </c>
      <c r="L752" s="30" t="str">
        <f>IF(①陸連データ貼付け!P752="","",①陸連データ貼付け!P752)</f>
        <v/>
      </c>
      <c r="M752" s="30" t="str">
        <f>①陸連データ貼付け!Q752</f>
        <v>一般</v>
      </c>
    </row>
    <row r="753" spans="1:13">
      <c r="A753" s="30" t="str">
        <f>IF(①陸連データ貼付け!M753="","",①陸連データ貼付け!M753)</f>
        <v>C21</v>
      </c>
      <c r="B753" s="30" t="str">
        <f t="shared" si="36"/>
        <v>C</v>
      </c>
      <c r="C753" s="30" t="str">
        <f t="shared" si="37"/>
        <v>21</v>
      </c>
      <c r="D753" s="30">
        <f>①陸連データ貼付け!B753</f>
        <v>84903933</v>
      </c>
      <c r="E753" s="30" t="str">
        <f>①陸連データ貼付け!C753</f>
        <v>新城　健斗</v>
      </c>
      <c r="F753" s="30" t="str">
        <f>ASC(①陸連データ貼付け!D753)</f>
        <v>ｼﾝｼﾛ ｹﾝﾄ</v>
      </c>
      <c r="G753" s="30" t="str">
        <f>①陸連データ貼付け!E753</f>
        <v>男</v>
      </c>
      <c r="H753" s="30">
        <f>①陸連データ貼付け!H753</f>
        <v>8159</v>
      </c>
      <c r="I753" s="30" t="str">
        <f>①陸連データ貼付け!I753</f>
        <v>トヨタ自動車</v>
      </c>
      <c r="J753" s="30" t="str">
        <f>①陸連データ貼付け!J753</f>
        <v>トヨタジドウシャ</v>
      </c>
      <c r="K753" s="30" t="str">
        <f t="shared" si="38"/>
        <v>トヨタ自動車</v>
      </c>
      <c r="L753" s="30" t="str">
        <f>IF(①陸連データ貼付け!P753="","",①陸連データ貼付け!P753)</f>
        <v/>
      </c>
      <c r="M753" s="30" t="str">
        <f>①陸連データ貼付け!Q753</f>
        <v>一般</v>
      </c>
    </row>
    <row r="754" spans="1:13">
      <c r="A754" s="30" t="str">
        <f>IF(①陸連データ貼付け!M754="","",①陸連データ貼付け!M754)</f>
        <v>C28</v>
      </c>
      <c r="B754" s="30" t="str">
        <f t="shared" si="36"/>
        <v>C</v>
      </c>
      <c r="C754" s="30" t="str">
        <f t="shared" si="37"/>
        <v>28</v>
      </c>
      <c r="D754" s="30">
        <f>①陸連データ貼付け!B754</f>
        <v>60476629</v>
      </c>
      <c r="E754" s="30" t="str">
        <f>①陸連データ貼付け!C754</f>
        <v>杉浦　匠</v>
      </c>
      <c r="F754" s="30" t="str">
        <f>ASC(①陸連データ貼付け!D754)</f>
        <v>ｽｷﾞｳﾗ ﾀｸﾐ</v>
      </c>
      <c r="G754" s="30" t="str">
        <f>①陸連データ貼付け!E754</f>
        <v>男</v>
      </c>
      <c r="H754" s="30">
        <f>①陸連データ貼付け!H754</f>
        <v>8159</v>
      </c>
      <c r="I754" s="30" t="str">
        <f>①陸連データ貼付け!I754</f>
        <v>トヨタ自動車</v>
      </c>
      <c r="J754" s="30" t="str">
        <f>①陸連データ貼付け!J754</f>
        <v>トヨタジドウシャ</v>
      </c>
      <c r="K754" s="30" t="str">
        <f t="shared" si="38"/>
        <v>トヨタ自動車</v>
      </c>
      <c r="L754" s="30" t="str">
        <f>IF(①陸連データ貼付け!P754="","",①陸連データ貼付け!P754)</f>
        <v/>
      </c>
      <c r="M754" s="30" t="str">
        <f>①陸連データ貼付け!Q754</f>
        <v>一般</v>
      </c>
    </row>
    <row r="755" spans="1:13">
      <c r="A755" s="30" t="str">
        <f>IF(①陸連データ貼付け!M755="","",①陸連データ貼付け!M755)</f>
        <v>C6</v>
      </c>
      <c r="B755" s="30" t="str">
        <f t="shared" si="36"/>
        <v>C</v>
      </c>
      <c r="C755" s="30" t="str">
        <f t="shared" si="37"/>
        <v>6</v>
      </c>
      <c r="D755" s="30">
        <f>①陸連データ貼付け!B755</f>
        <v>2900516</v>
      </c>
      <c r="E755" s="30" t="str">
        <f>①陸連データ貼付け!C755</f>
        <v>田中　星次</v>
      </c>
      <c r="F755" s="30" t="str">
        <f>ASC(①陸連データ貼付け!D755)</f>
        <v>ﾀﾅｶ ｾｲｼﾞ</v>
      </c>
      <c r="G755" s="30" t="str">
        <f>①陸連データ貼付け!E755</f>
        <v>男</v>
      </c>
      <c r="H755" s="30">
        <f>①陸連データ貼付け!H755</f>
        <v>8159</v>
      </c>
      <c r="I755" s="30" t="str">
        <f>①陸連データ貼付け!I755</f>
        <v>トヨタ自動車</v>
      </c>
      <c r="J755" s="30" t="str">
        <f>①陸連データ貼付け!J755</f>
        <v>トヨタジドウシャ</v>
      </c>
      <c r="K755" s="30" t="str">
        <f t="shared" si="38"/>
        <v>トヨタ自動車</v>
      </c>
      <c r="L755" s="30" t="str">
        <f>IF(①陸連データ貼付け!P755="","",①陸連データ貼付け!P755)</f>
        <v/>
      </c>
      <c r="M755" s="30" t="str">
        <f>①陸連データ貼付け!Q755</f>
        <v>一般</v>
      </c>
    </row>
    <row r="756" spans="1:13">
      <c r="A756" s="30" t="str">
        <f>IF(①陸連データ貼付け!M756="","",①陸連データ貼付け!M756)</f>
        <v>C34</v>
      </c>
      <c r="B756" s="30" t="str">
        <f t="shared" si="36"/>
        <v>C</v>
      </c>
      <c r="C756" s="30" t="str">
        <f t="shared" si="37"/>
        <v>34</v>
      </c>
      <c r="D756" s="30">
        <f>①陸連データ貼付け!B756</f>
        <v>72782935</v>
      </c>
      <c r="E756" s="30" t="str">
        <f>①陸連データ貼付け!C756</f>
        <v>田中　みのり</v>
      </c>
      <c r="F756" s="30" t="str">
        <f>ASC(①陸連データ貼付け!D756)</f>
        <v>ﾀﾅｶ ﾐﾉﾘ</v>
      </c>
      <c r="G756" s="30" t="str">
        <f>①陸連データ貼付け!E756</f>
        <v>女</v>
      </c>
      <c r="H756" s="30">
        <f>①陸連データ貼付け!H756</f>
        <v>8159</v>
      </c>
      <c r="I756" s="30" t="str">
        <f>①陸連データ貼付け!I756</f>
        <v>トヨタ自動車</v>
      </c>
      <c r="J756" s="30" t="str">
        <f>①陸連データ貼付け!J756</f>
        <v>トヨタジドウシャ</v>
      </c>
      <c r="K756" s="30" t="str">
        <f t="shared" si="38"/>
        <v>トヨタ自動車</v>
      </c>
      <c r="L756" s="30" t="str">
        <f>IF(①陸連データ貼付け!P756="","",①陸連データ貼付け!P756)</f>
        <v/>
      </c>
      <c r="M756" s="30" t="str">
        <f>①陸連データ貼付け!Q756</f>
        <v>一般</v>
      </c>
    </row>
    <row r="757" spans="1:13">
      <c r="A757" s="30" t="str">
        <f>IF(①陸連データ貼付け!M757="","",①陸連データ貼付け!M757)</f>
        <v>C30</v>
      </c>
      <c r="B757" s="30" t="str">
        <f t="shared" si="36"/>
        <v>C</v>
      </c>
      <c r="C757" s="30" t="str">
        <f t="shared" si="37"/>
        <v>30</v>
      </c>
      <c r="D757" s="30">
        <f>①陸連データ貼付け!B757</f>
        <v>34325118</v>
      </c>
      <c r="E757" s="30" t="str">
        <f>①陸連データ貼付け!C757</f>
        <v>千田　勇司</v>
      </c>
      <c r="F757" s="30" t="str">
        <f>ASC(①陸連データ貼付け!D757)</f>
        <v>ﾁﾀﾞ ﾕｳｼﾞ</v>
      </c>
      <c r="G757" s="30" t="str">
        <f>①陸連データ貼付け!E757</f>
        <v>男</v>
      </c>
      <c r="H757" s="30">
        <f>①陸連データ貼付け!H757</f>
        <v>8159</v>
      </c>
      <c r="I757" s="30" t="str">
        <f>①陸連データ貼付け!I757</f>
        <v>トヨタ自動車</v>
      </c>
      <c r="J757" s="30" t="str">
        <f>①陸連データ貼付け!J757</f>
        <v>トヨタジドウシャ</v>
      </c>
      <c r="K757" s="30" t="str">
        <f t="shared" si="38"/>
        <v>トヨタ自動車</v>
      </c>
      <c r="L757" s="30" t="str">
        <f>IF(①陸連データ貼付け!P757="","",①陸連データ貼付け!P757)</f>
        <v/>
      </c>
      <c r="M757" s="30" t="str">
        <f>①陸連データ貼付け!Q757</f>
        <v>一般</v>
      </c>
    </row>
    <row r="758" spans="1:13">
      <c r="A758" s="30" t="str">
        <f>IF(①陸連データ貼付け!M758="","",①陸連データ貼付け!M758)</f>
        <v>C36</v>
      </c>
      <c r="B758" s="30" t="str">
        <f t="shared" si="36"/>
        <v>C</v>
      </c>
      <c r="C758" s="30" t="str">
        <f t="shared" si="37"/>
        <v>36</v>
      </c>
      <c r="D758" s="30">
        <f>①陸連データ貼付け!B758</f>
        <v>39845938</v>
      </c>
      <c r="E758" s="30" t="str">
        <f>①陸連データ貼付け!C758</f>
        <v>土持　真紀</v>
      </c>
      <c r="F758" s="30" t="str">
        <f>ASC(①陸連データ貼付け!D758)</f>
        <v>ﾂﾁﾓﾁ ﾏｷ</v>
      </c>
      <c r="G758" s="30" t="str">
        <f>①陸連データ貼付け!E758</f>
        <v>女</v>
      </c>
      <c r="H758" s="30">
        <f>①陸連データ貼付け!H758</f>
        <v>8159</v>
      </c>
      <c r="I758" s="30" t="str">
        <f>①陸連データ貼付け!I758</f>
        <v>トヨタ自動車</v>
      </c>
      <c r="J758" s="30" t="str">
        <f>①陸連データ貼付け!J758</f>
        <v>トヨタジドウシャ</v>
      </c>
      <c r="K758" s="30" t="str">
        <f t="shared" si="38"/>
        <v>トヨタ自動車</v>
      </c>
      <c r="L758" s="30" t="str">
        <f>IF(①陸連データ貼付け!P758="","",①陸連データ貼付け!P758)</f>
        <v/>
      </c>
      <c r="M758" s="30" t="str">
        <f>①陸連データ貼付け!Q758</f>
        <v>一般</v>
      </c>
    </row>
    <row r="759" spans="1:13">
      <c r="A759" s="30" t="str">
        <f>IF(①陸連データ貼付け!M759="","",①陸連データ貼付け!M759)</f>
        <v>C37</v>
      </c>
      <c r="B759" s="30" t="str">
        <f t="shared" si="36"/>
        <v>C</v>
      </c>
      <c r="C759" s="30" t="str">
        <f t="shared" si="37"/>
        <v>37</v>
      </c>
      <c r="D759" s="30">
        <f>①陸連データ貼付け!B759</f>
        <v>39860733</v>
      </c>
      <c r="E759" s="30" t="str">
        <f>①陸連データ貼付け!C759</f>
        <v>遠山　実希</v>
      </c>
      <c r="F759" s="30" t="str">
        <f>ASC(①陸連データ貼付け!D759)</f>
        <v>ﾄｵﾔﾏ ﾐｷ</v>
      </c>
      <c r="G759" s="30" t="str">
        <f>①陸連データ貼付け!E759</f>
        <v>女</v>
      </c>
      <c r="H759" s="30">
        <f>①陸連データ貼付け!H759</f>
        <v>8159</v>
      </c>
      <c r="I759" s="30" t="str">
        <f>①陸連データ貼付け!I759</f>
        <v>トヨタ自動車</v>
      </c>
      <c r="J759" s="30" t="str">
        <f>①陸連データ貼付け!J759</f>
        <v>トヨタジドウシャ</v>
      </c>
      <c r="K759" s="30" t="str">
        <f t="shared" si="38"/>
        <v>トヨタ自動車</v>
      </c>
      <c r="L759" s="30" t="str">
        <f>IF(①陸連データ貼付け!P759="","",①陸連データ貼付け!P759)</f>
        <v/>
      </c>
      <c r="M759" s="30" t="str">
        <f>①陸連データ貼付け!Q759</f>
        <v>一般</v>
      </c>
    </row>
    <row r="760" spans="1:13">
      <c r="A760" s="30" t="str">
        <f>IF(①陸連データ貼付け!M760="","",①陸連データ貼付け!M760)</f>
        <v>C15</v>
      </c>
      <c r="B760" s="30" t="str">
        <f t="shared" si="36"/>
        <v>C</v>
      </c>
      <c r="C760" s="30" t="str">
        <f t="shared" si="37"/>
        <v>15</v>
      </c>
      <c r="D760" s="30">
        <f>①陸連データ貼付け!B760</f>
        <v>59638132</v>
      </c>
      <c r="E760" s="30" t="str">
        <f>①陸連データ貼付け!C760</f>
        <v>長末　慎之介</v>
      </c>
      <c r="F760" s="30" t="str">
        <f>ASC(①陸連データ貼付け!D760)</f>
        <v>ﾅｶﾞｽｴ ｼﾝﾉｽｹ</v>
      </c>
      <c r="G760" s="30" t="str">
        <f>①陸連データ貼付け!E760</f>
        <v>男</v>
      </c>
      <c r="H760" s="30">
        <f>①陸連データ貼付け!H760</f>
        <v>8159</v>
      </c>
      <c r="I760" s="30" t="str">
        <f>①陸連データ貼付け!I760</f>
        <v>トヨタ自動車</v>
      </c>
      <c r="J760" s="30" t="str">
        <f>①陸連データ貼付け!J760</f>
        <v>トヨタジドウシャ</v>
      </c>
      <c r="K760" s="30" t="str">
        <f t="shared" si="38"/>
        <v>トヨタ自動車</v>
      </c>
      <c r="L760" s="30" t="str">
        <f>IF(①陸連データ貼付け!P760="","",①陸連データ貼付け!P760)</f>
        <v/>
      </c>
      <c r="M760" s="30" t="str">
        <f>①陸連データ貼付け!Q760</f>
        <v>一般</v>
      </c>
    </row>
    <row r="761" spans="1:13">
      <c r="A761" s="30" t="str">
        <f>IF(①陸連データ貼付け!M761="","",①陸連データ貼付け!M761)</f>
        <v>C9</v>
      </c>
      <c r="B761" s="30" t="str">
        <f t="shared" si="36"/>
        <v>C</v>
      </c>
      <c r="C761" s="30" t="str">
        <f t="shared" si="37"/>
        <v>9</v>
      </c>
      <c r="D761" s="30">
        <f>①陸連データ貼付け!B761</f>
        <v>2902215</v>
      </c>
      <c r="E761" s="30" t="str">
        <f>①陸連データ貼付け!C761</f>
        <v>沼田　拓也</v>
      </c>
      <c r="F761" s="30" t="str">
        <f>ASC(①陸連データ貼付け!D761)</f>
        <v>ﾇﾏﾀ ﾀｸﾔ</v>
      </c>
      <c r="G761" s="30" t="str">
        <f>①陸連データ貼付け!E761</f>
        <v>男</v>
      </c>
      <c r="H761" s="30">
        <f>①陸連データ貼付け!H761</f>
        <v>8159</v>
      </c>
      <c r="I761" s="30" t="str">
        <f>①陸連データ貼付け!I761</f>
        <v>トヨタ自動車</v>
      </c>
      <c r="J761" s="30" t="str">
        <f>①陸連データ貼付け!J761</f>
        <v>トヨタジドウシャ</v>
      </c>
      <c r="K761" s="30" t="str">
        <f t="shared" si="38"/>
        <v>トヨタ自動車</v>
      </c>
      <c r="L761" s="30" t="str">
        <f>IF(①陸連データ貼付け!P761="","",①陸連データ貼付け!P761)</f>
        <v/>
      </c>
      <c r="M761" s="30" t="str">
        <f>①陸連データ貼付け!Q761</f>
        <v>一般</v>
      </c>
    </row>
    <row r="762" spans="1:13">
      <c r="A762" s="30" t="str">
        <f>IF(①陸連データ貼付け!M762="","",①陸連データ貼付け!M762)</f>
        <v>C12</v>
      </c>
      <c r="B762" s="30" t="str">
        <f t="shared" si="36"/>
        <v>C</v>
      </c>
      <c r="C762" s="30" t="str">
        <f t="shared" si="37"/>
        <v>12</v>
      </c>
      <c r="D762" s="30">
        <f>①陸連データ貼付け!B762</f>
        <v>45584026</v>
      </c>
      <c r="E762" s="30" t="str">
        <f>①陸連データ貼付け!C762</f>
        <v>長谷川　慎</v>
      </c>
      <c r="F762" s="30" t="str">
        <f>ASC(①陸連データ貼付け!D762)</f>
        <v>ﾊｾｶﾞﾜ ﾏｺﾄ</v>
      </c>
      <c r="G762" s="30" t="str">
        <f>①陸連データ貼付け!E762</f>
        <v>男</v>
      </c>
      <c r="H762" s="30">
        <f>①陸連データ貼付け!H762</f>
        <v>8159</v>
      </c>
      <c r="I762" s="30" t="str">
        <f>①陸連データ貼付け!I762</f>
        <v>トヨタ自動車</v>
      </c>
      <c r="J762" s="30" t="str">
        <f>①陸連データ貼付け!J762</f>
        <v>トヨタジドウシャ</v>
      </c>
      <c r="K762" s="30" t="str">
        <f t="shared" si="38"/>
        <v>トヨタ自動車</v>
      </c>
      <c r="L762" s="30" t="str">
        <f>IF(①陸連データ貼付け!P762="","",①陸連データ貼付け!P762)</f>
        <v/>
      </c>
      <c r="M762" s="30" t="str">
        <f>①陸連データ貼付け!Q762</f>
        <v>一般</v>
      </c>
    </row>
    <row r="763" spans="1:13">
      <c r="A763" s="30" t="str">
        <f>IF(①陸連データ貼付け!M763="","",①陸連データ貼付け!M763)</f>
        <v>C7</v>
      </c>
      <c r="B763" s="30" t="str">
        <f t="shared" si="36"/>
        <v>C</v>
      </c>
      <c r="C763" s="30" t="str">
        <f t="shared" si="37"/>
        <v>7</v>
      </c>
      <c r="D763" s="30">
        <f>①陸連データ貼付け!B763</f>
        <v>2900819</v>
      </c>
      <c r="E763" s="30" t="str">
        <f>①陸連データ貼付け!C763</f>
        <v>原　伸次</v>
      </c>
      <c r="F763" s="30" t="str">
        <f>ASC(①陸連データ貼付け!D763)</f>
        <v>ﾊﾗ ｼﾝｼﾞ</v>
      </c>
      <c r="G763" s="30" t="str">
        <f>①陸連データ貼付け!E763</f>
        <v>男</v>
      </c>
      <c r="H763" s="30">
        <f>①陸連データ貼付け!H763</f>
        <v>8159</v>
      </c>
      <c r="I763" s="30" t="str">
        <f>①陸連データ貼付け!I763</f>
        <v>トヨタ自動車</v>
      </c>
      <c r="J763" s="30" t="str">
        <f>①陸連データ貼付け!J763</f>
        <v>トヨタジドウシャ</v>
      </c>
      <c r="K763" s="30" t="str">
        <f t="shared" si="38"/>
        <v>トヨタ自動車</v>
      </c>
      <c r="L763" s="30" t="str">
        <f>IF(①陸連データ貼付け!P763="","",①陸連データ貼付け!P763)</f>
        <v/>
      </c>
      <c r="M763" s="30" t="str">
        <f>①陸連データ貼付け!Q763</f>
        <v>一般</v>
      </c>
    </row>
    <row r="764" spans="1:13">
      <c r="A764" s="30" t="str">
        <f>IF(①陸連データ貼付け!M764="","",①陸連データ貼付け!M764)</f>
        <v>C40</v>
      </c>
      <c r="B764" s="30" t="str">
        <f t="shared" si="36"/>
        <v>C</v>
      </c>
      <c r="C764" s="30" t="str">
        <f t="shared" si="37"/>
        <v>40</v>
      </c>
      <c r="D764" s="30">
        <f>①陸連データ貼付け!B764</f>
        <v>2901214</v>
      </c>
      <c r="E764" s="30" t="str">
        <f>①陸連データ貼付け!C764</f>
        <v>原　勇太</v>
      </c>
      <c r="F764" s="30" t="str">
        <f>ASC(①陸連データ貼付け!D764)</f>
        <v>ﾊﾗ ﾕｳﾀ</v>
      </c>
      <c r="G764" s="30" t="str">
        <f>①陸連データ貼付け!E764</f>
        <v>男</v>
      </c>
      <c r="H764" s="30">
        <f>①陸連データ貼付け!H764</f>
        <v>8159</v>
      </c>
      <c r="I764" s="30" t="str">
        <f>①陸連データ貼付け!I764</f>
        <v>トヨタ自動車</v>
      </c>
      <c r="J764" s="30" t="str">
        <f>①陸連データ貼付け!J764</f>
        <v>トヨタジドウシャ</v>
      </c>
      <c r="K764" s="30" t="str">
        <f t="shared" si="38"/>
        <v>トヨタ自動車</v>
      </c>
      <c r="L764" s="30" t="str">
        <f>IF(①陸連データ貼付け!P764="","",①陸連データ貼付け!P764)</f>
        <v/>
      </c>
      <c r="M764" s="30" t="str">
        <f>①陸連データ貼付け!Q764</f>
        <v>一般</v>
      </c>
    </row>
    <row r="765" spans="1:13">
      <c r="A765" s="30" t="str">
        <f>IF(①陸連データ貼付け!M765="","",①陸連データ貼付け!M765)</f>
        <v>C1</v>
      </c>
      <c r="B765" s="30" t="str">
        <f t="shared" si="36"/>
        <v>C</v>
      </c>
      <c r="C765" s="30" t="str">
        <f t="shared" si="37"/>
        <v>1</v>
      </c>
      <c r="D765" s="30">
        <f>①陸連データ貼付け!B765</f>
        <v>2899937</v>
      </c>
      <c r="E765" s="30" t="str">
        <f>①陸連データ貼付け!C765</f>
        <v>樋高　勇二</v>
      </c>
      <c r="F765" s="30" t="str">
        <f>ASC(①陸連データ貼付け!D765)</f>
        <v>ﾋﾀﾞｶ ﾕｳｼﾞ</v>
      </c>
      <c r="G765" s="30" t="str">
        <f>①陸連データ貼付け!E765</f>
        <v>男</v>
      </c>
      <c r="H765" s="30">
        <f>①陸連データ貼付け!H765</f>
        <v>8159</v>
      </c>
      <c r="I765" s="30" t="str">
        <f>①陸連データ貼付け!I765</f>
        <v>トヨタ自動車</v>
      </c>
      <c r="J765" s="30" t="str">
        <f>①陸連データ貼付け!J765</f>
        <v>トヨタジドウシャ</v>
      </c>
      <c r="K765" s="30" t="str">
        <f t="shared" si="38"/>
        <v>トヨタ自動車</v>
      </c>
      <c r="L765" s="30" t="str">
        <f>IF(①陸連データ貼付け!P765="","",①陸連データ貼付け!P765)</f>
        <v/>
      </c>
      <c r="M765" s="30" t="str">
        <f>①陸連データ貼付け!Q765</f>
        <v>一般</v>
      </c>
    </row>
    <row r="766" spans="1:13">
      <c r="A766" s="30" t="str">
        <f>IF(①陸連データ貼付け!M766="","",①陸連データ貼付け!M766)</f>
        <v>C33</v>
      </c>
      <c r="B766" s="30" t="str">
        <f t="shared" si="36"/>
        <v>C</v>
      </c>
      <c r="C766" s="30" t="str">
        <f t="shared" si="37"/>
        <v>33</v>
      </c>
      <c r="D766" s="30">
        <f>①陸連データ貼付け!B766</f>
        <v>58168432</v>
      </c>
      <c r="E766" s="30" t="str">
        <f>①陸連データ貼付け!C766</f>
        <v>藤田　真理子</v>
      </c>
      <c r="F766" s="30" t="str">
        <f>ASC(①陸連データ貼付け!D766)</f>
        <v>ﾌｼﾞﾀ ﾏﾘｺ</v>
      </c>
      <c r="G766" s="30" t="str">
        <f>①陸連データ貼付け!E766</f>
        <v>女</v>
      </c>
      <c r="H766" s="30">
        <f>①陸連データ貼付け!H766</f>
        <v>8159</v>
      </c>
      <c r="I766" s="30" t="str">
        <f>①陸連データ貼付け!I766</f>
        <v>トヨタ自動車</v>
      </c>
      <c r="J766" s="30" t="str">
        <f>①陸連データ貼付け!J766</f>
        <v>トヨタジドウシャ</v>
      </c>
      <c r="K766" s="30" t="str">
        <f t="shared" si="38"/>
        <v>トヨタ自動車</v>
      </c>
      <c r="L766" s="30" t="str">
        <f>IF(①陸連データ貼付け!P766="","",①陸連データ貼付け!P766)</f>
        <v/>
      </c>
      <c r="M766" s="30" t="str">
        <f>①陸連データ貼付け!Q766</f>
        <v>一般</v>
      </c>
    </row>
    <row r="767" spans="1:13">
      <c r="A767" s="30" t="str">
        <f>IF(①陸連データ貼付け!M767="","",①陸連データ貼付け!M767)</f>
        <v>C38</v>
      </c>
      <c r="B767" s="30" t="str">
        <f t="shared" si="36"/>
        <v>C</v>
      </c>
      <c r="C767" s="30" t="str">
        <f t="shared" si="37"/>
        <v>38</v>
      </c>
      <c r="D767" s="30">
        <f>①陸連データ貼付け!B767</f>
        <v>46169228</v>
      </c>
      <c r="E767" s="30" t="str">
        <f>①陸連データ貼付け!C767</f>
        <v>堀井　勇菜</v>
      </c>
      <c r="F767" s="30" t="str">
        <f>ASC(①陸連データ貼付け!D767)</f>
        <v>ﾎﾘｲ ﾕｳﾅ</v>
      </c>
      <c r="G767" s="30" t="str">
        <f>①陸連データ貼付け!E767</f>
        <v>女</v>
      </c>
      <c r="H767" s="30">
        <f>①陸連データ貼付け!H767</f>
        <v>8159</v>
      </c>
      <c r="I767" s="30" t="str">
        <f>①陸連データ貼付け!I767</f>
        <v>トヨタ自動車</v>
      </c>
      <c r="J767" s="30" t="str">
        <f>①陸連データ貼付け!J767</f>
        <v>トヨタジドウシャ</v>
      </c>
      <c r="K767" s="30" t="str">
        <f t="shared" si="38"/>
        <v>トヨタ自動車</v>
      </c>
      <c r="L767" s="30" t="str">
        <f>IF(①陸連データ貼付け!P767="","",①陸連データ貼付け!P767)</f>
        <v/>
      </c>
      <c r="M767" s="30" t="str">
        <f>①陸連データ貼付け!Q767</f>
        <v>一般</v>
      </c>
    </row>
    <row r="768" spans="1:13">
      <c r="A768" s="30" t="str">
        <f>IF(①陸連データ貼付け!M768="","",①陸連データ貼付け!M768)</f>
        <v>C19</v>
      </c>
      <c r="B768" s="30" t="str">
        <f t="shared" si="36"/>
        <v>C</v>
      </c>
      <c r="C768" s="30" t="str">
        <f t="shared" si="37"/>
        <v>19</v>
      </c>
      <c r="D768" s="30">
        <f>①陸連データ貼付け!B768</f>
        <v>26310113</v>
      </c>
      <c r="E768" s="30" t="str">
        <f>①陸連データ貼付け!C768</f>
        <v>松本　晃生</v>
      </c>
      <c r="F768" s="30" t="str">
        <f>ASC(①陸連データ貼付け!D768)</f>
        <v>ﾏﾂﾓﾄ ﾋﾛｷ</v>
      </c>
      <c r="G768" s="30" t="str">
        <f>①陸連データ貼付け!E768</f>
        <v>男</v>
      </c>
      <c r="H768" s="30">
        <f>①陸連データ貼付け!H768</f>
        <v>8159</v>
      </c>
      <c r="I768" s="30" t="str">
        <f>①陸連データ貼付け!I768</f>
        <v>トヨタ自動車</v>
      </c>
      <c r="J768" s="30" t="str">
        <f>①陸連データ貼付け!J768</f>
        <v>トヨタジドウシャ</v>
      </c>
      <c r="K768" s="30" t="str">
        <f t="shared" si="38"/>
        <v>トヨタ自動車</v>
      </c>
      <c r="L768" s="30" t="str">
        <f>IF(①陸連データ貼付け!P768="","",①陸連データ貼付け!P768)</f>
        <v/>
      </c>
      <c r="M768" s="30" t="str">
        <f>①陸連データ貼付け!Q768</f>
        <v>一般</v>
      </c>
    </row>
    <row r="769" spans="1:13">
      <c r="A769" s="30" t="str">
        <f>IF(①陸連データ貼付け!M769="","",①陸連データ貼付け!M769)</f>
        <v>C8</v>
      </c>
      <c r="B769" s="30" t="str">
        <f t="shared" si="36"/>
        <v>C</v>
      </c>
      <c r="C769" s="30" t="str">
        <f t="shared" si="37"/>
        <v>8</v>
      </c>
      <c r="D769" s="30">
        <f>①陸連データ貼付け!B769</f>
        <v>2901315</v>
      </c>
      <c r="E769" s="30" t="str">
        <f>①陸連データ貼付け!C769</f>
        <v>真鍋　周平</v>
      </c>
      <c r="F769" s="30" t="str">
        <f>ASC(①陸連データ貼付け!D769)</f>
        <v>ﾏﾅﾍﾞ ｼｭｳﾍｲ</v>
      </c>
      <c r="G769" s="30" t="str">
        <f>①陸連データ貼付け!E769</f>
        <v>男</v>
      </c>
      <c r="H769" s="30">
        <f>①陸連データ貼付け!H769</f>
        <v>8159</v>
      </c>
      <c r="I769" s="30" t="str">
        <f>①陸連データ貼付け!I769</f>
        <v>トヨタ自動車</v>
      </c>
      <c r="J769" s="30" t="str">
        <f>①陸連データ貼付け!J769</f>
        <v>トヨタジドウシャ</v>
      </c>
      <c r="K769" s="30" t="str">
        <f t="shared" si="38"/>
        <v>トヨタ自動車</v>
      </c>
      <c r="L769" s="30" t="str">
        <f>IF(①陸連データ貼付け!P769="","",①陸連データ貼付け!P769)</f>
        <v/>
      </c>
      <c r="M769" s="30" t="str">
        <f>①陸連データ貼付け!Q769</f>
        <v>一般</v>
      </c>
    </row>
    <row r="770" spans="1:13">
      <c r="A770" s="30" t="str">
        <f>IF(①陸連データ貼付け!M770="","",①陸連データ貼付け!M770)</f>
        <v>C23</v>
      </c>
      <c r="B770" s="30" t="str">
        <f t="shared" si="36"/>
        <v>C</v>
      </c>
      <c r="C770" s="30" t="str">
        <f t="shared" si="37"/>
        <v>23</v>
      </c>
      <c r="D770" s="30">
        <f>①陸連データ貼付け!B770</f>
        <v>27690731</v>
      </c>
      <c r="E770" s="30" t="str">
        <f>①陸連データ貼付け!C770</f>
        <v>三ツ石　達也</v>
      </c>
      <c r="F770" s="30" t="str">
        <f>ASC(①陸連データ貼付け!D770)</f>
        <v>ﾐﾂｲｼ ﾀﾂﾔ</v>
      </c>
      <c r="G770" s="30" t="str">
        <f>①陸連データ貼付け!E770</f>
        <v>男</v>
      </c>
      <c r="H770" s="30">
        <f>①陸連データ貼付け!H770</f>
        <v>8159</v>
      </c>
      <c r="I770" s="30" t="str">
        <f>①陸連データ貼付け!I770</f>
        <v>トヨタ自動車</v>
      </c>
      <c r="J770" s="30" t="str">
        <f>①陸連データ貼付け!J770</f>
        <v>トヨタジドウシャ</v>
      </c>
      <c r="K770" s="30" t="str">
        <f t="shared" si="38"/>
        <v>トヨタ自動車</v>
      </c>
      <c r="L770" s="30" t="str">
        <f>IF(①陸連データ貼付け!P770="","",①陸連データ貼付け!P770)</f>
        <v/>
      </c>
      <c r="M770" s="30" t="str">
        <f>①陸連データ貼付け!Q770</f>
        <v>一般</v>
      </c>
    </row>
    <row r="771" spans="1:13">
      <c r="A771" s="30" t="str">
        <f>IF(①陸連データ貼付け!M771="","",①陸連データ貼付け!M771)</f>
        <v>C2</v>
      </c>
      <c r="B771" s="30" t="str">
        <f t="shared" si="36"/>
        <v>C</v>
      </c>
      <c r="C771" s="30" t="str">
        <f t="shared" si="37"/>
        <v>2</v>
      </c>
      <c r="D771" s="30">
        <f>①陸連データ貼付け!B771</f>
        <v>2900011</v>
      </c>
      <c r="E771" s="30" t="str">
        <f>①陸連データ貼付け!C771</f>
        <v>森　雅紀</v>
      </c>
      <c r="F771" s="30" t="str">
        <f>ASC(①陸連データ貼付け!D771)</f>
        <v>ﾓﾘ ﾏｻﾉﾘ</v>
      </c>
      <c r="G771" s="30" t="str">
        <f>①陸連データ貼付け!E771</f>
        <v>男</v>
      </c>
      <c r="H771" s="30">
        <f>①陸連データ貼付け!H771</f>
        <v>8159</v>
      </c>
      <c r="I771" s="30" t="str">
        <f>①陸連データ貼付け!I771</f>
        <v>トヨタ自動車</v>
      </c>
      <c r="J771" s="30" t="str">
        <f>①陸連データ貼付け!J771</f>
        <v>トヨタジドウシャ</v>
      </c>
      <c r="K771" s="30" t="str">
        <f t="shared" si="38"/>
        <v>トヨタ自動車</v>
      </c>
      <c r="L771" s="30" t="str">
        <f>IF(①陸連データ貼付け!P771="","",①陸連データ貼付け!P771)</f>
        <v/>
      </c>
      <c r="M771" s="30" t="str">
        <f>①陸連データ貼付け!Q771</f>
        <v>一般</v>
      </c>
    </row>
    <row r="772" spans="1:13">
      <c r="A772" s="30" t="str">
        <f>IF(①陸連データ貼付け!M772="","",①陸連データ貼付け!M772)</f>
        <v>C10</v>
      </c>
      <c r="B772" s="30" t="str">
        <f t="shared" si="36"/>
        <v>C</v>
      </c>
      <c r="C772" s="30" t="str">
        <f t="shared" si="37"/>
        <v>10</v>
      </c>
      <c r="D772" s="30">
        <f>①陸連データ貼付け!B772</f>
        <v>2902720</v>
      </c>
      <c r="E772" s="30" t="str">
        <f>①陸連データ貼付け!C772</f>
        <v>八十田　俊</v>
      </c>
      <c r="F772" s="30" t="str">
        <f>ASC(①陸連データ貼付け!D772)</f>
        <v>ﾔｿﾀﾞ ｼｭﾝ</v>
      </c>
      <c r="G772" s="30" t="str">
        <f>①陸連データ貼付け!E772</f>
        <v>男</v>
      </c>
      <c r="H772" s="30">
        <f>①陸連データ貼付け!H772</f>
        <v>8159</v>
      </c>
      <c r="I772" s="30" t="str">
        <f>①陸連データ貼付け!I772</f>
        <v>トヨタ自動車</v>
      </c>
      <c r="J772" s="30" t="str">
        <f>①陸連データ貼付け!J772</f>
        <v>トヨタジドウシャ</v>
      </c>
      <c r="K772" s="30" t="str">
        <f t="shared" si="38"/>
        <v>トヨタ自動車</v>
      </c>
      <c r="L772" s="30" t="str">
        <f>IF(①陸連データ貼付け!P772="","",①陸連データ貼付け!P772)</f>
        <v/>
      </c>
      <c r="M772" s="30" t="str">
        <f>①陸連データ貼付け!Q772</f>
        <v>一般</v>
      </c>
    </row>
    <row r="773" spans="1:13">
      <c r="A773" s="30" t="str">
        <f>IF(①陸連データ貼付け!M773="","",①陸連データ貼付け!M773)</f>
        <v>C27</v>
      </c>
      <c r="B773" s="30" t="str">
        <f t="shared" si="36"/>
        <v>C</v>
      </c>
      <c r="C773" s="30" t="str">
        <f t="shared" si="37"/>
        <v>27</v>
      </c>
      <c r="D773" s="30">
        <f>①陸連データ貼付け!B773</f>
        <v>40151213</v>
      </c>
      <c r="E773" s="30" t="str">
        <f>①陸連データ貼付け!C773</f>
        <v>山西　練</v>
      </c>
      <c r="F773" s="30" t="str">
        <f>ASC(①陸連データ貼付け!D773)</f>
        <v>ﾔﾏﾆｼ ﾚﾝ</v>
      </c>
      <c r="G773" s="30" t="str">
        <f>①陸連データ貼付け!E773</f>
        <v>男</v>
      </c>
      <c r="H773" s="30">
        <f>①陸連データ貼付け!H773</f>
        <v>8159</v>
      </c>
      <c r="I773" s="30" t="str">
        <f>①陸連データ貼付け!I773</f>
        <v>トヨタ自動車</v>
      </c>
      <c r="J773" s="30" t="str">
        <f>①陸連データ貼付け!J773</f>
        <v>トヨタジドウシャ</v>
      </c>
      <c r="K773" s="30" t="str">
        <f t="shared" si="38"/>
        <v>トヨタ自動車</v>
      </c>
      <c r="L773" s="30" t="str">
        <f>IF(①陸連データ貼付け!P773="","",①陸連データ貼付け!P773)</f>
        <v/>
      </c>
      <c r="M773" s="30" t="str">
        <f>①陸連データ貼付け!Q773</f>
        <v>一般</v>
      </c>
    </row>
    <row r="774" spans="1:13">
      <c r="A774" s="30" t="str">
        <f>IF(①陸連データ貼付け!M774="","",①陸連データ貼付け!M774)</f>
        <v>C29</v>
      </c>
      <c r="B774" s="30" t="str">
        <f t="shared" si="36"/>
        <v>C</v>
      </c>
      <c r="C774" s="30" t="str">
        <f t="shared" si="37"/>
        <v>29</v>
      </c>
      <c r="D774" s="30">
        <f>①陸連データ貼付け!B774</f>
        <v>10921821</v>
      </c>
      <c r="E774" s="30" t="str">
        <f>①陸連データ貼付け!C774</f>
        <v>山本　舜</v>
      </c>
      <c r="F774" s="30" t="str">
        <f>ASC(①陸連データ貼付け!D774)</f>
        <v>ﾔﾏﾓﾄ ｼｭﾝ</v>
      </c>
      <c r="G774" s="30" t="str">
        <f>①陸連データ貼付け!E774</f>
        <v>男</v>
      </c>
      <c r="H774" s="30">
        <f>①陸連データ貼付け!H774</f>
        <v>8159</v>
      </c>
      <c r="I774" s="30" t="str">
        <f>①陸連データ貼付け!I774</f>
        <v>トヨタ自動車</v>
      </c>
      <c r="J774" s="30" t="str">
        <f>①陸連データ貼付け!J774</f>
        <v>トヨタジドウシャ</v>
      </c>
      <c r="K774" s="30" t="str">
        <f t="shared" si="38"/>
        <v>トヨタ自動車</v>
      </c>
      <c r="L774" s="30" t="str">
        <f>IF(①陸連データ貼付け!P774="","",①陸連データ貼付け!P774)</f>
        <v/>
      </c>
      <c r="M774" s="30" t="str">
        <f>①陸連データ貼付け!Q774</f>
        <v>一般</v>
      </c>
    </row>
    <row r="775" spans="1:13">
      <c r="A775" s="30" t="str">
        <f>IF(①陸連データ貼付け!M775="","",①陸連データ貼付け!M775)</f>
        <v>C16</v>
      </c>
      <c r="B775" s="30" t="str">
        <f t="shared" si="36"/>
        <v>C</v>
      </c>
      <c r="C775" s="30" t="str">
        <f t="shared" si="37"/>
        <v>16</v>
      </c>
      <c r="D775" s="30">
        <f>①陸連データ貼付け!B775</f>
        <v>72085931</v>
      </c>
      <c r="E775" s="30" t="str">
        <f>①陸連データ貼付け!C775</f>
        <v>山本　聖途</v>
      </c>
      <c r="F775" s="30" t="str">
        <f>ASC(①陸連データ貼付け!D775)</f>
        <v>ﾔﾏﾓﾄ ｾｲﾄ</v>
      </c>
      <c r="G775" s="30" t="str">
        <f>①陸連データ貼付け!E775</f>
        <v>男</v>
      </c>
      <c r="H775" s="30">
        <f>①陸連データ貼付け!H775</f>
        <v>8159</v>
      </c>
      <c r="I775" s="30" t="str">
        <f>①陸連データ貼付け!I775</f>
        <v>トヨタ自動車</v>
      </c>
      <c r="J775" s="30" t="str">
        <f>①陸連データ貼付け!J775</f>
        <v>トヨタジドウシャ</v>
      </c>
      <c r="K775" s="30" t="str">
        <f t="shared" si="38"/>
        <v>トヨタ自動車</v>
      </c>
      <c r="L775" s="30" t="str">
        <f>IF(①陸連データ貼付け!P775="","",①陸連データ貼付け!P775)</f>
        <v/>
      </c>
      <c r="M775" s="30" t="str">
        <f>①陸連データ貼付け!Q775</f>
        <v>一般</v>
      </c>
    </row>
    <row r="776" spans="1:13">
      <c r="A776" s="30" t="str">
        <f>IF(①陸連データ貼付け!M776="","",①陸連データ貼付け!M776)</f>
        <v>C455</v>
      </c>
      <c r="B776" s="30" t="str">
        <f t="shared" si="36"/>
        <v>C</v>
      </c>
      <c r="C776" s="30" t="str">
        <f t="shared" si="37"/>
        <v>455</v>
      </c>
      <c r="D776" s="30">
        <f>①陸連データ貼付け!B776</f>
        <v>7206015</v>
      </c>
      <c r="E776" s="30" t="str">
        <f>①陸連データ貼付け!C776</f>
        <v>湯上　剛輝</v>
      </c>
      <c r="F776" s="30" t="str">
        <f>ASC(①陸連データ貼付け!D776)</f>
        <v>ﾕｶﾞﾐ ﾏｻﾃﾙ</v>
      </c>
      <c r="G776" s="30" t="str">
        <f>①陸連データ貼付け!E776</f>
        <v>男</v>
      </c>
      <c r="H776" s="30">
        <f>①陸連データ貼付け!H776</f>
        <v>8159</v>
      </c>
      <c r="I776" s="30" t="str">
        <f>①陸連データ貼付け!I776</f>
        <v>トヨタ自動車</v>
      </c>
      <c r="J776" s="30" t="str">
        <f>①陸連データ貼付け!J776</f>
        <v>トヨタジドウシャ</v>
      </c>
      <c r="K776" s="30" t="str">
        <f t="shared" si="38"/>
        <v>トヨタ自動車</v>
      </c>
      <c r="L776" s="30" t="str">
        <f>IF(①陸連データ貼付け!P776="","",①陸連データ貼付け!P776)</f>
        <v/>
      </c>
      <c r="M776" s="30" t="str">
        <f>①陸連データ貼付け!Q776</f>
        <v>一般</v>
      </c>
    </row>
    <row r="777" spans="1:13">
      <c r="A777" s="30" t="str">
        <f>IF(①陸連データ貼付け!M777="","",①陸連データ貼付け!M777)</f>
        <v>C26</v>
      </c>
      <c r="B777" s="30" t="str">
        <f t="shared" si="36"/>
        <v>C</v>
      </c>
      <c r="C777" s="30" t="str">
        <f t="shared" si="37"/>
        <v>26</v>
      </c>
      <c r="D777" s="30">
        <f>①陸連データ貼付け!B777</f>
        <v>96715230</v>
      </c>
      <c r="E777" s="30" t="str">
        <f>①陸連データ貼付け!C777</f>
        <v>湯地　秀康</v>
      </c>
      <c r="F777" s="30" t="str">
        <f>ASC(①陸連データ貼付け!D777)</f>
        <v>ﾕﾁ ﾋﾃﾞﾔｽ</v>
      </c>
      <c r="G777" s="30" t="str">
        <f>①陸連データ貼付け!E777</f>
        <v>男</v>
      </c>
      <c r="H777" s="30">
        <f>①陸連データ貼付け!H777</f>
        <v>8159</v>
      </c>
      <c r="I777" s="30" t="str">
        <f>①陸連データ貼付け!I777</f>
        <v>トヨタ自動車</v>
      </c>
      <c r="J777" s="30" t="str">
        <f>①陸連データ貼付け!J777</f>
        <v>トヨタジドウシャ</v>
      </c>
      <c r="K777" s="30" t="str">
        <f t="shared" si="38"/>
        <v>トヨタ自動車</v>
      </c>
      <c r="L777" s="30" t="str">
        <f>IF(①陸連データ貼付け!P777="","",①陸連データ貼付け!P777)</f>
        <v/>
      </c>
      <c r="M777" s="30" t="str">
        <f>①陸連データ貼付け!Q777</f>
        <v>一般</v>
      </c>
    </row>
    <row r="778" spans="1:13">
      <c r="A778" s="30" t="str">
        <f>IF(①陸連データ貼付け!M778="","",①陸連データ貼付け!M778)</f>
        <v>C13</v>
      </c>
      <c r="B778" s="30" t="str">
        <f t="shared" si="36"/>
        <v>C</v>
      </c>
      <c r="C778" s="30" t="str">
        <f t="shared" si="37"/>
        <v>13</v>
      </c>
      <c r="D778" s="30">
        <f>①陸連データ貼付け!B778</f>
        <v>58166531</v>
      </c>
      <c r="E778" s="30" t="str">
        <f>①陸連データ貼付け!C778</f>
        <v>吉村　拓也</v>
      </c>
      <c r="F778" s="30" t="str">
        <f>ASC(①陸連データ貼付け!D778)</f>
        <v>ﾖｼﾑﾗ ﾀｸﾔ</v>
      </c>
      <c r="G778" s="30" t="str">
        <f>①陸連データ貼付け!E778</f>
        <v>男</v>
      </c>
      <c r="H778" s="30">
        <f>①陸連データ貼付け!H778</f>
        <v>8159</v>
      </c>
      <c r="I778" s="30" t="str">
        <f>①陸連データ貼付け!I778</f>
        <v>トヨタ自動車</v>
      </c>
      <c r="J778" s="30" t="str">
        <f>①陸連データ貼付け!J778</f>
        <v>トヨタジドウシャ</v>
      </c>
      <c r="K778" s="30" t="str">
        <f t="shared" si="38"/>
        <v>トヨタ自動車</v>
      </c>
      <c r="L778" s="30" t="str">
        <f>IF(①陸連データ貼付け!P778="","",①陸連データ貼付け!P778)</f>
        <v/>
      </c>
      <c r="M778" s="30" t="str">
        <f>①陸連データ貼付け!Q778</f>
        <v>一般</v>
      </c>
    </row>
    <row r="779" spans="1:13">
      <c r="A779" s="30" t="str">
        <f>IF(①陸連データ貼付け!M779="","",①陸連データ貼付け!M779)</f>
        <v>C20</v>
      </c>
      <c r="B779" s="30" t="str">
        <f t="shared" si="36"/>
        <v>C</v>
      </c>
      <c r="C779" s="30" t="str">
        <f t="shared" si="37"/>
        <v>20</v>
      </c>
      <c r="D779" s="30">
        <f>①陸連データ貼付け!B779</f>
        <v>39750630</v>
      </c>
      <c r="E779" s="30" t="str">
        <f>①陸連データ貼付け!C779</f>
        <v>渡邊　圭一郎</v>
      </c>
      <c r="F779" s="30" t="str">
        <f>ASC(①陸連データ貼付け!D779)</f>
        <v>ﾜﾀﾅﾍﾞ ｹｲｲﾁﾛｳ</v>
      </c>
      <c r="G779" s="30" t="str">
        <f>①陸連データ貼付け!E779</f>
        <v>男</v>
      </c>
      <c r="H779" s="30">
        <f>①陸連データ貼付け!H779</f>
        <v>8159</v>
      </c>
      <c r="I779" s="30" t="str">
        <f>①陸連データ貼付け!I779</f>
        <v>トヨタ自動車</v>
      </c>
      <c r="J779" s="30" t="str">
        <f>①陸連データ貼付け!J779</f>
        <v>トヨタジドウシャ</v>
      </c>
      <c r="K779" s="30" t="str">
        <f t="shared" si="38"/>
        <v>トヨタ自動車</v>
      </c>
      <c r="L779" s="30" t="str">
        <f>IF(①陸連データ貼付け!P779="","",①陸連データ貼付け!P779)</f>
        <v/>
      </c>
      <c r="M779" s="30" t="str">
        <f>①陸連データ貼付け!Q779</f>
        <v>一般</v>
      </c>
    </row>
    <row r="780" spans="1:13">
      <c r="A780" s="30" t="str">
        <f>IF(①陸連データ貼付け!M780="","",①陸連データ貼付け!M780)</f>
        <v>C66</v>
      </c>
      <c r="B780" s="30" t="str">
        <f t="shared" si="36"/>
        <v>C</v>
      </c>
      <c r="C780" s="30" t="str">
        <f t="shared" si="37"/>
        <v>66</v>
      </c>
      <c r="D780" s="30">
        <f>①陸連データ貼付け!B780</f>
        <v>2696225</v>
      </c>
      <c r="E780" s="30" t="str">
        <f>①陸連データ貼付け!C780</f>
        <v>赤羽　周平</v>
      </c>
      <c r="F780" s="30" t="str">
        <f>ASC(①陸連データ貼付け!D780)</f>
        <v>ｱｶﾊﾞ ｼｭｳﾍｲ</v>
      </c>
      <c r="G780" s="30" t="str">
        <f>①陸連データ貼付け!E780</f>
        <v>男</v>
      </c>
      <c r="H780" s="30">
        <f>①陸連データ貼付け!H780</f>
        <v>8161</v>
      </c>
      <c r="I780" s="30" t="str">
        <f>①陸連データ貼付け!I780</f>
        <v>豊田自動織機</v>
      </c>
      <c r="J780" s="30" t="str">
        <f>①陸連データ貼付け!J780</f>
        <v>トヨタジドウショッキ</v>
      </c>
      <c r="K780" s="30" t="str">
        <f t="shared" si="38"/>
        <v>豊田自動織機</v>
      </c>
      <c r="L780" s="30" t="str">
        <f>IF(①陸連データ貼付け!P780="","",①陸連データ貼付け!P780)</f>
        <v/>
      </c>
      <c r="M780" s="30" t="str">
        <f>①陸連データ貼付け!Q780</f>
        <v>一般</v>
      </c>
    </row>
    <row r="781" spans="1:13">
      <c r="A781" s="30" t="str">
        <f>IF(①陸連データ貼付け!M781="","",①陸連データ貼付け!M781)</f>
        <v>C79</v>
      </c>
      <c r="B781" s="30" t="str">
        <f t="shared" si="36"/>
        <v>C</v>
      </c>
      <c r="C781" s="30" t="str">
        <f t="shared" si="37"/>
        <v>79</v>
      </c>
      <c r="D781" s="30">
        <f>①陸連データ貼付け!B781</f>
        <v>85207022</v>
      </c>
      <c r="E781" s="30" t="str">
        <f>①陸連データ貼付け!C781</f>
        <v>アン　カリンジ</v>
      </c>
      <c r="F781" s="30" t="str">
        <f>ASC(①陸連データ貼付け!D781)</f>
        <v>ｱﾝ ｶﾘﾝｼﾞ</v>
      </c>
      <c r="G781" s="30" t="str">
        <f>①陸連データ貼付け!E781</f>
        <v>女</v>
      </c>
      <c r="H781" s="30">
        <f>①陸連データ貼付け!H781</f>
        <v>8161</v>
      </c>
      <c r="I781" s="30" t="str">
        <f>①陸連データ貼付け!I781</f>
        <v>豊田自動織機</v>
      </c>
      <c r="J781" s="30" t="str">
        <f>①陸連データ貼付け!J781</f>
        <v>トヨタジドウショッキ</v>
      </c>
      <c r="K781" s="30" t="str">
        <f t="shared" si="38"/>
        <v>豊田自動織機</v>
      </c>
      <c r="L781" s="30" t="str">
        <f>IF(①陸連データ貼付け!P781="","",①陸連データ貼付け!P781)</f>
        <v/>
      </c>
      <c r="M781" s="30" t="str">
        <f>①陸連データ貼付け!Q781</f>
        <v>一般</v>
      </c>
    </row>
    <row r="782" spans="1:13">
      <c r="A782" s="30" t="str">
        <f>IF(①陸連データ貼付け!M782="","",①陸連データ貼付け!M782)</f>
        <v>C57</v>
      </c>
      <c r="B782" s="30" t="str">
        <f t="shared" si="36"/>
        <v>C</v>
      </c>
      <c r="C782" s="30" t="str">
        <f t="shared" si="37"/>
        <v>57</v>
      </c>
      <c r="D782" s="30">
        <f>①陸連データ貼付け!B782</f>
        <v>58175329</v>
      </c>
      <c r="E782" s="30" t="str">
        <f>①陸連データ貼付け!C782</f>
        <v>伊藤　誠也</v>
      </c>
      <c r="F782" s="30" t="str">
        <f>ASC(①陸連データ貼付け!D782)</f>
        <v>ｲﾄｳ ｾｲﾔ</v>
      </c>
      <c r="G782" s="30" t="str">
        <f>①陸連データ貼付け!E782</f>
        <v>男</v>
      </c>
      <c r="H782" s="30">
        <f>①陸連データ貼付け!H782</f>
        <v>8161</v>
      </c>
      <c r="I782" s="30" t="str">
        <f>①陸連データ貼付け!I782</f>
        <v>豊田自動織機</v>
      </c>
      <c r="J782" s="30" t="str">
        <f>①陸連データ貼付け!J782</f>
        <v>トヨタジドウショッキ</v>
      </c>
      <c r="K782" s="30" t="str">
        <f t="shared" si="38"/>
        <v>豊田自動織機</v>
      </c>
      <c r="L782" s="30" t="str">
        <f>IF(①陸連データ貼付け!P782="","",①陸連データ貼付け!P782)</f>
        <v/>
      </c>
      <c r="M782" s="30" t="str">
        <f>①陸連データ貼付け!Q782</f>
        <v>一般</v>
      </c>
    </row>
    <row r="783" spans="1:13">
      <c r="A783" s="30" t="str">
        <f>IF(①陸連データ貼付け!M783="","",①陸連データ貼付け!M783)</f>
        <v>C59</v>
      </c>
      <c r="B783" s="30" t="str">
        <f t="shared" si="36"/>
        <v>C</v>
      </c>
      <c r="C783" s="30" t="str">
        <f t="shared" si="37"/>
        <v>59</v>
      </c>
      <c r="D783" s="30">
        <f>①陸連データ貼付け!B783</f>
        <v>72125926</v>
      </c>
      <c r="E783" s="30" t="str">
        <f>①陸連データ貼付け!C783</f>
        <v>岡崎　和貴</v>
      </c>
      <c r="F783" s="30" t="str">
        <f>ASC(①陸連データ貼付け!D783)</f>
        <v>ｵｶｻﾞｷ ｶｽﾞｷ</v>
      </c>
      <c r="G783" s="30" t="str">
        <f>①陸連データ貼付け!E783</f>
        <v>男</v>
      </c>
      <c r="H783" s="30">
        <f>①陸連データ貼付け!H783</f>
        <v>8161</v>
      </c>
      <c r="I783" s="30" t="str">
        <f>①陸連データ貼付け!I783</f>
        <v>豊田自動織機</v>
      </c>
      <c r="J783" s="30" t="str">
        <f>①陸連データ貼付け!J783</f>
        <v>トヨタジドウショッキ</v>
      </c>
      <c r="K783" s="30" t="str">
        <f t="shared" si="38"/>
        <v>豊田自動織機</v>
      </c>
      <c r="L783" s="30" t="str">
        <f>IF(①陸連データ貼付け!P783="","",①陸連データ貼付け!P783)</f>
        <v/>
      </c>
      <c r="M783" s="30" t="str">
        <f>①陸連データ貼付け!Q783</f>
        <v>一般</v>
      </c>
    </row>
    <row r="784" spans="1:13">
      <c r="A784" s="30" t="str">
        <f>IF(①陸連データ貼付け!M784="","",①陸連データ貼付け!M784)</f>
        <v>C56</v>
      </c>
      <c r="B784" s="30" t="str">
        <f t="shared" si="36"/>
        <v>C</v>
      </c>
      <c r="C784" s="30" t="str">
        <f t="shared" si="37"/>
        <v>56</v>
      </c>
      <c r="D784" s="30">
        <f>①陸連データ貼付け!B784</f>
        <v>58174833</v>
      </c>
      <c r="E784" s="30" t="str">
        <f>①陸連データ貼付け!C784</f>
        <v>柏　真太郎</v>
      </c>
      <c r="F784" s="30" t="str">
        <f>ASC(①陸連データ貼付け!D784)</f>
        <v>ｶｼﾜ ｼﾝﾀﾛｰ</v>
      </c>
      <c r="G784" s="30" t="str">
        <f>①陸連データ貼付け!E784</f>
        <v>男</v>
      </c>
      <c r="H784" s="30">
        <f>①陸連データ貼付け!H784</f>
        <v>8161</v>
      </c>
      <c r="I784" s="30" t="str">
        <f>①陸連データ貼付け!I784</f>
        <v>豊田自動織機</v>
      </c>
      <c r="J784" s="30" t="str">
        <f>①陸連データ貼付け!J784</f>
        <v>トヨタジドウショッキ</v>
      </c>
      <c r="K784" s="30" t="str">
        <f t="shared" si="38"/>
        <v>豊田自動織機</v>
      </c>
      <c r="L784" s="30" t="str">
        <f>IF(①陸連データ貼付け!P784="","",①陸連データ貼付け!P784)</f>
        <v/>
      </c>
      <c r="M784" s="30" t="str">
        <f>①陸連データ貼付け!Q784</f>
        <v>一般</v>
      </c>
    </row>
    <row r="785" spans="1:13">
      <c r="A785" s="30" t="str">
        <f>IF(①陸連データ貼付け!M785="","",①陸連データ貼付け!M785)</f>
        <v>C55</v>
      </c>
      <c r="B785" s="30" t="str">
        <f t="shared" si="36"/>
        <v>C</v>
      </c>
      <c r="C785" s="30" t="str">
        <f t="shared" si="37"/>
        <v>55</v>
      </c>
      <c r="D785" s="30">
        <f>①陸連データ貼付け!B785</f>
        <v>40156016</v>
      </c>
      <c r="E785" s="30" t="str">
        <f>①陸連データ貼付け!C785</f>
        <v>川端　健太</v>
      </c>
      <c r="F785" s="30" t="str">
        <f>ASC(①陸連データ貼付け!D785)</f>
        <v>ｶﾜﾊﾞﾀ ｹﾝﾀ</v>
      </c>
      <c r="G785" s="30" t="str">
        <f>①陸連データ貼付け!E785</f>
        <v>男</v>
      </c>
      <c r="H785" s="30">
        <f>①陸連データ貼付け!H785</f>
        <v>8161</v>
      </c>
      <c r="I785" s="30" t="str">
        <f>①陸連データ貼付け!I785</f>
        <v>豊田自動織機</v>
      </c>
      <c r="J785" s="30" t="str">
        <f>①陸連データ貼付け!J785</f>
        <v>トヨタジドウショッキ</v>
      </c>
      <c r="K785" s="30" t="str">
        <f t="shared" si="38"/>
        <v>豊田自動織機</v>
      </c>
      <c r="L785" s="30" t="str">
        <f>IF(①陸連データ貼付け!P785="","",①陸連データ貼付け!P785)</f>
        <v/>
      </c>
      <c r="M785" s="30" t="str">
        <f>①陸連データ貼付け!Q785</f>
        <v>一般</v>
      </c>
    </row>
    <row r="786" spans="1:13">
      <c r="A786" s="30" t="str">
        <f>IF(①陸連データ貼付け!M786="","",①陸連データ貼付け!M786)</f>
        <v>C45</v>
      </c>
      <c r="B786" s="30" t="str">
        <f t="shared" si="36"/>
        <v>C</v>
      </c>
      <c r="C786" s="30" t="str">
        <f t="shared" si="37"/>
        <v>45</v>
      </c>
      <c r="D786" s="30">
        <f>①陸連データ貼付け!B786</f>
        <v>2905622</v>
      </c>
      <c r="E786" s="30" t="str">
        <f>①陸連データ貼付け!C786</f>
        <v>川本　圭一</v>
      </c>
      <c r="F786" s="30" t="str">
        <f>ASC(①陸連データ貼付け!D786)</f>
        <v>ｶﾜﾓﾄ ｹｲｲﾁ</v>
      </c>
      <c r="G786" s="30" t="str">
        <f>①陸連データ貼付け!E786</f>
        <v>男</v>
      </c>
      <c r="H786" s="30">
        <f>①陸連データ貼付け!H786</f>
        <v>8161</v>
      </c>
      <c r="I786" s="30" t="str">
        <f>①陸連データ貼付け!I786</f>
        <v>豊田自動織機</v>
      </c>
      <c r="J786" s="30" t="str">
        <f>①陸連データ貼付け!J786</f>
        <v>トヨタジドウショッキ</v>
      </c>
      <c r="K786" s="30" t="str">
        <f t="shared" si="38"/>
        <v>豊田自動織機</v>
      </c>
      <c r="L786" s="30" t="str">
        <f>IF(①陸連データ貼付け!P786="","",①陸連データ貼付け!P786)</f>
        <v/>
      </c>
      <c r="M786" s="30" t="str">
        <f>①陸連データ貼付け!Q786</f>
        <v>一般</v>
      </c>
    </row>
    <row r="787" spans="1:13">
      <c r="A787" s="30" t="str">
        <f>IF(①陸連データ貼付け!M787="","",①陸連データ貼付け!M787)</f>
        <v>C60</v>
      </c>
      <c r="B787" s="30" t="str">
        <f t="shared" si="36"/>
        <v>C</v>
      </c>
      <c r="C787" s="30" t="str">
        <f t="shared" si="37"/>
        <v>60</v>
      </c>
      <c r="D787" s="30">
        <f>①陸連データ貼付け!B787</f>
        <v>72830323</v>
      </c>
      <c r="E787" s="30" t="str">
        <f>①陸連データ貼付け!C787</f>
        <v>菊地　義輝</v>
      </c>
      <c r="F787" s="30" t="str">
        <f>ASC(①陸連データ貼付け!D787)</f>
        <v>ｷｸﾁ ﾖｼﾃﾙ</v>
      </c>
      <c r="G787" s="30" t="str">
        <f>①陸連データ貼付け!E787</f>
        <v>男</v>
      </c>
      <c r="H787" s="30">
        <f>①陸連データ貼付け!H787</f>
        <v>8161</v>
      </c>
      <c r="I787" s="30" t="str">
        <f>①陸連データ貼付け!I787</f>
        <v>豊田自動織機</v>
      </c>
      <c r="J787" s="30" t="str">
        <f>①陸連データ貼付け!J787</f>
        <v>トヨタジドウショッキ</v>
      </c>
      <c r="K787" s="30" t="str">
        <f t="shared" si="38"/>
        <v>豊田自動織機</v>
      </c>
      <c r="L787" s="30" t="str">
        <f>IF(①陸連データ貼付け!P787="","",①陸連データ貼付け!P787)</f>
        <v/>
      </c>
      <c r="M787" s="30" t="str">
        <f>①陸連データ貼付け!Q787</f>
        <v>一般</v>
      </c>
    </row>
    <row r="788" spans="1:13">
      <c r="A788" s="30" t="str">
        <f>IF(①陸連データ貼付け!M788="","",①陸連データ貼付け!M788)</f>
        <v>C71</v>
      </c>
      <c r="B788" s="30" t="str">
        <f t="shared" si="36"/>
        <v>C</v>
      </c>
      <c r="C788" s="30" t="str">
        <f t="shared" si="37"/>
        <v>71</v>
      </c>
      <c r="D788" s="30">
        <f>①陸連データ貼付け!B788</f>
        <v>24891024</v>
      </c>
      <c r="E788" s="30" t="str">
        <f>①陸連データ貼付け!C788</f>
        <v>小島　一恵</v>
      </c>
      <c r="F788" s="30" t="str">
        <f>ASC(①陸連データ貼付け!D788)</f>
        <v>ｺｼﾞﾏ ｶｽﾞｴ</v>
      </c>
      <c r="G788" s="30" t="str">
        <f>①陸連データ貼付け!E788</f>
        <v>女</v>
      </c>
      <c r="H788" s="30">
        <f>①陸連データ貼付け!H788</f>
        <v>8161</v>
      </c>
      <c r="I788" s="30" t="str">
        <f>①陸連データ貼付け!I788</f>
        <v>豊田自動織機</v>
      </c>
      <c r="J788" s="30" t="str">
        <f>①陸連データ貼付け!J788</f>
        <v>トヨタジドウショッキ</v>
      </c>
      <c r="K788" s="30" t="str">
        <f t="shared" si="38"/>
        <v>豊田自動織機</v>
      </c>
      <c r="L788" s="30" t="str">
        <f>IF(①陸連データ貼付け!P788="","",①陸連データ貼付け!P788)</f>
        <v/>
      </c>
      <c r="M788" s="30" t="str">
        <f>①陸連データ貼付け!Q788</f>
        <v>一般</v>
      </c>
    </row>
    <row r="789" spans="1:13">
      <c r="A789" s="30" t="str">
        <f>IF(①陸連データ貼付け!M789="","",①陸連データ貼付け!M789)</f>
        <v>C47</v>
      </c>
      <c r="B789" s="30" t="str">
        <f t="shared" si="36"/>
        <v>C</v>
      </c>
      <c r="C789" s="30" t="str">
        <f t="shared" si="37"/>
        <v>47</v>
      </c>
      <c r="D789" s="30">
        <f>①陸連データ貼付け!B789</f>
        <v>2905824</v>
      </c>
      <c r="E789" s="30" t="str">
        <f>①陸連データ貼付け!C789</f>
        <v>榊原　寛紀</v>
      </c>
      <c r="F789" s="30" t="str">
        <f>ASC(①陸連データ貼付け!D789)</f>
        <v>ｻｶｷﾊﾞﾗ ﾋﾛﾉﾘ</v>
      </c>
      <c r="G789" s="30" t="str">
        <f>①陸連データ貼付け!E789</f>
        <v>男</v>
      </c>
      <c r="H789" s="30">
        <f>①陸連データ貼付け!H789</f>
        <v>8161</v>
      </c>
      <c r="I789" s="30" t="str">
        <f>①陸連データ貼付け!I789</f>
        <v>豊田自動織機</v>
      </c>
      <c r="J789" s="30" t="str">
        <f>①陸連データ貼付け!J789</f>
        <v>トヨタジドウショッキ</v>
      </c>
      <c r="K789" s="30" t="str">
        <f t="shared" si="38"/>
        <v>豊田自動織機</v>
      </c>
      <c r="L789" s="30" t="str">
        <f>IF(①陸連データ貼付け!P789="","",①陸連データ貼付け!P789)</f>
        <v/>
      </c>
      <c r="M789" s="30" t="str">
        <f>①陸連データ貼付け!Q789</f>
        <v>一般</v>
      </c>
    </row>
    <row r="790" spans="1:13">
      <c r="A790" s="30" t="str">
        <f>IF(①陸連データ貼付け!M790="","",①陸連データ貼付け!M790)</f>
        <v>C62</v>
      </c>
      <c r="B790" s="30" t="str">
        <f t="shared" si="36"/>
        <v>C</v>
      </c>
      <c r="C790" s="30" t="str">
        <f t="shared" si="37"/>
        <v>62</v>
      </c>
      <c r="D790" s="30">
        <f>①陸連データ貼付け!B790</f>
        <v>96689543</v>
      </c>
      <c r="E790" s="30" t="str">
        <f>①陸連データ貼付け!C790</f>
        <v>佐藤　将太</v>
      </c>
      <c r="F790" s="30" t="str">
        <f>ASC(①陸連データ貼付け!D790)</f>
        <v>ｻﾄｳ ﾏｻﾄ</v>
      </c>
      <c r="G790" s="30" t="str">
        <f>①陸連データ貼付け!E790</f>
        <v>男</v>
      </c>
      <c r="H790" s="30">
        <f>①陸連データ貼付け!H790</f>
        <v>8161</v>
      </c>
      <c r="I790" s="30" t="str">
        <f>①陸連データ貼付け!I790</f>
        <v>豊田自動織機</v>
      </c>
      <c r="J790" s="30" t="str">
        <f>①陸連データ貼付け!J790</f>
        <v>トヨタジドウショッキ</v>
      </c>
      <c r="K790" s="30" t="str">
        <f t="shared" si="38"/>
        <v>豊田自動織機</v>
      </c>
      <c r="L790" s="30" t="str">
        <f>IF(①陸連データ貼付け!P790="","",①陸連データ貼付け!P790)</f>
        <v/>
      </c>
      <c r="M790" s="30" t="str">
        <f>①陸連データ貼付け!Q790</f>
        <v>一般</v>
      </c>
    </row>
    <row r="791" spans="1:13">
      <c r="A791" s="30" t="str">
        <f>IF(①陸連データ貼付け!M791="","",①陸連データ貼付け!M791)</f>
        <v>C70</v>
      </c>
      <c r="B791" s="30" t="str">
        <f t="shared" si="36"/>
        <v>C</v>
      </c>
      <c r="C791" s="30" t="str">
        <f t="shared" si="37"/>
        <v>70</v>
      </c>
      <c r="D791" s="30">
        <f>①陸連データ貼付け!B791</f>
        <v>17504118</v>
      </c>
      <c r="E791" s="30" t="str">
        <f>①陸連データ貼付け!C791</f>
        <v>島田　美穂</v>
      </c>
      <c r="F791" s="30" t="str">
        <f>ASC(①陸連データ貼付け!D791)</f>
        <v>ｼﾏﾀﾞ ﾐﾎ</v>
      </c>
      <c r="G791" s="30" t="str">
        <f>①陸連データ貼付け!E791</f>
        <v>女</v>
      </c>
      <c r="H791" s="30">
        <f>①陸連データ貼付け!H791</f>
        <v>8161</v>
      </c>
      <c r="I791" s="30" t="str">
        <f>①陸連データ貼付け!I791</f>
        <v>豊田自動織機</v>
      </c>
      <c r="J791" s="30" t="str">
        <f>①陸連データ貼付け!J791</f>
        <v>トヨタジドウショッキ</v>
      </c>
      <c r="K791" s="30" t="str">
        <f t="shared" si="38"/>
        <v>豊田自動織機</v>
      </c>
      <c r="L791" s="30" t="str">
        <f>IF(①陸連データ貼付け!P791="","",①陸連データ貼付け!P791)</f>
        <v/>
      </c>
      <c r="M791" s="30" t="str">
        <f>①陸連データ貼付け!Q791</f>
        <v>一般</v>
      </c>
    </row>
    <row r="792" spans="1:13">
      <c r="A792" s="30" t="str">
        <f>IF(①陸連データ貼付け!M792="","",①陸連データ貼付け!M792)</f>
        <v>C78</v>
      </c>
      <c r="B792" s="30" t="str">
        <f t="shared" si="36"/>
        <v>C</v>
      </c>
      <c r="C792" s="30" t="str">
        <f t="shared" si="37"/>
        <v>78</v>
      </c>
      <c r="D792" s="30">
        <f>①陸連データ貼付け!B792</f>
        <v>72304420</v>
      </c>
      <c r="E792" s="30" t="str">
        <f>①陸連データ貼付け!C792</f>
        <v>鈴木　悠梨</v>
      </c>
      <c r="F792" s="30" t="str">
        <f>ASC(①陸連データ貼付け!D792)</f>
        <v>ｽｽﾞｷ ﾕﾘ</v>
      </c>
      <c r="G792" s="30" t="str">
        <f>①陸連データ貼付け!E792</f>
        <v>女</v>
      </c>
      <c r="H792" s="30">
        <f>①陸連データ貼付け!H792</f>
        <v>8161</v>
      </c>
      <c r="I792" s="30" t="str">
        <f>①陸連データ貼付け!I792</f>
        <v>豊田自動織機</v>
      </c>
      <c r="J792" s="30" t="str">
        <f>①陸連データ貼付け!J792</f>
        <v>トヨタジドウショッキ</v>
      </c>
      <c r="K792" s="30" t="str">
        <f t="shared" si="38"/>
        <v>豊田自動織機</v>
      </c>
      <c r="L792" s="30" t="str">
        <f>IF(①陸連データ貼付け!P792="","",①陸連データ貼付け!P792)</f>
        <v/>
      </c>
      <c r="M792" s="30" t="str">
        <f>①陸連データ貼付け!Q792</f>
        <v>一般</v>
      </c>
    </row>
    <row r="793" spans="1:13">
      <c r="A793" s="30" t="str">
        <f>IF(①陸連データ貼付け!M793="","",①陸連データ貼付け!M793)</f>
        <v>C51</v>
      </c>
      <c r="B793" s="30" t="str">
        <f t="shared" si="36"/>
        <v>C</v>
      </c>
      <c r="C793" s="30" t="str">
        <f t="shared" si="37"/>
        <v>51</v>
      </c>
      <c r="D793" s="30">
        <f>①陸連データ貼付け!B793</f>
        <v>11816623</v>
      </c>
      <c r="E793" s="30" t="str">
        <f>①陸連データ貼付け!C793</f>
        <v>関　涼太郎</v>
      </c>
      <c r="F793" s="30" t="str">
        <f>ASC(①陸連データ貼付け!D793)</f>
        <v>ｾｷ ﾘｮｳﾀﾛｳ</v>
      </c>
      <c r="G793" s="30" t="str">
        <f>①陸連データ貼付け!E793</f>
        <v>男</v>
      </c>
      <c r="H793" s="30">
        <f>①陸連データ貼付け!H793</f>
        <v>8161</v>
      </c>
      <c r="I793" s="30" t="str">
        <f>①陸連データ貼付け!I793</f>
        <v>豊田自動織機</v>
      </c>
      <c r="J793" s="30" t="str">
        <f>①陸連データ貼付け!J793</f>
        <v>トヨタジドウショッキ</v>
      </c>
      <c r="K793" s="30" t="str">
        <f t="shared" si="38"/>
        <v>豊田自動織機</v>
      </c>
      <c r="L793" s="30" t="str">
        <f>IF(①陸連データ貼付け!P793="","",①陸連データ貼付け!P793)</f>
        <v/>
      </c>
      <c r="M793" s="30" t="str">
        <f>①陸連データ貼付け!Q793</f>
        <v>一般</v>
      </c>
    </row>
    <row r="794" spans="1:13">
      <c r="A794" s="30" t="str">
        <f>IF(①陸連データ貼付け!M794="","",①陸連データ貼付け!M794)</f>
        <v>C50</v>
      </c>
      <c r="B794" s="30" t="str">
        <f t="shared" si="36"/>
        <v>C</v>
      </c>
      <c r="C794" s="30" t="str">
        <f t="shared" si="37"/>
        <v>50</v>
      </c>
      <c r="D794" s="30">
        <f>①陸連データ貼付け!B794</f>
        <v>3119317</v>
      </c>
      <c r="E794" s="30" t="str">
        <f>①陸連データ貼付け!C794</f>
        <v>平　左京</v>
      </c>
      <c r="F794" s="30" t="str">
        <f>ASC(①陸連データ貼付け!D794)</f>
        <v>ﾀｲﾗ ｻｷｮｳ</v>
      </c>
      <c r="G794" s="30" t="str">
        <f>①陸連データ貼付け!E794</f>
        <v>男</v>
      </c>
      <c r="H794" s="30">
        <f>①陸連データ貼付け!H794</f>
        <v>8161</v>
      </c>
      <c r="I794" s="30" t="str">
        <f>①陸連データ貼付け!I794</f>
        <v>豊田自動織機</v>
      </c>
      <c r="J794" s="30" t="str">
        <f>①陸連データ貼付け!J794</f>
        <v>トヨタジドウショッキ</v>
      </c>
      <c r="K794" s="30" t="str">
        <f t="shared" si="38"/>
        <v>豊田自動織機</v>
      </c>
      <c r="L794" s="30" t="str">
        <f>IF(①陸連データ貼付け!P794="","",①陸連データ貼付け!P794)</f>
        <v/>
      </c>
      <c r="M794" s="30" t="str">
        <f>①陸連データ貼付け!Q794</f>
        <v>一般</v>
      </c>
    </row>
    <row r="795" spans="1:13">
      <c r="A795" s="30" t="str">
        <f>IF(①陸連データ貼付け!M795="","",①陸連データ貼付け!M795)</f>
        <v>C54</v>
      </c>
      <c r="B795" s="30" t="str">
        <f t="shared" si="36"/>
        <v>C</v>
      </c>
      <c r="C795" s="30" t="str">
        <f t="shared" si="37"/>
        <v>54</v>
      </c>
      <c r="D795" s="30">
        <f>①陸連データ貼付け!B795</f>
        <v>39585535</v>
      </c>
      <c r="E795" s="30" t="str">
        <f>①陸連データ貼付け!C795</f>
        <v>竹内　智昭</v>
      </c>
      <c r="F795" s="30" t="str">
        <f>ASC(①陸連データ貼付け!D795)</f>
        <v>ﾀｹｳﾁ ﾄﾓｱｷ</v>
      </c>
      <c r="G795" s="30" t="str">
        <f>①陸連データ貼付け!E795</f>
        <v>男</v>
      </c>
      <c r="H795" s="30">
        <f>①陸連データ貼付け!H795</f>
        <v>8161</v>
      </c>
      <c r="I795" s="30" t="str">
        <f>①陸連データ貼付け!I795</f>
        <v>豊田自動織機</v>
      </c>
      <c r="J795" s="30" t="str">
        <f>①陸連データ貼付け!J795</f>
        <v>トヨタジドウショッキ</v>
      </c>
      <c r="K795" s="30" t="str">
        <f t="shared" si="38"/>
        <v>豊田自動織機</v>
      </c>
      <c r="L795" s="30" t="str">
        <f>IF(①陸連データ貼付け!P795="","",①陸連データ貼付け!P795)</f>
        <v/>
      </c>
      <c r="M795" s="30" t="str">
        <f>①陸連データ貼付け!Q795</f>
        <v>一般</v>
      </c>
    </row>
    <row r="796" spans="1:13">
      <c r="A796" s="30" t="str">
        <f>IF(①陸連データ貼付け!M796="","",①陸連データ貼付け!M796)</f>
        <v>C42</v>
      </c>
      <c r="B796" s="30" t="str">
        <f t="shared" ref="B796:B859" si="39">LEFT(A796,1)</f>
        <v>C</v>
      </c>
      <c r="C796" s="30" t="str">
        <f t="shared" ref="C796:C859" si="40">REPLACE(A796,1,1,"")</f>
        <v>42</v>
      </c>
      <c r="D796" s="30">
        <f>①陸連データ貼付け!B796</f>
        <v>2905319</v>
      </c>
      <c r="E796" s="30" t="str">
        <f>①陸連データ貼付け!C796</f>
        <v>冨成　仁</v>
      </c>
      <c r="F796" s="30" t="str">
        <f>ASC(①陸連データ貼付け!D796)</f>
        <v>ﾄﾐﾅﾘ ﾋﾄｼ</v>
      </c>
      <c r="G796" s="30" t="str">
        <f>①陸連データ貼付け!E796</f>
        <v>男</v>
      </c>
      <c r="H796" s="30">
        <f>①陸連データ貼付け!H796</f>
        <v>8161</v>
      </c>
      <c r="I796" s="30" t="str">
        <f>①陸連データ貼付け!I796</f>
        <v>豊田自動織機</v>
      </c>
      <c r="J796" s="30" t="str">
        <f>①陸連データ貼付け!J796</f>
        <v>トヨタジドウショッキ</v>
      </c>
      <c r="K796" s="30" t="str">
        <f t="shared" ref="K796:K859" si="41">I796</f>
        <v>豊田自動織機</v>
      </c>
      <c r="L796" s="30" t="str">
        <f>IF(①陸連データ貼付け!P796="","",①陸連データ貼付け!P796)</f>
        <v/>
      </c>
      <c r="M796" s="30" t="str">
        <f>①陸連データ貼付け!Q796</f>
        <v>一般</v>
      </c>
    </row>
    <row r="797" spans="1:13">
      <c r="A797" s="30" t="str">
        <f>IF(①陸連データ貼付け!M797="","",①陸連データ貼付け!M797)</f>
        <v>C46</v>
      </c>
      <c r="B797" s="30" t="str">
        <f t="shared" si="39"/>
        <v>C</v>
      </c>
      <c r="C797" s="30" t="str">
        <f t="shared" si="40"/>
        <v>46</v>
      </c>
      <c r="D797" s="30">
        <f>①陸連データ貼付け!B797</f>
        <v>2905723</v>
      </c>
      <c r="E797" s="30" t="str">
        <f>①陸連データ貼付け!C797</f>
        <v>中島　勇介</v>
      </c>
      <c r="F797" s="30" t="str">
        <f>ASC(①陸連データ貼付け!D797)</f>
        <v>ﾅｶｼﾞﾏ ﾕｳｽｹ</v>
      </c>
      <c r="G797" s="30" t="str">
        <f>①陸連データ貼付け!E797</f>
        <v>男</v>
      </c>
      <c r="H797" s="30">
        <f>①陸連データ貼付け!H797</f>
        <v>8161</v>
      </c>
      <c r="I797" s="30" t="str">
        <f>①陸連データ貼付け!I797</f>
        <v>豊田自動織機</v>
      </c>
      <c r="J797" s="30" t="str">
        <f>①陸連データ貼付け!J797</f>
        <v>トヨタジドウショッキ</v>
      </c>
      <c r="K797" s="30" t="str">
        <f t="shared" si="41"/>
        <v>豊田自動織機</v>
      </c>
      <c r="L797" s="30" t="str">
        <f>IF(①陸連データ貼付け!P797="","",①陸連データ貼付け!P797)</f>
        <v/>
      </c>
      <c r="M797" s="30" t="str">
        <f>①陸連データ貼付け!Q797</f>
        <v>一般</v>
      </c>
    </row>
    <row r="798" spans="1:13">
      <c r="A798" s="30" t="str">
        <f>IF(①陸連データ貼付け!M798="","",①陸連データ貼付け!M798)</f>
        <v>C63</v>
      </c>
      <c r="B798" s="30" t="str">
        <f t="shared" si="39"/>
        <v>C</v>
      </c>
      <c r="C798" s="30" t="str">
        <f t="shared" si="40"/>
        <v>63</v>
      </c>
      <c r="D798" s="30">
        <f>①陸連データ貼付け!B798</f>
        <v>96689644</v>
      </c>
      <c r="E798" s="30" t="str">
        <f>①陸連データ貼付け!C798</f>
        <v>中島　梨里</v>
      </c>
      <c r="F798" s="30" t="str">
        <f>ASC(①陸連データ貼付け!D798)</f>
        <v>ﾅｶｼﾞﾏ ﾘﾘ</v>
      </c>
      <c r="G798" s="30" t="str">
        <f>①陸連データ貼付け!E798</f>
        <v>女</v>
      </c>
      <c r="H798" s="30">
        <f>①陸連データ貼付け!H798</f>
        <v>8161</v>
      </c>
      <c r="I798" s="30" t="str">
        <f>①陸連データ貼付け!I798</f>
        <v>豊田自動織機</v>
      </c>
      <c r="J798" s="30" t="str">
        <f>①陸連データ貼付け!J798</f>
        <v>トヨタジドウショッキ</v>
      </c>
      <c r="K798" s="30" t="str">
        <f t="shared" si="41"/>
        <v>豊田自動織機</v>
      </c>
      <c r="L798" s="30" t="str">
        <f>IF(①陸連データ貼付け!P798="","",①陸連データ貼付け!P798)</f>
        <v/>
      </c>
      <c r="M798" s="30" t="str">
        <f>①陸連データ貼付け!Q798</f>
        <v>一般</v>
      </c>
    </row>
    <row r="799" spans="1:13">
      <c r="A799" s="30" t="str">
        <f>IF(①陸連データ貼付け!M799="","",①陸連データ貼付け!M799)</f>
        <v>C41</v>
      </c>
      <c r="B799" s="30" t="str">
        <f t="shared" si="39"/>
        <v>C</v>
      </c>
      <c r="C799" s="30" t="str">
        <f t="shared" si="40"/>
        <v>41</v>
      </c>
      <c r="D799" s="30">
        <f>①陸連データ貼付け!B799</f>
        <v>2905016</v>
      </c>
      <c r="E799" s="30" t="str">
        <f>①陸連データ貼付け!C799</f>
        <v>中村　博之</v>
      </c>
      <c r="F799" s="30" t="str">
        <f>ASC(①陸連データ貼付け!D799)</f>
        <v>ﾅｶﾑﾗ ﾋﾛﾕｷ</v>
      </c>
      <c r="G799" s="30" t="str">
        <f>①陸連データ貼付け!E799</f>
        <v>男</v>
      </c>
      <c r="H799" s="30">
        <f>①陸連データ貼付け!H799</f>
        <v>8161</v>
      </c>
      <c r="I799" s="30" t="str">
        <f>①陸連データ貼付け!I799</f>
        <v>豊田自動織機</v>
      </c>
      <c r="J799" s="30" t="str">
        <f>①陸連データ貼付け!J799</f>
        <v>トヨタジドウショッキ</v>
      </c>
      <c r="K799" s="30" t="str">
        <f t="shared" si="41"/>
        <v>豊田自動織機</v>
      </c>
      <c r="L799" s="30" t="str">
        <f>IF(①陸連データ貼付け!P799="","",①陸連データ貼付け!P799)</f>
        <v/>
      </c>
      <c r="M799" s="30" t="str">
        <f>①陸連データ貼付け!Q799</f>
        <v>一般</v>
      </c>
    </row>
    <row r="800" spans="1:13">
      <c r="A800" s="30" t="str">
        <f>IF(①陸連データ貼付け!M800="","",①陸連データ貼付け!M800)</f>
        <v>C74</v>
      </c>
      <c r="B800" s="30" t="str">
        <f t="shared" si="39"/>
        <v>C</v>
      </c>
      <c r="C800" s="30" t="str">
        <f t="shared" si="40"/>
        <v>74</v>
      </c>
      <c r="D800" s="30">
        <f>①陸連データ貼付け!B800</f>
        <v>45742426</v>
      </c>
      <c r="E800" s="30" t="str">
        <f>①陸連データ貼付け!C800</f>
        <v>沼田　未知</v>
      </c>
      <c r="F800" s="30" t="str">
        <f>ASC(①陸連データ貼付け!D800)</f>
        <v>ﾇﾏﾀ ﾐﾁ</v>
      </c>
      <c r="G800" s="30" t="str">
        <f>①陸連データ貼付け!E800</f>
        <v>女</v>
      </c>
      <c r="H800" s="30">
        <f>①陸連データ貼付け!H800</f>
        <v>8161</v>
      </c>
      <c r="I800" s="30" t="str">
        <f>①陸連データ貼付け!I800</f>
        <v>豊田自動織機</v>
      </c>
      <c r="J800" s="30" t="str">
        <f>①陸連データ貼付け!J800</f>
        <v>トヨタジドウショッキ</v>
      </c>
      <c r="K800" s="30" t="str">
        <f t="shared" si="41"/>
        <v>豊田自動織機</v>
      </c>
      <c r="L800" s="30" t="str">
        <f>IF(①陸連データ貼付け!P800="","",①陸連データ貼付け!P800)</f>
        <v/>
      </c>
      <c r="M800" s="30" t="str">
        <f>①陸連データ貼付け!Q800</f>
        <v>一般</v>
      </c>
    </row>
    <row r="801" spans="1:13">
      <c r="A801" s="30" t="str">
        <f>IF(①陸連データ貼付け!M801="","",①陸連データ貼付け!M801)</f>
        <v>C58</v>
      </c>
      <c r="B801" s="30" t="str">
        <f t="shared" si="39"/>
        <v>C</v>
      </c>
      <c r="C801" s="30" t="str">
        <f t="shared" si="40"/>
        <v>58</v>
      </c>
      <c r="D801" s="30">
        <f>①陸連データ貼付け!B801</f>
        <v>61927530</v>
      </c>
      <c r="E801" s="30" t="str">
        <f>①陸連データ貼付け!C801</f>
        <v>根本　雄馬</v>
      </c>
      <c r="F801" s="30" t="str">
        <f>ASC(①陸連データ貼付け!D801)</f>
        <v>ﾈﾓﾄ ﾕｳﾏ</v>
      </c>
      <c r="G801" s="30" t="str">
        <f>①陸連データ貼付け!E801</f>
        <v>男</v>
      </c>
      <c r="H801" s="30">
        <f>①陸連データ貼付け!H801</f>
        <v>8161</v>
      </c>
      <c r="I801" s="30" t="str">
        <f>①陸連データ貼付け!I801</f>
        <v>豊田自動織機</v>
      </c>
      <c r="J801" s="30" t="str">
        <f>①陸連データ貼付け!J801</f>
        <v>トヨタジドウショッキ</v>
      </c>
      <c r="K801" s="30" t="str">
        <f t="shared" si="41"/>
        <v>豊田自動織機</v>
      </c>
      <c r="L801" s="30" t="str">
        <f>IF(①陸連データ貼付け!P801="","",①陸連データ貼付け!P801)</f>
        <v/>
      </c>
      <c r="M801" s="30" t="str">
        <f>①陸連データ貼付け!Q801</f>
        <v>一般</v>
      </c>
    </row>
    <row r="802" spans="1:13">
      <c r="A802" s="30" t="str">
        <f>IF(①陸連データ貼付け!M802="","",①陸連データ貼付け!M802)</f>
        <v>C53</v>
      </c>
      <c r="B802" s="30" t="str">
        <f t="shared" si="39"/>
        <v>C</v>
      </c>
      <c r="C802" s="30" t="str">
        <f t="shared" si="40"/>
        <v>53</v>
      </c>
      <c r="D802" s="30">
        <f>①陸連データ貼付け!B802</f>
        <v>39569032</v>
      </c>
      <c r="E802" s="30" t="str">
        <f>①陸連データ貼付け!C802</f>
        <v>羽柴　大典</v>
      </c>
      <c r="F802" s="30" t="str">
        <f>ASC(①陸連データ貼付け!D802)</f>
        <v>ﾊｼﾊﾞ ﾀﾞｲｽｹ</v>
      </c>
      <c r="G802" s="30" t="str">
        <f>①陸連データ貼付け!E802</f>
        <v>男</v>
      </c>
      <c r="H802" s="30">
        <f>①陸連データ貼付け!H802</f>
        <v>8161</v>
      </c>
      <c r="I802" s="30" t="str">
        <f>①陸連データ貼付け!I802</f>
        <v>豊田自動織機</v>
      </c>
      <c r="J802" s="30" t="str">
        <f>①陸連データ貼付け!J802</f>
        <v>トヨタジドウショッキ</v>
      </c>
      <c r="K802" s="30" t="str">
        <f t="shared" si="41"/>
        <v>豊田自動織機</v>
      </c>
      <c r="L802" s="30" t="str">
        <f>IF(①陸連データ貼付け!P802="","",①陸連データ貼付け!P802)</f>
        <v/>
      </c>
      <c r="M802" s="30" t="str">
        <f>①陸連データ貼付け!Q802</f>
        <v>一般</v>
      </c>
    </row>
    <row r="803" spans="1:13">
      <c r="A803" s="30" t="str">
        <f>IF(①陸連データ貼付け!M803="","",①陸連データ貼付け!M803)</f>
        <v>C65</v>
      </c>
      <c r="B803" s="30" t="str">
        <f t="shared" si="39"/>
        <v>C</v>
      </c>
      <c r="C803" s="30" t="str">
        <f t="shared" si="40"/>
        <v>65</v>
      </c>
      <c r="D803" s="30">
        <f>①陸連データ貼付け!B803</f>
        <v>4454219</v>
      </c>
      <c r="E803" s="30" t="str">
        <f>①陸連データ貼付け!C803</f>
        <v>長谷川　重夫</v>
      </c>
      <c r="F803" s="30" t="str">
        <f>ASC(①陸連データ貼付け!D803)</f>
        <v>ﾊｾｶﾞﾜ ｼｹﾞｵ</v>
      </c>
      <c r="G803" s="30" t="str">
        <f>①陸連データ貼付け!E803</f>
        <v>男</v>
      </c>
      <c r="H803" s="30">
        <f>①陸連データ貼付け!H803</f>
        <v>8161</v>
      </c>
      <c r="I803" s="30" t="str">
        <f>①陸連データ貼付け!I803</f>
        <v>豊田自動織機</v>
      </c>
      <c r="J803" s="30" t="str">
        <f>①陸連データ貼付け!J803</f>
        <v>トヨタジドウショッキ</v>
      </c>
      <c r="K803" s="30" t="str">
        <f t="shared" si="41"/>
        <v>豊田自動織機</v>
      </c>
      <c r="L803" s="30" t="str">
        <f>IF(①陸連データ貼付け!P803="","",①陸連データ貼付け!P803)</f>
        <v/>
      </c>
      <c r="M803" s="30" t="str">
        <f>①陸連データ貼付け!Q803</f>
        <v>一般</v>
      </c>
    </row>
    <row r="804" spans="1:13">
      <c r="A804" s="30" t="str">
        <f>IF(①陸連データ貼付け!M804="","",①陸連データ貼付け!M804)</f>
        <v>C44</v>
      </c>
      <c r="B804" s="30" t="str">
        <f t="shared" si="39"/>
        <v>C</v>
      </c>
      <c r="C804" s="30" t="str">
        <f t="shared" si="40"/>
        <v>44</v>
      </c>
      <c r="D804" s="30">
        <f>①陸連データ貼付け!B804</f>
        <v>2905420</v>
      </c>
      <c r="E804" s="30" t="str">
        <f>①陸連データ貼付け!C804</f>
        <v>畑山　峻</v>
      </c>
      <c r="F804" s="30" t="str">
        <f>ASC(①陸連データ貼付け!D804)</f>
        <v>ﾊﾀｹﾔﾏ ｼｭﾝ</v>
      </c>
      <c r="G804" s="30" t="str">
        <f>①陸連データ貼付け!E804</f>
        <v>男</v>
      </c>
      <c r="H804" s="30">
        <f>①陸連データ貼付け!H804</f>
        <v>8161</v>
      </c>
      <c r="I804" s="30" t="str">
        <f>①陸連データ貼付け!I804</f>
        <v>豊田自動織機</v>
      </c>
      <c r="J804" s="30" t="str">
        <f>①陸連データ貼付け!J804</f>
        <v>トヨタジドウショッキ</v>
      </c>
      <c r="K804" s="30" t="str">
        <f t="shared" si="41"/>
        <v>豊田自動織機</v>
      </c>
      <c r="L804" s="30" t="str">
        <f>IF(①陸連データ貼付け!P804="","",①陸連データ貼付け!P804)</f>
        <v/>
      </c>
      <c r="M804" s="30" t="str">
        <f>①陸連データ貼付け!Q804</f>
        <v>一般</v>
      </c>
    </row>
    <row r="805" spans="1:13">
      <c r="A805" s="30" t="str">
        <f>IF(①陸連データ貼付け!M805="","",①陸連データ貼付け!M805)</f>
        <v>C72</v>
      </c>
      <c r="B805" s="30" t="str">
        <f t="shared" si="39"/>
        <v>C</v>
      </c>
      <c r="C805" s="30" t="str">
        <f t="shared" si="40"/>
        <v>72</v>
      </c>
      <c r="D805" s="30">
        <f>①陸連データ貼付け!B805</f>
        <v>24941121</v>
      </c>
      <c r="E805" s="30" t="str">
        <f>①陸連データ貼付け!C805</f>
        <v>林田　みさき</v>
      </c>
      <c r="F805" s="30" t="str">
        <f>ASC(①陸連データ貼付け!D805)</f>
        <v>ﾊﾔｼﾀﾞ ﾐｻｷ</v>
      </c>
      <c r="G805" s="30" t="str">
        <f>①陸連データ貼付け!E805</f>
        <v>女</v>
      </c>
      <c r="H805" s="30">
        <f>①陸連データ貼付け!H805</f>
        <v>8161</v>
      </c>
      <c r="I805" s="30" t="str">
        <f>①陸連データ貼付け!I805</f>
        <v>豊田自動織機</v>
      </c>
      <c r="J805" s="30" t="str">
        <f>①陸連データ貼付け!J805</f>
        <v>トヨタジドウショッキ</v>
      </c>
      <c r="K805" s="30" t="str">
        <f t="shared" si="41"/>
        <v>豊田自動織機</v>
      </c>
      <c r="L805" s="30" t="str">
        <f>IF(①陸連データ貼付け!P805="","",①陸連データ貼付け!P805)</f>
        <v/>
      </c>
      <c r="M805" s="30" t="str">
        <f>①陸連データ貼付け!Q805</f>
        <v>一般</v>
      </c>
    </row>
    <row r="806" spans="1:13">
      <c r="A806" s="30" t="str">
        <f>IF(①陸連データ貼付け!M806="","",①陸連データ貼付け!M806)</f>
        <v>C48</v>
      </c>
      <c r="B806" s="30" t="str">
        <f t="shared" si="39"/>
        <v>C</v>
      </c>
      <c r="C806" s="30" t="str">
        <f t="shared" si="40"/>
        <v>48</v>
      </c>
      <c r="D806" s="30">
        <f>①陸連データ貼付け!B806</f>
        <v>2906522</v>
      </c>
      <c r="E806" s="30" t="str">
        <f>①陸連データ貼付け!C806</f>
        <v>原口　直也</v>
      </c>
      <c r="F806" s="30" t="str">
        <f>ASC(①陸連データ貼付け!D806)</f>
        <v>ﾊﾗｸﾞﾁ ﾅｵﾔ</v>
      </c>
      <c r="G806" s="30" t="str">
        <f>①陸連データ貼付け!E806</f>
        <v>男</v>
      </c>
      <c r="H806" s="30">
        <f>①陸連データ貼付け!H806</f>
        <v>8161</v>
      </c>
      <c r="I806" s="30" t="str">
        <f>①陸連データ貼付け!I806</f>
        <v>豊田自動織機</v>
      </c>
      <c r="J806" s="30" t="str">
        <f>①陸連データ貼付け!J806</f>
        <v>トヨタジドウショッキ</v>
      </c>
      <c r="K806" s="30" t="str">
        <f t="shared" si="41"/>
        <v>豊田自動織機</v>
      </c>
      <c r="L806" s="30" t="str">
        <f>IF(①陸連データ貼付け!P806="","",①陸連データ貼付け!P806)</f>
        <v/>
      </c>
      <c r="M806" s="30" t="str">
        <f>①陸連データ貼付け!Q806</f>
        <v>一般</v>
      </c>
    </row>
    <row r="807" spans="1:13">
      <c r="A807" s="30" t="str">
        <f>IF(①陸連データ貼付け!M807="","",①陸連データ貼付け!M807)</f>
        <v>C64</v>
      </c>
      <c r="B807" s="30" t="str">
        <f t="shared" si="39"/>
        <v>C</v>
      </c>
      <c r="C807" s="30" t="str">
        <f t="shared" si="40"/>
        <v>64</v>
      </c>
      <c r="D807" s="30">
        <f>①陸連データ貼付け!B807</f>
        <v>5112514</v>
      </c>
      <c r="E807" s="30" t="str">
        <f>①陸連データ貼付け!C807</f>
        <v>平林　裕視</v>
      </c>
      <c r="F807" s="30" t="str">
        <f>ASC(①陸連データ貼付け!D807)</f>
        <v>ﾋﾗﾊﾞﾔｼ ﾋﾛｼ</v>
      </c>
      <c r="G807" s="30" t="str">
        <f>①陸連データ貼付け!E807</f>
        <v>男</v>
      </c>
      <c r="H807" s="30">
        <f>①陸連データ貼付け!H807</f>
        <v>8161</v>
      </c>
      <c r="I807" s="30" t="str">
        <f>①陸連データ貼付け!I807</f>
        <v>豊田自動織機</v>
      </c>
      <c r="J807" s="30" t="str">
        <f>①陸連データ貼付け!J807</f>
        <v>トヨタジドウショッキ</v>
      </c>
      <c r="K807" s="30" t="str">
        <f t="shared" si="41"/>
        <v>豊田自動織機</v>
      </c>
      <c r="L807" s="30" t="str">
        <f>IF(①陸連データ貼付け!P807="","",①陸連データ貼付け!P807)</f>
        <v/>
      </c>
      <c r="M807" s="30" t="str">
        <f>①陸連データ貼付け!Q807</f>
        <v>一般</v>
      </c>
    </row>
    <row r="808" spans="1:13">
      <c r="A808" s="30" t="str">
        <f>IF(①陸連データ貼付け!M808="","",①陸連データ貼付け!M808)</f>
        <v>C73</v>
      </c>
      <c r="B808" s="30" t="str">
        <f t="shared" si="39"/>
        <v>C</v>
      </c>
      <c r="C808" s="30" t="str">
        <f t="shared" si="40"/>
        <v>73</v>
      </c>
      <c r="D808" s="30">
        <f>①陸連データ貼付け!B808</f>
        <v>25003515</v>
      </c>
      <c r="E808" s="30" t="str">
        <f>①陸連データ貼付け!C808</f>
        <v>福田　有以</v>
      </c>
      <c r="F808" s="30" t="str">
        <f>ASC(①陸連データ貼付け!D808)</f>
        <v>ﾌｸﾀﾞ ﾕｲ</v>
      </c>
      <c r="G808" s="30" t="str">
        <f>①陸連データ貼付け!E808</f>
        <v>女</v>
      </c>
      <c r="H808" s="30">
        <f>①陸連データ貼付け!H808</f>
        <v>8161</v>
      </c>
      <c r="I808" s="30" t="str">
        <f>①陸連データ貼付け!I808</f>
        <v>豊田自動織機</v>
      </c>
      <c r="J808" s="30" t="str">
        <f>①陸連データ貼付け!J808</f>
        <v>トヨタジドウショッキ</v>
      </c>
      <c r="K808" s="30" t="str">
        <f t="shared" si="41"/>
        <v>豊田自動織機</v>
      </c>
      <c r="L808" s="30" t="str">
        <f>IF(①陸連データ貼付け!P808="","",①陸連データ貼付け!P808)</f>
        <v/>
      </c>
      <c r="M808" s="30" t="str">
        <f>①陸連データ貼付け!Q808</f>
        <v>一般</v>
      </c>
    </row>
    <row r="809" spans="1:13">
      <c r="A809" s="30" t="str">
        <f>IF(①陸連データ貼付け!M809="","",①陸連データ貼付け!M809)</f>
        <v>C49</v>
      </c>
      <c r="B809" s="30" t="str">
        <f t="shared" si="39"/>
        <v>C</v>
      </c>
      <c r="C809" s="30" t="str">
        <f t="shared" si="40"/>
        <v>49</v>
      </c>
      <c r="D809" s="30">
        <f>①陸連データ貼付け!B809</f>
        <v>2906926</v>
      </c>
      <c r="E809" s="30" t="str">
        <f>①陸連データ貼付け!C809</f>
        <v>藤澤　幸弘</v>
      </c>
      <c r="F809" s="30" t="str">
        <f>ASC(①陸連データ貼付け!D809)</f>
        <v>ﾌｼﾞｻﾜ ﾕｷﾋﾛ</v>
      </c>
      <c r="G809" s="30" t="str">
        <f>①陸連データ貼付け!E809</f>
        <v>男</v>
      </c>
      <c r="H809" s="30">
        <f>①陸連データ貼付け!H809</f>
        <v>8161</v>
      </c>
      <c r="I809" s="30" t="str">
        <f>①陸連データ貼付け!I809</f>
        <v>豊田自動織機</v>
      </c>
      <c r="J809" s="30" t="str">
        <f>①陸連データ貼付け!J809</f>
        <v>トヨタジドウショッキ</v>
      </c>
      <c r="K809" s="30" t="str">
        <f t="shared" si="41"/>
        <v>豊田自動織機</v>
      </c>
      <c r="L809" s="30" t="str">
        <f>IF(①陸連データ貼付け!P809="","",①陸連データ貼付け!P809)</f>
        <v/>
      </c>
      <c r="M809" s="30" t="str">
        <f>①陸連データ貼付け!Q809</f>
        <v>一般</v>
      </c>
    </row>
    <row r="810" spans="1:13">
      <c r="A810" s="30" t="str">
        <f>IF(①陸連データ貼付け!M810="","",①陸連データ貼付け!M810)</f>
        <v>C52</v>
      </c>
      <c r="B810" s="30" t="str">
        <f t="shared" si="39"/>
        <v>C</v>
      </c>
      <c r="C810" s="30" t="str">
        <f t="shared" si="40"/>
        <v>52</v>
      </c>
      <c r="D810" s="30">
        <f>①陸連データ貼付け!B810</f>
        <v>15106417</v>
      </c>
      <c r="E810" s="30" t="str">
        <f>①陸連データ貼付け!C810</f>
        <v>堀川　竜正</v>
      </c>
      <c r="F810" s="30" t="str">
        <f>ASC(①陸連データ貼付け!D810)</f>
        <v>ﾎﾘｶﾜ ﾘｭｳｾｲ</v>
      </c>
      <c r="G810" s="30" t="str">
        <f>①陸連データ貼付け!E810</f>
        <v>男</v>
      </c>
      <c r="H810" s="30">
        <f>①陸連データ貼付け!H810</f>
        <v>8161</v>
      </c>
      <c r="I810" s="30" t="str">
        <f>①陸連データ貼付け!I810</f>
        <v>豊田自動織機</v>
      </c>
      <c r="J810" s="30" t="str">
        <f>①陸連データ貼付け!J810</f>
        <v>トヨタジドウショッキ</v>
      </c>
      <c r="K810" s="30" t="str">
        <f t="shared" si="41"/>
        <v>豊田自動織機</v>
      </c>
      <c r="L810" s="30" t="str">
        <f>IF(①陸連データ貼付け!P810="","",①陸連データ貼付け!P810)</f>
        <v/>
      </c>
      <c r="M810" s="30" t="str">
        <f>①陸連データ貼付け!Q810</f>
        <v>一般</v>
      </c>
    </row>
    <row r="811" spans="1:13">
      <c r="A811" s="30" t="str">
        <f>IF(①陸連データ貼付け!M811="","",①陸連データ貼付け!M811)</f>
        <v>C43</v>
      </c>
      <c r="B811" s="30" t="str">
        <f t="shared" si="39"/>
        <v>C</v>
      </c>
      <c r="C811" s="30" t="str">
        <f t="shared" si="40"/>
        <v>43</v>
      </c>
      <c r="D811" s="30">
        <f>①陸連データ貼付け!B811</f>
        <v>2905218</v>
      </c>
      <c r="E811" s="30" t="str">
        <f>①陸連データ貼付け!C811</f>
        <v>本間　伸也</v>
      </c>
      <c r="F811" s="30" t="str">
        <f>ASC(①陸連データ貼付け!D811)</f>
        <v>ﾎﾝﾏ ｼﾝﾔ</v>
      </c>
      <c r="G811" s="30" t="str">
        <f>①陸連データ貼付け!E811</f>
        <v>男</v>
      </c>
      <c r="H811" s="30">
        <f>①陸連データ貼付け!H811</f>
        <v>8161</v>
      </c>
      <c r="I811" s="30" t="str">
        <f>①陸連データ貼付け!I811</f>
        <v>豊田自動織機</v>
      </c>
      <c r="J811" s="30" t="str">
        <f>①陸連データ貼付け!J811</f>
        <v>トヨタジドウショッキ</v>
      </c>
      <c r="K811" s="30" t="str">
        <f t="shared" si="41"/>
        <v>豊田自動織機</v>
      </c>
      <c r="L811" s="30" t="str">
        <f>IF(①陸連データ貼付け!P811="","",①陸連データ貼付け!P811)</f>
        <v/>
      </c>
      <c r="M811" s="30" t="str">
        <f>①陸連データ貼付け!Q811</f>
        <v>一般</v>
      </c>
    </row>
    <row r="812" spans="1:13">
      <c r="A812" s="30" t="str">
        <f>IF(①陸連データ貼付け!M812="","",①陸連データ貼付け!M812)</f>
        <v>C75</v>
      </c>
      <c r="B812" s="30" t="str">
        <f t="shared" si="39"/>
        <v>C</v>
      </c>
      <c r="C812" s="30" t="str">
        <f t="shared" si="40"/>
        <v>75</v>
      </c>
      <c r="D812" s="30">
        <f>①陸連データ貼付け!B812</f>
        <v>55911627</v>
      </c>
      <c r="E812" s="30" t="str">
        <f>①陸連データ貼付け!C812</f>
        <v>前田　梨乃</v>
      </c>
      <c r="F812" s="30" t="str">
        <f>ASC(①陸連データ貼付け!D812)</f>
        <v>ﾏｴﾀﾞ ﾘﾉ</v>
      </c>
      <c r="G812" s="30" t="str">
        <f>①陸連データ貼付け!E812</f>
        <v>女</v>
      </c>
      <c r="H812" s="30">
        <f>①陸連データ貼付け!H812</f>
        <v>8161</v>
      </c>
      <c r="I812" s="30" t="str">
        <f>①陸連データ貼付け!I812</f>
        <v>豊田自動織機</v>
      </c>
      <c r="J812" s="30" t="str">
        <f>①陸連データ貼付け!J812</f>
        <v>トヨタジドウショッキ</v>
      </c>
      <c r="K812" s="30" t="str">
        <f t="shared" si="41"/>
        <v>豊田自動織機</v>
      </c>
      <c r="L812" s="30" t="str">
        <f>IF(①陸連データ貼付け!P812="","",①陸連データ貼付け!P812)</f>
        <v/>
      </c>
      <c r="M812" s="30" t="str">
        <f>①陸連データ貼付け!Q812</f>
        <v>一般</v>
      </c>
    </row>
    <row r="813" spans="1:13">
      <c r="A813" s="30" t="str">
        <f>IF(①陸連データ貼付け!M813="","",①陸連データ貼付け!M813)</f>
        <v>C67</v>
      </c>
      <c r="B813" s="30" t="str">
        <f t="shared" si="39"/>
        <v>C</v>
      </c>
      <c r="C813" s="30" t="str">
        <f t="shared" si="40"/>
        <v>67</v>
      </c>
      <c r="D813" s="30">
        <f>①陸連データ貼付け!B813</f>
        <v>58168735</v>
      </c>
      <c r="E813" s="30" t="str">
        <f>①陸連データ貼付け!C813</f>
        <v>牧野　圭祐</v>
      </c>
      <c r="F813" s="30" t="str">
        <f>ASC(①陸連データ貼付け!D813)</f>
        <v>ﾏｷﾉ ｹｲｽｹ</v>
      </c>
      <c r="G813" s="30" t="str">
        <f>①陸連データ貼付け!E813</f>
        <v>男</v>
      </c>
      <c r="H813" s="30">
        <f>①陸連データ貼付け!H813</f>
        <v>8161</v>
      </c>
      <c r="I813" s="30" t="str">
        <f>①陸連データ貼付け!I813</f>
        <v>豊田自動織機</v>
      </c>
      <c r="J813" s="30" t="str">
        <f>①陸連データ貼付け!J813</f>
        <v>トヨタジドウショッキ</v>
      </c>
      <c r="K813" s="30" t="str">
        <f t="shared" si="41"/>
        <v>豊田自動織機</v>
      </c>
      <c r="L813" s="30" t="str">
        <f>IF(①陸連データ貼付け!P813="","",①陸連データ貼付け!P813)</f>
        <v/>
      </c>
      <c r="M813" s="30" t="str">
        <f>①陸連データ貼付け!Q813</f>
        <v>一般</v>
      </c>
    </row>
    <row r="814" spans="1:13">
      <c r="A814" s="30" t="str">
        <f>IF(①陸連データ貼付け!M814="","",①陸連データ貼付け!M814)</f>
        <v>C76</v>
      </c>
      <c r="B814" s="30" t="str">
        <f t="shared" si="39"/>
        <v>C</v>
      </c>
      <c r="C814" s="30" t="str">
        <f t="shared" si="40"/>
        <v>76</v>
      </c>
      <c r="D814" s="30">
        <f>①陸連データ貼付け!B814</f>
        <v>58168836</v>
      </c>
      <c r="E814" s="30" t="str">
        <f>①陸連データ貼付け!C814</f>
        <v>万代　美幸</v>
      </c>
      <c r="F814" s="30" t="str">
        <f>ASC(①陸連データ貼付け!D814)</f>
        <v>ﾏﾝﾀﾞｲ ﾐﾕｷ</v>
      </c>
      <c r="G814" s="30" t="str">
        <f>①陸連データ貼付け!E814</f>
        <v>女</v>
      </c>
      <c r="H814" s="30">
        <f>①陸連データ貼付け!H814</f>
        <v>8161</v>
      </c>
      <c r="I814" s="30" t="str">
        <f>①陸連データ貼付け!I814</f>
        <v>豊田自動織機</v>
      </c>
      <c r="J814" s="30" t="str">
        <f>①陸連データ貼付け!J814</f>
        <v>トヨタジドウショッキ</v>
      </c>
      <c r="K814" s="30" t="str">
        <f t="shared" si="41"/>
        <v>豊田自動織機</v>
      </c>
      <c r="L814" s="30" t="str">
        <f>IF(①陸連データ貼付け!P814="","",①陸連データ貼付け!P814)</f>
        <v/>
      </c>
      <c r="M814" s="30" t="str">
        <f>①陸連データ貼付け!Q814</f>
        <v>一般</v>
      </c>
    </row>
    <row r="815" spans="1:13">
      <c r="A815" s="30" t="str">
        <f>IF(①陸連データ貼付け!M815="","",①陸連データ貼付け!M815)</f>
        <v>C61</v>
      </c>
      <c r="B815" s="30" t="str">
        <f t="shared" si="39"/>
        <v>C</v>
      </c>
      <c r="C815" s="30" t="str">
        <f t="shared" si="40"/>
        <v>61</v>
      </c>
      <c r="D815" s="30">
        <f>①陸連データ貼付け!B815</f>
        <v>96689442</v>
      </c>
      <c r="E815" s="30" t="str">
        <f>①陸連データ貼付け!C815</f>
        <v>宮重　敬太</v>
      </c>
      <c r="F815" s="30" t="str">
        <f>ASC(①陸連データ貼付け!D815)</f>
        <v>ﾐﾔｼｹﾞ ｹｲﾀ</v>
      </c>
      <c r="G815" s="30" t="str">
        <f>①陸連データ貼付け!E815</f>
        <v>男</v>
      </c>
      <c r="H815" s="30">
        <f>①陸連データ貼付け!H815</f>
        <v>8161</v>
      </c>
      <c r="I815" s="30" t="str">
        <f>①陸連データ貼付け!I815</f>
        <v>豊田自動織機</v>
      </c>
      <c r="J815" s="30" t="str">
        <f>①陸連データ貼付け!J815</f>
        <v>トヨタジドウショッキ</v>
      </c>
      <c r="K815" s="30" t="str">
        <f t="shared" si="41"/>
        <v>豊田自動織機</v>
      </c>
      <c r="L815" s="30" t="str">
        <f>IF(①陸連データ貼付け!P815="","",①陸連データ貼付け!P815)</f>
        <v/>
      </c>
      <c r="M815" s="30" t="str">
        <f>①陸連データ貼付け!Q815</f>
        <v>一般</v>
      </c>
    </row>
    <row r="816" spans="1:13">
      <c r="A816" s="30" t="str">
        <f>IF(①陸連データ貼付け!M816="","",①陸連データ貼付け!M816)</f>
        <v>C77</v>
      </c>
      <c r="B816" s="30" t="str">
        <f t="shared" si="39"/>
        <v>C</v>
      </c>
      <c r="C816" s="30" t="str">
        <f t="shared" si="40"/>
        <v>77</v>
      </c>
      <c r="D816" s="30">
        <f>①陸連データ貼付け!B816</f>
        <v>72302923</v>
      </c>
      <c r="E816" s="30" t="str">
        <f>①陸連データ貼付け!C816</f>
        <v>籔下　明音</v>
      </c>
      <c r="F816" s="30" t="str">
        <f>ASC(①陸連データ貼付け!D816)</f>
        <v>ﾔﾌﾞｼﾀ ｱｶﾈ</v>
      </c>
      <c r="G816" s="30" t="str">
        <f>①陸連データ貼付け!E816</f>
        <v>女</v>
      </c>
      <c r="H816" s="30">
        <f>①陸連データ貼付け!H816</f>
        <v>8161</v>
      </c>
      <c r="I816" s="30" t="str">
        <f>①陸連データ貼付け!I816</f>
        <v>豊田自動織機</v>
      </c>
      <c r="J816" s="30" t="str">
        <f>①陸連データ貼付け!J816</f>
        <v>トヨタジドウショッキ</v>
      </c>
      <c r="K816" s="30" t="str">
        <f t="shared" si="41"/>
        <v>豊田自動織機</v>
      </c>
      <c r="L816" s="30" t="str">
        <f>IF(①陸連データ貼付け!P816="","",①陸連データ貼付け!P816)</f>
        <v/>
      </c>
      <c r="M816" s="30" t="str">
        <f>①陸連データ貼付け!Q816</f>
        <v>一般</v>
      </c>
    </row>
    <row r="817" spans="1:13">
      <c r="A817" s="30" t="str">
        <f>IF(①陸連データ貼付け!M817="","",①陸連データ貼付け!M817)</f>
        <v>C69</v>
      </c>
      <c r="B817" s="30" t="str">
        <f t="shared" si="39"/>
        <v>C</v>
      </c>
      <c r="C817" s="30" t="str">
        <f t="shared" si="40"/>
        <v>69</v>
      </c>
      <c r="D817" s="30">
        <f>①陸連データ貼付け!B817</f>
        <v>10374116</v>
      </c>
      <c r="E817" s="30" t="str">
        <f>①陸連データ貼付け!C817</f>
        <v>山本　菜緒</v>
      </c>
      <c r="F817" s="30" t="str">
        <f>ASC(①陸連データ貼付け!D817)</f>
        <v>ﾔﾏﾓﾄ ﾅｵ</v>
      </c>
      <c r="G817" s="30" t="str">
        <f>①陸連データ貼付け!E817</f>
        <v>女</v>
      </c>
      <c r="H817" s="30">
        <f>①陸連データ貼付け!H817</f>
        <v>8161</v>
      </c>
      <c r="I817" s="30" t="str">
        <f>①陸連データ貼付け!I817</f>
        <v>豊田自動織機</v>
      </c>
      <c r="J817" s="30" t="str">
        <f>①陸連データ貼付け!J817</f>
        <v>トヨタジドウショッキ</v>
      </c>
      <c r="K817" s="30" t="str">
        <f t="shared" si="41"/>
        <v>豊田自動織機</v>
      </c>
      <c r="L817" s="30" t="str">
        <f>IF(①陸連データ貼付け!P817="","",①陸連データ貼付け!P817)</f>
        <v/>
      </c>
      <c r="M817" s="30" t="str">
        <f>①陸連データ貼付け!Q817</f>
        <v>一般</v>
      </c>
    </row>
    <row r="818" spans="1:13">
      <c r="A818" s="30" t="str">
        <f>IF(①陸連データ貼付け!M818="","",①陸連データ貼付け!M818)</f>
        <v>C68</v>
      </c>
      <c r="B818" s="30" t="str">
        <f t="shared" si="39"/>
        <v>C</v>
      </c>
      <c r="C818" s="30" t="str">
        <f t="shared" si="40"/>
        <v>68</v>
      </c>
      <c r="D818" s="30">
        <f>①陸連データ貼付け!B818</f>
        <v>7993331</v>
      </c>
      <c r="E818" s="30" t="str">
        <f>①陸連データ貼付け!C818</f>
        <v>横江　里沙</v>
      </c>
      <c r="F818" s="30" t="str">
        <f>ASC(①陸連データ貼付け!D818)</f>
        <v>ﾖｺｴ ﾘｻ</v>
      </c>
      <c r="G818" s="30" t="str">
        <f>①陸連データ貼付け!E818</f>
        <v>女</v>
      </c>
      <c r="H818" s="30">
        <f>①陸連データ貼付け!H818</f>
        <v>8161</v>
      </c>
      <c r="I818" s="30" t="str">
        <f>①陸連データ貼付け!I818</f>
        <v>豊田自動織機</v>
      </c>
      <c r="J818" s="30" t="str">
        <f>①陸連データ貼付け!J818</f>
        <v>トヨタジドウショッキ</v>
      </c>
      <c r="K818" s="30" t="str">
        <f t="shared" si="41"/>
        <v>豊田自動織機</v>
      </c>
      <c r="L818" s="30" t="str">
        <f>IF(①陸連データ貼付け!P818="","",①陸連データ貼付け!P818)</f>
        <v/>
      </c>
      <c r="M818" s="30" t="str">
        <f>①陸連データ貼付け!Q818</f>
        <v>一般</v>
      </c>
    </row>
    <row r="819" spans="1:13">
      <c r="A819" s="30" t="str">
        <f>IF(①陸連データ貼付け!M819="","",①陸連データ貼付け!M819)</f>
        <v>C270</v>
      </c>
      <c r="B819" s="30" t="str">
        <f t="shared" si="39"/>
        <v>C</v>
      </c>
      <c r="C819" s="30" t="str">
        <f t="shared" si="40"/>
        <v>270</v>
      </c>
      <c r="D819" s="30">
        <f>①陸連データ貼付け!B819</f>
        <v>96810024</v>
      </c>
      <c r="E819" s="30" t="str">
        <f>①陸連データ貼付け!C819</f>
        <v>伊佐次　詩乃</v>
      </c>
      <c r="F819" s="30" t="str">
        <f>ASC(①陸連データ貼付け!D819)</f>
        <v>ｲｻｼﾞ ｼﾉ</v>
      </c>
      <c r="G819" s="30" t="str">
        <f>①陸連データ貼付け!E819</f>
        <v>女</v>
      </c>
      <c r="H819" s="30">
        <f>①陸連データ貼付け!H819</f>
        <v>19078</v>
      </c>
      <c r="I819" s="30" t="str">
        <f>①陸連データ貼付け!I819</f>
        <v>トヨタスポーツマンクラブ</v>
      </c>
      <c r="J819" s="30" t="str">
        <f>①陸連データ貼付け!J819</f>
        <v>トヨタスポーツマンクラブ</v>
      </c>
      <c r="K819" s="30" t="str">
        <f t="shared" si="41"/>
        <v>トヨタスポーツマンクラブ</v>
      </c>
      <c r="L819" s="30" t="str">
        <f>IF(①陸連データ貼付け!P819="","",①陸連データ貼付け!P819)</f>
        <v/>
      </c>
      <c r="M819" s="30" t="str">
        <f>①陸連データ貼付け!Q819</f>
        <v>一般</v>
      </c>
    </row>
    <row r="820" spans="1:13">
      <c r="A820" s="30" t="str">
        <f>IF(①陸連データ貼付け!M820="","",①陸連データ貼付け!M820)</f>
        <v>C249</v>
      </c>
      <c r="B820" s="30" t="str">
        <f t="shared" si="39"/>
        <v>C</v>
      </c>
      <c r="C820" s="30" t="str">
        <f t="shared" si="40"/>
        <v>249</v>
      </c>
      <c r="D820" s="30">
        <f>①陸連データ貼付け!B820</f>
        <v>3121299</v>
      </c>
      <c r="E820" s="30" t="str">
        <f>①陸連データ貼付け!C820</f>
        <v>稲木　圭介</v>
      </c>
      <c r="F820" s="30" t="str">
        <f>ASC(①陸連データ貼付け!D820)</f>
        <v>ｲﾅｷ ｹｲｽｹ</v>
      </c>
      <c r="G820" s="30" t="str">
        <f>①陸連データ貼付け!E820</f>
        <v>男</v>
      </c>
      <c r="H820" s="30">
        <f>①陸連データ貼付け!H820</f>
        <v>19078</v>
      </c>
      <c r="I820" s="30" t="str">
        <f>①陸連データ貼付け!I820</f>
        <v>トヨタスポーツマンクラブ</v>
      </c>
      <c r="J820" s="30" t="str">
        <f>①陸連データ貼付け!J820</f>
        <v>トヨタスポーツマンクラブ</v>
      </c>
      <c r="K820" s="30" t="str">
        <f t="shared" si="41"/>
        <v>トヨタスポーツマンクラブ</v>
      </c>
      <c r="L820" s="30" t="str">
        <f>IF(①陸連データ貼付け!P820="","",①陸連データ貼付け!P820)</f>
        <v/>
      </c>
      <c r="M820" s="30" t="str">
        <f>①陸連データ貼付け!Q820</f>
        <v>一般</v>
      </c>
    </row>
    <row r="821" spans="1:13">
      <c r="A821" s="30" t="str">
        <f>IF(①陸連データ貼付け!M821="","",①陸連データ貼付け!M821)</f>
        <v>C238</v>
      </c>
      <c r="B821" s="30" t="str">
        <f t="shared" si="39"/>
        <v>C</v>
      </c>
      <c r="C821" s="30" t="str">
        <f t="shared" si="40"/>
        <v>238</v>
      </c>
      <c r="D821" s="30">
        <f>①陸連データ貼付け!B821</f>
        <v>2956123</v>
      </c>
      <c r="E821" s="30" t="str">
        <f>①陸連データ貼付け!C821</f>
        <v>井上　将行</v>
      </c>
      <c r="F821" s="30" t="str">
        <f>ASC(①陸連データ貼付け!D821)</f>
        <v>ｲﾉｳｴ ﾏｻﾕｷ</v>
      </c>
      <c r="G821" s="30" t="str">
        <f>①陸連データ貼付け!E821</f>
        <v>男</v>
      </c>
      <c r="H821" s="30">
        <f>①陸連データ貼付け!H821</f>
        <v>19078</v>
      </c>
      <c r="I821" s="30" t="str">
        <f>①陸連データ貼付け!I821</f>
        <v>トヨタスポーツマンクラブ</v>
      </c>
      <c r="J821" s="30" t="str">
        <f>①陸連データ貼付け!J821</f>
        <v>トヨタスポーツマンクラブ</v>
      </c>
      <c r="K821" s="30" t="str">
        <f t="shared" si="41"/>
        <v>トヨタスポーツマンクラブ</v>
      </c>
      <c r="L821" s="30" t="str">
        <f>IF(①陸連データ貼付け!P821="","",①陸連データ貼付け!P821)</f>
        <v/>
      </c>
      <c r="M821" s="30" t="str">
        <f>①陸連データ貼付け!Q821</f>
        <v>一般</v>
      </c>
    </row>
    <row r="822" spans="1:13">
      <c r="A822" s="30" t="str">
        <f>IF(①陸連データ貼付け!M822="","",①陸連データ貼付け!M822)</f>
        <v>C264</v>
      </c>
      <c r="B822" s="30" t="str">
        <f t="shared" si="39"/>
        <v>C</v>
      </c>
      <c r="C822" s="30" t="str">
        <f t="shared" si="40"/>
        <v>264</v>
      </c>
      <c r="D822" s="30">
        <f>①陸連データ貼付け!B822</f>
        <v>72753125</v>
      </c>
      <c r="E822" s="30" t="str">
        <f>①陸連データ貼付け!C822</f>
        <v>江川　大志</v>
      </c>
      <c r="F822" s="30" t="str">
        <f>ASC(①陸連データ貼付け!D822)</f>
        <v>ｴｶﾞﾜ ﾀﾞｲｼ</v>
      </c>
      <c r="G822" s="30" t="str">
        <f>①陸連データ貼付け!E822</f>
        <v>男</v>
      </c>
      <c r="H822" s="30">
        <f>①陸連データ貼付け!H822</f>
        <v>19078</v>
      </c>
      <c r="I822" s="30" t="str">
        <f>①陸連データ貼付け!I822</f>
        <v>トヨタスポーツマンクラブ</v>
      </c>
      <c r="J822" s="30" t="str">
        <f>①陸連データ貼付け!J822</f>
        <v>トヨタスポーツマンクラブ</v>
      </c>
      <c r="K822" s="30" t="str">
        <f t="shared" si="41"/>
        <v>トヨタスポーツマンクラブ</v>
      </c>
      <c r="L822" s="30" t="str">
        <f>IF(①陸連データ貼付け!P822="","",①陸連データ貼付け!P822)</f>
        <v/>
      </c>
      <c r="M822" s="30" t="str">
        <f>①陸連データ貼付け!Q822</f>
        <v>一般</v>
      </c>
    </row>
    <row r="823" spans="1:13">
      <c r="A823" s="30" t="str">
        <f>IF(①陸連データ貼付け!M823="","",①陸連データ貼付け!M823)</f>
        <v>C241</v>
      </c>
      <c r="B823" s="30" t="str">
        <f t="shared" si="39"/>
        <v>C</v>
      </c>
      <c r="C823" s="30" t="str">
        <f t="shared" si="40"/>
        <v>241</v>
      </c>
      <c r="D823" s="30">
        <f>①陸連データ貼付け!B823</f>
        <v>2956426</v>
      </c>
      <c r="E823" s="30" t="str">
        <f>①陸連データ貼付け!C823</f>
        <v>大谷　耕嗣</v>
      </c>
      <c r="F823" s="30" t="str">
        <f>ASC(①陸連データ貼付け!D823)</f>
        <v>ｵｵﾀﾆ ｺｳｼﾞ</v>
      </c>
      <c r="G823" s="30" t="str">
        <f>①陸連データ貼付け!E823</f>
        <v>男</v>
      </c>
      <c r="H823" s="30">
        <f>①陸連データ貼付け!H823</f>
        <v>19078</v>
      </c>
      <c r="I823" s="30" t="str">
        <f>①陸連データ貼付け!I823</f>
        <v>トヨタスポーツマンクラブ</v>
      </c>
      <c r="J823" s="30" t="str">
        <f>①陸連データ貼付け!J823</f>
        <v>トヨタスポーツマンクラブ</v>
      </c>
      <c r="K823" s="30" t="str">
        <f t="shared" si="41"/>
        <v>トヨタスポーツマンクラブ</v>
      </c>
      <c r="L823" s="30" t="str">
        <f>IF(①陸連データ貼付け!P823="","",①陸連データ貼付け!P823)</f>
        <v/>
      </c>
      <c r="M823" s="30" t="str">
        <f>①陸連データ貼付け!Q823</f>
        <v>一般</v>
      </c>
    </row>
    <row r="824" spans="1:13">
      <c r="A824" s="30" t="str">
        <f>IF(①陸連データ貼付け!M824="","",①陸連データ貼付け!M824)</f>
        <v>C260</v>
      </c>
      <c r="B824" s="30" t="str">
        <f t="shared" si="39"/>
        <v>C</v>
      </c>
      <c r="C824" s="30" t="str">
        <f t="shared" si="40"/>
        <v>260</v>
      </c>
      <c r="D824" s="30">
        <f>①陸連データ貼付け!B824</f>
        <v>58253528</v>
      </c>
      <c r="E824" s="30" t="str">
        <f>①陸連データ貼付け!C824</f>
        <v>岡山　大介</v>
      </c>
      <c r="F824" s="30" t="str">
        <f>ASC(①陸連データ貼付け!D824)</f>
        <v>ｵｶﾔﾏ ﾀﾞｲｽｹ</v>
      </c>
      <c r="G824" s="30" t="str">
        <f>①陸連データ貼付け!E824</f>
        <v>男</v>
      </c>
      <c r="H824" s="30">
        <f>①陸連データ貼付け!H824</f>
        <v>19078</v>
      </c>
      <c r="I824" s="30" t="str">
        <f>①陸連データ貼付け!I824</f>
        <v>トヨタスポーツマンクラブ</v>
      </c>
      <c r="J824" s="30" t="str">
        <f>①陸連データ貼付け!J824</f>
        <v>トヨタスポーツマンクラブ</v>
      </c>
      <c r="K824" s="30" t="str">
        <f t="shared" si="41"/>
        <v>トヨタスポーツマンクラブ</v>
      </c>
      <c r="L824" s="30" t="str">
        <f>IF(①陸連データ貼付け!P824="","",①陸連データ貼付け!P824)</f>
        <v/>
      </c>
      <c r="M824" s="30" t="str">
        <f>①陸連データ貼付け!Q824</f>
        <v>一般</v>
      </c>
    </row>
    <row r="825" spans="1:13">
      <c r="A825" s="30" t="str">
        <f>IF(①陸連データ貼付け!M825="","",①陸連データ貼付け!M825)</f>
        <v>C267</v>
      </c>
      <c r="B825" s="30" t="str">
        <f t="shared" si="39"/>
        <v>C</v>
      </c>
      <c r="C825" s="30" t="str">
        <f t="shared" si="40"/>
        <v>267</v>
      </c>
      <c r="D825" s="30">
        <f>①陸連データ貼付け!B825</f>
        <v>96809739</v>
      </c>
      <c r="E825" s="30" t="str">
        <f>①陸連データ貼付け!C825</f>
        <v>川原　徳男</v>
      </c>
      <c r="F825" s="30" t="str">
        <f>ASC(①陸連データ貼付け!D825)</f>
        <v>ｶﾜﾊﾗ ﾄｸｵ</v>
      </c>
      <c r="G825" s="30" t="str">
        <f>①陸連データ貼付け!E825</f>
        <v>男</v>
      </c>
      <c r="H825" s="30">
        <f>①陸連データ貼付け!H825</f>
        <v>19078</v>
      </c>
      <c r="I825" s="30" t="str">
        <f>①陸連データ貼付け!I825</f>
        <v>トヨタスポーツマンクラブ</v>
      </c>
      <c r="J825" s="30" t="str">
        <f>①陸連データ貼付け!J825</f>
        <v>トヨタスポーツマンクラブ</v>
      </c>
      <c r="K825" s="30" t="str">
        <f t="shared" si="41"/>
        <v>トヨタスポーツマンクラブ</v>
      </c>
      <c r="L825" s="30" t="str">
        <f>IF(①陸連データ貼付け!P825="","",①陸連データ貼付け!P825)</f>
        <v/>
      </c>
      <c r="M825" s="30" t="str">
        <f>①陸連データ貼付け!Q825</f>
        <v>一般</v>
      </c>
    </row>
    <row r="826" spans="1:13">
      <c r="A826" s="30" t="str">
        <f>IF(①陸連データ貼付け!M826="","",①陸連データ貼付け!M826)</f>
        <v>C246</v>
      </c>
      <c r="B826" s="30" t="str">
        <f t="shared" si="39"/>
        <v>C</v>
      </c>
      <c r="C826" s="30" t="str">
        <f t="shared" si="40"/>
        <v>246</v>
      </c>
      <c r="D826" s="30">
        <f>①陸連データ貼付け!B826</f>
        <v>3116617</v>
      </c>
      <c r="E826" s="30" t="str">
        <f>①陸連データ貼付け!C826</f>
        <v>河村　奈津紀</v>
      </c>
      <c r="F826" s="30" t="str">
        <f>ASC(①陸連データ貼付け!D826)</f>
        <v>ｶﾜﾑﾗ ﾅﾂｷ</v>
      </c>
      <c r="G826" s="30" t="str">
        <f>①陸連データ貼付け!E826</f>
        <v>女</v>
      </c>
      <c r="H826" s="30">
        <f>①陸連データ貼付け!H826</f>
        <v>19078</v>
      </c>
      <c r="I826" s="30" t="str">
        <f>①陸連データ貼付け!I826</f>
        <v>トヨタスポーツマンクラブ</v>
      </c>
      <c r="J826" s="30" t="str">
        <f>①陸連データ貼付け!J826</f>
        <v>トヨタスポーツマンクラブ</v>
      </c>
      <c r="K826" s="30" t="str">
        <f t="shared" si="41"/>
        <v>トヨタスポーツマンクラブ</v>
      </c>
      <c r="L826" s="30" t="str">
        <f>IF(①陸連データ貼付け!P826="","",①陸連データ貼付け!P826)</f>
        <v/>
      </c>
      <c r="M826" s="30" t="str">
        <f>①陸連データ貼付け!Q826</f>
        <v>一般</v>
      </c>
    </row>
    <row r="827" spans="1:13">
      <c r="A827" s="30" t="str">
        <f>IF(①陸連データ貼付け!M827="","",①陸連データ貼付け!M827)</f>
        <v>C235</v>
      </c>
      <c r="B827" s="30" t="str">
        <f t="shared" si="39"/>
        <v>C</v>
      </c>
      <c r="C827" s="30" t="str">
        <f t="shared" si="40"/>
        <v>235</v>
      </c>
      <c r="D827" s="30">
        <f>①陸連データ貼付け!B827</f>
        <v>2955829</v>
      </c>
      <c r="E827" s="30" t="str">
        <f>①陸連データ貼付け!C827</f>
        <v>岸本　泰彦</v>
      </c>
      <c r="F827" s="30" t="str">
        <f>ASC(①陸連データ貼付け!D827)</f>
        <v>ｷｼﾓﾄ ﾔｽﾋｺ</v>
      </c>
      <c r="G827" s="30" t="str">
        <f>①陸連データ貼付け!E827</f>
        <v>男</v>
      </c>
      <c r="H827" s="30">
        <f>①陸連データ貼付け!H827</f>
        <v>19078</v>
      </c>
      <c r="I827" s="30" t="str">
        <f>①陸連データ貼付け!I827</f>
        <v>トヨタスポーツマンクラブ</v>
      </c>
      <c r="J827" s="30" t="str">
        <f>①陸連データ貼付け!J827</f>
        <v>トヨタスポーツマンクラブ</v>
      </c>
      <c r="K827" s="30" t="str">
        <f t="shared" si="41"/>
        <v>トヨタスポーツマンクラブ</v>
      </c>
      <c r="L827" s="30" t="str">
        <f>IF(①陸連データ貼付け!P827="","",①陸連データ貼付け!P827)</f>
        <v/>
      </c>
      <c r="M827" s="30" t="str">
        <f>①陸連データ貼付け!Q827</f>
        <v>一般</v>
      </c>
    </row>
    <row r="828" spans="1:13">
      <c r="A828" s="30" t="str">
        <f>IF(①陸連データ貼付け!M828="","",①陸連データ貼付け!M828)</f>
        <v>C230</v>
      </c>
      <c r="B828" s="30" t="str">
        <f t="shared" si="39"/>
        <v>C</v>
      </c>
      <c r="C828" s="30" t="str">
        <f t="shared" si="40"/>
        <v>230</v>
      </c>
      <c r="D828" s="30">
        <f>①陸連データ貼付け!B828</f>
        <v>2954828</v>
      </c>
      <c r="E828" s="30" t="str">
        <f>①陸連データ貼付け!C828</f>
        <v>北野　良弘</v>
      </c>
      <c r="F828" s="30" t="str">
        <f>ASC(①陸連データ貼付け!D828)</f>
        <v>ｷﾀﾉ ﾖｼﾋﾛ</v>
      </c>
      <c r="G828" s="30" t="str">
        <f>①陸連データ貼付け!E828</f>
        <v>男</v>
      </c>
      <c r="H828" s="30">
        <f>①陸連データ貼付け!H828</f>
        <v>19078</v>
      </c>
      <c r="I828" s="30" t="str">
        <f>①陸連データ貼付け!I828</f>
        <v>トヨタスポーツマンクラブ</v>
      </c>
      <c r="J828" s="30" t="str">
        <f>①陸連データ貼付け!J828</f>
        <v>トヨタスポーツマンクラブ</v>
      </c>
      <c r="K828" s="30" t="str">
        <f t="shared" si="41"/>
        <v>トヨタスポーツマンクラブ</v>
      </c>
      <c r="L828" s="30" t="str">
        <f>IF(①陸連データ貼付け!P828="","",①陸連データ貼付け!P828)</f>
        <v/>
      </c>
      <c r="M828" s="30" t="str">
        <f>①陸連データ貼付け!Q828</f>
        <v>一般</v>
      </c>
    </row>
    <row r="829" spans="1:13">
      <c r="A829" s="30" t="str">
        <f>IF(①陸連データ貼付け!M829="","",①陸連データ貼付け!M829)</f>
        <v>C271</v>
      </c>
      <c r="B829" s="30" t="str">
        <f t="shared" si="39"/>
        <v>C</v>
      </c>
      <c r="C829" s="30" t="str">
        <f t="shared" si="40"/>
        <v>271</v>
      </c>
      <c r="D829" s="30">
        <f>①陸連データ貼付け!B829</f>
        <v>96810125</v>
      </c>
      <c r="E829" s="30" t="str">
        <f>①陸連データ貼付け!C829</f>
        <v>木下　駿優</v>
      </c>
      <c r="F829" s="30" t="str">
        <f>ASC(①陸連データ貼付け!D829)</f>
        <v>ｷﾉｼﾀ ﾀｶﾏｻ</v>
      </c>
      <c r="G829" s="30" t="str">
        <f>①陸連データ貼付け!E829</f>
        <v>男</v>
      </c>
      <c r="H829" s="30">
        <f>①陸連データ貼付け!H829</f>
        <v>19078</v>
      </c>
      <c r="I829" s="30" t="str">
        <f>①陸連データ貼付け!I829</f>
        <v>トヨタスポーツマンクラブ</v>
      </c>
      <c r="J829" s="30" t="str">
        <f>①陸連データ貼付け!J829</f>
        <v>トヨタスポーツマンクラブ</v>
      </c>
      <c r="K829" s="30" t="str">
        <f t="shared" si="41"/>
        <v>トヨタスポーツマンクラブ</v>
      </c>
      <c r="L829" s="30" t="str">
        <f>IF(①陸連データ貼付け!P829="","",①陸連データ貼付け!P829)</f>
        <v/>
      </c>
      <c r="M829" s="30" t="str">
        <f>①陸連データ貼付け!Q829</f>
        <v>一般</v>
      </c>
    </row>
    <row r="830" spans="1:13">
      <c r="A830" s="30" t="str">
        <f>IF(①陸連データ貼付け!M830="","",①陸連データ貼付け!M830)</f>
        <v>C232</v>
      </c>
      <c r="B830" s="30" t="str">
        <f t="shared" si="39"/>
        <v>C</v>
      </c>
      <c r="C830" s="30" t="str">
        <f t="shared" si="40"/>
        <v>232</v>
      </c>
      <c r="D830" s="30">
        <f>①陸連データ貼付け!B830</f>
        <v>2955122</v>
      </c>
      <c r="E830" s="30" t="str">
        <f>①陸連データ貼付け!C830</f>
        <v>木原　恵美</v>
      </c>
      <c r="F830" s="30" t="str">
        <f>ASC(①陸連データ貼付け!D830)</f>
        <v>ｷﾊﾗ ｴﾐ</v>
      </c>
      <c r="G830" s="30" t="str">
        <f>①陸連データ貼付け!E830</f>
        <v>女</v>
      </c>
      <c r="H830" s="30">
        <f>①陸連データ貼付け!H830</f>
        <v>19078</v>
      </c>
      <c r="I830" s="30" t="str">
        <f>①陸連データ貼付け!I830</f>
        <v>トヨタスポーツマンクラブ</v>
      </c>
      <c r="J830" s="30" t="str">
        <f>①陸連データ貼付け!J830</f>
        <v>トヨタスポーツマンクラブ</v>
      </c>
      <c r="K830" s="30" t="str">
        <f t="shared" si="41"/>
        <v>トヨタスポーツマンクラブ</v>
      </c>
      <c r="L830" s="30" t="str">
        <f>IF(①陸連データ貼付け!P830="","",①陸連データ貼付け!P830)</f>
        <v/>
      </c>
      <c r="M830" s="30" t="str">
        <f>①陸連データ貼付け!Q830</f>
        <v>一般</v>
      </c>
    </row>
    <row r="831" spans="1:13">
      <c r="A831" s="30" t="str">
        <f>IF(①陸連データ貼付け!M831="","",①陸連データ貼付け!M831)</f>
        <v>C252</v>
      </c>
      <c r="B831" s="30" t="str">
        <f t="shared" si="39"/>
        <v>C</v>
      </c>
      <c r="C831" s="30" t="str">
        <f t="shared" si="40"/>
        <v>252</v>
      </c>
      <c r="D831" s="30">
        <f>①陸連データ貼付け!B831</f>
        <v>24731118</v>
      </c>
      <c r="E831" s="30" t="str">
        <f>①陸連データ貼付け!C831</f>
        <v>玖須　勝英</v>
      </c>
      <c r="F831" s="30" t="str">
        <f>ASC(①陸連データ貼付け!D831)</f>
        <v>ｸｽ ｶﾂﾋﾃﾞ</v>
      </c>
      <c r="G831" s="30" t="str">
        <f>①陸連データ貼付け!E831</f>
        <v>男</v>
      </c>
      <c r="H831" s="30">
        <f>①陸連データ貼付け!H831</f>
        <v>19078</v>
      </c>
      <c r="I831" s="30" t="str">
        <f>①陸連データ貼付け!I831</f>
        <v>トヨタスポーツマンクラブ</v>
      </c>
      <c r="J831" s="30" t="str">
        <f>①陸連データ貼付け!J831</f>
        <v>トヨタスポーツマンクラブ</v>
      </c>
      <c r="K831" s="30" t="str">
        <f t="shared" si="41"/>
        <v>トヨタスポーツマンクラブ</v>
      </c>
      <c r="L831" s="30" t="str">
        <f>IF(①陸連データ貼付け!P831="","",①陸連データ貼付け!P831)</f>
        <v/>
      </c>
      <c r="M831" s="30" t="str">
        <f>①陸連データ貼付け!Q831</f>
        <v>一般</v>
      </c>
    </row>
    <row r="832" spans="1:13">
      <c r="A832" s="30" t="str">
        <f>IF(①陸連データ貼付け!M832="","",①陸連データ貼付け!M832)</f>
        <v>C266</v>
      </c>
      <c r="B832" s="30" t="str">
        <f t="shared" si="39"/>
        <v>C</v>
      </c>
      <c r="C832" s="30" t="str">
        <f t="shared" si="40"/>
        <v>266</v>
      </c>
      <c r="D832" s="30">
        <f>①陸連データ貼付け!B832</f>
        <v>84905329</v>
      </c>
      <c r="E832" s="30" t="str">
        <f>①陸連データ貼付け!C832</f>
        <v>黒石　進</v>
      </c>
      <c r="F832" s="30" t="str">
        <f>ASC(①陸連データ貼付け!D832)</f>
        <v>ｸﾛｲｼ ｽｽﾑ</v>
      </c>
      <c r="G832" s="30" t="str">
        <f>①陸連データ貼付け!E832</f>
        <v>男</v>
      </c>
      <c r="H832" s="30">
        <f>①陸連データ貼付け!H832</f>
        <v>19078</v>
      </c>
      <c r="I832" s="30" t="str">
        <f>①陸連データ貼付け!I832</f>
        <v>トヨタスポーツマンクラブ</v>
      </c>
      <c r="J832" s="30" t="str">
        <f>①陸連データ貼付け!J832</f>
        <v>トヨタスポーツマンクラブ</v>
      </c>
      <c r="K832" s="30" t="str">
        <f t="shared" si="41"/>
        <v>トヨタスポーツマンクラブ</v>
      </c>
      <c r="L832" s="30" t="str">
        <f>IF(①陸連データ貼付け!P832="","",①陸連データ貼付け!P832)</f>
        <v/>
      </c>
      <c r="M832" s="30" t="str">
        <f>①陸連データ貼付け!Q832</f>
        <v>一般</v>
      </c>
    </row>
    <row r="833" spans="1:13">
      <c r="A833" s="30" t="str">
        <f>IF(①陸連データ貼付け!M833="","",①陸連データ貼付け!M833)</f>
        <v>C234</v>
      </c>
      <c r="B833" s="30" t="str">
        <f t="shared" si="39"/>
        <v>C</v>
      </c>
      <c r="C833" s="30" t="str">
        <f t="shared" si="40"/>
        <v>234</v>
      </c>
      <c r="D833" s="30">
        <f>①陸連データ貼付け!B833</f>
        <v>2955728</v>
      </c>
      <c r="E833" s="30" t="str">
        <f>①陸連データ貼付け!C833</f>
        <v>小松　弘一郎</v>
      </c>
      <c r="F833" s="30" t="str">
        <f>ASC(①陸連データ貼付け!D833)</f>
        <v>ｺﾏﾂ ｺｳｲﾁﾛｳ</v>
      </c>
      <c r="G833" s="30" t="str">
        <f>①陸連データ貼付け!E833</f>
        <v>男</v>
      </c>
      <c r="H833" s="30">
        <f>①陸連データ貼付け!H833</f>
        <v>19078</v>
      </c>
      <c r="I833" s="30" t="str">
        <f>①陸連データ貼付け!I833</f>
        <v>トヨタスポーツマンクラブ</v>
      </c>
      <c r="J833" s="30" t="str">
        <f>①陸連データ貼付け!J833</f>
        <v>トヨタスポーツマンクラブ</v>
      </c>
      <c r="K833" s="30" t="str">
        <f t="shared" si="41"/>
        <v>トヨタスポーツマンクラブ</v>
      </c>
      <c r="L833" s="30" t="str">
        <f>IF(①陸連データ貼付け!P833="","",①陸連データ貼付け!P833)</f>
        <v/>
      </c>
      <c r="M833" s="30" t="str">
        <f>①陸連データ貼付け!Q833</f>
        <v>一般</v>
      </c>
    </row>
    <row r="834" spans="1:13">
      <c r="A834" s="30" t="str">
        <f>IF(①陸連データ貼付け!M834="","",①陸連データ貼付け!M834)</f>
        <v>C251</v>
      </c>
      <c r="B834" s="30" t="str">
        <f t="shared" si="39"/>
        <v>C</v>
      </c>
      <c r="C834" s="30" t="str">
        <f t="shared" si="40"/>
        <v>251</v>
      </c>
      <c r="D834" s="30">
        <f>①陸連データ貼付け!B834</f>
        <v>15617323</v>
      </c>
      <c r="E834" s="30" t="str">
        <f>①陸連データ貼付け!C834</f>
        <v>近藤　亮汰</v>
      </c>
      <c r="F834" s="30" t="str">
        <f>ASC(①陸連データ貼付け!D834)</f>
        <v>ｺﾝﾄﾞｳ ﾘｮｳﾀ</v>
      </c>
      <c r="G834" s="30" t="str">
        <f>①陸連データ貼付け!E834</f>
        <v>男</v>
      </c>
      <c r="H834" s="30">
        <f>①陸連データ貼付け!H834</f>
        <v>19078</v>
      </c>
      <c r="I834" s="30" t="str">
        <f>①陸連データ貼付け!I834</f>
        <v>トヨタスポーツマンクラブ</v>
      </c>
      <c r="J834" s="30" t="str">
        <f>①陸連データ貼付け!J834</f>
        <v>トヨタスポーツマンクラブ</v>
      </c>
      <c r="K834" s="30" t="str">
        <f t="shared" si="41"/>
        <v>トヨタスポーツマンクラブ</v>
      </c>
      <c r="L834" s="30" t="str">
        <f>IF(①陸連データ貼付け!P834="","",①陸連データ貼付け!P834)</f>
        <v/>
      </c>
      <c r="M834" s="30" t="str">
        <f>①陸連データ貼付け!Q834</f>
        <v>一般</v>
      </c>
    </row>
    <row r="835" spans="1:13">
      <c r="A835" s="30" t="str">
        <f>IF(①陸連データ貼付け!M835="","",①陸連データ貼付け!M835)</f>
        <v>C254</v>
      </c>
      <c r="B835" s="30" t="str">
        <f t="shared" si="39"/>
        <v>C</v>
      </c>
      <c r="C835" s="30" t="str">
        <f t="shared" si="40"/>
        <v>254</v>
      </c>
      <c r="D835" s="30">
        <f>①陸連データ貼付け!B835</f>
        <v>24733019</v>
      </c>
      <c r="E835" s="30" t="str">
        <f>①陸連データ貼付け!C835</f>
        <v>佐藤　悠也</v>
      </c>
      <c r="F835" s="30" t="str">
        <f>ASC(①陸連データ貼付け!D835)</f>
        <v>ｻﾄｳ ﾕｳﾔ</v>
      </c>
      <c r="G835" s="30" t="str">
        <f>①陸連データ貼付け!E835</f>
        <v>男</v>
      </c>
      <c r="H835" s="30">
        <f>①陸連データ貼付け!H835</f>
        <v>19078</v>
      </c>
      <c r="I835" s="30" t="str">
        <f>①陸連データ貼付け!I835</f>
        <v>トヨタスポーツマンクラブ</v>
      </c>
      <c r="J835" s="30" t="str">
        <f>①陸連データ貼付け!J835</f>
        <v>トヨタスポーツマンクラブ</v>
      </c>
      <c r="K835" s="30" t="str">
        <f t="shared" si="41"/>
        <v>トヨタスポーツマンクラブ</v>
      </c>
      <c r="L835" s="30" t="str">
        <f>IF(①陸連データ貼付け!P835="","",①陸連データ貼付け!P835)</f>
        <v/>
      </c>
      <c r="M835" s="30" t="str">
        <f>①陸連データ貼付け!Q835</f>
        <v>一般</v>
      </c>
    </row>
    <row r="836" spans="1:13">
      <c r="A836" s="30" t="str">
        <f>IF(①陸連データ貼付け!M836="","",①陸連データ貼付け!M836)</f>
        <v>C262</v>
      </c>
      <c r="B836" s="30" t="str">
        <f t="shared" si="39"/>
        <v>C</v>
      </c>
      <c r="C836" s="30" t="str">
        <f t="shared" si="40"/>
        <v>262</v>
      </c>
      <c r="D836" s="30">
        <f>①陸連データ貼付け!B836</f>
        <v>58254529</v>
      </c>
      <c r="E836" s="30" t="str">
        <f>①陸連データ貼付け!C836</f>
        <v>澤谷　啓</v>
      </c>
      <c r="F836" s="30" t="str">
        <f>ASC(①陸連データ貼付け!D836)</f>
        <v>ｻﾜﾔ ﾀｽｸ</v>
      </c>
      <c r="G836" s="30" t="str">
        <f>①陸連データ貼付け!E836</f>
        <v>男</v>
      </c>
      <c r="H836" s="30">
        <f>①陸連データ貼付け!H836</f>
        <v>19078</v>
      </c>
      <c r="I836" s="30" t="str">
        <f>①陸連データ貼付け!I836</f>
        <v>トヨタスポーツマンクラブ</v>
      </c>
      <c r="J836" s="30" t="str">
        <f>①陸連データ貼付け!J836</f>
        <v>トヨタスポーツマンクラブ</v>
      </c>
      <c r="K836" s="30" t="str">
        <f t="shared" si="41"/>
        <v>トヨタスポーツマンクラブ</v>
      </c>
      <c r="L836" s="30" t="str">
        <f>IF(①陸連データ貼付け!P836="","",①陸連データ貼付け!P836)</f>
        <v/>
      </c>
      <c r="M836" s="30" t="str">
        <f>①陸連データ貼付け!Q836</f>
        <v>一般</v>
      </c>
    </row>
    <row r="837" spans="1:13">
      <c r="A837" s="30" t="str">
        <f>IF(①陸連データ貼付け!M837="","",①陸連データ貼付け!M837)</f>
        <v>C248</v>
      </c>
      <c r="B837" s="30" t="str">
        <f t="shared" si="39"/>
        <v>C</v>
      </c>
      <c r="C837" s="30" t="str">
        <f t="shared" si="40"/>
        <v>248</v>
      </c>
      <c r="D837" s="30">
        <f>①陸連データ貼付け!B837</f>
        <v>3121188</v>
      </c>
      <c r="E837" s="30" t="str">
        <f>①陸連データ貼付け!C837</f>
        <v>杉浦　美由紀</v>
      </c>
      <c r="F837" s="30" t="str">
        <f>ASC(①陸連データ貼付け!D837)</f>
        <v>ｽｷﾞｳﾗ ﾐﾕｷ</v>
      </c>
      <c r="G837" s="30" t="str">
        <f>①陸連データ貼付け!E837</f>
        <v>女</v>
      </c>
      <c r="H837" s="30">
        <f>①陸連データ貼付け!H837</f>
        <v>19078</v>
      </c>
      <c r="I837" s="30" t="str">
        <f>①陸連データ貼付け!I837</f>
        <v>トヨタスポーツマンクラブ</v>
      </c>
      <c r="J837" s="30" t="str">
        <f>①陸連データ貼付け!J837</f>
        <v>トヨタスポーツマンクラブ</v>
      </c>
      <c r="K837" s="30" t="str">
        <f t="shared" si="41"/>
        <v>トヨタスポーツマンクラブ</v>
      </c>
      <c r="L837" s="30" t="str">
        <f>IF(①陸連データ貼付け!P837="","",①陸連データ貼付け!P837)</f>
        <v/>
      </c>
      <c r="M837" s="30" t="str">
        <f>①陸連データ貼付け!Q837</f>
        <v>一般</v>
      </c>
    </row>
    <row r="838" spans="1:13">
      <c r="A838" s="30" t="str">
        <f>IF(①陸連データ貼付け!M838="","",①陸連データ貼付け!M838)</f>
        <v>C265</v>
      </c>
      <c r="B838" s="30" t="str">
        <f t="shared" si="39"/>
        <v>C</v>
      </c>
      <c r="C838" s="30" t="str">
        <f t="shared" si="40"/>
        <v>265</v>
      </c>
      <c r="D838" s="30">
        <f>①陸連データ貼付け!B838</f>
        <v>76847133</v>
      </c>
      <c r="E838" s="30" t="str">
        <f>①陸連データ貼付け!C838</f>
        <v>鈴木　可奈子</v>
      </c>
      <c r="F838" s="30" t="str">
        <f>ASC(①陸連データ貼付け!D838)</f>
        <v>ｽｽﾞｷ ｶﾅｺ</v>
      </c>
      <c r="G838" s="30" t="str">
        <f>①陸連データ貼付け!E838</f>
        <v>女</v>
      </c>
      <c r="H838" s="30">
        <f>①陸連データ貼付け!H838</f>
        <v>19078</v>
      </c>
      <c r="I838" s="30" t="str">
        <f>①陸連データ貼付け!I838</f>
        <v>トヨタスポーツマンクラブ</v>
      </c>
      <c r="J838" s="30" t="str">
        <f>①陸連データ貼付け!J838</f>
        <v>トヨタスポーツマンクラブ</v>
      </c>
      <c r="K838" s="30" t="str">
        <f t="shared" si="41"/>
        <v>トヨタスポーツマンクラブ</v>
      </c>
      <c r="L838" s="30" t="str">
        <f>IF(①陸連データ貼付け!P838="","",①陸連データ貼付け!P838)</f>
        <v/>
      </c>
      <c r="M838" s="30" t="str">
        <f>①陸連データ貼付け!Q838</f>
        <v>一般</v>
      </c>
    </row>
    <row r="839" spans="1:13">
      <c r="A839" s="30" t="str">
        <f>IF(①陸連データ貼付け!M839="","",①陸連データ貼付け!M839)</f>
        <v>C638</v>
      </c>
      <c r="B839" s="30" t="str">
        <f t="shared" si="39"/>
        <v>C</v>
      </c>
      <c r="C839" s="30" t="str">
        <f t="shared" si="40"/>
        <v>638</v>
      </c>
      <c r="D839" s="30">
        <f>①陸連データ貼付け!B839</f>
        <v>105731421</v>
      </c>
      <c r="E839" s="30" t="str">
        <f>①陸連データ貼付け!C839</f>
        <v>妹尾　奈穂</v>
      </c>
      <c r="F839" s="30" t="str">
        <f>ASC(①陸連データ貼付け!D839)</f>
        <v>ｾﾉｵ ﾅﾎ</v>
      </c>
      <c r="G839" s="30" t="str">
        <f>①陸連データ貼付け!E839</f>
        <v>女</v>
      </c>
      <c r="H839" s="30">
        <f>①陸連データ貼付け!H839</f>
        <v>19078</v>
      </c>
      <c r="I839" s="30" t="str">
        <f>①陸連データ貼付け!I839</f>
        <v>トヨタスポーツマンクラブ</v>
      </c>
      <c r="J839" s="30" t="str">
        <f>①陸連データ貼付け!J839</f>
        <v>トヨタスポーツマンクラブ</v>
      </c>
      <c r="K839" s="30" t="str">
        <f t="shared" si="41"/>
        <v>トヨタスポーツマンクラブ</v>
      </c>
      <c r="L839" s="30" t="str">
        <f>IF(①陸連データ貼付け!P839="","",①陸連データ貼付け!P839)</f>
        <v/>
      </c>
      <c r="M839" s="30" t="str">
        <f>①陸連データ貼付け!Q839</f>
        <v>一般</v>
      </c>
    </row>
    <row r="840" spans="1:13">
      <c r="A840" s="30" t="str">
        <f>IF(①陸連データ貼付け!M840="","",①陸連データ貼付け!M840)</f>
        <v>C240</v>
      </c>
      <c r="B840" s="30" t="str">
        <f t="shared" si="39"/>
        <v>C</v>
      </c>
      <c r="C840" s="30" t="str">
        <f t="shared" si="40"/>
        <v>240</v>
      </c>
      <c r="D840" s="30">
        <f>①陸連データ貼付け!B840</f>
        <v>2956325</v>
      </c>
      <c r="E840" s="30" t="str">
        <f>①陸連データ貼付け!C840</f>
        <v>田内　潤</v>
      </c>
      <c r="F840" s="30" t="str">
        <f>ASC(①陸連データ貼付け!D840)</f>
        <v>ﾀｳﾁ ｼﾞｭﾝ</v>
      </c>
      <c r="G840" s="30" t="str">
        <f>①陸連データ貼付け!E840</f>
        <v>男</v>
      </c>
      <c r="H840" s="30">
        <f>①陸連データ貼付け!H840</f>
        <v>19078</v>
      </c>
      <c r="I840" s="30" t="str">
        <f>①陸連データ貼付け!I840</f>
        <v>トヨタスポーツマンクラブ</v>
      </c>
      <c r="J840" s="30" t="str">
        <f>①陸連データ貼付け!J840</f>
        <v>トヨタスポーツマンクラブ</v>
      </c>
      <c r="K840" s="30" t="str">
        <f t="shared" si="41"/>
        <v>トヨタスポーツマンクラブ</v>
      </c>
      <c r="L840" s="30" t="str">
        <f>IF(①陸連データ貼付け!P840="","",①陸連データ貼付け!P840)</f>
        <v/>
      </c>
      <c r="M840" s="30" t="str">
        <f>①陸連データ貼付け!Q840</f>
        <v>一般</v>
      </c>
    </row>
    <row r="841" spans="1:13">
      <c r="A841" s="30" t="str">
        <f>IF(①陸連データ貼付け!M841="","",①陸連データ貼付け!M841)</f>
        <v>C263</v>
      </c>
      <c r="B841" s="30" t="str">
        <f t="shared" si="39"/>
        <v>C</v>
      </c>
      <c r="C841" s="30" t="str">
        <f t="shared" si="40"/>
        <v>263</v>
      </c>
      <c r="D841" s="30">
        <f>①陸連データ貼付け!B841</f>
        <v>72752932</v>
      </c>
      <c r="E841" s="30" t="str">
        <f>①陸連データ貼付け!C841</f>
        <v>高橋　亮</v>
      </c>
      <c r="F841" s="30" t="str">
        <f>ASC(①陸連データ貼付け!D841)</f>
        <v>ﾀｶﾊｼ ﾘｮｳ</v>
      </c>
      <c r="G841" s="30" t="str">
        <f>①陸連データ貼付け!E841</f>
        <v>男</v>
      </c>
      <c r="H841" s="30">
        <f>①陸連データ貼付け!H841</f>
        <v>19078</v>
      </c>
      <c r="I841" s="30" t="str">
        <f>①陸連データ貼付け!I841</f>
        <v>トヨタスポーツマンクラブ</v>
      </c>
      <c r="J841" s="30" t="str">
        <f>①陸連データ貼付け!J841</f>
        <v>トヨタスポーツマンクラブ</v>
      </c>
      <c r="K841" s="30" t="str">
        <f t="shared" si="41"/>
        <v>トヨタスポーツマンクラブ</v>
      </c>
      <c r="L841" s="30" t="str">
        <f>IF(①陸連データ貼付け!P841="","",①陸連データ貼付け!P841)</f>
        <v/>
      </c>
      <c r="M841" s="30" t="str">
        <f>①陸連データ貼付け!Q841</f>
        <v>一般</v>
      </c>
    </row>
    <row r="842" spans="1:13">
      <c r="A842" s="30" t="str">
        <f>IF(①陸連データ貼付け!M842="","",①陸連データ貼付け!M842)</f>
        <v>C269</v>
      </c>
      <c r="B842" s="30" t="str">
        <f t="shared" si="39"/>
        <v>C</v>
      </c>
      <c r="C842" s="30" t="str">
        <f t="shared" si="40"/>
        <v>269</v>
      </c>
      <c r="D842" s="30">
        <f>①陸連データ貼付け!B842</f>
        <v>96809941</v>
      </c>
      <c r="E842" s="30" t="str">
        <f>①陸連データ貼付け!C842</f>
        <v>堤　悠真</v>
      </c>
      <c r="F842" s="30" t="str">
        <f>ASC(①陸連データ貼付け!D842)</f>
        <v>ﾂﾂﾐ ﾕｳﾏ</v>
      </c>
      <c r="G842" s="30" t="str">
        <f>①陸連データ貼付け!E842</f>
        <v>男</v>
      </c>
      <c r="H842" s="30">
        <f>①陸連データ貼付け!H842</f>
        <v>19078</v>
      </c>
      <c r="I842" s="30" t="str">
        <f>①陸連データ貼付け!I842</f>
        <v>トヨタスポーツマンクラブ</v>
      </c>
      <c r="J842" s="30" t="str">
        <f>①陸連データ貼付け!J842</f>
        <v>トヨタスポーツマンクラブ</v>
      </c>
      <c r="K842" s="30" t="str">
        <f t="shared" si="41"/>
        <v>トヨタスポーツマンクラブ</v>
      </c>
      <c r="L842" s="30" t="str">
        <f>IF(①陸連データ貼付け!P842="","",①陸連データ貼付け!P842)</f>
        <v/>
      </c>
      <c r="M842" s="30" t="str">
        <f>①陸連データ貼付け!Q842</f>
        <v>一般</v>
      </c>
    </row>
    <row r="843" spans="1:13">
      <c r="A843" s="30" t="str">
        <f>IF(①陸連データ貼付け!M843="","",①陸連データ貼付け!M843)</f>
        <v>C245</v>
      </c>
      <c r="B843" s="30" t="str">
        <f t="shared" si="39"/>
        <v>C</v>
      </c>
      <c r="C843" s="30" t="str">
        <f t="shared" si="40"/>
        <v>245</v>
      </c>
      <c r="D843" s="30">
        <f>①陸連データ貼付け!B843</f>
        <v>3031411</v>
      </c>
      <c r="E843" s="30" t="str">
        <f>①陸連データ貼付け!C843</f>
        <v>長坂　恵子</v>
      </c>
      <c r="F843" s="30" t="str">
        <f>ASC(①陸連データ貼付け!D843)</f>
        <v>ﾅｶﾞｻｶ ｹｲｺ</v>
      </c>
      <c r="G843" s="30" t="str">
        <f>①陸連データ貼付け!E843</f>
        <v>女</v>
      </c>
      <c r="H843" s="30">
        <f>①陸連データ貼付け!H843</f>
        <v>19078</v>
      </c>
      <c r="I843" s="30" t="str">
        <f>①陸連データ貼付け!I843</f>
        <v>トヨタスポーツマンクラブ</v>
      </c>
      <c r="J843" s="30" t="str">
        <f>①陸連データ貼付け!J843</f>
        <v>トヨタスポーツマンクラブ</v>
      </c>
      <c r="K843" s="30" t="str">
        <f t="shared" si="41"/>
        <v>トヨタスポーツマンクラブ</v>
      </c>
      <c r="L843" s="30" t="str">
        <f>IF(①陸連データ貼付け!P843="","",①陸連データ貼付け!P843)</f>
        <v/>
      </c>
      <c r="M843" s="30" t="str">
        <f>①陸連データ貼付け!Q843</f>
        <v>一般</v>
      </c>
    </row>
    <row r="844" spans="1:13">
      <c r="A844" s="30" t="str">
        <f>IF(①陸連データ貼付け!M844="","",①陸連データ貼付け!M844)</f>
        <v>C256</v>
      </c>
      <c r="B844" s="30" t="str">
        <f t="shared" si="39"/>
        <v>C</v>
      </c>
      <c r="C844" s="30" t="str">
        <f t="shared" si="40"/>
        <v>256</v>
      </c>
      <c r="D844" s="30">
        <f>①陸連データ貼付け!B844</f>
        <v>40049825</v>
      </c>
      <c r="E844" s="30" t="str">
        <f>①陸連データ貼付け!C844</f>
        <v>長坂　崇斗</v>
      </c>
      <c r="F844" s="30" t="str">
        <f>ASC(①陸連データ貼付け!D844)</f>
        <v>ﾅｶﾞｻｶ ﾀｶﾄ</v>
      </c>
      <c r="G844" s="30" t="str">
        <f>①陸連データ貼付け!E844</f>
        <v>男</v>
      </c>
      <c r="H844" s="30">
        <f>①陸連データ貼付け!H844</f>
        <v>19078</v>
      </c>
      <c r="I844" s="30" t="str">
        <f>①陸連データ貼付け!I844</f>
        <v>トヨタスポーツマンクラブ</v>
      </c>
      <c r="J844" s="30" t="str">
        <f>①陸連データ貼付け!J844</f>
        <v>トヨタスポーツマンクラブ</v>
      </c>
      <c r="K844" s="30" t="str">
        <f t="shared" si="41"/>
        <v>トヨタスポーツマンクラブ</v>
      </c>
      <c r="L844" s="30" t="str">
        <f>IF(①陸連データ貼付け!P844="","",①陸連データ貼付け!P844)</f>
        <v/>
      </c>
      <c r="M844" s="30" t="str">
        <f>①陸連データ貼付け!Q844</f>
        <v>一般</v>
      </c>
    </row>
    <row r="845" spans="1:13">
      <c r="A845" s="30" t="str">
        <f>IF(①陸連データ貼付け!M845="","",①陸連データ貼付け!M845)</f>
        <v>C257</v>
      </c>
      <c r="B845" s="30" t="str">
        <f t="shared" si="39"/>
        <v>C</v>
      </c>
      <c r="C845" s="30" t="str">
        <f t="shared" si="40"/>
        <v>257</v>
      </c>
      <c r="D845" s="30">
        <f>①陸連データ貼付け!B845</f>
        <v>45616426</v>
      </c>
      <c r="E845" s="30" t="str">
        <f>①陸連データ貼付け!C845</f>
        <v>中嶋　大貴</v>
      </c>
      <c r="F845" s="30" t="str">
        <f>ASC(①陸連データ貼付け!D845)</f>
        <v>ﾅｶｼﾏ ﾀｲｷ</v>
      </c>
      <c r="G845" s="30" t="str">
        <f>①陸連データ貼付け!E845</f>
        <v>男</v>
      </c>
      <c r="H845" s="30">
        <f>①陸連データ貼付け!H845</f>
        <v>19078</v>
      </c>
      <c r="I845" s="30" t="str">
        <f>①陸連データ貼付け!I845</f>
        <v>トヨタスポーツマンクラブ</v>
      </c>
      <c r="J845" s="30" t="str">
        <f>①陸連データ貼付け!J845</f>
        <v>トヨタスポーツマンクラブ</v>
      </c>
      <c r="K845" s="30" t="str">
        <f t="shared" si="41"/>
        <v>トヨタスポーツマンクラブ</v>
      </c>
      <c r="L845" s="30" t="str">
        <f>IF(①陸連データ貼付け!P845="","",①陸連データ貼付け!P845)</f>
        <v/>
      </c>
      <c r="M845" s="30" t="str">
        <f>①陸連データ貼付け!Q845</f>
        <v>一般</v>
      </c>
    </row>
    <row r="846" spans="1:13">
      <c r="A846" s="30" t="str">
        <f>IF(①陸連データ貼付け!M846="","",①陸連データ貼付け!M846)</f>
        <v>C239</v>
      </c>
      <c r="B846" s="30" t="str">
        <f t="shared" si="39"/>
        <v>C</v>
      </c>
      <c r="C846" s="30" t="str">
        <f t="shared" si="40"/>
        <v>239</v>
      </c>
      <c r="D846" s="30">
        <f>①陸連データ貼付け!B846</f>
        <v>2956224</v>
      </c>
      <c r="E846" s="30" t="str">
        <f>①陸連データ貼付け!C846</f>
        <v>中西　洋一</v>
      </c>
      <c r="F846" s="30" t="str">
        <f>ASC(①陸連データ貼付け!D846)</f>
        <v>ﾅｶﾆｼ ﾖｳｲﾁ</v>
      </c>
      <c r="G846" s="30" t="str">
        <f>①陸連データ貼付け!E846</f>
        <v>男</v>
      </c>
      <c r="H846" s="30">
        <f>①陸連データ貼付け!H846</f>
        <v>19078</v>
      </c>
      <c r="I846" s="30" t="str">
        <f>①陸連データ貼付け!I846</f>
        <v>トヨタスポーツマンクラブ</v>
      </c>
      <c r="J846" s="30" t="str">
        <f>①陸連データ貼付け!J846</f>
        <v>トヨタスポーツマンクラブ</v>
      </c>
      <c r="K846" s="30" t="str">
        <f t="shared" si="41"/>
        <v>トヨタスポーツマンクラブ</v>
      </c>
      <c r="L846" s="30" t="str">
        <f>IF(①陸連データ貼付け!P846="","",①陸連データ貼付け!P846)</f>
        <v/>
      </c>
      <c r="M846" s="30" t="str">
        <f>①陸連データ貼付け!Q846</f>
        <v>一般</v>
      </c>
    </row>
    <row r="847" spans="1:13">
      <c r="A847" s="30" t="str">
        <f>IF(①陸連データ貼付け!M847="","",①陸連データ貼付け!M847)</f>
        <v>C247</v>
      </c>
      <c r="B847" s="30" t="str">
        <f t="shared" si="39"/>
        <v>C</v>
      </c>
      <c r="C847" s="30" t="str">
        <f t="shared" si="40"/>
        <v>247</v>
      </c>
      <c r="D847" s="30">
        <f>①陸連データ貼付け!B847</f>
        <v>3121077</v>
      </c>
      <c r="E847" s="30" t="str">
        <f>①陸連データ貼付け!C847</f>
        <v>中村　利夫</v>
      </c>
      <c r="F847" s="30" t="str">
        <f>ASC(①陸連データ貼付け!D847)</f>
        <v>ﾅｶﾑﾗ ﾄｼｵ</v>
      </c>
      <c r="G847" s="30" t="str">
        <f>①陸連データ貼付け!E847</f>
        <v>男</v>
      </c>
      <c r="H847" s="30">
        <f>①陸連データ貼付け!H847</f>
        <v>19078</v>
      </c>
      <c r="I847" s="30" t="str">
        <f>①陸連データ貼付け!I847</f>
        <v>トヨタスポーツマンクラブ</v>
      </c>
      <c r="J847" s="30" t="str">
        <f>①陸連データ貼付け!J847</f>
        <v>トヨタスポーツマンクラブ</v>
      </c>
      <c r="K847" s="30" t="str">
        <f t="shared" si="41"/>
        <v>トヨタスポーツマンクラブ</v>
      </c>
      <c r="L847" s="30" t="str">
        <f>IF(①陸連データ貼付け!P847="","",①陸連データ貼付け!P847)</f>
        <v/>
      </c>
      <c r="M847" s="30" t="str">
        <f>①陸連データ貼付け!Q847</f>
        <v>一般</v>
      </c>
    </row>
    <row r="848" spans="1:13">
      <c r="A848" s="30" t="str">
        <f>IF(①陸連データ貼付け!M848="","",①陸連データ貼付け!M848)</f>
        <v>C242</v>
      </c>
      <c r="B848" s="30" t="str">
        <f t="shared" si="39"/>
        <v>C</v>
      </c>
      <c r="C848" s="30" t="str">
        <f t="shared" si="40"/>
        <v>242</v>
      </c>
      <c r="D848" s="30">
        <f>①陸連データ貼付け!B848</f>
        <v>2956628</v>
      </c>
      <c r="E848" s="30" t="str">
        <f>①陸連データ貼付け!C848</f>
        <v>西尾　修一</v>
      </c>
      <c r="F848" s="30" t="str">
        <f>ASC(①陸連データ貼付け!D848)</f>
        <v>ﾆｼｵ ｼｭｳｲﾁ</v>
      </c>
      <c r="G848" s="30" t="str">
        <f>①陸連データ貼付け!E848</f>
        <v>男</v>
      </c>
      <c r="H848" s="30">
        <f>①陸連データ貼付け!H848</f>
        <v>19078</v>
      </c>
      <c r="I848" s="30" t="str">
        <f>①陸連データ貼付け!I848</f>
        <v>トヨタスポーツマンクラブ</v>
      </c>
      <c r="J848" s="30" t="str">
        <f>①陸連データ貼付け!J848</f>
        <v>トヨタスポーツマンクラブ</v>
      </c>
      <c r="K848" s="30" t="str">
        <f t="shared" si="41"/>
        <v>トヨタスポーツマンクラブ</v>
      </c>
      <c r="L848" s="30" t="str">
        <f>IF(①陸連データ貼付け!P848="","",①陸連データ貼付け!P848)</f>
        <v/>
      </c>
      <c r="M848" s="30" t="str">
        <f>①陸連データ貼付け!Q848</f>
        <v>一般</v>
      </c>
    </row>
    <row r="849" spans="1:13">
      <c r="A849" s="30" t="str">
        <f>IF(①陸連データ貼付け!M849="","",①陸連データ貼付け!M849)</f>
        <v>C258</v>
      </c>
      <c r="B849" s="30" t="str">
        <f t="shared" si="39"/>
        <v>C</v>
      </c>
      <c r="C849" s="30" t="str">
        <f t="shared" si="40"/>
        <v>258</v>
      </c>
      <c r="D849" s="30">
        <f>①陸連データ貼付け!B849</f>
        <v>45648431</v>
      </c>
      <c r="E849" s="30" t="str">
        <f>①陸連データ貼付け!C849</f>
        <v>西本　陽弘</v>
      </c>
      <c r="F849" s="30" t="str">
        <f>ASC(①陸連データ貼付け!D849)</f>
        <v>ﾆｼﾓﾄ ｱｷﾋﾛ</v>
      </c>
      <c r="G849" s="30" t="str">
        <f>①陸連データ貼付け!E849</f>
        <v>男</v>
      </c>
      <c r="H849" s="30">
        <f>①陸連データ貼付け!H849</f>
        <v>19078</v>
      </c>
      <c r="I849" s="30" t="str">
        <f>①陸連データ貼付け!I849</f>
        <v>トヨタスポーツマンクラブ</v>
      </c>
      <c r="J849" s="30" t="str">
        <f>①陸連データ貼付け!J849</f>
        <v>トヨタスポーツマンクラブ</v>
      </c>
      <c r="K849" s="30" t="str">
        <f t="shared" si="41"/>
        <v>トヨタスポーツマンクラブ</v>
      </c>
      <c r="L849" s="30" t="str">
        <f>IF(①陸連データ貼付け!P849="","",①陸連データ貼付け!P849)</f>
        <v/>
      </c>
      <c r="M849" s="30" t="str">
        <f>①陸連データ貼付け!Q849</f>
        <v>一般</v>
      </c>
    </row>
    <row r="850" spans="1:13">
      <c r="A850" s="30" t="str">
        <f>IF(①陸連データ貼付け!M850="","",①陸連データ貼付け!M850)</f>
        <v>C243</v>
      </c>
      <c r="B850" s="30" t="str">
        <f t="shared" si="39"/>
        <v>C</v>
      </c>
      <c r="C850" s="30" t="str">
        <f t="shared" si="40"/>
        <v>243</v>
      </c>
      <c r="D850" s="30">
        <f>①陸連データ貼付け!B850</f>
        <v>2956830</v>
      </c>
      <c r="E850" s="30" t="str">
        <f>①陸連データ貼付け!C850</f>
        <v>廣谷　優一</v>
      </c>
      <c r="F850" s="30" t="str">
        <f>ASC(①陸連データ貼付け!D850)</f>
        <v>ﾋﾛﾀﾆ ﾕｳｲﾁ</v>
      </c>
      <c r="G850" s="30" t="str">
        <f>①陸連データ貼付け!E850</f>
        <v>男</v>
      </c>
      <c r="H850" s="30">
        <f>①陸連データ貼付け!H850</f>
        <v>19078</v>
      </c>
      <c r="I850" s="30" t="str">
        <f>①陸連データ貼付け!I850</f>
        <v>トヨタスポーツマンクラブ</v>
      </c>
      <c r="J850" s="30" t="str">
        <f>①陸連データ貼付け!J850</f>
        <v>トヨタスポーツマンクラブ</v>
      </c>
      <c r="K850" s="30" t="str">
        <f t="shared" si="41"/>
        <v>トヨタスポーツマンクラブ</v>
      </c>
      <c r="L850" s="30" t="str">
        <f>IF(①陸連データ貼付け!P850="","",①陸連データ貼付け!P850)</f>
        <v/>
      </c>
      <c r="M850" s="30" t="str">
        <f>①陸連データ貼付け!Q850</f>
        <v>一般</v>
      </c>
    </row>
    <row r="851" spans="1:13">
      <c r="A851" s="30" t="str">
        <f>IF(①陸連データ貼付け!M851="","",①陸連データ貼付け!M851)</f>
        <v>C236</v>
      </c>
      <c r="B851" s="30" t="str">
        <f t="shared" si="39"/>
        <v>C</v>
      </c>
      <c r="C851" s="30" t="str">
        <f t="shared" si="40"/>
        <v>236</v>
      </c>
      <c r="D851" s="30">
        <f>①陸連データ貼付け!B851</f>
        <v>2955930</v>
      </c>
      <c r="E851" s="30" t="str">
        <f>①陸連データ貼付け!C851</f>
        <v>備後　雅徳</v>
      </c>
      <c r="F851" s="30" t="str">
        <f>ASC(①陸連データ貼付け!D851)</f>
        <v>ﾋﾞﾝｺﾞ ﾏｻﾉﾘ</v>
      </c>
      <c r="G851" s="30" t="str">
        <f>①陸連データ貼付け!E851</f>
        <v>男</v>
      </c>
      <c r="H851" s="30">
        <f>①陸連データ貼付け!H851</f>
        <v>19078</v>
      </c>
      <c r="I851" s="30" t="str">
        <f>①陸連データ貼付け!I851</f>
        <v>トヨタスポーツマンクラブ</v>
      </c>
      <c r="J851" s="30" t="str">
        <f>①陸連データ貼付け!J851</f>
        <v>トヨタスポーツマンクラブ</v>
      </c>
      <c r="K851" s="30" t="str">
        <f t="shared" si="41"/>
        <v>トヨタスポーツマンクラブ</v>
      </c>
      <c r="L851" s="30" t="str">
        <f>IF(①陸連データ貼付け!P851="","",①陸連データ貼付け!P851)</f>
        <v/>
      </c>
      <c r="M851" s="30" t="str">
        <f>①陸連データ貼付け!Q851</f>
        <v>一般</v>
      </c>
    </row>
    <row r="852" spans="1:13">
      <c r="A852" s="30" t="str">
        <f>IF(①陸連データ貼付け!M852="","",①陸連データ貼付け!M852)</f>
        <v>C237</v>
      </c>
      <c r="B852" s="30" t="str">
        <f t="shared" si="39"/>
        <v>C</v>
      </c>
      <c r="C852" s="30" t="str">
        <f t="shared" si="40"/>
        <v>237</v>
      </c>
      <c r="D852" s="30">
        <f>①陸連データ貼付け!B852</f>
        <v>2956022</v>
      </c>
      <c r="E852" s="30" t="str">
        <f>①陸連データ貼付け!C852</f>
        <v>藤谷　明久</v>
      </c>
      <c r="F852" s="30" t="str">
        <f>ASC(①陸連データ貼付け!D852)</f>
        <v>ﾌｼﾞﾀﾆ ｱｷﾋｻ</v>
      </c>
      <c r="G852" s="30" t="str">
        <f>①陸連データ貼付け!E852</f>
        <v>男</v>
      </c>
      <c r="H852" s="30">
        <f>①陸連データ貼付け!H852</f>
        <v>19078</v>
      </c>
      <c r="I852" s="30" t="str">
        <f>①陸連データ貼付け!I852</f>
        <v>トヨタスポーツマンクラブ</v>
      </c>
      <c r="J852" s="30" t="str">
        <f>①陸連データ貼付け!J852</f>
        <v>トヨタスポーツマンクラブ</v>
      </c>
      <c r="K852" s="30" t="str">
        <f t="shared" si="41"/>
        <v>トヨタスポーツマンクラブ</v>
      </c>
      <c r="L852" s="30" t="str">
        <f>IF(①陸連データ貼付け!P852="","",①陸連データ貼付け!P852)</f>
        <v/>
      </c>
      <c r="M852" s="30" t="str">
        <f>①陸連データ貼付け!Q852</f>
        <v>一般</v>
      </c>
    </row>
    <row r="853" spans="1:13">
      <c r="A853" s="30" t="str">
        <f>IF(①陸連データ貼付け!M853="","",①陸連データ貼付け!M853)</f>
        <v>C244</v>
      </c>
      <c r="B853" s="30" t="str">
        <f t="shared" si="39"/>
        <v>C</v>
      </c>
      <c r="C853" s="30" t="str">
        <f t="shared" si="40"/>
        <v>244</v>
      </c>
      <c r="D853" s="30">
        <f>①陸連データ貼付け!B853</f>
        <v>2961321</v>
      </c>
      <c r="E853" s="30" t="str">
        <f>①陸連データ貼付け!C853</f>
        <v>藤本　英幸</v>
      </c>
      <c r="F853" s="30" t="str">
        <f>ASC(①陸連データ貼付け!D853)</f>
        <v>ﾌｼﾞﾓﾄ ﾋﾃﾞﾕｷ</v>
      </c>
      <c r="G853" s="30" t="str">
        <f>①陸連データ貼付け!E853</f>
        <v>男</v>
      </c>
      <c r="H853" s="30">
        <f>①陸連データ貼付け!H853</f>
        <v>19078</v>
      </c>
      <c r="I853" s="30" t="str">
        <f>①陸連データ貼付け!I853</f>
        <v>トヨタスポーツマンクラブ</v>
      </c>
      <c r="J853" s="30" t="str">
        <f>①陸連データ貼付け!J853</f>
        <v>トヨタスポーツマンクラブ</v>
      </c>
      <c r="K853" s="30" t="str">
        <f t="shared" si="41"/>
        <v>トヨタスポーツマンクラブ</v>
      </c>
      <c r="L853" s="30" t="str">
        <f>IF(①陸連データ貼付け!P853="","",①陸連データ貼付け!P853)</f>
        <v/>
      </c>
      <c r="M853" s="30" t="str">
        <f>①陸連データ貼付け!Q853</f>
        <v>一般</v>
      </c>
    </row>
    <row r="854" spans="1:13">
      <c r="A854" s="30" t="str">
        <f>IF(①陸連データ貼付け!M854="","",①陸連データ貼付け!M854)</f>
        <v>C253</v>
      </c>
      <c r="B854" s="30" t="str">
        <f t="shared" si="39"/>
        <v>C</v>
      </c>
      <c r="C854" s="30" t="str">
        <f t="shared" si="40"/>
        <v>253</v>
      </c>
      <c r="D854" s="30">
        <f>①陸連データ貼付け!B854</f>
        <v>24732523</v>
      </c>
      <c r="E854" s="30" t="str">
        <f>①陸連データ貼付け!C854</f>
        <v>松井　隆宏</v>
      </c>
      <c r="F854" s="30" t="str">
        <f>ASC(①陸連データ貼付け!D854)</f>
        <v>ﾏﾂｲ ﾀｶﾋﾛ</v>
      </c>
      <c r="G854" s="30" t="str">
        <f>①陸連データ貼付け!E854</f>
        <v>男</v>
      </c>
      <c r="H854" s="30">
        <f>①陸連データ貼付け!H854</f>
        <v>19078</v>
      </c>
      <c r="I854" s="30" t="str">
        <f>①陸連データ貼付け!I854</f>
        <v>トヨタスポーツマンクラブ</v>
      </c>
      <c r="J854" s="30" t="str">
        <f>①陸連データ貼付け!J854</f>
        <v>トヨタスポーツマンクラブ</v>
      </c>
      <c r="K854" s="30" t="str">
        <f t="shared" si="41"/>
        <v>トヨタスポーツマンクラブ</v>
      </c>
      <c r="L854" s="30" t="str">
        <f>IF(①陸連データ貼付け!P854="","",①陸連データ貼付け!P854)</f>
        <v/>
      </c>
      <c r="M854" s="30" t="str">
        <f>①陸連データ貼付け!Q854</f>
        <v>一般</v>
      </c>
    </row>
    <row r="855" spans="1:13">
      <c r="A855" s="30" t="str">
        <f>IF(①陸連データ貼付け!M855="","",①陸連データ貼付け!M855)</f>
        <v>C250</v>
      </c>
      <c r="B855" s="30" t="str">
        <f t="shared" si="39"/>
        <v>C</v>
      </c>
      <c r="C855" s="30" t="str">
        <f t="shared" si="40"/>
        <v>250</v>
      </c>
      <c r="D855" s="30">
        <f>①陸連データ貼付け!B855</f>
        <v>3121310</v>
      </c>
      <c r="E855" s="30" t="str">
        <f>①陸連データ貼付け!C855</f>
        <v>満永　英明</v>
      </c>
      <c r="F855" s="30" t="str">
        <f>ASC(①陸連データ貼付け!D855)</f>
        <v>ﾐﾂﾅｶﾞ ﾋﾃﾞｱｷ</v>
      </c>
      <c r="G855" s="30" t="str">
        <f>①陸連データ貼付け!E855</f>
        <v>男</v>
      </c>
      <c r="H855" s="30">
        <f>①陸連データ貼付け!H855</f>
        <v>19078</v>
      </c>
      <c r="I855" s="30" t="str">
        <f>①陸連データ貼付け!I855</f>
        <v>トヨタスポーツマンクラブ</v>
      </c>
      <c r="J855" s="30" t="str">
        <f>①陸連データ貼付け!J855</f>
        <v>トヨタスポーツマンクラブ</v>
      </c>
      <c r="K855" s="30" t="str">
        <f t="shared" si="41"/>
        <v>トヨタスポーツマンクラブ</v>
      </c>
      <c r="L855" s="30" t="str">
        <f>IF(①陸連データ貼付け!P855="","",①陸連データ貼付け!P855)</f>
        <v/>
      </c>
      <c r="M855" s="30" t="str">
        <f>①陸連データ貼付け!Q855</f>
        <v>一般</v>
      </c>
    </row>
    <row r="856" spans="1:13">
      <c r="A856" s="30" t="str">
        <f>IF(①陸連データ貼付け!M856="","",①陸連データ貼付け!M856)</f>
        <v>C259</v>
      </c>
      <c r="B856" s="30" t="str">
        <f t="shared" si="39"/>
        <v>C</v>
      </c>
      <c r="C856" s="30" t="str">
        <f t="shared" si="40"/>
        <v>259</v>
      </c>
      <c r="D856" s="30">
        <f>①陸連データ貼付け!B856</f>
        <v>58253427</v>
      </c>
      <c r="E856" s="30" t="str">
        <f>①陸連データ貼付け!C856</f>
        <v>高橋　裕</v>
      </c>
      <c r="F856" s="30" t="str">
        <f>ASC(①陸連データ貼付け!D856)</f>
        <v>ﾔｶﾊｼ ﾕﾀｶ</v>
      </c>
      <c r="G856" s="30" t="str">
        <f>①陸連データ貼付け!E856</f>
        <v>男</v>
      </c>
      <c r="H856" s="30">
        <f>①陸連データ貼付け!H856</f>
        <v>19078</v>
      </c>
      <c r="I856" s="30" t="str">
        <f>①陸連データ貼付け!I856</f>
        <v>トヨタスポーツマンクラブ</v>
      </c>
      <c r="J856" s="30" t="str">
        <f>①陸連データ貼付け!J856</f>
        <v>トヨタスポーツマンクラブ</v>
      </c>
      <c r="K856" s="30" t="str">
        <f t="shared" si="41"/>
        <v>トヨタスポーツマンクラブ</v>
      </c>
      <c r="L856" s="30" t="str">
        <f>IF(①陸連データ貼付け!P856="","",①陸連データ貼付け!P856)</f>
        <v/>
      </c>
      <c r="M856" s="30" t="str">
        <f>①陸連データ貼付け!Q856</f>
        <v>一般</v>
      </c>
    </row>
    <row r="857" spans="1:13">
      <c r="A857" s="30" t="str">
        <f>IF(①陸連データ貼付け!M857="","",①陸連データ貼付け!M857)</f>
        <v>C261</v>
      </c>
      <c r="B857" s="30" t="str">
        <f t="shared" si="39"/>
        <v>C</v>
      </c>
      <c r="C857" s="30" t="str">
        <f t="shared" si="40"/>
        <v>261</v>
      </c>
      <c r="D857" s="30">
        <f>①陸連データ貼付け!B857</f>
        <v>58254024</v>
      </c>
      <c r="E857" s="30" t="str">
        <f>①陸連データ貼付け!C857</f>
        <v>山口　潤</v>
      </c>
      <c r="F857" s="30" t="str">
        <f>ASC(①陸連データ貼付け!D857)</f>
        <v>ﾔﾏｸﾞﾁ ﾋﾛｼ</v>
      </c>
      <c r="G857" s="30" t="str">
        <f>①陸連データ貼付け!E857</f>
        <v>男</v>
      </c>
      <c r="H857" s="30">
        <f>①陸連データ貼付け!H857</f>
        <v>19078</v>
      </c>
      <c r="I857" s="30" t="str">
        <f>①陸連データ貼付け!I857</f>
        <v>トヨタスポーツマンクラブ</v>
      </c>
      <c r="J857" s="30" t="str">
        <f>①陸連データ貼付け!J857</f>
        <v>トヨタスポーツマンクラブ</v>
      </c>
      <c r="K857" s="30" t="str">
        <f t="shared" si="41"/>
        <v>トヨタスポーツマンクラブ</v>
      </c>
      <c r="L857" s="30" t="str">
        <f>IF(①陸連データ貼付け!P857="","",①陸連データ貼付け!P857)</f>
        <v/>
      </c>
      <c r="M857" s="30" t="str">
        <f>①陸連データ貼付け!Q857</f>
        <v>一般</v>
      </c>
    </row>
    <row r="858" spans="1:13">
      <c r="A858" s="30" t="str">
        <f>IF(①陸連データ貼付け!M858="","",①陸連データ貼付け!M858)</f>
        <v>C233</v>
      </c>
      <c r="B858" s="30" t="str">
        <f t="shared" si="39"/>
        <v>C</v>
      </c>
      <c r="C858" s="30" t="str">
        <f t="shared" si="40"/>
        <v>233</v>
      </c>
      <c r="D858" s="30">
        <f>①陸連データ貼付け!B858</f>
        <v>2955526</v>
      </c>
      <c r="E858" s="30" t="str">
        <f>①陸連データ貼付け!C858</f>
        <v>山口　真司</v>
      </c>
      <c r="F858" s="30" t="str">
        <f>ASC(①陸連データ貼付け!D858)</f>
        <v>ﾔﾏｸﾞﾁ ﾏｻｼ</v>
      </c>
      <c r="G858" s="30" t="str">
        <f>①陸連データ貼付け!E858</f>
        <v>男</v>
      </c>
      <c r="H858" s="30">
        <f>①陸連データ貼付け!H858</f>
        <v>19078</v>
      </c>
      <c r="I858" s="30" t="str">
        <f>①陸連データ貼付け!I858</f>
        <v>トヨタスポーツマンクラブ</v>
      </c>
      <c r="J858" s="30" t="str">
        <f>①陸連データ貼付け!J858</f>
        <v>トヨタスポーツマンクラブ</v>
      </c>
      <c r="K858" s="30" t="str">
        <f t="shared" si="41"/>
        <v>トヨタスポーツマンクラブ</v>
      </c>
      <c r="L858" s="30" t="str">
        <f>IF(①陸連データ貼付け!P858="","",①陸連データ貼付け!P858)</f>
        <v/>
      </c>
      <c r="M858" s="30" t="str">
        <f>①陸連データ貼付け!Q858</f>
        <v>一般</v>
      </c>
    </row>
    <row r="859" spans="1:13">
      <c r="A859" s="30" t="str">
        <f>IF(①陸連データ貼付け!M859="","",①陸連データ貼付け!M859)</f>
        <v>C231</v>
      </c>
      <c r="B859" s="30" t="str">
        <f t="shared" si="39"/>
        <v>C</v>
      </c>
      <c r="C859" s="30" t="str">
        <f t="shared" si="40"/>
        <v>231</v>
      </c>
      <c r="D859" s="30">
        <f>①陸連データ貼付け!B859</f>
        <v>2954929</v>
      </c>
      <c r="E859" s="30" t="str">
        <f>①陸連データ貼付け!C859</f>
        <v>山田　和広</v>
      </c>
      <c r="F859" s="30" t="str">
        <f>ASC(①陸連データ貼付け!D859)</f>
        <v>ﾔﾏﾀﾞ ｶｽﾞﾋﾛ</v>
      </c>
      <c r="G859" s="30" t="str">
        <f>①陸連データ貼付け!E859</f>
        <v>男</v>
      </c>
      <c r="H859" s="30">
        <f>①陸連データ貼付け!H859</f>
        <v>19078</v>
      </c>
      <c r="I859" s="30" t="str">
        <f>①陸連データ貼付け!I859</f>
        <v>トヨタスポーツマンクラブ</v>
      </c>
      <c r="J859" s="30" t="str">
        <f>①陸連データ貼付け!J859</f>
        <v>トヨタスポーツマンクラブ</v>
      </c>
      <c r="K859" s="30" t="str">
        <f t="shared" si="41"/>
        <v>トヨタスポーツマンクラブ</v>
      </c>
      <c r="L859" s="30" t="str">
        <f>IF(①陸連データ貼付け!P859="","",①陸連データ貼付け!P859)</f>
        <v/>
      </c>
      <c r="M859" s="30" t="str">
        <f>①陸連データ貼付け!Q859</f>
        <v>一般</v>
      </c>
    </row>
    <row r="860" spans="1:13">
      <c r="A860" s="30" t="str">
        <f>IF(①陸連データ貼付け!M860="","",①陸連データ貼付け!M860)</f>
        <v>C268</v>
      </c>
      <c r="B860" s="30" t="str">
        <f t="shared" ref="B860:B923" si="42">LEFT(A860,1)</f>
        <v>C</v>
      </c>
      <c r="C860" s="30" t="str">
        <f t="shared" ref="C860:C923" si="43">REPLACE(A860,1,1,"")</f>
        <v>268</v>
      </c>
      <c r="D860" s="30">
        <f>①陸連データ貼付け!B860</f>
        <v>96809840</v>
      </c>
      <c r="E860" s="30" t="str">
        <f>①陸連データ貼付け!C860</f>
        <v>山本　雄治</v>
      </c>
      <c r="F860" s="30" t="str">
        <f>ASC(①陸連データ貼付け!D860)</f>
        <v>ﾔﾏﾓﾄ ﾕｳｼﾞ</v>
      </c>
      <c r="G860" s="30" t="str">
        <f>①陸連データ貼付け!E860</f>
        <v>男</v>
      </c>
      <c r="H860" s="30">
        <f>①陸連データ貼付け!H860</f>
        <v>19078</v>
      </c>
      <c r="I860" s="30" t="str">
        <f>①陸連データ貼付け!I860</f>
        <v>トヨタスポーツマンクラブ</v>
      </c>
      <c r="J860" s="30" t="str">
        <f>①陸連データ貼付け!J860</f>
        <v>トヨタスポーツマンクラブ</v>
      </c>
      <c r="K860" s="30" t="str">
        <f t="shared" ref="K860:K923" si="44">I860</f>
        <v>トヨタスポーツマンクラブ</v>
      </c>
      <c r="L860" s="30" t="str">
        <f>IF(①陸連データ貼付け!P860="","",①陸連データ貼付け!P860)</f>
        <v/>
      </c>
      <c r="M860" s="30" t="str">
        <f>①陸連データ貼付け!Q860</f>
        <v>一般</v>
      </c>
    </row>
    <row r="861" spans="1:13">
      <c r="A861" s="30" t="str">
        <f>IF(①陸連データ貼付け!M861="","",①陸連データ貼付け!M861)</f>
        <v>C255</v>
      </c>
      <c r="B861" s="30" t="str">
        <f t="shared" si="42"/>
        <v>C</v>
      </c>
      <c r="C861" s="30" t="str">
        <f t="shared" si="43"/>
        <v>255</v>
      </c>
      <c r="D861" s="30">
        <f>①陸連データ貼付け!B861</f>
        <v>30330211</v>
      </c>
      <c r="E861" s="30" t="str">
        <f>①陸連データ貼付け!C861</f>
        <v>四辻　剛</v>
      </c>
      <c r="F861" s="30" t="str">
        <f>ASC(①陸連データ貼付け!D861)</f>
        <v>ﾖｯﾂｼﾞ ﾂﾖｼ</v>
      </c>
      <c r="G861" s="30" t="str">
        <f>①陸連データ貼付け!E861</f>
        <v>男</v>
      </c>
      <c r="H861" s="30">
        <f>①陸連データ貼付け!H861</f>
        <v>19078</v>
      </c>
      <c r="I861" s="30" t="str">
        <f>①陸連データ貼付け!I861</f>
        <v>トヨタスポーツマンクラブ</v>
      </c>
      <c r="J861" s="30" t="str">
        <f>①陸連データ貼付け!J861</f>
        <v>トヨタスポーツマンクラブ</v>
      </c>
      <c r="K861" s="30" t="str">
        <f t="shared" si="44"/>
        <v>トヨタスポーツマンクラブ</v>
      </c>
      <c r="L861" s="30" t="str">
        <f>IF(①陸連データ貼付け!P861="","",①陸連データ貼付け!P861)</f>
        <v/>
      </c>
      <c r="M861" s="30" t="str">
        <f>①陸連データ貼付け!Q861</f>
        <v>一般</v>
      </c>
    </row>
    <row r="862" spans="1:13">
      <c r="A862" s="30" t="str">
        <f>IF(①陸連データ貼付け!M862="","",①陸連データ貼付け!M862)</f>
        <v>C473</v>
      </c>
      <c r="B862" s="30" t="str">
        <f t="shared" si="42"/>
        <v>C</v>
      </c>
      <c r="C862" s="30" t="str">
        <f t="shared" si="43"/>
        <v>473</v>
      </c>
      <c r="D862" s="30">
        <f>①陸連データ貼付け!B862</f>
        <v>84968641</v>
      </c>
      <c r="E862" s="30" t="str">
        <f>①陸連データ貼付け!C862</f>
        <v>アモス　キルイ</v>
      </c>
      <c r="F862" s="30" t="str">
        <f>ASC(①陸連データ貼付け!D862)</f>
        <v>ｱﾓｽ ｷﾙｲ</v>
      </c>
      <c r="G862" s="30" t="str">
        <f>①陸連データ貼付け!E862</f>
        <v>男</v>
      </c>
      <c r="H862" s="30">
        <f>①陸連データ貼付け!H862</f>
        <v>8258</v>
      </c>
      <c r="I862" s="30" t="str">
        <f>①陸連データ貼付け!I862</f>
        <v>トヨタ紡織</v>
      </c>
      <c r="J862" s="30" t="str">
        <f>①陸連データ貼付け!J862</f>
        <v>トヨタボウショク</v>
      </c>
      <c r="K862" s="30" t="str">
        <f t="shared" si="44"/>
        <v>トヨタ紡織</v>
      </c>
      <c r="L862" s="30" t="str">
        <f>IF(①陸連データ貼付け!P862="","",①陸連データ貼付け!P862)</f>
        <v/>
      </c>
      <c r="M862" s="30" t="str">
        <f>①陸連データ貼付け!Q862</f>
        <v>一般</v>
      </c>
    </row>
    <row r="863" spans="1:13">
      <c r="A863" s="30" t="str">
        <f>IF(①陸連データ貼付け!M863="","",①陸連データ貼付け!M863)</f>
        <v>C463</v>
      </c>
      <c r="B863" s="30" t="str">
        <f t="shared" si="42"/>
        <v>C</v>
      </c>
      <c r="C863" s="30" t="str">
        <f t="shared" si="43"/>
        <v>463</v>
      </c>
      <c r="D863" s="30">
        <f>①陸連データ貼付け!B863</f>
        <v>3012915</v>
      </c>
      <c r="E863" s="30" t="str">
        <f>①陸連データ貼付け!C863</f>
        <v>榎木　和貴</v>
      </c>
      <c r="F863" s="30" t="str">
        <f>ASC(①陸連データ貼付け!D863)</f>
        <v>ｴﾉｷ ｶｽﾞﾀｶ</v>
      </c>
      <c r="G863" s="30" t="str">
        <f>①陸連データ貼付け!E863</f>
        <v>男</v>
      </c>
      <c r="H863" s="30">
        <f>①陸連データ貼付け!H863</f>
        <v>8258</v>
      </c>
      <c r="I863" s="30" t="str">
        <f>①陸連データ貼付け!I863</f>
        <v>トヨタ紡織</v>
      </c>
      <c r="J863" s="30" t="str">
        <f>①陸連データ貼付け!J863</f>
        <v>トヨタボウショク</v>
      </c>
      <c r="K863" s="30" t="str">
        <f t="shared" si="44"/>
        <v>トヨタ紡織</v>
      </c>
      <c r="L863" s="30" t="str">
        <f>IF(①陸連データ貼付け!P863="","",①陸連データ貼付け!P863)</f>
        <v/>
      </c>
      <c r="M863" s="30" t="str">
        <f>①陸連データ貼付け!Q863</f>
        <v>一般</v>
      </c>
    </row>
    <row r="864" spans="1:13">
      <c r="A864" s="30" t="str">
        <f>IF(①陸連データ貼付け!M864="","",①陸連データ貼付け!M864)</f>
        <v>C469</v>
      </c>
      <c r="B864" s="30" t="str">
        <f t="shared" si="42"/>
        <v>C</v>
      </c>
      <c r="C864" s="30" t="str">
        <f t="shared" si="43"/>
        <v>469</v>
      </c>
      <c r="D864" s="30">
        <f>①陸連データ貼付け!B864</f>
        <v>58476131</v>
      </c>
      <c r="E864" s="30" t="str">
        <f>①陸連データ貼付け!C864</f>
        <v>大池　達也</v>
      </c>
      <c r="F864" s="30" t="str">
        <f>ASC(①陸連データ貼付け!D864)</f>
        <v>ｵｵｲｹ ﾀﾂﾔ</v>
      </c>
      <c r="G864" s="30" t="str">
        <f>①陸連データ貼付け!E864</f>
        <v>男</v>
      </c>
      <c r="H864" s="30">
        <f>①陸連データ貼付け!H864</f>
        <v>8258</v>
      </c>
      <c r="I864" s="30" t="str">
        <f>①陸連データ貼付け!I864</f>
        <v>トヨタ紡織</v>
      </c>
      <c r="J864" s="30" t="str">
        <f>①陸連データ貼付け!J864</f>
        <v>トヨタボウショク</v>
      </c>
      <c r="K864" s="30" t="str">
        <f t="shared" si="44"/>
        <v>トヨタ紡織</v>
      </c>
      <c r="L864" s="30" t="str">
        <f>IF(①陸連データ貼付け!P864="","",①陸連データ貼付け!P864)</f>
        <v/>
      </c>
      <c r="M864" s="30" t="str">
        <f>①陸連データ貼付け!Q864</f>
        <v>一般</v>
      </c>
    </row>
    <row r="865" spans="1:13">
      <c r="A865" s="30" t="str">
        <f>IF(①陸連データ貼付け!M865="","",①陸連データ貼付け!M865)</f>
        <v>C460</v>
      </c>
      <c r="B865" s="30" t="str">
        <f t="shared" si="42"/>
        <v>C</v>
      </c>
      <c r="C865" s="30" t="str">
        <f t="shared" si="43"/>
        <v>460</v>
      </c>
      <c r="D865" s="30">
        <f>①陸連データ貼付け!B865</f>
        <v>3011611</v>
      </c>
      <c r="E865" s="30" t="str">
        <f>①陸連データ貼付け!C865</f>
        <v>糟谷　悟</v>
      </c>
      <c r="F865" s="30" t="str">
        <f>ASC(①陸連データ貼付け!D865)</f>
        <v>ｶｽﾔ ｻﾄﾙ</v>
      </c>
      <c r="G865" s="30" t="str">
        <f>①陸連データ貼付け!E865</f>
        <v>男</v>
      </c>
      <c r="H865" s="30">
        <f>①陸連データ貼付け!H865</f>
        <v>8258</v>
      </c>
      <c r="I865" s="30" t="str">
        <f>①陸連データ貼付け!I865</f>
        <v>トヨタ紡織</v>
      </c>
      <c r="J865" s="30" t="str">
        <f>①陸連データ貼付け!J865</f>
        <v>トヨタボウショク</v>
      </c>
      <c r="K865" s="30" t="str">
        <f t="shared" si="44"/>
        <v>トヨタ紡織</v>
      </c>
      <c r="L865" s="30" t="str">
        <f>IF(①陸連データ貼付け!P865="","",①陸連データ貼付け!P865)</f>
        <v/>
      </c>
      <c r="M865" s="30" t="str">
        <f>①陸連データ貼付け!Q865</f>
        <v>一般</v>
      </c>
    </row>
    <row r="866" spans="1:13">
      <c r="A866" s="30" t="str">
        <f>IF(①陸連データ貼付け!M866="","",①陸連データ貼付け!M866)</f>
        <v>C458</v>
      </c>
      <c r="B866" s="30" t="str">
        <f t="shared" si="42"/>
        <v>C</v>
      </c>
      <c r="C866" s="30" t="str">
        <f t="shared" si="43"/>
        <v>458</v>
      </c>
      <c r="D866" s="30">
        <f>①陸連データ貼付け!B866</f>
        <v>2747929</v>
      </c>
      <c r="E866" s="30" t="str">
        <f>①陸連データ貼付け!C866</f>
        <v>椎谷　智広</v>
      </c>
      <c r="F866" s="30" t="str">
        <f>ASC(①陸連データ貼付け!D866)</f>
        <v>ｼｲﾔ ﾄﾓﾋﾛ</v>
      </c>
      <c r="G866" s="30" t="str">
        <f>①陸連データ貼付け!E866</f>
        <v>男</v>
      </c>
      <c r="H866" s="30">
        <f>①陸連データ貼付け!H866</f>
        <v>8258</v>
      </c>
      <c r="I866" s="30" t="str">
        <f>①陸連データ貼付け!I866</f>
        <v>トヨタ紡織</v>
      </c>
      <c r="J866" s="30" t="str">
        <f>①陸連データ貼付け!J866</f>
        <v>トヨタボウショク</v>
      </c>
      <c r="K866" s="30" t="str">
        <f t="shared" si="44"/>
        <v>トヨタ紡織</v>
      </c>
      <c r="L866" s="30" t="str">
        <f>IF(①陸連データ貼付け!P866="","",①陸連データ貼付け!P866)</f>
        <v/>
      </c>
      <c r="M866" s="30" t="str">
        <f>①陸連データ貼付け!Q866</f>
        <v>一般</v>
      </c>
    </row>
    <row r="867" spans="1:13">
      <c r="A867" s="30" t="str">
        <f>IF(①陸連データ貼付け!M867="","",①陸連データ貼付け!M867)</f>
        <v>C462</v>
      </c>
      <c r="B867" s="30" t="str">
        <f t="shared" si="42"/>
        <v>C</v>
      </c>
      <c r="C867" s="30" t="str">
        <f t="shared" si="43"/>
        <v>462</v>
      </c>
      <c r="D867" s="30">
        <f>①陸連データ貼付け!B867</f>
        <v>3011914</v>
      </c>
      <c r="E867" s="30" t="str">
        <f>①陸連データ貼付け!C867</f>
        <v>塩田　好彬</v>
      </c>
      <c r="F867" s="30" t="str">
        <f>ASC(①陸連データ貼付け!D867)</f>
        <v>ｼｵﾀ ﾖｼｱｷ</v>
      </c>
      <c r="G867" s="30" t="str">
        <f>①陸連データ貼付け!E867</f>
        <v>男</v>
      </c>
      <c r="H867" s="30">
        <f>①陸連データ貼付け!H867</f>
        <v>8258</v>
      </c>
      <c r="I867" s="30" t="str">
        <f>①陸連データ貼付け!I867</f>
        <v>トヨタ紡織</v>
      </c>
      <c r="J867" s="30" t="str">
        <f>①陸連データ貼付け!J867</f>
        <v>トヨタボウショク</v>
      </c>
      <c r="K867" s="30" t="str">
        <f t="shared" si="44"/>
        <v>トヨタ紡織</v>
      </c>
      <c r="L867" s="30" t="str">
        <f>IF(①陸連データ貼付け!P867="","",①陸連データ貼付け!P867)</f>
        <v/>
      </c>
      <c r="M867" s="30" t="str">
        <f>①陸連データ貼付け!Q867</f>
        <v>一般</v>
      </c>
    </row>
    <row r="868" spans="1:13">
      <c r="A868" s="30" t="str">
        <f>IF(①陸連データ貼付け!M868="","",①陸連データ貼付け!M868)</f>
        <v>C464</v>
      </c>
      <c r="B868" s="30" t="str">
        <f t="shared" si="42"/>
        <v>C</v>
      </c>
      <c r="C868" s="30" t="str">
        <f t="shared" si="43"/>
        <v>464</v>
      </c>
      <c r="D868" s="30">
        <f>①陸連データ貼付け!B868</f>
        <v>3013299</v>
      </c>
      <c r="E868" s="30" t="str">
        <f>①陸連データ貼付け!C868</f>
        <v>白栁　智也</v>
      </c>
      <c r="F868" s="30" t="str">
        <f>ASC(①陸連データ貼付け!D868)</f>
        <v>ｼﾗﾔﾅｷﾞ ﾄﾓﾔ</v>
      </c>
      <c r="G868" s="30" t="str">
        <f>①陸連データ貼付け!E868</f>
        <v>男</v>
      </c>
      <c r="H868" s="30">
        <f>①陸連データ貼付け!H868</f>
        <v>8258</v>
      </c>
      <c r="I868" s="30" t="str">
        <f>①陸連データ貼付け!I868</f>
        <v>トヨタ紡織</v>
      </c>
      <c r="J868" s="30" t="str">
        <f>①陸連データ貼付け!J868</f>
        <v>トヨタボウショク</v>
      </c>
      <c r="K868" s="30" t="str">
        <f t="shared" si="44"/>
        <v>トヨタ紡織</v>
      </c>
      <c r="L868" s="30" t="str">
        <f>IF(①陸連データ貼付け!P868="","",①陸連データ貼付け!P868)</f>
        <v/>
      </c>
      <c r="M868" s="30" t="str">
        <f>①陸連データ貼付け!Q868</f>
        <v>一般</v>
      </c>
    </row>
    <row r="869" spans="1:13">
      <c r="A869" s="30" t="str">
        <f>IF(①陸連データ貼付け!M869="","",①陸連データ貼付け!M869)</f>
        <v>C466</v>
      </c>
      <c r="B869" s="30" t="str">
        <f t="shared" si="42"/>
        <v>C</v>
      </c>
      <c r="C869" s="30" t="str">
        <f t="shared" si="43"/>
        <v>466</v>
      </c>
      <c r="D869" s="30">
        <f>①陸連データ貼付け!B869</f>
        <v>14100814</v>
      </c>
      <c r="E869" s="30" t="str">
        <f>①陸連データ貼付け!C869</f>
        <v>高月　智生</v>
      </c>
      <c r="F869" s="30" t="str">
        <f>ASC(①陸連データ貼付け!D869)</f>
        <v>ﾀｶﾂｷ ﾁﾀｶ</v>
      </c>
      <c r="G869" s="30" t="str">
        <f>①陸連データ貼付け!E869</f>
        <v>男</v>
      </c>
      <c r="H869" s="30">
        <f>①陸連データ貼付け!H869</f>
        <v>8258</v>
      </c>
      <c r="I869" s="30" t="str">
        <f>①陸連データ貼付け!I869</f>
        <v>トヨタ紡織</v>
      </c>
      <c r="J869" s="30" t="str">
        <f>①陸連データ貼付け!J869</f>
        <v>トヨタボウショク</v>
      </c>
      <c r="K869" s="30" t="str">
        <f t="shared" si="44"/>
        <v>トヨタ紡織</v>
      </c>
      <c r="L869" s="30" t="str">
        <f>IF(①陸連データ貼付け!P869="","",①陸連データ貼付け!P869)</f>
        <v/>
      </c>
      <c r="M869" s="30" t="str">
        <f>①陸連データ貼付け!Q869</f>
        <v>一般</v>
      </c>
    </row>
    <row r="870" spans="1:13">
      <c r="A870" s="30" t="str">
        <f>IF(①陸連データ貼付け!M870="","",①陸連データ貼付け!M870)</f>
        <v>C461</v>
      </c>
      <c r="B870" s="30" t="str">
        <f t="shared" si="42"/>
        <v>C</v>
      </c>
      <c r="C870" s="30" t="str">
        <f t="shared" si="43"/>
        <v>461</v>
      </c>
      <c r="D870" s="30">
        <f>①陸連データ貼付け!B870</f>
        <v>3011712</v>
      </c>
      <c r="E870" s="30" t="str">
        <f>①陸連データ貼付け!C870</f>
        <v>田口　裕弥</v>
      </c>
      <c r="F870" s="30" t="str">
        <f>ASC(①陸連データ貼付け!D870)</f>
        <v>ﾀｸﾞﾁ ﾕｳﾔ</v>
      </c>
      <c r="G870" s="30" t="str">
        <f>①陸連データ貼付け!E870</f>
        <v>男</v>
      </c>
      <c r="H870" s="30">
        <f>①陸連データ貼付け!H870</f>
        <v>8258</v>
      </c>
      <c r="I870" s="30" t="str">
        <f>①陸連データ貼付け!I870</f>
        <v>トヨタ紡織</v>
      </c>
      <c r="J870" s="30" t="str">
        <f>①陸連データ貼付け!J870</f>
        <v>トヨタボウショク</v>
      </c>
      <c r="K870" s="30" t="str">
        <f t="shared" si="44"/>
        <v>トヨタ紡織</v>
      </c>
      <c r="L870" s="30" t="str">
        <f>IF(①陸連データ貼付け!P870="","",①陸連データ貼付け!P870)</f>
        <v/>
      </c>
      <c r="M870" s="30" t="str">
        <f>①陸連データ貼付け!Q870</f>
        <v>一般</v>
      </c>
    </row>
    <row r="871" spans="1:13">
      <c r="A871" s="30" t="str">
        <f>IF(①陸連データ貼付け!M871="","",①陸連データ貼付け!M871)</f>
        <v>C474</v>
      </c>
      <c r="B871" s="30" t="str">
        <f t="shared" si="42"/>
        <v>C</v>
      </c>
      <c r="C871" s="30" t="str">
        <f t="shared" si="43"/>
        <v>474</v>
      </c>
      <c r="D871" s="30">
        <f>①陸連データ貼付け!B871</f>
        <v>97228230</v>
      </c>
      <c r="E871" s="30" t="str">
        <f>①陸連データ貼付け!C871</f>
        <v>チャールズ　ムネリア</v>
      </c>
      <c r="F871" s="30" t="str">
        <f>ASC(①陸連データ貼付け!D871)</f>
        <v>ﾁｬｰﾙｽﾞ ﾑﾈﾘｱ</v>
      </c>
      <c r="G871" s="30" t="str">
        <f>①陸連データ貼付け!E871</f>
        <v>男</v>
      </c>
      <c r="H871" s="30">
        <f>①陸連データ貼付け!H871</f>
        <v>8258</v>
      </c>
      <c r="I871" s="30" t="str">
        <f>①陸連データ貼付け!I871</f>
        <v>トヨタ紡織</v>
      </c>
      <c r="J871" s="30" t="str">
        <f>①陸連データ貼付け!J871</f>
        <v>トヨタボウショク</v>
      </c>
      <c r="K871" s="30" t="str">
        <f t="shared" si="44"/>
        <v>トヨタ紡織</v>
      </c>
      <c r="L871" s="30" t="str">
        <f>IF(①陸連データ貼付け!P871="","",①陸連データ貼付け!P871)</f>
        <v/>
      </c>
      <c r="M871" s="30" t="str">
        <f>①陸連データ貼付け!Q871</f>
        <v>一般</v>
      </c>
    </row>
    <row r="872" spans="1:13">
      <c r="A872" s="30" t="str">
        <f>IF(①陸連データ貼付け!M872="","",①陸連データ貼付け!M872)</f>
        <v>C471</v>
      </c>
      <c r="B872" s="30" t="str">
        <f t="shared" si="42"/>
        <v>C</v>
      </c>
      <c r="C872" s="30" t="str">
        <f t="shared" si="43"/>
        <v>471</v>
      </c>
      <c r="D872" s="30">
        <f>①陸連データ貼付け!B872</f>
        <v>71833830</v>
      </c>
      <c r="E872" s="30" t="str">
        <f>①陸連データ貼付け!C872</f>
        <v>中川　瞭</v>
      </c>
      <c r="F872" s="30" t="str">
        <f>ASC(①陸連データ貼付け!D872)</f>
        <v>ﾅｶｶﾞﾜ ﾘｮｳ</v>
      </c>
      <c r="G872" s="30" t="str">
        <f>①陸連データ貼付け!E872</f>
        <v>男</v>
      </c>
      <c r="H872" s="30">
        <f>①陸連データ貼付け!H872</f>
        <v>8258</v>
      </c>
      <c r="I872" s="30" t="str">
        <f>①陸連データ貼付け!I872</f>
        <v>トヨタ紡織</v>
      </c>
      <c r="J872" s="30" t="str">
        <f>①陸連データ貼付け!J872</f>
        <v>トヨタボウショク</v>
      </c>
      <c r="K872" s="30" t="str">
        <f t="shared" si="44"/>
        <v>トヨタ紡織</v>
      </c>
      <c r="L872" s="30" t="str">
        <f>IF(①陸連データ貼付け!P872="","",①陸連データ貼付け!P872)</f>
        <v/>
      </c>
      <c r="M872" s="30" t="str">
        <f>①陸連データ貼付け!Q872</f>
        <v>一般</v>
      </c>
    </row>
    <row r="873" spans="1:13">
      <c r="A873" s="30" t="str">
        <f>IF(①陸連データ貼付け!M873="","",①陸連データ貼付け!M873)</f>
        <v>C467</v>
      </c>
      <c r="B873" s="30" t="str">
        <f t="shared" si="42"/>
        <v>C</v>
      </c>
      <c r="C873" s="30" t="str">
        <f t="shared" si="43"/>
        <v>467</v>
      </c>
      <c r="D873" s="30">
        <f>①陸連データ貼付け!B873</f>
        <v>15123315</v>
      </c>
      <c r="E873" s="30" t="str">
        <f>①陸連データ貼付け!C873</f>
        <v>西山　凌平</v>
      </c>
      <c r="F873" s="30" t="str">
        <f>ASC(①陸連データ貼付け!D873)</f>
        <v>ﾆｼﾔﾏ ﾘｮｳﾍｲ</v>
      </c>
      <c r="G873" s="30" t="str">
        <f>①陸連データ貼付け!E873</f>
        <v>男</v>
      </c>
      <c r="H873" s="30">
        <f>①陸連データ貼付け!H873</f>
        <v>8258</v>
      </c>
      <c r="I873" s="30" t="str">
        <f>①陸連データ貼付け!I873</f>
        <v>トヨタ紡織</v>
      </c>
      <c r="J873" s="30" t="str">
        <f>①陸連データ貼付け!J873</f>
        <v>トヨタボウショク</v>
      </c>
      <c r="K873" s="30" t="str">
        <f t="shared" si="44"/>
        <v>トヨタ紡織</v>
      </c>
      <c r="L873" s="30" t="str">
        <f>IF(①陸連データ貼付け!P873="","",①陸連データ貼付け!P873)</f>
        <v/>
      </c>
      <c r="M873" s="30" t="str">
        <f>①陸連データ貼付け!Q873</f>
        <v>一般</v>
      </c>
    </row>
    <row r="874" spans="1:13">
      <c r="A874" s="30" t="str">
        <f>IF(①陸連データ貼付け!M874="","",①陸連データ貼付け!M874)</f>
        <v>C459</v>
      </c>
      <c r="B874" s="30" t="str">
        <f t="shared" si="42"/>
        <v>C</v>
      </c>
      <c r="C874" s="30" t="str">
        <f t="shared" si="43"/>
        <v>459</v>
      </c>
      <c r="D874" s="30">
        <f>①陸連データ貼付け!B874</f>
        <v>3011510</v>
      </c>
      <c r="E874" s="30" t="str">
        <f>①陸連データ貼付け!C874</f>
        <v>畑田　直樹</v>
      </c>
      <c r="F874" s="30" t="str">
        <f>ASC(①陸連データ貼付け!D874)</f>
        <v>ﾊﾀﾀﾞ ﾅｵｷ</v>
      </c>
      <c r="G874" s="30" t="str">
        <f>①陸連データ貼付け!E874</f>
        <v>男</v>
      </c>
      <c r="H874" s="30">
        <f>①陸連データ貼付け!H874</f>
        <v>8258</v>
      </c>
      <c r="I874" s="30" t="str">
        <f>①陸連データ貼付け!I874</f>
        <v>トヨタ紡織</v>
      </c>
      <c r="J874" s="30" t="str">
        <f>①陸連データ貼付け!J874</f>
        <v>トヨタボウショク</v>
      </c>
      <c r="K874" s="30" t="str">
        <f t="shared" si="44"/>
        <v>トヨタ紡織</v>
      </c>
      <c r="L874" s="30" t="str">
        <f>IF(①陸連データ貼付け!P874="","",①陸連データ貼付け!P874)</f>
        <v/>
      </c>
      <c r="M874" s="30" t="str">
        <f>①陸連データ貼付け!Q874</f>
        <v>一般</v>
      </c>
    </row>
    <row r="875" spans="1:13">
      <c r="A875" s="30" t="str">
        <f>IF(①陸連データ貼付け!M875="","",①陸連データ貼付け!M875)</f>
        <v>C465</v>
      </c>
      <c r="B875" s="30" t="str">
        <f t="shared" si="42"/>
        <v>C</v>
      </c>
      <c r="C875" s="30" t="str">
        <f t="shared" si="43"/>
        <v>465</v>
      </c>
      <c r="D875" s="30">
        <f>①陸連データ貼付け!B875</f>
        <v>7684328</v>
      </c>
      <c r="E875" s="30" t="str">
        <f>①陸連データ貼付け!C875</f>
        <v>濵野　秀</v>
      </c>
      <c r="F875" s="30" t="str">
        <f>ASC(①陸連データ貼付け!D875)</f>
        <v>ﾊﾏﾉ ｼｭｳ</v>
      </c>
      <c r="G875" s="30" t="str">
        <f>①陸連データ貼付け!E875</f>
        <v>男</v>
      </c>
      <c r="H875" s="30">
        <f>①陸連データ貼付け!H875</f>
        <v>8258</v>
      </c>
      <c r="I875" s="30" t="str">
        <f>①陸連データ貼付け!I875</f>
        <v>トヨタ紡織</v>
      </c>
      <c r="J875" s="30" t="str">
        <f>①陸連データ貼付け!J875</f>
        <v>トヨタボウショク</v>
      </c>
      <c r="K875" s="30" t="str">
        <f t="shared" si="44"/>
        <v>トヨタ紡織</v>
      </c>
      <c r="L875" s="30" t="str">
        <f>IF(①陸連データ貼付け!P875="","",①陸連データ貼付け!P875)</f>
        <v/>
      </c>
      <c r="M875" s="30" t="str">
        <f>①陸連データ貼付け!Q875</f>
        <v>一般</v>
      </c>
    </row>
    <row r="876" spans="1:13">
      <c r="A876" s="30" t="str">
        <f>IF(①陸連データ貼付け!M876="","",①陸連データ貼付け!M876)</f>
        <v>C470</v>
      </c>
      <c r="B876" s="30" t="str">
        <f t="shared" si="42"/>
        <v>C</v>
      </c>
      <c r="C876" s="30" t="str">
        <f t="shared" si="43"/>
        <v>470</v>
      </c>
      <c r="D876" s="30">
        <f>①陸連データ貼付け!B876</f>
        <v>71760829</v>
      </c>
      <c r="E876" s="30" t="str">
        <f>①陸連データ貼付け!C876</f>
        <v>山田　速人</v>
      </c>
      <c r="F876" s="30" t="str">
        <f>ASC(①陸連データ貼付け!D876)</f>
        <v>ﾔﾏﾀﾞ ﾊﾔﾄ</v>
      </c>
      <c r="G876" s="30" t="str">
        <f>①陸連データ貼付け!E876</f>
        <v>男</v>
      </c>
      <c r="H876" s="30">
        <f>①陸連データ貼付け!H876</f>
        <v>8258</v>
      </c>
      <c r="I876" s="30" t="str">
        <f>①陸連データ貼付け!I876</f>
        <v>トヨタ紡織</v>
      </c>
      <c r="J876" s="30" t="str">
        <f>①陸連データ貼付け!J876</f>
        <v>トヨタボウショク</v>
      </c>
      <c r="K876" s="30" t="str">
        <f t="shared" si="44"/>
        <v>トヨタ紡織</v>
      </c>
      <c r="L876" s="30" t="str">
        <f>IF(①陸連データ貼付け!P876="","",①陸連データ貼付け!P876)</f>
        <v/>
      </c>
      <c r="M876" s="30" t="str">
        <f>①陸連データ貼付け!Q876</f>
        <v>一般</v>
      </c>
    </row>
    <row r="877" spans="1:13">
      <c r="A877" s="30" t="str">
        <f>IF(①陸連データ貼付け!M877="","",①陸連データ貼付け!M877)</f>
        <v>C468</v>
      </c>
      <c r="B877" s="30" t="str">
        <f t="shared" si="42"/>
        <v>C</v>
      </c>
      <c r="C877" s="30" t="str">
        <f t="shared" si="43"/>
        <v>468</v>
      </c>
      <c r="D877" s="30">
        <f>①陸連データ貼付け!B877</f>
        <v>25076828</v>
      </c>
      <c r="E877" s="30" t="str">
        <f>①陸連データ貼付け!C877</f>
        <v>渡邉　聰</v>
      </c>
      <c r="F877" s="30" t="str">
        <f>ASC(①陸連データ貼付け!D877)</f>
        <v>ﾜﾀﾅﾍﾞ ｻﾄｼ</v>
      </c>
      <c r="G877" s="30" t="str">
        <f>①陸連データ貼付け!E877</f>
        <v>男</v>
      </c>
      <c r="H877" s="30">
        <f>①陸連データ貼付け!H877</f>
        <v>8258</v>
      </c>
      <c r="I877" s="30" t="str">
        <f>①陸連データ貼付け!I877</f>
        <v>トヨタ紡織</v>
      </c>
      <c r="J877" s="30" t="str">
        <f>①陸連データ貼付け!J877</f>
        <v>トヨタボウショク</v>
      </c>
      <c r="K877" s="30" t="str">
        <f t="shared" si="44"/>
        <v>トヨタ紡織</v>
      </c>
      <c r="L877" s="30" t="str">
        <f>IF(①陸連データ貼付け!P877="","",①陸連データ貼付け!P877)</f>
        <v/>
      </c>
      <c r="M877" s="30" t="str">
        <f>①陸連データ貼付け!Q877</f>
        <v>一般</v>
      </c>
    </row>
    <row r="878" spans="1:13">
      <c r="A878" s="30" t="str">
        <f>IF(①陸連データ貼付け!M878="","",①陸連データ貼付け!M878)</f>
        <v>3-153</v>
      </c>
      <c r="B878" s="30" t="str">
        <f t="shared" si="42"/>
        <v>3</v>
      </c>
      <c r="C878" s="30" t="str">
        <f t="shared" si="43"/>
        <v>-153</v>
      </c>
      <c r="D878" s="30">
        <f>①陸連データ貼付け!B878</f>
        <v>10063515</v>
      </c>
      <c r="E878" s="30" t="str">
        <f>①陸連データ貼付け!C878</f>
        <v>石原　敬士</v>
      </c>
      <c r="F878" s="30" t="str">
        <f>ASC(①陸連データ貼付け!D878)</f>
        <v>ｲｼﾊﾗ ﾖｼﾋﾄ</v>
      </c>
      <c r="G878" s="30" t="str">
        <f>①陸連データ貼付け!E878</f>
        <v>男</v>
      </c>
      <c r="H878" s="30">
        <f>①陸連データ貼付け!H878</f>
        <v>8166</v>
      </c>
      <c r="I878" s="30" t="str">
        <f>①陸連データ貼付け!I878</f>
        <v>西尾クラブ</v>
      </c>
      <c r="J878" s="30" t="str">
        <f>①陸連データ貼付け!J878</f>
        <v>ニシオクラブ</v>
      </c>
      <c r="K878" s="30" t="str">
        <f t="shared" si="44"/>
        <v>西尾クラブ</v>
      </c>
      <c r="L878" s="30" t="str">
        <f>IF(①陸連データ貼付け!P878="","",①陸連データ貼付け!P878)</f>
        <v/>
      </c>
      <c r="M878" s="30" t="str">
        <f>①陸連データ貼付け!Q878</f>
        <v>一般</v>
      </c>
    </row>
    <row r="879" spans="1:13">
      <c r="A879" s="30" t="str">
        <f>IF(①陸連データ貼付け!M879="","",①陸連データ貼付け!M879)</f>
        <v>3-157</v>
      </c>
      <c r="B879" s="30" t="str">
        <f t="shared" si="42"/>
        <v>3</v>
      </c>
      <c r="C879" s="30" t="str">
        <f t="shared" si="43"/>
        <v>-157</v>
      </c>
      <c r="D879" s="30">
        <f>①陸連データ貼付け!B879</f>
        <v>10104612</v>
      </c>
      <c r="E879" s="30" t="str">
        <f>①陸連データ貼付け!C879</f>
        <v>伊与田　昌弘</v>
      </c>
      <c r="F879" s="30" t="str">
        <f>ASC(①陸連データ貼付け!D879)</f>
        <v>ｲﾖﾀﾞ ﾏｻﾋﾛ</v>
      </c>
      <c r="G879" s="30" t="str">
        <f>①陸連データ貼付け!E879</f>
        <v>男</v>
      </c>
      <c r="H879" s="30">
        <f>①陸連データ貼付け!H879</f>
        <v>8166</v>
      </c>
      <c r="I879" s="30" t="str">
        <f>①陸連データ貼付け!I879</f>
        <v>西尾クラブ</v>
      </c>
      <c r="J879" s="30" t="str">
        <f>①陸連データ貼付け!J879</f>
        <v>ニシオクラブ</v>
      </c>
      <c r="K879" s="30" t="str">
        <f t="shared" si="44"/>
        <v>西尾クラブ</v>
      </c>
      <c r="L879" s="30" t="str">
        <f>IF(①陸連データ貼付け!P879="","",①陸連データ貼付け!P879)</f>
        <v/>
      </c>
      <c r="M879" s="30" t="str">
        <f>①陸連データ貼付け!Q879</f>
        <v>一般</v>
      </c>
    </row>
    <row r="880" spans="1:13">
      <c r="A880" s="30" t="str">
        <f>IF(①陸連データ貼付け!M880="","",①陸連データ貼付け!M880)</f>
        <v>3-160</v>
      </c>
      <c r="B880" s="30" t="str">
        <f t="shared" si="42"/>
        <v>3</v>
      </c>
      <c r="C880" s="30" t="str">
        <f t="shared" si="43"/>
        <v>-160</v>
      </c>
      <c r="D880" s="30">
        <f>①陸連データ貼付け!B880</f>
        <v>10191921</v>
      </c>
      <c r="E880" s="30" t="str">
        <f>①陸連データ貼付け!C880</f>
        <v>岩瀬　吉孝</v>
      </c>
      <c r="F880" s="30" t="str">
        <f>ASC(①陸連データ貼付け!D880)</f>
        <v>ｲﾜｾ ﾖｼﾀｶ</v>
      </c>
      <c r="G880" s="30" t="str">
        <f>①陸連データ貼付け!E880</f>
        <v>男</v>
      </c>
      <c r="H880" s="30">
        <f>①陸連データ貼付け!H880</f>
        <v>8166</v>
      </c>
      <c r="I880" s="30" t="str">
        <f>①陸連データ貼付け!I880</f>
        <v>西尾クラブ</v>
      </c>
      <c r="J880" s="30" t="str">
        <f>①陸連データ貼付け!J880</f>
        <v>ニシオクラブ</v>
      </c>
      <c r="K880" s="30" t="str">
        <f t="shared" si="44"/>
        <v>西尾クラブ</v>
      </c>
      <c r="L880" s="30" t="str">
        <f>IF(①陸連データ貼付け!P880="","",①陸連データ貼付け!P880)</f>
        <v/>
      </c>
      <c r="M880" s="30" t="str">
        <f>①陸連データ貼付け!Q880</f>
        <v>一般</v>
      </c>
    </row>
    <row r="881" spans="1:13">
      <c r="A881" s="30" t="str">
        <f>IF(①陸連データ貼付け!M881="","",①陸連データ貼付け!M881)</f>
        <v>3-158</v>
      </c>
      <c r="B881" s="30" t="str">
        <f t="shared" si="42"/>
        <v>3</v>
      </c>
      <c r="C881" s="30" t="str">
        <f t="shared" si="43"/>
        <v>-158</v>
      </c>
      <c r="D881" s="30">
        <f>①陸連データ貼付け!B881</f>
        <v>10112388</v>
      </c>
      <c r="E881" s="30" t="str">
        <f>①陸連データ貼付け!C881</f>
        <v>加藤　高行</v>
      </c>
      <c r="F881" s="30" t="str">
        <f>ASC(①陸連データ貼付け!D881)</f>
        <v>ｶﾄｳ ﾀｶﾕｷ</v>
      </c>
      <c r="G881" s="30" t="str">
        <f>①陸連データ貼付け!E881</f>
        <v>男</v>
      </c>
      <c r="H881" s="30">
        <f>①陸連データ貼付け!H881</f>
        <v>8166</v>
      </c>
      <c r="I881" s="30" t="str">
        <f>①陸連データ貼付け!I881</f>
        <v>西尾クラブ</v>
      </c>
      <c r="J881" s="30" t="str">
        <f>①陸連データ貼付け!J881</f>
        <v>ニシオクラブ</v>
      </c>
      <c r="K881" s="30" t="str">
        <f t="shared" si="44"/>
        <v>西尾クラブ</v>
      </c>
      <c r="L881" s="30" t="str">
        <f>IF(①陸連データ貼付け!P881="","",①陸連データ貼付け!P881)</f>
        <v/>
      </c>
      <c r="M881" s="30" t="str">
        <f>①陸連データ貼付け!Q881</f>
        <v>一般</v>
      </c>
    </row>
    <row r="882" spans="1:13">
      <c r="A882" s="30" t="str">
        <f>IF(①陸連データ貼付け!M882="","",①陸連データ貼付け!M882)</f>
        <v>3-159</v>
      </c>
      <c r="B882" s="30" t="str">
        <f t="shared" si="42"/>
        <v>3</v>
      </c>
      <c r="C882" s="30" t="str">
        <f t="shared" si="43"/>
        <v>-159</v>
      </c>
      <c r="D882" s="30">
        <f>①陸連データ貼付け!B882</f>
        <v>10157216</v>
      </c>
      <c r="E882" s="30" t="str">
        <f>①陸連データ貼付け!C882</f>
        <v>加藤　靖哉</v>
      </c>
      <c r="F882" s="30" t="str">
        <f>ASC(①陸連データ貼付け!D882)</f>
        <v>ｶﾄｳ ﾉﾌﾞﾁｶ</v>
      </c>
      <c r="G882" s="30" t="str">
        <f>①陸連データ貼付け!E882</f>
        <v>男</v>
      </c>
      <c r="H882" s="30">
        <f>①陸連データ貼付け!H882</f>
        <v>8166</v>
      </c>
      <c r="I882" s="30" t="str">
        <f>①陸連データ貼付け!I882</f>
        <v>西尾クラブ</v>
      </c>
      <c r="J882" s="30" t="str">
        <f>①陸連データ貼付け!J882</f>
        <v>ニシオクラブ</v>
      </c>
      <c r="K882" s="30" t="str">
        <f t="shared" si="44"/>
        <v>西尾クラブ</v>
      </c>
      <c r="L882" s="30" t="str">
        <f>IF(①陸連データ貼付け!P882="","",①陸連データ貼付け!P882)</f>
        <v/>
      </c>
      <c r="M882" s="30" t="str">
        <f>①陸連データ貼付け!Q882</f>
        <v>一般</v>
      </c>
    </row>
    <row r="883" spans="1:13">
      <c r="A883" s="30" t="str">
        <f>IF(①陸連データ貼付け!M883="","",①陸連データ貼付け!M883)</f>
        <v>3-154</v>
      </c>
      <c r="B883" s="30" t="str">
        <f t="shared" si="42"/>
        <v>3</v>
      </c>
      <c r="C883" s="30" t="str">
        <f t="shared" si="43"/>
        <v>-154</v>
      </c>
      <c r="D883" s="30">
        <f>①陸連データ貼付け!B883</f>
        <v>10066720</v>
      </c>
      <c r="E883" s="30" t="str">
        <f>①陸連データ貼付け!C883</f>
        <v>榊原　英司</v>
      </c>
      <c r="F883" s="30" t="str">
        <f>ASC(①陸連データ貼付け!D883)</f>
        <v>ｻｶｷﾊﾞﾗ ﾋﾃﾞｼ</v>
      </c>
      <c r="G883" s="30" t="str">
        <f>①陸連データ貼付け!E883</f>
        <v>男</v>
      </c>
      <c r="H883" s="30">
        <f>①陸連データ貼付け!H883</f>
        <v>8166</v>
      </c>
      <c r="I883" s="30" t="str">
        <f>①陸連データ貼付け!I883</f>
        <v>西尾クラブ</v>
      </c>
      <c r="J883" s="30" t="str">
        <f>①陸連データ貼付け!J883</f>
        <v>ニシオクラブ</v>
      </c>
      <c r="K883" s="30" t="str">
        <f t="shared" si="44"/>
        <v>西尾クラブ</v>
      </c>
      <c r="L883" s="30" t="str">
        <f>IF(①陸連データ貼付け!P883="","",①陸連データ貼付け!P883)</f>
        <v/>
      </c>
      <c r="M883" s="30" t="str">
        <f>①陸連データ貼付け!Q883</f>
        <v>一般</v>
      </c>
    </row>
    <row r="884" spans="1:13">
      <c r="A884" s="30" t="str">
        <f>IF(①陸連データ貼付け!M884="","",①陸連データ貼付け!M884)</f>
        <v>3-166</v>
      </c>
      <c r="B884" s="30" t="str">
        <f t="shared" si="42"/>
        <v>3</v>
      </c>
      <c r="C884" s="30" t="str">
        <f t="shared" si="43"/>
        <v>-166</v>
      </c>
      <c r="D884" s="30">
        <f>①陸連データ貼付け!B884</f>
        <v>61986939</v>
      </c>
      <c r="E884" s="30" t="str">
        <f>①陸連データ貼付け!C884</f>
        <v>杉浦　奈美</v>
      </c>
      <c r="F884" s="30" t="str">
        <f>ASC(①陸連データ貼付け!D884)</f>
        <v>ｽｷﾞｳﾗ ﾅﾐ</v>
      </c>
      <c r="G884" s="30" t="str">
        <f>①陸連データ貼付け!E884</f>
        <v>女</v>
      </c>
      <c r="H884" s="30">
        <f>①陸連データ貼付け!H884</f>
        <v>8166</v>
      </c>
      <c r="I884" s="30" t="str">
        <f>①陸連データ貼付け!I884</f>
        <v>西尾クラブ</v>
      </c>
      <c r="J884" s="30" t="str">
        <f>①陸連データ貼付け!J884</f>
        <v>ニシオクラブ</v>
      </c>
      <c r="K884" s="30" t="str">
        <f t="shared" si="44"/>
        <v>西尾クラブ</v>
      </c>
      <c r="L884" s="30" t="str">
        <f>IF(①陸連データ貼付け!P884="","",①陸連データ貼付け!P884)</f>
        <v/>
      </c>
      <c r="M884" s="30" t="str">
        <f>①陸連データ貼付け!Q884</f>
        <v>一般</v>
      </c>
    </row>
    <row r="885" spans="1:13">
      <c r="A885" s="30" t="str">
        <f>IF(①陸連データ貼付け!M885="","",①陸連データ貼付け!M885)</f>
        <v>3-152</v>
      </c>
      <c r="B885" s="30" t="str">
        <f t="shared" si="42"/>
        <v>3</v>
      </c>
      <c r="C885" s="30" t="str">
        <f t="shared" si="43"/>
        <v>-152</v>
      </c>
      <c r="D885" s="30">
        <f>①陸連データ貼付け!B885</f>
        <v>10063414</v>
      </c>
      <c r="E885" s="30" t="str">
        <f>①陸連データ貼付け!C885</f>
        <v>外山　修</v>
      </c>
      <c r="F885" s="30" t="str">
        <f>ASC(①陸連データ貼付け!D885)</f>
        <v>ﾄﾔﾏ ｵｻﾑ</v>
      </c>
      <c r="G885" s="30" t="str">
        <f>①陸連データ貼付け!E885</f>
        <v>男</v>
      </c>
      <c r="H885" s="30">
        <f>①陸連データ貼付け!H885</f>
        <v>8166</v>
      </c>
      <c r="I885" s="30" t="str">
        <f>①陸連データ貼付け!I885</f>
        <v>西尾クラブ</v>
      </c>
      <c r="J885" s="30" t="str">
        <f>①陸連データ貼付け!J885</f>
        <v>ニシオクラブ</v>
      </c>
      <c r="K885" s="30" t="str">
        <f t="shared" si="44"/>
        <v>西尾クラブ</v>
      </c>
      <c r="L885" s="30" t="str">
        <f>IF(①陸連データ貼付け!P885="","",①陸連データ貼付け!P885)</f>
        <v/>
      </c>
      <c r="M885" s="30" t="str">
        <f>①陸連データ貼付け!Q885</f>
        <v>一般</v>
      </c>
    </row>
    <row r="886" spans="1:13">
      <c r="A886" s="30" t="str">
        <f>IF(①陸連データ貼付け!M886="","",①陸連データ貼付け!M886)</f>
        <v>3-242</v>
      </c>
      <c r="B886" s="30" t="str">
        <f t="shared" si="42"/>
        <v>3</v>
      </c>
      <c r="C886" s="30" t="str">
        <f t="shared" si="43"/>
        <v>-242</v>
      </c>
      <c r="D886" s="30">
        <f>①陸連データ貼付け!B886</f>
        <v>39292833</v>
      </c>
      <c r="E886" s="30" t="str">
        <f>①陸連データ貼付け!C886</f>
        <v>新家　千菜津</v>
      </c>
      <c r="F886" s="30" t="str">
        <f>ASC(①陸連データ貼付け!D886)</f>
        <v>ﾆｲﾉﾐ ﾁﾅﾂ</v>
      </c>
      <c r="G886" s="30" t="str">
        <f>①陸連データ貼付け!E886</f>
        <v>女</v>
      </c>
      <c r="H886" s="30">
        <f>①陸連データ貼付け!H886</f>
        <v>8166</v>
      </c>
      <c r="I886" s="30" t="str">
        <f>①陸連データ貼付け!I886</f>
        <v>西尾クラブ</v>
      </c>
      <c r="J886" s="30" t="str">
        <f>①陸連データ貼付け!J886</f>
        <v>ニシオクラブ</v>
      </c>
      <c r="K886" s="30" t="str">
        <f t="shared" si="44"/>
        <v>西尾クラブ</v>
      </c>
      <c r="L886" s="30" t="str">
        <f>IF(①陸連データ貼付け!P886="","",①陸連データ貼付け!P886)</f>
        <v/>
      </c>
      <c r="M886" s="30" t="str">
        <f>①陸連データ貼付け!Q886</f>
        <v>一般</v>
      </c>
    </row>
    <row r="887" spans="1:13">
      <c r="A887" s="30" t="str">
        <f>IF(①陸連データ貼付け!M887="","",①陸連データ貼付け!M887)</f>
        <v>3-164</v>
      </c>
      <c r="B887" s="30" t="str">
        <f t="shared" si="42"/>
        <v>3</v>
      </c>
      <c r="C887" s="30" t="str">
        <f t="shared" si="43"/>
        <v>-164</v>
      </c>
      <c r="D887" s="30">
        <f>①陸連データ貼付け!B887</f>
        <v>52455425</v>
      </c>
      <c r="E887" s="30" t="str">
        <f>①陸連データ貼付け!C887</f>
        <v>西脇　正和</v>
      </c>
      <c r="F887" s="30" t="str">
        <f>ASC(①陸連データ貼付け!D887)</f>
        <v>ﾆｼﾜｷ ﾏｻｶｽﾞ</v>
      </c>
      <c r="G887" s="30" t="str">
        <f>①陸連データ貼付け!E887</f>
        <v>男</v>
      </c>
      <c r="H887" s="30">
        <f>①陸連データ貼付け!H887</f>
        <v>8166</v>
      </c>
      <c r="I887" s="30" t="str">
        <f>①陸連データ貼付け!I887</f>
        <v>西尾クラブ</v>
      </c>
      <c r="J887" s="30" t="str">
        <f>①陸連データ貼付け!J887</f>
        <v>ニシオクラブ</v>
      </c>
      <c r="K887" s="30" t="str">
        <f t="shared" si="44"/>
        <v>西尾クラブ</v>
      </c>
      <c r="L887" s="30" t="str">
        <f>IF(①陸連データ貼付け!P887="","",①陸連データ貼付け!P887)</f>
        <v/>
      </c>
      <c r="M887" s="30" t="str">
        <f>①陸連データ貼付け!Q887</f>
        <v>一般</v>
      </c>
    </row>
    <row r="888" spans="1:13">
      <c r="A888" s="30" t="str">
        <f>IF(①陸連データ貼付け!M888="","",①陸連データ貼付け!M888)</f>
        <v>3-151</v>
      </c>
      <c r="B888" s="30" t="str">
        <f t="shared" si="42"/>
        <v>3</v>
      </c>
      <c r="C888" s="30" t="str">
        <f t="shared" si="43"/>
        <v>-151</v>
      </c>
      <c r="D888" s="30">
        <f>①陸連データ貼付け!B888</f>
        <v>10056618</v>
      </c>
      <c r="E888" s="30" t="str">
        <f>①陸連データ貼付け!C888</f>
        <v>野澤　正治</v>
      </c>
      <c r="F888" s="30" t="str">
        <f>ASC(①陸連データ貼付け!D888)</f>
        <v>ﾉｻﾞﾜ ﾏｻﾊﾙ</v>
      </c>
      <c r="G888" s="30" t="str">
        <f>①陸連データ貼付け!E888</f>
        <v>男</v>
      </c>
      <c r="H888" s="30">
        <f>①陸連データ貼付け!H888</f>
        <v>8166</v>
      </c>
      <c r="I888" s="30" t="str">
        <f>①陸連データ貼付け!I888</f>
        <v>西尾クラブ</v>
      </c>
      <c r="J888" s="30" t="str">
        <f>①陸連データ貼付け!J888</f>
        <v>ニシオクラブ</v>
      </c>
      <c r="K888" s="30" t="str">
        <f t="shared" si="44"/>
        <v>西尾クラブ</v>
      </c>
      <c r="L888" s="30" t="str">
        <f>IF(①陸連データ貼付け!P888="","",①陸連データ貼付け!P888)</f>
        <v/>
      </c>
      <c r="M888" s="30" t="str">
        <f>①陸連データ貼付け!Q888</f>
        <v>一般</v>
      </c>
    </row>
    <row r="889" spans="1:13">
      <c r="A889" s="30" t="str">
        <f>IF(①陸連データ貼付け!M889="","",①陸連データ貼付け!M889)</f>
        <v>3-163</v>
      </c>
      <c r="B889" s="30" t="str">
        <f t="shared" si="42"/>
        <v>3</v>
      </c>
      <c r="C889" s="30" t="str">
        <f t="shared" si="43"/>
        <v>-163</v>
      </c>
      <c r="D889" s="30">
        <f>①陸連データ貼付け!B889</f>
        <v>52455324</v>
      </c>
      <c r="E889" s="30" t="str">
        <f>①陸連データ貼付け!C889</f>
        <v>樋口　望</v>
      </c>
      <c r="F889" s="30" t="str">
        <f>ASC(①陸連データ貼付け!D889)</f>
        <v>ﾋｸﾞﾁ ﾉｿﾞﾐ</v>
      </c>
      <c r="G889" s="30" t="str">
        <f>①陸連データ貼付け!E889</f>
        <v>女</v>
      </c>
      <c r="H889" s="30">
        <f>①陸連データ貼付け!H889</f>
        <v>8166</v>
      </c>
      <c r="I889" s="30" t="str">
        <f>①陸連データ貼付け!I889</f>
        <v>西尾クラブ</v>
      </c>
      <c r="J889" s="30" t="str">
        <f>①陸連データ貼付け!J889</f>
        <v>ニシオクラブ</v>
      </c>
      <c r="K889" s="30" t="str">
        <f t="shared" si="44"/>
        <v>西尾クラブ</v>
      </c>
      <c r="L889" s="30" t="str">
        <f>IF(①陸連データ貼付け!P889="","",①陸連データ貼付け!P889)</f>
        <v/>
      </c>
      <c r="M889" s="30" t="str">
        <f>①陸連データ貼付け!Q889</f>
        <v>一般</v>
      </c>
    </row>
    <row r="890" spans="1:13">
      <c r="A890" s="30" t="str">
        <f>IF(①陸連データ貼付け!M890="","",①陸連データ貼付け!M890)</f>
        <v>3-161</v>
      </c>
      <c r="B890" s="30" t="str">
        <f t="shared" si="42"/>
        <v>3</v>
      </c>
      <c r="C890" s="30" t="str">
        <f t="shared" si="43"/>
        <v>-161</v>
      </c>
      <c r="D890" s="30">
        <f>①陸連データ貼付け!B890</f>
        <v>10452214</v>
      </c>
      <c r="E890" s="30" t="str">
        <f>①陸連データ貼付け!C890</f>
        <v>古居　正喜</v>
      </c>
      <c r="F890" s="30" t="str">
        <f>ASC(①陸連データ貼付け!D890)</f>
        <v>ﾌﾙｲ ﾏｻｷ</v>
      </c>
      <c r="G890" s="30" t="str">
        <f>①陸連データ貼付け!E890</f>
        <v>男</v>
      </c>
      <c r="H890" s="30">
        <f>①陸連データ貼付け!H890</f>
        <v>8166</v>
      </c>
      <c r="I890" s="30" t="str">
        <f>①陸連データ貼付け!I890</f>
        <v>西尾クラブ</v>
      </c>
      <c r="J890" s="30" t="str">
        <f>①陸連データ貼付け!J890</f>
        <v>ニシオクラブ</v>
      </c>
      <c r="K890" s="30" t="str">
        <f t="shared" si="44"/>
        <v>西尾クラブ</v>
      </c>
      <c r="L890" s="30" t="str">
        <f>IF(①陸連データ貼付け!P890="","",①陸連データ貼付け!P890)</f>
        <v/>
      </c>
      <c r="M890" s="30" t="str">
        <f>①陸連データ貼付け!Q890</f>
        <v>一般</v>
      </c>
    </row>
    <row r="891" spans="1:13">
      <c r="A891" s="30" t="str">
        <f>IF(①陸連データ貼付け!M891="","",①陸連データ貼付け!M891)</f>
        <v>3-156</v>
      </c>
      <c r="B891" s="30" t="str">
        <f t="shared" si="42"/>
        <v>3</v>
      </c>
      <c r="C891" s="30" t="str">
        <f t="shared" si="43"/>
        <v>-156</v>
      </c>
      <c r="D891" s="30">
        <f>①陸連データ貼付け!B891</f>
        <v>10095621</v>
      </c>
      <c r="E891" s="30" t="str">
        <f>①陸連データ貼付け!C891</f>
        <v>牧野　明善</v>
      </c>
      <c r="F891" s="30" t="str">
        <f>ASC(①陸連データ貼付け!D891)</f>
        <v>ﾏｷﾉ ｱｷﾖｼ</v>
      </c>
      <c r="G891" s="30" t="str">
        <f>①陸連データ貼付け!E891</f>
        <v>男</v>
      </c>
      <c r="H891" s="30">
        <f>①陸連データ貼付け!H891</f>
        <v>8166</v>
      </c>
      <c r="I891" s="30" t="str">
        <f>①陸連データ貼付け!I891</f>
        <v>西尾クラブ</v>
      </c>
      <c r="J891" s="30" t="str">
        <f>①陸連データ貼付け!J891</f>
        <v>ニシオクラブ</v>
      </c>
      <c r="K891" s="30" t="str">
        <f t="shared" si="44"/>
        <v>西尾クラブ</v>
      </c>
      <c r="L891" s="30" t="str">
        <f>IF(①陸連データ貼付け!P891="","",①陸連データ貼付け!P891)</f>
        <v/>
      </c>
      <c r="M891" s="30" t="str">
        <f>①陸連データ貼付け!Q891</f>
        <v>一般</v>
      </c>
    </row>
    <row r="892" spans="1:13">
      <c r="A892" s="30" t="str">
        <f>IF(①陸連データ貼付け!M892="","",①陸連データ貼付け!M892)</f>
        <v>3-162</v>
      </c>
      <c r="B892" s="30" t="str">
        <f t="shared" si="42"/>
        <v>3</v>
      </c>
      <c r="C892" s="30" t="str">
        <f t="shared" si="43"/>
        <v>-162</v>
      </c>
      <c r="D892" s="30">
        <f>①陸連データ貼付け!B892</f>
        <v>10466421</v>
      </c>
      <c r="E892" s="30" t="str">
        <f>①陸連データ貼付け!C892</f>
        <v>三矢　克之</v>
      </c>
      <c r="F892" s="30" t="str">
        <f>ASC(①陸連データ貼付け!D892)</f>
        <v>ﾐﾂﾔ ｶﾂﾕｷ</v>
      </c>
      <c r="G892" s="30" t="str">
        <f>①陸連データ貼付け!E892</f>
        <v>男</v>
      </c>
      <c r="H892" s="30">
        <f>①陸連データ貼付け!H892</f>
        <v>8166</v>
      </c>
      <c r="I892" s="30" t="str">
        <f>①陸連データ貼付け!I892</f>
        <v>西尾クラブ</v>
      </c>
      <c r="J892" s="30" t="str">
        <f>①陸連データ貼付け!J892</f>
        <v>ニシオクラブ</v>
      </c>
      <c r="K892" s="30" t="str">
        <f t="shared" si="44"/>
        <v>西尾クラブ</v>
      </c>
      <c r="L892" s="30" t="str">
        <f>IF(①陸連データ貼付け!P892="","",①陸連データ貼付け!P892)</f>
        <v/>
      </c>
      <c r="M892" s="30" t="str">
        <f>①陸連データ貼付け!Q892</f>
        <v>一般</v>
      </c>
    </row>
    <row r="893" spans="1:13">
      <c r="A893" s="30" t="str">
        <f>IF(①陸連データ貼付け!M893="","",①陸連データ貼付け!M893)</f>
        <v>3-165</v>
      </c>
      <c r="B893" s="30" t="str">
        <f t="shared" si="42"/>
        <v>3</v>
      </c>
      <c r="C893" s="30" t="str">
        <f t="shared" si="43"/>
        <v>-165</v>
      </c>
      <c r="D893" s="30">
        <f>①陸連データ貼付け!B893</f>
        <v>57435327</v>
      </c>
      <c r="E893" s="30" t="str">
        <f>①陸連データ貼付け!C893</f>
        <v>峯澤　義典</v>
      </c>
      <c r="F893" s="30" t="str">
        <f>ASC(①陸連データ貼付け!D893)</f>
        <v>ﾐﾈｻﾞﾜ ﾖｼﾉﾘ</v>
      </c>
      <c r="G893" s="30" t="str">
        <f>①陸連データ貼付け!E893</f>
        <v>男</v>
      </c>
      <c r="H893" s="30">
        <f>①陸連データ貼付け!H893</f>
        <v>8166</v>
      </c>
      <c r="I893" s="30" t="str">
        <f>①陸連データ貼付け!I893</f>
        <v>西尾クラブ</v>
      </c>
      <c r="J893" s="30" t="str">
        <f>①陸連データ貼付け!J893</f>
        <v>ニシオクラブ</v>
      </c>
      <c r="K893" s="30" t="str">
        <f t="shared" si="44"/>
        <v>西尾クラブ</v>
      </c>
      <c r="L893" s="30" t="str">
        <f>IF(①陸連データ貼付け!P893="","",①陸連データ貼付け!P893)</f>
        <v/>
      </c>
      <c r="M893" s="30" t="str">
        <f>①陸連データ貼付け!Q893</f>
        <v>一般</v>
      </c>
    </row>
    <row r="894" spans="1:13">
      <c r="A894" s="30" t="str">
        <f>IF(①陸連データ貼付け!M894="","",①陸連データ貼付け!M894)</f>
        <v>3-155</v>
      </c>
      <c r="B894" s="30" t="str">
        <f t="shared" si="42"/>
        <v>3</v>
      </c>
      <c r="C894" s="30" t="str">
        <f t="shared" si="43"/>
        <v>-155</v>
      </c>
      <c r="D894" s="30">
        <f>①陸連データ貼付け!B894</f>
        <v>10077621</v>
      </c>
      <c r="E894" s="30" t="str">
        <f>①陸連データ貼付け!C894</f>
        <v>吉川　宏司</v>
      </c>
      <c r="F894" s="30" t="str">
        <f>ASC(①陸連データ貼付け!D894)</f>
        <v>ﾖｼｶﾜ ｺｳｼﾞ</v>
      </c>
      <c r="G894" s="30" t="str">
        <f>①陸連データ貼付け!E894</f>
        <v>男</v>
      </c>
      <c r="H894" s="30">
        <f>①陸連データ貼付け!H894</f>
        <v>8166</v>
      </c>
      <c r="I894" s="30" t="str">
        <f>①陸連データ貼付け!I894</f>
        <v>西尾クラブ</v>
      </c>
      <c r="J894" s="30" t="str">
        <f>①陸連データ貼付け!J894</f>
        <v>ニシオクラブ</v>
      </c>
      <c r="K894" s="30" t="str">
        <f t="shared" si="44"/>
        <v>西尾クラブ</v>
      </c>
      <c r="L894" s="30" t="str">
        <f>IF(①陸連データ貼付け!P894="","",①陸連データ貼付け!P894)</f>
        <v/>
      </c>
      <c r="M894" s="30" t="str">
        <f>①陸連データ貼付け!Q894</f>
        <v>一般</v>
      </c>
    </row>
    <row r="895" spans="1:13">
      <c r="A895" s="30" t="str">
        <f>IF(①陸連データ貼付け!M895="","",①陸連データ貼付け!M895)</f>
        <v>C573</v>
      </c>
      <c r="B895" s="30" t="str">
        <f t="shared" si="42"/>
        <v>C</v>
      </c>
      <c r="C895" s="30" t="str">
        <f t="shared" si="43"/>
        <v>573</v>
      </c>
      <c r="D895" s="30">
        <f>①陸連データ貼付け!B895</f>
        <v>69629638</v>
      </c>
      <c r="E895" s="30" t="str">
        <f>①陸連データ貼付け!C895</f>
        <v>岩間　弘晃</v>
      </c>
      <c r="F895" s="30" t="str">
        <f>ASC(①陸連データ貼付け!D895)</f>
        <v>ｲﾜﾏ ﾋﾛｱｷ</v>
      </c>
      <c r="G895" s="30" t="str">
        <f>①陸連データ貼付け!E895</f>
        <v>男</v>
      </c>
      <c r="H895" s="30">
        <f>①陸連データ貼付け!H895</f>
        <v>16822</v>
      </c>
      <c r="I895" s="30" t="str">
        <f>①陸連データ貼付け!I895</f>
        <v>ＢＩＧ　ＢＥＡＴ</v>
      </c>
      <c r="J895" s="30" t="str">
        <f>①陸連データ貼付け!J895</f>
        <v>ビッグビート</v>
      </c>
      <c r="K895" s="30" t="str">
        <f t="shared" si="44"/>
        <v>ＢＩＧ　ＢＥＡＴ</v>
      </c>
      <c r="L895" s="30" t="str">
        <f>IF(①陸連データ貼付け!P895="","",①陸連データ貼付け!P895)</f>
        <v/>
      </c>
      <c r="M895" s="30" t="str">
        <f>①陸連データ貼付け!Q895</f>
        <v>一般</v>
      </c>
    </row>
    <row r="896" spans="1:13">
      <c r="A896" s="30" t="str">
        <f>IF(①陸連データ貼付け!M896="","",①陸連データ貼付け!M896)</f>
        <v>C566</v>
      </c>
      <c r="B896" s="30" t="str">
        <f t="shared" si="42"/>
        <v>C</v>
      </c>
      <c r="C896" s="30" t="str">
        <f t="shared" si="43"/>
        <v>566</v>
      </c>
      <c r="D896" s="30">
        <f>①陸連データ貼付け!B896</f>
        <v>5181621</v>
      </c>
      <c r="E896" s="30" t="str">
        <f>①陸連データ貼付け!C896</f>
        <v>大野　美穂</v>
      </c>
      <c r="F896" s="30" t="str">
        <f>ASC(①陸連データ貼付け!D896)</f>
        <v>ｵｵﾉ ﾐﾎ</v>
      </c>
      <c r="G896" s="30" t="str">
        <f>①陸連データ貼付け!E896</f>
        <v>女</v>
      </c>
      <c r="H896" s="30">
        <f>①陸連データ貼付け!H896</f>
        <v>16822</v>
      </c>
      <c r="I896" s="30" t="str">
        <f>①陸連データ貼付け!I896</f>
        <v>ＢＩＧ　ＢＥＡＴ</v>
      </c>
      <c r="J896" s="30" t="str">
        <f>①陸連データ貼付け!J896</f>
        <v>ビッグビート</v>
      </c>
      <c r="K896" s="30" t="str">
        <f t="shared" si="44"/>
        <v>ＢＩＧ　ＢＥＡＴ</v>
      </c>
      <c r="L896" s="30" t="str">
        <f>IF(①陸連データ貼付け!P896="","",①陸連データ貼付け!P896)</f>
        <v/>
      </c>
      <c r="M896" s="30" t="str">
        <f>①陸連データ貼付け!Q896</f>
        <v>一般</v>
      </c>
    </row>
    <row r="897" spans="1:13">
      <c r="A897" s="30" t="str">
        <f>IF(①陸連データ貼付け!M897="","",①陸連データ貼付け!M897)</f>
        <v>C565</v>
      </c>
      <c r="B897" s="30" t="str">
        <f t="shared" si="42"/>
        <v>C</v>
      </c>
      <c r="C897" s="30" t="str">
        <f t="shared" si="43"/>
        <v>565</v>
      </c>
      <c r="D897" s="30">
        <f>①陸連データ貼付け!B897</f>
        <v>2943826</v>
      </c>
      <c r="E897" s="30" t="str">
        <f>①陸連データ貼付け!C897</f>
        <v>甲斐　実</v>
      </c>
      <c r="F897" s="30" t="str">
        <f>ASC(①陸連データ貼付け!D897)</f>
        <v>ｶｲ ﾐﾉﾙ</v>
      </c>
      <c r="G897" s="30" t="str">
        <f>①陸連データ貼付け!E897</f>
        <v>男</v>
      </c>
      <c r="H897" s="30">
        <f>①陸連データ貼付け!H897</f>
        <v>16822</v>
      </c>
      <c r="I897" s="30" t="str">
        <f>①陸連データ貼付け!I897</f>
        <v>ＢＩＧ　ＢＥＡＴ</v>
      </c>
      <c r="J897" s="30" t="str">
        <f>①陸連データ貼付け!J897</f>
        <v>ビッグビート</v>
      </c>
      <c r="K897" s="30" t="str">
        <f t="shared" si="44"/>
        <v>ＢＩＧ　ＢＥＡＴ</v>
      </c>
      <c r="L897" s="30" t="str">
        <f>IF(①陸連データ貼付け!P897="","",①陸連データ貼付け!P897)</f>
        <v/>
      </c>
      <c r="M897" s="30" t="str">
        <f>①陸連データ貼付け!Q897</f>
        <v>一般</v>
      </c>
    </row>
    <row r="898" spans="1:13">
      <c r="A898" s="30" t="str">
        <f>IF(①陸連データ貼付け!M898="","",①陸連データ貼付け!M898)</f>
        <v>C571</v>
      </c>
      <c r="B898" s="30" t="str">
        <f t="shared" si="42"/>
        <v>C</v>
      </c>
      <c r="C898" s="30" t="str">
        <f t="shared" si="43"/>
        <v>571</v>
      </c>
      <c r="D898" s="30">
        <f>①陸連データ貼付け!B898</f>
        <v>69262429</v>
      </c>
      <c r="E898" s="30" t="str">
        <f>①陸連データ貼付け!C898</f>
        <v>加藤　かほり</v>
      </c>
      <c r="F898" s="30" t="str">
        <f>ASC(①陸連データ貼付け!D898)</f>
        <v>ｶﾄｳ ｶﾎﾘ</v>
      </c>
      <c r="G898" s="30" t="str">
        <f>①陸連データ貼付け!E898</f>
        <v>女</v>
      </c>
      <c r="H898" s="30">
        <f>①陸連データ貼付け!H898</f>
        <v>16822</v>
      </c>
      <c r="I898" s="30" t="str">
        <f>①陸連データ貼付け!I898</f>
        <v>ＢＩＧ　ＢＥＡＴ</v>
      </c>
      <c r="J898" s="30" t="str">
        <f>①陸連データ貼付け!J898</f>
        <v>ビッグビート</v>
      </c>
      <c r="K898" s="30" t="str">
        <f t="shared" si="44"/>
        <v>ＢＩＧ　ＢＥＡＴ</v>
      </c>
      <c r="L898" s="30" t="str">
        <f>IF(①陸連データ貼付け!P898="","",①陸連データ貼付け!P898)</f>
        <v/>
      </c>
      <c r="M898" s="30" t="str">
        <f>①陸連データ貼付け!Q898</f>
        <v>一般</v>
      </c>
    </row>
    <row r="899" spans="1:13">
      <c r="A899" s="30" t="str">
        <f>IF(①陸連データ貼付け!M899="","",①陸連データ貼付け!M899)</f>
        <v>C569</v>
      </c>
      <c r="B899" s="30" t="str">
        <f t="shared" si="42"/>
        <v>C</v>
      </c>
      <c r="C899" s="30" t="str">
        <f t="shared" si="43"/>
        <v>569</v>
      </c>
      <c r="D899" s="30">
        <f>①陸連データ貼付け!B899</f>
        <v>45949637</v>
      </c>
      <c r="E899" s="30" t="str">
        <f>①陸連データ貼付け!C899</f>
        <v>佐藤　真希子</v>
      </c>
      <c r="F899" s="30" t="str">
        <f>ASC(①陸連データ貼付け!D899)</f>
        <v>ｻﾄｳ ﾏｷｺ</v>
      </c>
      <c r="G899" s="30" t="str">
        <f>①陸連データ貼付け!E899</f>
        <v>女</v>
      </c>
      <c r="H899" s="30">
        <f>①陸連データ貼付け!H899</f>
        <v>16822</v>
      </c>
      <c r="I899" s="30" t="str">
        <f>①陸連データ貼付け!I899</f>
        <v>ＢＩＧ　ＢＥＡＴ</v>
      </c>
      <c r="J899" s="30" t="str">
        <f>①陸連データ貼付け!J899</f>
        <v>ビッグビート</v>
      </c>
      <c r="K899" s="30" t="str">
        <f t="shared" si="44"/>
        <v>ＢＩＧ　ＢＥＡＴ</v>
      </c>
      <c r="L899" s="30" t="str">
        <f>IF(①陸連データ貼付け!P899="","",①陸連データ貼付け!P899)</f>
        <v/>
      </c>
      <c r="M899" s="30" t="str">
        <f>①陸連データ貼付け!Q899</f>
        <v>一般</v>
      </c>
    </row>
    <row r="900" spans="1:13">
      <c r="A900" s="30" t="str">
        <f>IF(①陸連データ貼付け!M900="","",①陸連データ貼付け!M900)</f>
        <v>C568</v>
      </c>
      <c r="B900" s="30" t="str">
        <f t="shared" si="42"/>
        <v>C</v>
      </c>
      <c r="C900" s="30" t="str">
        <f t="shared" si="43"/>
        <v>568</v>
      </c>
      <c r="D900" s="30">
        <f>①陸連データ貼付け!B900</f>
        <v>21980222</v>
      </c>
      <c r="E900" s="30" t="str">
        <f>①陸連データ貼付け!C900</f>
        <v>杉浦　一実</v>
      </c>
      <c r="F900" s="30" t="str">
        <f>ASC(①陸連データ貼付け!D900)</f>
        <v>ｽｷﾞｳﾗ ｶｽﾞﾐ</v>
      </c>
      <c r="G900" s="30" t="str">
        <f>①陸連データ貼付け!E900</f>
        <v>男</v>
      </c>
      <c r="H900" s="30">
        <f>①陸連データ貼付け!H900</f>
        <v>16822</v>
      </c>
      <c r="I900" s="30" t="str">
        <f>①陸連データ貼付け!I900</f>
        <v>ＢＩＧ　ＢＥＡＴ</v>
      </c>
      <c r="J900" s="30" t="str">
        <f>①陸連データ貼付け!J900</f>
        <v>ビッグビート</v>
      </c>
      <c r="K900" s="30" t="str">
        <f t="shared" si="44"/>
        <v>ＢＩＧ　ＢＥＡＴ</v>
      </c>
      <c r="L900" s="30" t="str">
        <f>IF(①陸連データ貼付け!P900="","",①陸連データ貼付け!P900)</f>
        <v/>
      </c>
      <c r="M900" s="30" t="str">
        <f>①陸連データ貼付け!Q900</f>
        <v>一般</v>
      </c>
    </row>
    <row r="901" spans="1:13">
      <c r="A901" s="30" t="str">
        <f>IF(①陸連データ貼付け!M901="","",①陸連データ貼付け!M901)</f>
        <v>C567</v>
      </c>
      <c r="B901" s="30" t="str">
        <f t="shared" si="42"/>
        <v>C</v>
      </c>
      <c r="C901" s="30" t="str">
        <f t="shared" si="43"/>
        <v>567</v>
      </c>
      <c r="D901" s="30">
        <f>①陸連データ貼付け!B901</f>
        <v>16864429</v>
      </c>
      <c r="E901" s="30" t="str">
        <f>①陸連データ貼付け!C901</f>
        <v>成瀬　素幹</v>
      </c>
      <c r="F901" s="30" t="str">
        <f>ASC(①陸連データ貼付け!D901)</f>
        <v>ﾅﾙｾ ﾓﾄｷ</v>
      </c>
      <c r="G901" s="30" t="str">
        <f>①陸連データ貼付け!E901</f>
        <v>男</v>
      </c>
      <c r="H901" s="30">
        <f>①陸連データ貼付け!H901</f>
        <v>16822</v>
      </c>
      <c r="I901" s="30" t="str">
        <f>①陸連データ貼付け!I901</f>
        <v>ＢＩＧ　ＢＥＡＴ</v>
      </c>
      <c r="J901" s="30" t="str">
        <f>①陸連データ貼付け!J901</f>
        <v>ビッグビート</v>
      </c>
      <c r="K901" s="30" t="str">
        <f t="shared" si="44"/>
        <v>ＢＩＧ　ＢＥＡＴ</v>
      </c>
      <c r="L901" s="30" t="str">
        <f>IF(①陸連データ貼付け!P901="","",①陸連データ貼付け!P901)</f>
        <v/>
      </c>
      <c r="M901" s="30" t="str">
        <f>①陸連データ貼付け!Q901</f>
        <v>一般</v>
      </c>
    </row>
    <row r="902" spans="1:13">
      <c r="A902" s="30" t="str">
        <f>IF(①陸連データ貼付け!M902="","",①陸連データ貼付け!M902)</f>
        <v>C572</v>
      </c>
      <c r="B902" s="30" t="str">
        <f t="shared" si="42"/>
        <v>C</v>
      </c>
      <c r="C902" s="30" t="str">
        <f t="shared" si="43"/>
        <v>572</v>
      </c>
      <c r="D902" s="30">
        <f>①陸連データ貼付け!B902</f>
        <v>69629537</v>
      </c>
      <c r="E902" s="30" t="str">
        <f>①陸連データ貼付け!C902</f>
        <v>藤田　康平</v>
      </c>
      <c r="F902" s="30" t="str">
        <f>ASC(①陸連データ貼付け!D902)</f>
        <v>ﾌｼﾞﾀ ｺｳﾍｲ</v>
      </c>
      <c r="G902" s="30" t="str">
        <f>①陸連データ貼付け!E902</f>
        <v>男</v>
      </c>
      <c r="H902" s="30">
        <f>①陸連データ貼付け!H902</f>
        <v>16822</v>
      </c>
      <c r="I902" s="30" t="str">
        <f>①陸連データ貼付け!I902</f>
        <v>ＢＩＧ　ＢＥＡＴ</v>
      </c>
      <c r="J902" s="30" t="str">
        <f>①陸連データ貼付け!J902</f>
        <v>ビッグビート</v>
      </c>
      <c r="K902" s="30" t="str">
        <f t="shared" si="44"/>
        <v>ＢＩＧ　ＢＥＡＴ</v>
      </c>
      <c r="L902" s="30" t="str">
        <f>IF(①陸連データ貼付け!P902="","",①陸連データ貼付け!P902)</f>
        <v/>
      </c>
      <c r="M902" s="30" t="str">
        <f>①陸連データ貼付け!Q902</f>
        <v>一般</v>
      </c>
    </row>
    <row r="903" spans="1:13">
      <c r="A903" s="30" t="str">
        <f>IF(①陸連データ貼付け!M903="","",①陸連データ貼付け!M903)</f>
        <v>C574</v>
      </c>
      <c r="B903" s="30" t="str">
        <f t="shared" si="42"/>
        <v>C</v>
      </c>
      <c r="C903" s="30" t="str">
        <f t="shared" si="43"/>
        <v>574</v>
      </c>
      <c r="D903" s="30">
        <f>①陸連データ貼付け!B903</f>
        <v>69630024</v>
      </c>
      <c r="E903" s="30" t="str">
        <f>①陸連データ貼付け!C903</f>
        <v>丸山　慎治</v>
      </c>
      <c r="F903" s="30" t="str">
        <f>ASC(①陸連データ貼付け!D903)</f>
        <v>ﾏﾙﾔﾏ ｼﾝｼﾞ</v>
      </c>
      <c r="G903" s="30" t="str">
        <f>①陸連データ貼付け!E903</f>
        <v>男</v>
      </c>
      <c r="H903" s="30">
        <f>①陸連データ貼付け!H903</f>
        <v>16822</v>
      </c>
      <c r="I903" s="30" t="str">
        <f>①陸連データ貼付け!I903</f>
        <v>ＢＩＧ　ＢＥＡＴ</v>
      </c>
      <c r="J903" s="30" t="str">
        <f>①陸連データ貼付け!J903</f>
        <v>ビッグビート</v>
      </c>
      <c r="K903" s="30" t="str">
        <f t="shared" si="44"/>
        <v>ＢＩＧ　ＢＥＡＴ</v>
      </c>
      <c r="L903" s="30" t="str">
        <f>IF(①陸連データ貼付け!P903="","",①陸連データ貼付け!P903)</f>
        <v/>
      </c>
      <c r="M903" s="30" t="str">
        <f>①陸連データ貼付け!Q903</f>
        <v>一般</v>
      </c>
    </row>
    <row r="904" spans="1:13">
      <c r="A904" s="30" t="str">
        <f>IF(①陸連データ貼付け!M904="","",①陸連データ貼付け!M904)</f>
        <v>C570</v>
      </c>
      <c r="B904" s="30" t="str">
        <f t="shared" si="42"/>
        <v>C</v>
      </c>
      <c r="C904" s="30" t="str">
        <f t="shared" si="43"/>
        <v>570</v>
      </c>
      <c r="D904" s="30">
        <f>①陸連データ貼付け!B904</f>
        <v>58634026</v>
      </c>
      <c r="E904" s="30" t="str">
        <f>①陸連データ貼付け!C904</f>
        <v>山村　宗幸</v>
      </c>
      <c r="F904" s="30" t="str">
        <f>ASC(①陸連データ貼付け!D904)</f>
        <v>ﾔﾏﾑﾗ ﾑﾈﾕｷ</v>
      </c>
      <c r="G904" s="30" t="str">
        <f>①陸連データ貼付け!E904</f>
        <v>男</v>
      </c>
      <c r="H904" s="30">
        <f>①陸連データ貼付け!H904</f>
        <v>16822</v>
      </c>
      <c r="I904" s="30" t="str">
        <f>①陸連データ貼付け!I904</f>
        <v>ＢＩＧ　ＢＥＡＴ</v>
      </c>
      <c r="J904" s="30" t="str">
        <f>①陸連データ貼付け!J904</f>
        <v>ビッグビート</v>
      </c>
      <c r="K904" s="30" t="str">
        <f t="shared" si="44"/>
        <v>ＢＩＧ　ＢＥＡＴ</v>
      </c>
      <c r="L904" s="30" t="str">
        <f>IF(①陸連データ貼付け!P904="","",①陸連データ貼付け!P904)</f>
        <v/>
      </c>
      <c r="M904" s="30" t="str">
        <f>①陸連データ貼付け!Q904</f>
        <v>一般</v>
      </c>
    </row>
    <row r="905" spans="1:13">
      <c r="A905" s="30" t="str">
        <f>IF(①陸連データ貼付け!M905="","",①陸連データ貼付け!M905)</f>
        <v>C616</v>
      </c>
      <c r="B905" s="30" t="str">
        <f t="shared" si="42"/>
        <v>C</v>
      </c>
      <c r="C905" s="30" t="str">
        <f t="shared" si="43"/>
        <v>616</v>
      </c>
      <c r="D905" s="30">
        <f>①陸連データ貼付け!B905</f>
        <v>71489029</v>
      </c>
      <c r="E905" s="30" t="str">
        <f>①陸連データ貼付け!C905</f>
        <v>大槻　昇平</v>
      </c>
      <c r="F905" s="30" t="str">
        <f>ASC(①陸連データ貼付け!D905)</f>
        <v>ｵｵﾂｷ ｼｮｳﾍｲ</v>
      </c>
      <c r="G905" s="30" t="str">
        <f>①陸連データ貼付け!E905</f>
        <v>男</v>
      </c>
      <c r="H905" s="30">
        <f>①陸連データ貼付け!H905</f>
        <v>7764</v>
      </c>
      <c r="I905" s="30" t="str">
        <f>①陸連データ貼付け!I905</f>
        <v>ビューテック</v>
      </c>
      <c r="J905" s="30" t="str">
        <f>①陸連データ貼付け!J905</f>
        <v>ビューテックカブシキカイシャ</v>
      </c>
      <c r="K905" s="30" t="str">
        <f t="shared" si="44"/>
        <v>ビューテック</v>
      </c>
      <c r="L905" s="30" t="str">
        <f>IF(①陸連データ貼付け!P905="","",①陸連データ貼付け!P905)</f>
        <v/>
      </c>
      <c r="M905" s="30" t="str">
        <f>①陸連データ貼付け!Q905</f>
        <v>一般</v>
      </c>
    </row>
    <row r="906" spans="1:13">
      <c r="A906" s="30" t="str">
        <f>IF(①陸連データ貼付け!M906="","",①陸連データ貼付け!M906)</f>
        <v>C611</v>
      </c>
      <c r="B906" s="30" t="str">
        <f t="shared" si="42"/>
        <v>C</v>
      </c>
      <c r="C906" s="30" t="str">
        <f t="shared" si="43"/>
        <v>611</v>
      </c>
      <c r="D906" s="30">
        <f>①陸連データ貼付け!B906</f>
        <v>3112714</v>
      </c>
      <c r="E906" s="30" t="str">
        <f>①陸連データ貼付け!C906</f>
        <v>小野　良太</v>
      </c>
      <c r="F906" s="30" t="str">
        <f>ASC(①陸連データ貼付け!D906)</f>
        <v>ｵﾉ ﾘｮｳﾀ</v>
      </c>
      <c r="G906" s="30" t="str">
        <f>①陸連データ貼付け!E906</f>
        <v>男</v>
      </c>
      <c r="H906" s="30">
        <f>①陸連データ貼付け!H906</f>
        <v>7764</v>
      </c>
      <c r="I906" s="30" t="str">
        <f>①陸連データ貼付け!I906</f>
        <v>ビューテック</v>
      </c>
      <c r="J906" s="30" t="str">
        <f>①陸連データ貼付け!J906</f>
        <v>ビューテックカブシキカイシャ</v>
      </c>
      <c r="K906" s="30" t="str">
        <f t="shared" si="44"/>
        <v>ビューテック</v>
      </c>
      <c r="L906" s="30" t="str">
        <f>IF(①陸連データ貼付け!P906="","",①陸連データ貼付け!P906)</f>
        <v/>
      </c>
      <c r="M906" s="30" t="str">
        <f>①陸連データ貼付け!Q906</f>
        <v>一般</v>
      </c>
    </row>
    <row r="907" spans="1:13">
      <c r="A907" s="30" t="str">
        <f>IF(①陸連データ貼付け!M907="","",①陸連データ貼付け!M907)</f>
        <v>C612</v>
      </c>
      <c r="B907" s="30" t="str">
        <f t="shared" si="42"/>
        <v>C</v>
      </c>
      <c r="C907" s="30" t="str">
        <f t="shared" si="43"/>
        <v>612</v>
      </c>
      <c r="D907" s="30">
        <f>①陸連データ貼付け!B907</f>
        <v>7654426</v>
      </c>
      <c r="E907" s="30" t="str">
        <f>①陸連データ貼付け!C907</f>
        <v>小角　賢吾</v>
      </c>
      <c r="F907" s="30" t="str">
        <f>ASC(①陸連データ貼付け!D907)</f>
        <v>ｺｽﾐ ｹﾝｺﾞ</v>
      </c>
      <c r="G907" s="30" t="str">
        <f>①陸連データ貼付け!E907</f>
        <v>男</v>
      </c>
      <c r="H907" s="30">
        <f>①陸連データ貼付け!H907</f>
        <v>7764</v>
      </c>
      <c r="I907" s="30" t="str">
        <f>①陸連データ貼付け!I907</f>
        <v>ビューテック</v>
      </c>
      <c r="J907" s="30" t="str">
        <f>①陸連データ貼付け!J907</f>
        <v>ビューテックカブシキカイシャ</v>
      </c>
      <c r="K907" s="30" t="str">
        <f t="shared" si="44"/>
        <v>ビューテック</v>
      </c>
      <c r="L907" s="30" t="str">
        <f>IF(①陸連データ貼付け!P907="","",①陸連データ貼付け!P907)</f>
        <v/>
      </c>
      <c r="M907" s="30" t="str">
        <f>①陸連データ貼付け!Q907</f>
        <v>一般</v>
      </c>
    </row>
    <row r="908" spans="1:13">
      <c r="A908" s="30" t="str">
        <f>IF(①陸連データ貼付け!M908="","",①陸連データ貼付け!M908)</f>
        <v>C613</v>
      </c>
      <c r="B908" s="30" t="str">
        <f t="shared" si="42"/>
        <v>C</v>
      </c>
      <c r="C908" s="30" t="str">
        <f t="shared" si="43"/>
        <v>613</v>
      </c>
      <c r="D908" s="30">
        <f>①陸連データ貼付け!B908</f>
        <v>23871526</v>
      </c>
      <c r="E908" s="30" t="str">
        <f>①陸連データ貼付け!C908</f>
        <v>芝原　崇晃</v>
      </c>
      <c r="F908" s="30" t="str">
        <f>ASC(①陸連データ貼付け!D908)</f>
        <v>ｼﾊﾞﾊﾗ ﾀｶｱｷ</v>
      </c>
      <c r="G908" s="30" t="str">
        <f>①陸連データ貼付け!E908</f>
        <v>男</v>
      </c>
      <c r="H908" s="30">
        <f>①陸連データ貼付け!H908</f>
        <v>7764</v>
      </c>
      <c r="I908" s="30" t="str">
        <f>①陸連データ貼付け!I908</f>
        <v>ビューテック</v>
      </c>
      <c r="J908" s="30" t="str">
        <f>①陸連データ貼付け!J908</f>
        <v>ビューテックカブシキカイシャ</v>
      </c>
      <c r="K908" s="30" t="str">
        <f t="shared" si="44"/>
        <v>ビューテック</v>
      </c>
      <c r="L908" s="30" t="str">
        <f>IF(①陸連データ貼付け!P908="","",①陸連データ貼付け!P908)</f>
        <v/>
      </c>
      <c r="M908" s="30" t="str">
        <f>①陸連データ貼付け!Q908</f>
        <v>一般</v>
      </c>
    </row>
    <row r="909" spans="1:13">
      <c r="A909" s="30" t="str">
        <f>IF(①陸連データ貼付け!M909="","",①陸連データ貼付け!M909)</f>
        <v>C609</v>
      </c>
      <c r="B909" s="30" t="str">
        <f t="shared" si="42"/>
        <v>C</v>
      </c>
      <c r="C909" s="30" t="str">
        <f t="shared" si="43"/>
        <v>609</v>
      </c>
      <c r="D909" s="30">
        <f>①陸連データ貼付け!B909</f>
        <v>2959732</v>
      </c>
      <c r="E909" s="30" t="str">
        <f>①陸連データ貼付け!C909</f>
        <v>清水　充人</v>
      </c>
      <c r="F909" s="30" t="str">
        <f>ASC(①陸連データ貼付け!D909)</f>
        <v>ｼﾐｽﾞ ﾐﾂﾋﾄ</v>
      </c>
      <c r="G909" s="30" t="str">
        <f>①陸連データ貼付け!E909</f>
        <v>男</v>
      </c>
      <c r="H909" s="30">
        <f>①陸連データ貼付け!H909</f>
        <v>7764</v>
      </c>
      <c r="I909" s="30" t="str">
        <f>①陸連データ貼付け!I909</f>
        <v>ビューテック</v>
      </c>
      <c r="J909" s="30" t="str">
        <f>①陸連データ貼付け!J909</f>
        <v>ビューテックカブシキカイシャ</v>
      </c>
      <c r="K909" s="30" t="str">
        <f t="shared" si="44"/>
        <v>ビューテック</v>
      </c>
      <c r="L909" s="30" t="str">
        <f>IF(①陸連データ貼付け!P909="","",①陸連データ貼付け!P909)</f>
        <v/>
      </c>
      <c r="M909" s="30" t="str">
        <f>①陸連データ貼付け!Q909</f>
        <v>一般</v>
      </c>
    </row>
    <row r="910" spans="1:13">
      <c r="A910" s="30" t="str">
        <f>IF(①陸連データ貼付け!M910="","",①陸連データ貼付け!M910)</f>
        <v>C614</v>
      </c>
      <c r="B910" s="30" t="str">
        <f t="shared" si="42"/>
        <v>C</v>
      </c>
      <c r="C910" s="30" t="str">
        <f t="shared" si="43"/>
        <v>614</v>
      </c>
      <c r="D910" s="30">
        <f>①陸連データ貼付け!B910</f>
        <v>24788231</v>
      </c>
      <c r="E910" s="30" t="str">
        <f>①陸連データ貼付け!C910</f>
        <v>玉村　圭吾</v>
      </c>
      <c r="F910" s="30" t="str">
        <f>ASC(①陸連データ貼付け!D910)</f>
        <v>ﾀﾏﾑﾗ ｹｲｺﾞ</v>
      </c>
      <c r="G910" s="30" t="str">
        <f>①陸連データ貼付け!E910</f>
        <v>男</v>
      </c>
      <c r="H910" s="30">
        <f>①陸連データ貼付け!H910</f>
        <v>7764</v>
      </c>
      <c r="I910" s="30" t="str">
        <f>①陸連データ貼付け!I910</f>
        <v>ビューテック</v>
      </c>
      <c r="J910" s="30" t="str">
        <f>①陸連データ貼付け!J910</f>
        <v>ビューテックカブシキカイシャ</v>
      </c>
      <c r="K910" s="30" t="str">
        <f t="shared" si="44"/>
        <v>ビューテック</v>
      </c>
      <c r="L910" s="30" t="str">
        <f>IF(①陸連データ貼付け!P910="","",①陸連データ貼付け!P910)</f>
        <v/>
      </c>
      <c r="M910" s="30" t="str">
        <f>①陸連データ貼付け!Q910</f>
        <v>一般</v>
      </c>
    </row>
    <row r="911" spans="1:13">
      <c r="A911" s="30" t="str">
        <f>IF(①陸連データ貼付け!M911="","",①陸連データ貼付け!M911)</f>
        <v>C610</v>
      </c>
      <c r="B911" s="30" t="str">
        <f t="shared" si="42"/>
        <v>C</v>
      </c>
      <c r="C911" s="30" t="str">
        <f t="shared" si="43"/>
        <v>610</v>
      </c>
      <c r="D911" s="30">
        <f>①陸連データ貼付け!B911</f>
        <v>3067925</v>
      </c>
      <c r="E911" s="30" t="str">
        <f>①陸連データ貼付け!C911</f>
        <v>中村　暢宏</v>
      </c>
      <c r="F911" s="30" t="str">
        <f>ASC(①陸連データ貼付け!D911)</f>
        <v>ﾅｶﾑﾗ ﾉﾌﾞﾋﾛ</v>
      </c>
      <c r="G911" s="30" t="str">
        <f>①陸連データ貼付け!E911</f>
        <v>男</v>
      </c>
      <c r="H911" s="30">
        <f>①陸連データ貼付け!H911</f>
        <v>7764</v>
      </c>
      <c r="I911" s="30" t="str">
        <f>①陸連データ貼付け!I911</f>
        <v>ビューテック</v>
      </c>
      <c r="J911" s="30" t="str">
        <f>①陸連データ貼付け!J911</f>
        <v>ビューテックカブシキカイシャ</v>
      </c>
      <c r="K911" s="30" t="str">
        <f t="shared" si="44"/>
        <v>ビューテック</v>
      </c>
      <c r="L911" s="30" t="str">
        <f>IF(①陸連データ貼付け!P911="","",①陸連データ貼付け!P911)</f>
        <v/>
      </c>
      <c r="M911" s="30" t="str">
        <f>①陸連データ貼付け!Q911</f>
        <v>一般</v>
      </c>
    </row>
    <row r="912" spans="1:13">
      <c r="A912" s="30" t="str">
        <f>IF(①陸連データ貼付け!M912="","",①陸連データ貼付け!M912)</f>
        <v>C615</v>
      </c>
      <c r="B912" s="30" t="str">
        <f t="shared" si="42"/>
        <v>C</v>
      </c>
      <c r="C912" s="30" t="str">
        <f t="shared" si="43"/>
        <v>615</v>
      </c>
      <c r="D912" s="30">
        <f>①陸連データ貼付け!B912</f>
        <v>45606728</v>
      </c>
      <c r="E912" s="30" t="str">
        <f>①陸連データ貼付け!C912</f>
        <v>藤井　尭</v>
      </c>
      <c r="F912" s="30" t="str">
        <f>ASC(①陸連データ貼付け!D912)</f>
        <v>ﾌｼﾞｲ ﾀｶｼ</v>
      </c>
      <c r="G912" s="30" t="str">
        <f>①陸連データ貼付け!E912</f>
        <v>男</v>
      </c>
      <c r="H912" s="30">
        <f>①陸連データ貼付け!H912</f>
        <v>7764</v>
      </c>
      <c r="I912" s="30" t="str">
        <f>①陸連データ貼付け!I912</f>
        <v>ビューテック</v>
      </c>
      <c r="J912" s="30" t="str">
        <f>①陸連データ貼付け!J912</f>
        <v>ビューテックカブシキカイシャ</v>
      </c>
      <c r="K912" s="30" t="str">
        <f t="shared" si="44"/>
        <v>ビューテック</v>
      </c>
      <c r="L912" s="30" t="str">
        <f>IF(①陸連データ貼付け!P912="","",①陸連データ貼付け!P912)</f>
        <v/>
      </c>
      <c r="M912" s="30" t="str">
        <f>①陸連データ貼付け!Q912</f>
        <v>一般</v>
      </c>
    </row>
    <row r="913" spans="1:13">
      <c r="A913" s="30" t="str">
        <f>IF(①陸連データ貼付け!M913="","",①陸連データ貼付け!M913)</f>
        <v>V5417</v>
      </c>
      <c r="B913" s="30" t="str">
        <f t="shared" si="42"/>
        <v>V</v>
      </c>
      <c r="C913" s="30" t="str">
        <f t="shared" si="43"/>
        <v>5417</v>
      </c>
      <c r="D913" s="30">
        <f>①陸連データ貼付け!B913</f>
        <v>96800023</v>
      </c>
      <c r="E913" s="30" t="str">
        <f>①陸連データ貼付け!C913</f>
        <v>浅井　里菜</v>
      </c>
      <c r="F913" s="30" t="str">
        <f>ASC(①陸連データ貼付け!D913)</f>
        <v>ｱｻｲ ﾘﾅ</v>
      </c>
      <c r="G913" s="30" t="str">
        <f>①陸連データ貼付け!E913</f>
        <v>女</v>
      </c>
      <c r="H913" s="30">
        <f>①陸連データ貼付け!H913</f>
        <v>29589</v>
      </c>
      <c r="I913" s="30" t="str">
        <f>①陸連データ貼付け!I913</f>
        <v>へきなん陸上クラブ</v>
      </c>
      <c r="J913" s="30" t="str">
        <f>①陸連データ貼付け!J913</f>
        <v>ヘキナンリクジョウクラブ</v>
      </c>
      <c r="K913" s="30" t="str">
        <f t="shared" si="44"/>
        <v>へきなん陸上クラブ</v>
      </c>
      <c r="L913" s="30" t="str">
        <f>IF(①陸連データ貼付け!P913="","",①陸連データ貼付け!P913)</f>
        <v/>
      </c>
      <c r="M913" s="30" t="str">
        <f>①陸連データ貼付け!Q913</f>
        <v>一般</v>
      </c>
    </row>
    <row r="914" spans="1:13">
      <c r="A914" s="30" t="str">
        <f>IF(①陸連データ貼付け!M914="","",①陸連データ貼付け!M914)</f>
        <v>V5360</v>
      </c>
      <c r="B914" s="30" t="str">
        <f t="shared" si="42"/>
        <v>V</v>
      </c>
      <c r="C914" s="30" t="str">
        <f t="shared" si="43"/>
        <v>5360</v>
      </c>
      <c r="D914" s="30">
        <f>①陸連データ貼付け!B914</f>
        <v>85033322</v>
      </c>
      <c r="E914" s="30" t="str">
        <f>①陸連データ貼付け!C914</f>
        <v>安藤　小万智</v>
      </c>
      <c r="F914" s="30" t="str">
        <f>ASC(①陸連データ貼付け!D914)</f>
        <v>ｱﾝﾄﾞｳ ｺﾏﾁ</v>
      </c>
      <c r="G914" s="30" t="str">
        <f>①陸連データ貼付け!E914</f>
        <v>女</v>
      </c>
      <c r="H914" s="30">
        <f>①陸連データ貼付け!H914</f>
        <v>29589</v>
      </c>
      <c r="I914" s="30" t="str">
        <f>①陸連データ貼付け!I914</f>
        <v>へきなん陸上クラブ</v>
      </c>
      <c r="J914" s="30" t="str">
        <f>①陸連データ貼付け!J914</f>
        <v>ヘキナンリクジョウクラブ</v>
      </c>
      <c r="K914" s="30" t="str">
        <f t="shared" si="44"/>
        <v>へきなん陸上クラブ</v>
      </c>
      <c r="L914" s="30" t="str">
        <f>IF(①陸連データ貼付け!P914="","",①陸連データ貼付け!P914)</f>
        <v/>
      </c>
      <c r="M914" s="30" t="str">
        <f>①陸連データ貼付け!Q914</f>
        <v>一般</v>
      </c>
    </row>
    <row r="915" spans="1:13">
      <c r="A915" s="30" t="str">
        <f>IF(①陸連データ貼付け!M915="","",①陸連データ貼付け!M915)</f>
        <v>V367</v>
      </c>
      <c r="B915" s="30" t="str">
        <f t="shared" si="42"/>
        <v>V</v>
      </c>
      <c r="C915" s="30" t="str">
        <f t="shared" si="43"/>
        <v>367</v>
      </c>
      <c r="D915" s="30">
        <f>①陸連データ貼付け!B915</f>
        <v>85033625</v>
      </c>
      <c r="E915" s="30" t="str">
        <f>①陸連データ貼付け!C915</f>
        <v>石川　勧次朗</v>
      </c>
      <c r="F915" s="30" t="str">
        <f>ASC(①陸連データ貼付け!D915)</f>
        <v>ｲｼｶﾜ ｶﾝｼﾞﾛｳ</v>
      </c>
      <c r="G915" s="30" t="str">
        <f>①陸連データ貼付け!E915</f>
        <v>男</v>
      </c>
      <c r="H915" s="30">
        <f>①陸連データ貼付け!H915</f>
        <v>29589</v>
      </c>
      <c r="I915" s="30" t="str">
        <f>①陸連データ貼付け!I915</f>
        <v>へきなん陸上クラブ</v>
      </c>
      <c r="J915" s="30" t="str">
        <f>①陸連データ貼付け!J915</f>
        <v>ヘキナンリクジョウクラブ</v>
      </c>
      <c r="K915" s="30" t="str">
        <f t="shared" si="44"/>
        <v>へきなん陸上クラブ</v>
      </c>
      <c r="L915" s="30" t="str">
        <f>IF(①陸連データ貼付け!P915="","",①陸連データ貼付け!P915)</f>
        <v/>
      </c>
      <c r="M915" s="30" t="str">
        <f>①陸連データ貼付け!Q915</f>
        <v>一般</v>
      </c>
    </row>
    <row r="916" spans="1:13">
      <c r="A916" s="30" t="str">
        <f>IF(①陸連データ貼付け!M916="","",①陸連データ貼付け!M916)</f>
        <v>V364</v>
      </c>
      <c r="B916" s="30" t="str">
        <f t="shared" si="42"/>
        <v>V</v>
      </c>
      <c r="C916" s="30" t="str">
        <f t="shared" si="43"/>
        <v>364</v>
      </c>
      <c r="D916" s="30">
        <f>①陸連データ貼付け!B916</f>
        <v>75847435</v>
      </c>
      <c r="E916" s="30" t="str">
        <f>①陸連データ貼付け!C916</f>
        <v>遠藤　耕介</v>
      </c>
      <c r="F916" s="30" t="str">
        <f>ASC(①陸連データ貼付け!D916)</f>
        <v>ｴﾝﾄﾞｳ ｺｳｽｹ</v>
      </c>
      <c r="G916" s="30" t="str">
        <f>①陸連データ貼付け!E916</f>
        <v>男</v>
      </c>
      <c r="H916" s="30">
        <f>①陸連データ貼付け!H916</f>
        <v>29589</v>
      </c>
      <c r="I916" s="30" t="str">
        <f>①陸連データ貼付け!I916</f>
        <v>へきなん陸上クラブ</v>
      </c>
      <c r="J916" s="30" t="str">
        <f>①陸連データ貼付け!J916</f>
        <v>ヘキナンリクジョウクラブ</v>
      </c>
      <c r="K916" s="30" t="str">
        <f t="shared" si="44"/>
        <v>へきなん陸上クラブ</v>
      </c>
      <c r="L916" s="30" t="str">
        <f>IF(①陸連データ貼付け!P916="","",①陸連データ貼付け!P916)</f>
        <v/>
      </c>
      <c r="M916" s="30" t="str">
        <f>①陸連データ貼付け!Q916</f>
        <v>一般</v>
      </c>
    </row>
    <row r="917" spans="1:13">
      <c r="A917" s="30" t="str">
        <f>IF(①陸連データ貼付け!M917="","",①陸連データ貼付け!M917)</f>
        <v>V5358</v>
      </c>
      <c r="B917" s="30" t="str">
        <f t="shared" si="42"/>
        <v>V</v>
      </c>
      <c r="C917" s="30" t="str">
        <f t="shared" si="43"/>
        <v>5358</v>
      </c>
      <c r="D917" s="30">
        <f>①陸連データ貼付け!B917</f>
        <v>75846939</v>
      </c>
      <c r="E917" s="30" t="str">
        <f>①陸連データ貼付け!C917</f>
        <v>榊原　咲絵</v>
      </c>
      <c r="F917" s="30" t="str">
        <f>ASC(①陸連データ貼付け!D917)</f>
        <v>ｻｶｷﾊﾞﾗ ｻｴ</v>
      </c>
      <c r="G917" s="30" t="str">
        <f>①陸連データ貼付け!E917</f>
        <v>女</v>
      </c>
      <c r="H917" s="30">
        <f>①陸連データ貼付け!H917</f>
        <v>29589</v>
      </c>
      <c r="I917" s="30" t="str">
        <f>①陸連データ貼付け!I917</f>
        <v>へきなん陸上クラブ</v>
      </c>
      <c r="J917" s="30" t="str">
        <f>①陸連データ貼付け!J917</f>
        <v>ヘキナンリクジョウクラブ</v>
      </c>
      <c r="K917" s="30" t="str">
        <f t="shared" si="44"/>
        <v>へきなん陸上クラブ</v>
      </c>
      <c r="L917" s="30" t="str">
        <f>IF(①陸連データ貼付け!P917="","",①陸連データ貼付け!P917)</f>
        <v/>
      </c>
      <c r="M917" s="30" t="str">
        <f>①陸連データ貼付け!Q917</f>
        <v>一般</v>
      </c>
    </row>
    <row r="918" spans="1:13">
      <c r="A918" s="30" t="str">
        <f>IF(①陸連データ貼付け!M918="","",①陸連データ貼付け!M918)</f>
        <v>V5359</v>
      </c>
      <c r="B918" s="30" t="str">
        <f t="shared" si="42"/>
        <v>V</v>
      </c>
      <c r="C918" s="30" t="str">
        <f t="shared" si="43"/>
        <v>5359</v>
      </c>
      <c r="D918" s="30">
        <f>①陸連データ貼付け!B918</f>
        <v>75845938</v>
      </c>
      <c r="E918" s="30" t="str">
        <f>①陸連データ貼付け!C918</f>
        <v>杉本　莉里香</v>
      </c>
      <c r="F918" s="30" t="str">
        <f>ASC(①陸連データ貼付け!D918)</f>
        <v>ｽｷﾞﾓﾄ ﾘﾘｶ</v>
      </c>
      <c r="G918" s="30" t="str">
        <f>①陸連データ貼付け!E918</f>
        <v>女</v>
      </c>
      <c r="H918" s="30">
        <f>①陸連データ貼付け!H918</f>
        <v>29589</v>
      </c>
      <c r="I918" s="30" t="str">
        <f>①陸連データ貼付け!I918</f>
        <v>へきなん陸上クラブ</v>
      </c>
      <c r="J918" s="30" t="str">
        <f>①陸連データ貼付け!J918</f>
        <v>ヘキナンリクジョウクラブ</v>
      </c>
      <c r="K918" s="30" t="str">
        <f t="shared" si="44"/>
        <v>へきなん陸上クラブ</v>
      </c>
      <c r="L918" s="30" t="str">
        <f>IF(①陸連データ貼付け!P918="","",①陸連データ貼付け!P918)</f>
        <v/>
      </c>
      <c r="M918" s="30" t="str">
        <f>①陸連データ貼付け!Q918</f>
        <v>一般</v>
      </c>
    </row>
    <row r="919" spans="1:13">
      <c r="A919" s="30" t="str">
        <f>IF(①陸連データ貼付け!M919="","",①陸連データ貼付け!M919)</f>
        <v>V369</v>
      </c>
      <c r="B919" s="30" t="str">
        <f t="shared" si="42"/>
        <v>V</v>
      </c>
      <c r="C919" s="30" t="str">
        <f t="shared" si="43"/>
        <v>369</v>
      </c>
      <c r="D919" s="30">
        <f>①陸連データ貼付け!B919</f>
        <v>96799949</v>
      </c>
      <c r="E919" s="30" t="str">
        <f>①陸連データ貼付け!C919</f>
        <v>鈴木　直大</v>
      </c>
      <c r="F919" s="30" t="str">
        <f>ASC(①陸連データ貼付け!D919)</f>
        <v>ｽｽﾞｷ ﾅｵﾋﾛ</v>
      </c>
      <c r="G919" s="30" t="str">
        <f>①陸連データ貼付け!E919</f>
        <v>男</v>
      </c>
      <c r="H919" s="30">
        <f>①陸連データ貼付け!H919</f>
        <v>29589</v>
      </c>
      <c r="I919" s="30" t="str">
        <f>①陸連データ貼付け!I919</f>
        <v>へきなん陸上クラブ</v>
      </c>
      <c r="J919" s="30" t="str">
        <f>①陸連データ貼付け!J919</f>
        <v>ヘキナンリクジョウクラブ</v>
      </c>
      <c r="K919" s="30" t="str">
        <f t="shared" si="44"/>
        <v>へきなん陸上クラブ</v>
      </c>
      <c r="L919" s="30" t="str">
        <f>IF(①陸連データ貼付け!P919="","",①陸連データ貼付け!P919)</f>
        <v/>
      </c>
      <c r="M919" s="30" t="str">
        <f>①陸連データ貼付け!Q919</f>
        <v>一般</v>
      </c>
    </row>
    <row r="920" spans="1:13">
      <c r="A920" s="30" t="str">
        <f>IF(①陸連データ貼付け!M920="","",①陸連データ貼付け!M920)</f>
        <v>V370</v>
      </c>
      <c r="B920" s="30" t="str">
        <f t="shared" si="42"/>
        <v>V</v>
      </c>
      <c r="C920" s="30" t="str">
        <f t="shared" si="43"/>
        <v>370</v>
      </c>
      <c r="D920" s="30">
        <f>①陸連データ貼付け!B920</f>
        <v>75847637</v>
      </c>
      <c r="E920" s="30" t="str">
        <f>①陸連データ貼付け!C920</f>
        <v>鈴木　龍也</v>
      </c>
      <c r="F920" s="30" t="str">
        <f>ASC(①陸連データ貼付け!D920)</f>
        <v>ｽｽﾞｷ ﾘｭｳﾔ</v>
      </c>
      <c r="G920" s="30" t="str">
        <f>①陸連データ貼付け!E920</f>
        <v>男</v>
      </c>
      <c r="H920" s="30">
        <f>①陸連データ貼付け!H920</f>
        <v>29589</v>
      </c>
      <c r="I920" s="30" t="str">
        <f>①陸連データ貼付け!I920</f>
        <v>へきなん陸上クラブ</v>
      </c>
      <c r="J920" s="30" t="str">
        <f>①陸連データ貼付け!J920</f>
        <v>ヘキナンリクジョウクラブ</v>
      </c>
      <c r="K920" s="30" t="str">
        <f t="shared" si="44"/>
        <v>へきなん陸上クラブ</v>
      </c>
      <c r="L920" s="30" t="str">
        <f>IF(①陸連データ貼付け!P920="","",①陸連データ貼付け!P920)</f>
        <v/>
      </c>
      <c r="M920" s="30" t="str">
        <f>①陸連データ貼付け!Q920</f>
        <v>一般</v>
      </c>
    </row>
    <row r="921" spans="1:13">
      <c r="A921" s="30" t="str">
        <f>IF(①陸連データ貼付け!M921="","",①陸連データ貼付け!M921)</f>
        <v>V365</v>
      </c>
      <c r="B921" s="30" t="str">
        <f t="shared" si="42"/>
        <v>V</v>
      </c>
      <c r="C921" s="30" t="str">
        <f t="shared" si="43"/>
        <v>365</v>
      </c>
      <c r="D921" s="30">
        <f>①陸連データ貼付け!B921</f>
        <v>75847031</v>
      </c>
      <c r="E921" s="30" t="str">
        <f>①陸連データ貼付け!C921</f>
        <v>竹内　亮人</v>
      </c>
      <c r="F921" s="30" t="str">
        <f>ASC(①陸連データ貼付け!D921)</f>
        <v>ﾀｹｳﾁ ﾘｮｳﾄ</v>
      </c>
      <c r="G921" s="30" t="str">
        <f>①陸連データ貼付け!E921</f>
        <v>男</v>
      </c>
      <c r="H921" s="30">
        <f>①陸連データ貼付け!H921</f>
        <v>29589</v>
      </c>
      <c r="I921" s="30" t="str">
        <f>①陸連データ貼付け!I921</f>
        <v>へきなん陸上クラブ</v>
      </c>
      <c r="J921" s="30" t="str">
        <f>①陸連データ貼付け!J921</f>
        <v>ヘキナンリクジョウクラブ</v>
      </c>
      <c r="K921" s="30" t="str">
        <f t="shared" si="44"/>
        <v>へきなん陸上クラブ</v>
      </c>
      <c r="L921" s="30" t="str">
        <f>IF(①陸連データ貼付け!P921="","",①陸連データ貼付け!P921)</f>
        <v/>
      </c>
      <c r="M921" s="30" t="str">
        <f>①陸連データ貼付け!Q921</f>
        <v>一般</v>
      </c>
    </row>
    <row r="922" spans="1:13">
      <c r="A922" s="30" t="str">
        <f>IF(①陸連データ貼付け!M922="","",①陸連データ貼付け!M922)</f>
        <v>V371</v>
      </c>
      <c r="B922" s="30" t="str">
        <f t="shared" si="42"/>
        <v>V</v>
      </c>
      <c r="C922" s="30" t="str">
        <f t="shared" si="43"/>
        <v>371</v>
      </c>
      <c r="D922" s="30">
        <f>①陸連データ貼付け!B922</f>
        <v>96799848</v>
      </c>
      <c r="E922" s="30" t="str">
        <f>①陸連データ貼付け!C922</f>
        <v>中原　悠斗</v>
      </c>
      <c r="F922" s="30" t="str">
        <f>ASC(①陸連データ貼付け!D922)</f>
        <v>ﾅｶﾊﾗ ﾕｳﾄ</v>
      </c>
      <c r="G922" s="30" t="str">
        <f>①陸連データ貼付け!E922</f>
        <v>男</v>
      </c>
      <c r="H922" s="30">
        <f>①陸連データ貼付け!H922</f>
        <v>29589</v>
      </c>
      <c r="I922" s="30" t="str">
        <f>①陸連データ貼付け!I922</f>
        <v>へきなん陸上クラブ</v>
      </c>
      <c r="J922" s="30" t="str">
        <f>①陸連データ貼付け!J922</f>
        <v>ヘキナンリクジョウクラブ</v>
      </c>
      <c r="K922" s="30" t="str">
        <f t="shared" si="44"/>
        <v>へきなん陸上クラブ</v>
      </c>
      <c r="L922" s="30" t="str">
        <f>IF(①陸連データ貼付け!P922="","",①陸連データ貼付け!P922)</f>
        <v/>
      </c>
      <c r="M922" s="30" t="str">
        <f>①陸連データ貼付け!Q922</f>
        <v>一般</v>
      </c>
    </row>
    <row r="923" spans="1:13">
      <c r="A923" s="30" t="str">
        <f>IF(①陸連データ貼付け!M923="","",①陸連データ貼付け!M923)</f>
        <v>V366</v>
      </c>
      <c r="B923" s="30" t="str">
        <f t="shared" si="42"/>
        <v>V</v>
      </c>
      <c r="C923" s="30" t="str">
        <f t="shared" si="43"/>
        <v>366</v>
      </c>
      <c r="D923" s="30">
        <f>①陸連データ貼付け!B923</f>
        <v>75847334</v>
      </c>
      <c r="E923" s="30" t="str">
        <f>①陸連データ貼付け!C923</f>
        <v>三浦　源生</v>
      </c>
      <c r="F923" s="30" t="str">
        <f>ASC(①陸連データ貼付け!D923)</f>
        <v>ﾐｳﾗ ｹﾞﾝｷ</v>
      </c>
      <c r="G923" s="30" t="str">
        <f>①陸連データ貼付け!E923</f>
        <v>男</v>
      </c>
      <c r="H923" s="30">
        <f>①陸連データ貼付け!H923</f>
        <v>29589</v>
      </c>
      <c r="I923" s="30" t="str">
        <f>①陸連データ貼付け!I923</f>
        <v>へきなん陸上クラブ</v>
      </c>
      <c r="J923" s="30" t="str">
        <f>①陸連データ貼付け!J923</f>
        <v>ヘキナンリクジョウクラブ</v>
      </c>
      <c r="K923" s="30" t="str">
        <f t="shared" si="44"/>
        <v>へきなん陸上クラブ</v>
      </c>
      <c r="L923" s="30" t="str">
        <f>IF(①陸連データ貼付け!P923="","",①陸連データ貼付け!P923)</f>
        <v/>
      </c>
      <c r="M923" s="30" t="str">
        <f>①陸連データ貼付け!Q923</f>
        <v>一般</v>
      </c>
    </row>
    <row r="924" spans="1:13">
      <c r="A924" s="30" t="str">
        <f>IF(①陸連データ貼付け!M924="","",①陸連データ貼付け!M924)</f>
        <v>V5361</v>
      </c>
      <c r="B924" s="30" t="str">
        <f t="shared" ref="B924:B987" si="45">LEFT(A924,1)</f>
        <v>V</v>
      </c>
      <c r="C924" s="30" t="str">
        <f t="shared" ref="C924:C987" si="46">REPLACE(A924,1,1,"")</f>
        <v>5361</v>
      </c>
      <c r="D924" s="30">
        <f>①陸連データ貼付け!B924</f>
        <v>85033524</v>
      </c>
      <c r="E924" s="30" t="str">
        <f>①陸連データ貼付け!C924</f>
        <v>宮浦　有紀</v>
      </c>
      <c r="F924" s="30" t="str">
        <f>ASC(①陸連データ貼付け!D924)</f>
        <v>ﾐｳﾗ ﾕｷ</v>
      </c>
      <c r="G924" s="30" t="str">
        <f>①陸連データ貼付け!E924</f>
        <v>女</v>
      </c>
      <c r="H924" s="30">
        <f>①陸連データ貼付け!H924</f>
        <v>29589</v>
      </c>
      <c r="I924" s="30" t="str">
        <f>①陸連データ貼付け!I924</f>
        <v>へきなん陸上クラブ</v>
      </c>
      <c r="J924" s="30" t="str">
        <f>①陸連データ貼付け!J924</f>
        <v>ヘキナンリクジョウクラブ</v>
      </c>
      <c r="K924" s="30" t="str">
        <f t="shared" ref="K924:K987" si="47">I924</f>
        <v>へきなん陸上クラブ</v>
      </c>
      <c r="L924" s="30" t="str">
        <f>IF(①陸連データ貼付け!P924="","",①陸連データ貼付け!P924)</f>
        <v/>
      </c>
      <c r="M924" s="30" t="str">
        <f>①陸連データ貼付け!Q924</f>
        <v>一般</v>
      </c>
    </row>
    <row r="925" spans="1:13">
      <c r="A925" s="30" t="str">
        <f>IF(①陸連データ貼付け!M925="","",①陸連データ貼付け!M925)</f>
        <v>C349</v>
      </c>
      <c r="B925" s="30" t="str">
        <f t="shared" si="45"/>
        <v>C</v>
      </c>
      <c r="C925" s="30" t="str">
        <f t="shared" si="46"/>
        <v>349</v>
      </c>
      <c r="D925" s="30">
        <f>①陸連データ貼付け!B925</f>
        <v>40068624</v>
      </c>
      <c r="E925" s="30" t="str">
        <f>①陸連データ貼付け!C925</f>
        <v>會澤　太皐</v>
      </c>
      <c r="F925" s="30" t="str">
        <f>ASC(①陸連データ貼付け!D925)</f>
        <v>ｱｲｻﾞﾜ ﾀｲｺｳ</v>
      </c>
      <c r="G925" s="30" t="str">
        <f>①陸連データ貼付け!E925</f>
        <v>男</v>
      </c>
      <c r="H925" s="30">
        <f>①陸連データ貼付け!H925</f>
        <v>27714</v>
      </c>
      <c r="I925" s="30" t="str">
        <f>①陸連データ貼付け!I925</f>
        <v>三河高原キャンプ村</v>
      </c>
      <c r="J925" s="30" t="str">
        <f>①陸連データ貼付け!J925</f>
        <v>ミカワコウゲンキャンプムラ</v>
      </c>
      <c r="K925" s="30" t="str">
        <f t="shared" si="47"/>
        <v>三河高原キャンプ村</v>
      </c>
      <c r="L925" s="30" t="str">
        <f>IF(①陸連データ貼付け!P925="","",①陸連データ貼付け!P925)</f>
        <v/>
      </c>
      <c r="M925" s="30" t="str">
        <f>①陸連データ貼付け!Q925</f>
        <v>一般</v>
      </c>
    </row>
    <row r="926" spans="1:13">
      <c r="A926" s="30" t="str">
        <f>IF(①陸連データ貼付け!M926="","",①陸連データ貼付け!M926)</f>
        <v>C353</v>
      </c>
      <c r="B926" s="30" t="str">
        <f t="shared" si="45"/>
        <v>C</v>
      </c>
      <c r="C926" s="30" t="str">
        <f t="shared" si="46"/>
        <v>353</v>
      </c>
      <c r="D926" s="30">
        <f>①陸連データ貼付け!B926</f>
        <v>60791730</v>
      </c>
      <c r="E926" s="30" t="str">
        <f>①陸連データ貼付け!C926</f>
        <v>伊藤　博美</v>
      </c>
      <c r="F926" s="30" t="str">
        <f>ASC(①陸連データ貼付け!D926)</f>
        <v>ｲﾄｳ ﾋﾛﾐ</v>
      </c>
      <c r="G926" s="30" t="str">
        <f>①陸連データ貼付け!E926</f>
        <v>女</v>
      </c>
      <c r="H926" s="30">
        <f>①陸連データ貼付け!H926</f>
        <v>27714</v>
      </c>
      <c r="I926" s="30" t="str">
        <f>①陸連データ貼付け!I926</f>
        <v>三河高原キャンプ村</v>
      </c>
      <c r="J926" s="30" t="str">
        <f>①陸連データ貼付け!J926</f>
        <v>ミカワコウゲンキャンプムラ</v>
      </c>
      <c r="K926" s="30" t="str">
        <f t="shared" si="47"/>
        <v>三河高原キャンプ村</v>
      </c>
      <c r="L926" s="30" t="str">
        <f>IF(①陸連データ貼付け!P926="","",①陸連データ貼付け!P926)</f>
        <v/>
      </c>
      <c r="M926" s="30" t="str">
        <f>①陸連データ貼付け!Q926</f>
        <v>一般</v>
      </c>
    </row>
    <row r="927" spans="1:13">
      <c r="A927" s="30" t="str">
        <f>IF(①陸連データ貼付け!M927="","",①陸連データ貼付け!M927)</f>
        <v>C346</v>
      </c>
      <c r="B927" s="30" t="str">
        <f t="shared" si="45"/>
        <v>C</v>
      </c>
      <c r="C927" s="30" t="str">
        <f t="shared" si="46"/>
        <v>346</v>
      </c>
      <c r="D927" s="30">
        <f>①陸連データ貼付け!B927</f>
        <v>3018214</v>
      </c>
      <c r="E927" s="30" t="str">
        <f>①陸連データ貼付け!C927</f>
        <v>岩崎　龍也</v>
      </c>
      <c r="F927" s="30" t="str">
        <f>ASC(①陸連データ貼付け!D927)</f>
        <v>ｲﾜｻｷ ﾀﾂﾔ</v>
      </c>
      <c r="G927" s="30" t="str">
        <f>①陸連データ貼付け!E927</f>
        <v>男</v>
      </c>
      <c r="H927" s="30">
        <f>①陸連データ貼付け!H927</f>
        <v>27714</v>
      </c>
      <c r="I927" s="30" t="str">
        <f>①陸連データ貼付け!I927</f>
        <v>三河高原キャンプ村</v>
      </c>
      <c r="J927" s="30" t="str">
        <f>①陸連データ貼付け!J927</f>
        <v>ミカワコウゲンキャンプムラ</v>
      </c>
      <c r="K927" s="30" t="str">
        <f t="shared" si="47"/>
        <v>三河高原キャンプ村</v>
      </c>
      <c r="L927" s="30" t="str">
        <f>IF(①陸連データ貼付け!P927="","",①陸連データ貼付け!P927)</f>
        <v/>
      </c>
      <c r="M927" s="30" t="str">
        <f>①陸連データ貼付け!Q927</f>
        <v>一般</v>
      </c>
    </row>
    <row r="928" spans="1:13">
      <c r="A928" s="30" t="str">
        <f>IF(①陸連データ貼付け!M928="","",①陸連データ貼付け!M928)</f>
        <v>C348</v>
      </c>
      <c r="B928" s="30" t="str">
        <f t="shared" si="45"/>
        <v>C</v>
      </c>
      <c r="C928" s="30" t="str">
        <f t="shared" si="46"/>
        <v>348</v>
      </c>
      <c r="D928" s="30">
        <f>①陸連データ貼付け!B928</f>
        <v>39679640</v>
      </c>
      <c r="E928" s="30" t="str">
        <f>①陸連データ貼付け!C928</f>
        <v>岩月　彰弘</v>
      </c>
      <c r="F928" s="30" t="str">
        <f>ASC(①陸連データ貼付け!D928)</f>
        <v>ｲﾜﾂｷ ｱｷﾋﾛ</v>
      </c>
      <c r="G928" s="30" t="str">
        <f>①陸連データ貼付け!E928</f>
        <v>男</v>
      </c>
      <c r="H928" s="30">
        <f>①陸連データ貼付け!H928</f>
        <v>27714</v>
      </c>
      <c r="I928" s="30" t="str">
        <f>①陸連データ貼付け!I928</f>
        <v>三河高原キャンプ村</v>
      </c>
      <c r="J928" s="30" t="str">
        <f>①陸連データ貼付け!J928</f>
        <v>ミカワコウゲンキャンプムラ</v>
      </c>
      <c r="K928" s="30" t="str">
        <f t="shared" si="47"/>
        <v>三河高原キャンプ村</v>
      </c>
      <c r="L928" s="30" t="str">
        <f>IF(①陸連データ貼付け!P928="","",①陸連データ貼付け!P928)</f>
        <v/>
      </c>
      <c r="M928" s="30" t="str">
        <f>①陸連データ貼付け!Q928</f>
        <v>一般</v>
      </c>
    </row>
    <row r="929" spans="1:13">
      <c r="A929" s="30" t="str">
        <f>IF(①陸連データ貼付け!M929="","",①陸連データ貼付け!M929)</f>
        <v>C354</v>
      </c>
      <c r="B929" s="30" t="str">
        <f t="shared" si="45"/>
        <v>C</v>
      </c>
      <c r="C929" s="30" t="str">
        <f t="shared" si="46"/>
        <v>354</v>
      </c>
      <c r="D929" s="30">
        <f>①陸連データ貼付け!B929</f>
        <v>72822627</v>
      </c>
      <c r="E929" s="30" t="str">
        <f>①陸連データ貼付け!C929</f>
        <v>大崎　一就</v>
      </c>
      <c r="F929" s="30" t="str">
        <f>ASC(①陸連データ貼付け!D929)</f>
        <v>ｵｵｻｷ ｶｽﾞﾅﾘ</v>
      </c>
      <c r="G929" s="30" t="str">
        <f>①陸連データ貼付け!E929</f>
        <v>男</v>
      </c>
      <c r="H929" s="30">
        <f>①陸連データ貼付け!H929</f>
        <v>27714</v>
      </c>
      <c r="I929" s="30" t="str">
        <f>①陸連データ貼付け!I929</f>
        <v>三河高原キャンプ村</v>
      </c>
      <c r="J929" s="30" t="str">
        <f>①陸連データ貼付け!J929</f>
        <v>ミカワコウゲンキャンプムラ</v>
      </c>
      <c r="K929" s="30" t="str">
        <f t="shared" si="47"/>
        <v>三河高原キャンプ村</v>
      </c>
      <c r="L929" s="30" t="str">
        <f>IF(①陸連データ貼付け!P929="","",①陸連データ貼付け!P929)</f>
        <v/>
      </c>
      <c r="M929" s="30" t="str">
        <f>①陸連データ貼付け!Q929</f>
        <v>一般</v>
      </c>
    </row>
    <row r="930" spans="1:13">
      <c r="A930" s="30" t="str">
        <f>IF(①陸連データ貼付け!M930="","",①陸連データ貼付け!M930)</f>
        <v>C352</v>
      </c>
      <c r="B930" s="30" t="str">
        <f t="shared" si="45"/>
        <v>C</v>
      </c>
      <c r="C930" s="30" t="str">
        <f t="shared" si="46"/>
        <v>352</v>
      </c>
      <c r="D930" s="30">
        <f>①陸連データ貼付け!B930</f>
        <v>58877439</v>
      </c>
      <c r="E930" s="30" t="str">
        <f>①陸連データ貼付け!C930</f>
        <v>片岡　輝</v>
      </c>
      <c r="F930" s="30" t="str">
        <f>ASC(①陸連データ貼付け!D930)</f>
        <v>ｶﾀｵｶ ｱｷﾗ</v>
      </c>
      <c r="G930" s="30" t="str">
        <f>①陸連データ貼付け!E930</f>
        <v>男</v>
      </c>
      <c r="H930" s="30">
        <f>①陸連データ貼付け!H930</f>
        <v>27714</v>
      </c>
      <c r="I930" s="30" t="str">
        <f>①陸連データ貼付け!I930</f>
        <v>三河高原キャンプ村</v>
      </c>
      <c r="J930" s="30" t="str">
        <f>①陸連データ貼付け!J930</f>
        <v>ミカワコウゲンキャンプムラ</v>
      </c>
      <c r="K930" s="30" t="str">
        <f t="shared" si="47"/>
        <v>三河高原キャンプ村</v>
      </c>
      <c r="L930" s="30" t="str">
        <f>IF(①陸連データ貼付け!P930="","",①陸連データ貼付け!P930)</f>
        <v/>
      </c>
      <c r="M930" s="30" t="str">
        <f>①陸連データ貼付け!Q930</f>
        <v>一般</v>
      </c>
    </row>
    <row r="931" spans="1:13">
      <c r="A931" s="30" t="str">
        <f>IF(①陸連データ貼付け!M931="","",①陸連データ貼付け!M931)</f>
        <v>C350</v>
      </c>
      <c r="B931" s="30" t="str">
        <f t="shared" si="45"/>
        <v>C</v>
      </c>
      <c r="C931" s="30" t="str">
        <f t="shared" si="46"/>
        <v>350</v>
      </c>
      <c r="D931" s="30">
        <f>①陸連データ貼付け!B931</f>
        <v>58204524</v>
      </c>
      <c r="E931" s="30" t="str">
        <f>①陸連データ貼付け!C931</f>
        <v>河合　健吾</v>
      </c>
      <c r="F931" s="30" t="str">
        <f>ASC(①陸連データ貼付け!D931)</f>
        <v>ｶﾜｲ ｹﾝｺﾞ</v>
      </c>
      <c r="G931" s="30" t="str">
        <f>①陸連データ貼付け!E931</f>
        <v>男</v>
      </c>
      <c r="H931" s="30">
        <f>①陸連データ貼付け!H931</f>
        <v>27714</v>
      </c>
      <c r="I931" s="30" t="str">
        <f>①陸連データ貼付け!I931</f>
        <v>三河高原キャンプ村</v>
      </c>
      <c r="J931" s="30" t="str">
        <f>①陸連データ貼付け!J931</f>
        <v>ミカワコウゲンキャンプムラ</v>
      </c>
      <c r="K931" s="30" t="str">
        <f t="shared" si="47"/>
        <v>三河高原キャンプ村</v>
      </c>
      <c r="L931" s="30" t="str">
        <f>IF(①陸連データ貼付け!P931="","",①陸連データ貼付け!P931)</f>
        <v/>
      </c>
      <c r="M931" s="30" t="str">
        <f>①陸連データ貼付け!Q931</f>
        <v>一般</v>
      </c>
    </row>
    <row r="932" spans="1:13">
      <c r="A932" s="30" t="str">
        <f>IF(①陸連データ貼付け!M932="","",①陸連データ貼付け!M932)</f>
        <v>C347</v>
      </c>
      <c r="B932" s="30" t="str">
        <f t="shared" si="45"/>
        <v>C</v>
      </c>
      <c r="C932" s="30" t="str">
        <f t="shared" si="46"/>
        <v>347</v>
      </c>
      <c r="D932" s="30">
        <f>①陸連データ貼付け!B932</f>
        <v>39679539</v>
      </c>
      <c r="E932" s="30" t="str">
        <f>①陸連データ貼付け!C932</f>
        <v>河合　晃平</v>
      </c>
      <c r="F932" s="30" t="str">
        <f>ASC(①陸連データ貼付け!D932)</f>
        <v>ｶﾜｲ ｺｳﾍｲ</v>
      </c>
      <c r="G932" s="30" t="str">
        <f>①陸連データ貼付け!E932</f>
        <v>男</v>
      </c>
      <c r="H932" s="30">
        <f>①陸連データ貼付け!H932</f>
        <v>27714</v>
      </c>
      <c r="I932" s="30" t="str">
        <f>①陸連データ貼付け!I932</f>
        <v>三河高原キャンプ村</v>
      </c>
      <c r="J932" s="30" t="str">
        <f>①陸連データ貼付け!J932</f>
        <v>ミカワコウゲンキャンプムラ</v>
      </c>
      <c r="K932" s="30" t="str">
        <f t="shared" si="47"/>
        <v>三河高原キャンプ村</v>
      </c>
      <c r="L932" s="30" t="str">
        <f>IF(①陸連データ貼付け!P932="","",①陸連データ貼付け!P932)</f>
        <v/>
      </c>
      <c r="M932" s="30" t="str">
        <f>①陸連データ貼付け!Q932</f>
        <v>一般</v>
      </c>
    </row>
    <row r="933" spans="1:13">
      <c r="A933" s="30" t="str">
        <f>IF(①陸連データ貼付け!M933="","",①陸連データ貼付け!M933)</f>
        <v>C351</v>
      </c>
      <c r="B933" s="30" t="str">
        <f t="shared" si="45"/>
        <v>C</v>
      </c>
      <c r="C933" s="30" t="str">
        <f t="shared" si="46"/>
        <v>351</v>
      </c>
      <c r="D933" s="30">
        <f>①陸連データ貼付け!B933</f>
        <v>58204625</v>
      </c>
      <c r="E933" s="30" t="str">
        <f>①陸連データ貼付け!C933</f>
        <v>河合　貴司</v>
      </c>
      <c r="F933" s="30" t="str">
        <f>ASC(①陸連データ貼付け!D933)</f>
        <v>ｶﾜｲ ﾀｶｼ</v>
      </c>
      <c r="G933" s="30" t="str">
        <f>①陸連データ貼付け!E933</f>
        <v>男</v>
      </c>
      <c r="H933" s="30">
        <f>①陸連データ貼付け!H933</f>
        <v>27714</v>
      </c>
      <c r="I933" s="30" t="str">
        <f>①陸連データ貼付け!I933</f>
        <v>三河高原キャンプ村</v>
      </c>
      <c r="J933" s="30" t="str">
        <f>①陸連データ貼付け!J933</f>
        <v>ミカワコウゲンキャンプムラ</v>
      </c>
      <c r="K933" s="30" t="str">
        <f t="shared" si="47"/>
        <v>三河高原キャンプ村</v>
      </c>
      <c r="L933" s="30" t="str">
        <f>IF(①陸連データ貼付け!P933="","",①陸連データ貼付け!P933)</f>
        <v/>
      </c>
      <c r="M933" s="30" t="str">
        <f>①陸連データ貼付け!Q933</f>
        <v>一般</v>
      </c>
    </row>
    <row r="934" spans="1:13">
      <c r="A934" s="30" t="str">
        <f>IF(①陸連データ貼付け!M934="","",①陸連データ貼付け!M934)</f>
        <v>C345</v>
      </c>
      <c r="B934" s="30" t="str">
        <f t="shared" si="45"/>
        <v>C</v>
      </c>
      <c r="C934" s="30" t="str">
        <f t="shared" si="46"/>
        <v>345</v>
      </c>
      <c r="D934" s="30">
        <f>①陸連データ貼付け!B934</f>
        <v>3017920</v>
      </c>
      <c r="E934" s="30" t="str">
        <f>①陸連データ貼付け!C934</f>
        <v>長谷部　智隆</v>
      </c>
      <c r="F934" s="30" t="str">
        <f>ASC(①陸連データ貼付け!D934)</f>
        <v>ﾊｾﾍﾞ ﾄﾓﾀｶ</v>
      </c>
      <c r="G934" s="30" t="str">
        <f>①陸連データ貼付け!E934</f>
        <v>男</v>
      </c>
      <c r="H934" s="30">
        <f>①陸連データ貼付け!H934</f>
        <v>27714</v>
      </c>
      <c r="I934" s="30" t="str">
        <f>①陸連データ貼付け!I934</f>
        <v>三河高原キャンプ村</v>
      </c>
      <c r="J934" s="30" t="str">
        <f>①陸連データ貼付け!J934</f>
        <v>ミカワコウゲンキャンプムラ</v>
      </c>
      <c r="K934" s="30" t="str">
        <f t="shared" si="47"/>
        <v>三河高原キャンプ村</v>
      </c>
      <c r="L934" s="30" t="str">
        <f>IF(①陸連データ貼付け!P934="","",①陸連データ貼付け!P934)</f>
        <v/>
      </c>
      <c r="M934" s="30" t="str">
        <f>①陸連データ貼付け!Q934</f>
        <v>一般</v>
      </c>
    </row>
    <row r="935" spans="1:13">
      <c r="A935" s="30" t="str">
        <f>IF(①陸連データ貼付け!M935="","",①陸連データ貼付け!M935)</f>
        <v>C276</v>
      </c>
      <c r="B935" s="30" t="str">
        <f t="shared" si="45"/>
        <v>C</v>
      </c>
      <c r="C935" s="30" t="str">
        <f t="shared" si="46"/>
        <v>276</v>
      </c>
      <c r="D935" s="30">
        <f>①陸連データ貼付け!B935</f>
        <v>8236625</v>
      </c>
      <c r="E935" s="30" t="str">
        <f>①陸連データ貼付け!C935</f>
        <v>安喜　詠亮</v>
      </c>
      <c r="F935" s="30" t="str">
        <f>ASC(①陸連データ貼付け!D935)</f>
        <v>ｱｷ ｴｲｽｹ</v>
      </c>
      <c r="G935" s="30" t="str">
        <f>①陸連データ貼付け!E935</f>
        <v>男</v>
      </c>
      <c r="H935" s="30">
        <f>①陸連データ貼付け!H935</f>
        <v>8160</v>
      </c>
      <c r="I935" s="30" t="str">
        <f>①陸連データ貼付け!I935</f>
        <v>三菱自動車岡崎</v>
      </c>
      <c r="J935" s="30" t="str">
        <f>①陸連データ貼付け!J935</f>
        <v>ミツビシジドウシャオカザキ</v>
      </c>
      <c r="K935" s="30" t="str">
        <f t="shared" si="47"/>
        <v>三菱自動車岡崎</v>
      </c>
      <c r="L935" s="30" t="str">
        <f>IF(①陸連データ貼付け!P935="","",①陸連データ貼付け!P935)</f>
        <v/>
      </c>
      <c r="M935" s="30" t="str">
        <f>①陸連データ貼付け!Q935</f>
        <v>一般</v>
      </c>
    </row>
    <row r="936" spans="1:13">
      <c r="A936" s="30" t="str">
        <f>IF(①陸連データ貼付け!M936="","",①陸連データ貼付け!M936)</f>
        <v>C283</v>
      </c>
      <c r="B936" s="30" t="str">
        <f t="shared" si="45"/>
        <v>C</v>
      </c>
      <c r="C936" s="30" t="str">
        <f t="shared" si="46"/>
        <v>283</v>
      </c>
      <c r="D936" s="30">
        <f>①陸連データ貼付け!B936</f>
        <v>63730019</v>
      </c>
      <c r="E936" s="30" t="str">
        <f>①陸連データ貼付け!C936</f>
        <v>阿部　誉史</v>
      </c>
      <c r="F936" s="30" t="str">
        <f>ASC(①陸連データ貼付け!D936)</f>
        <v>ｱﾍﾞ ﾀｶﾌﾐ</v>
      </c>
      <c r="G936" s="30" t="str">
        <f>①陸連データ貼付け!E936</f>
        <v>男</v>
      </c>
      <c r="H936" s="30">
        <f>①陸連データ貼付け!H936</f>
        <v>8160</v>
      </c>
      <c r="I936" s="30" t="str">
        <f>①陸連データ貼付け!I936</f>
        <v>三菱自動車岡崎</v>
      </c>
      <c r="J936" s="30" t="str">
        <f>①陸連データ貼付け!J936</f>
        <v>ミツビシジドウシャオカザキ</v>
      </c>
      <c r="K936" s="30" t="str">
        <f t="shared" si="47"/>
        <v>三菱自動車岡崎</v>
      </c>
      <c r="L936" s="30" t="str">
        <f>IF(①陸連データ貼付け!P936="","",①陸連データ貼付け!P936)</f>
        <v/>
      </c>
      <c r="M936" s="30" t="str">
        <f>①陸連データ貼付け!Q936</f>
        <v>一般</v>
      </c>
    </row>
    <row r="937" spans="1:13">
      <c r="A937" s="30" t="str">
        <f>IF(①陸連データ貼付け!M937="","",①陸連データ貼付け!M937)</f>
        <v>C282</v>
      </c>
      <c r="B937" s="30" t="str">
        <f t="shared" si="45"/>
        <v>C</v>
      </c>
      <c r="C937" s="30" t="str">
        <f t="shared" si="46"/>
        <v>282</v>
      </c>
      <c r="D937" s="30">
        <f>①陸連データ貼付け!B937</f>
        <v>45572730</v>
      </c>
      <c r="E937" s="30" t="str">
        <f>①陸連データ貼付け!C937</f>
        <v>上田　泰輔</v>
      </c>
      <c r="F937" s="30" t="str">
        <f>ASC(①陸連データ貼付け!D937)</f>
        <v>ｳｴﾀﾞ ﾀｲｽｹ</v>
      </c>
      <c r="G937" s="30" t="str">
        <f>①陸連データ貼付け!E937</f>
        <v>男</v>
      </c>
      <c r="H937" s="30">
        <f>①陸連データ貼付け!H937</f>
        <v>8160</v>
      </c>
      <c r="I937" s="30" t="str">
        <f>①陸連データ貼付け!I937</f>
        <v>三菱自動車岡崎</v>
      </c>
      <c r="J937" s="30" t="str">
        <f>①陸連データ貼付け!J937</f>
        <v>ミツビシジドウシャオカザキ</v>
      </c>
      <c r="K937" s="30" t="str">
        <f t="shared" si="47"/>
        <v>三菱自動車岡崎</v>
      </c>
      <c r="L937" s="30" t="str">
        <f>IF(①陸連データ貼付け!P937="","",①陸連データ貼付け!P937)</f>
        <v/>
      </c>
      <c r="M937" s="30" t="str">
        <f>①陸連データ貼付け!Q937</f>
        <v>一般</v>
      </c>
    </row>
    <row r="938" spans="1:13">
      <c r="A938" s="30" t="str">
        <f>IF(①陸連データ貼付け!M938="","",①陸連データ貼付け!M938)</f>
        <v>C273</v>
      </c>
      <c r="B938" s="30" t="str">
        <f t="shared" si="45"/>
        <v>C</v>
      </c>
      <c r="C938" s="30" t="str">
        <f t="shared" si="46"/>
        <v>273</v>
      </c>
      <c r="D938" s="30">
        <f>①陸連データ貼付け!B938</f>
        <v>2904116</v>
      </c>
      <c r="E938" s="30" t="str">
        <f>①陸連データ貼付け!C938</f>
        <v>江本　悟司</v>
      </c>
      <c r="F938" s="30" t="str">
        <f>ASC(①陸連データ貼付け!D938)</f>
        <v>ｴﾓﾄ ｻﾄｼ</v>
      </c>
      <c r="G938" s="30" t="str">
        <f>①陸連データ貼付け!E938</f>
        <v>男</v>
      </c>
      <c r="H938" s="30">
        <f>①陸連データ貼付け!H938</f>
        <v>8160</v>
      </c>
      <c r="I938" s="30" t="str">
        <f>①陸連データ貼付け!I938</f>
        <v>三菱自動車岡崎</v>
      </c>
      <c r="J938" s="30" t="str">
        <f>①陸連データ貼付け!J938</f>
        <v>ミツビシジドウシャオカザキ</v>
      </c>
      <c r="K938" s="30" t="str">
        <f t="shared" si="47"/>
        <v>三菱自動車岡崎</v>
      </c>
      <c r="L938" s="30" t="str">
        <f>IF(①陸連データ貼付け!P938="","",①陸連データ貼付け!P938)</f>
        <v/>
      </c>
      <c r="M938" s="30" t="str">
        <f>①陸連データ貼付け!Q938</f>
        <v>一般</v>
      </c>
    </row>
    <row r="939" spans="1:13">
      <c r="A939" s="30" t="str">
        <f>IF(①陸連データ貼付け!M939="","",①陸連データ貼付け!M939)</f>
        <v>C278</v>
      </c>
      <c r="B939" s="30" t="str">
        <f t="shared" si="45"/>
        <v>C</v>
      </c>
      <c r="C939" s="30" t="str">
        <f t="shared" si="46"/>
        <v>278</v>
      </c>
      <c r="D939" s="30">
        <f>①陸連データ貼付け!B939</f>
        <v>24734626</v>
      </c>
      <c r="E939" s="30" t="str">
        <f>①陸連データ貼付け!C939</f>
        <v>河内　正輝</v>
      </c>
      <c r="F939" s="30" t="str">
        <f>ASC(①陸連データ貼付け!D939)</f>
        <v>ｶﾜｳﾁ ﾏｻｷ</v>
      </c>
      <c r="G939" s="30" t="str">
        <f>①陸連データ貼付け!E939</f>
        <v>男</v>
      </c>
      <c r="H939" s="30">
        <f>①陸連データ貼付け!H939</f>
        <v>8160</v>
      </c>
      <c r="I939" s="30" t="str">
        <f>①陸連データ貼付け!I939</f>
        <v>三菱自動車岡崎</v>
      </c>
      <c r="J939" s="30" t="str">
        <f>①陸連データ貼付け!J939</f>
        <v>ミツビシジドウシャオカザキ</v>
      </c>
      <c r="K939" s="30" t="str">
        <f t="shared" si="47"/>
        <v>三菱自動車岡崎</v>
      </c>
      <c r="L939" s="30" t="str">
        <f>IF(①陸連データ貼付け!P939="","",①陸連データ貼付け!P939)</f>
        <v/>
      </c>
      <c r="M939" s="30" t="str">
        <f>①陸連データ貼付け!Q939</f>
        <v>一般</v>
      </c>
    </row>
    <row r="940" spans="1:13">
      <c r="A940" s="30" t="str">
        <f>IF(①陸連データ貼付け!M940="","",①陸連データ貼付け!M940)</f>
        <v>C280</v>
      </c>
      <c r="B940" s="30" t="str">
        <f t="shared" si="45"/>
        <v>C</v>
      </c>
      <c r="C940" s="30" t="str">
        <f t="shared" si="46"/>
        <v>280</v>
      </c>
      <c r="D940" s="30">
        <f>①陸連データ貼付け!B940</f>
        <v>39261627</v>
      </c>
      <c r="E940" s="30" t="str">
        <f>①陸連データ貼付け!C940</f>
        <v>小島　慎也</v>
      </c>
      <c r="F940" s="30" t="str">
        <f>ASC(①陸連データ貼付け!D940)</f>
        <v>ｺｼﾞﾏ ｼﾝﾔ</v>
      </c>
      <c r="G940" s="30" t="str">
        <f>①陸連データ貼付け!E940</f>
        <v>男</v>
      </c>
      <c r="H940" s="30">
        <f>①陸連データ貼付け!H940</f>
        <v>8160</v>
      </c>
      <c r="I940" s="30" t="str">
        <f>①陸連データ貼付け!I940</f>
        <v>三菱自動車岡崎</v>
      </c>
      <c r="J940" s="30" t="str">
        <f>①陸連データ貼付け!J940</f>
        <v>ミツビシジドウシャオカザキ</v>
      </c>
      <c r="K940" s="30" t="str">
        <f t="shared" si="47"/>
        <v>三菱自動車岡崎</v>
      </c>
      <c r="L940" s="30" t="str">
        <f>IF(①陸連データ貼付け!P940="","",①陸連データ貼付け!P940)</f>
        <v/>
      </c>
      <c r="M940" s="30" t="str">
        <f>①陸連データ貼付け!Q940</f>
        <v>一般</v>
      </c>
    </row>
    <row r="941" spans="1:13">
      <c r="A941" s="30" t="str">
        <f>IF(①陸連データ貼付け!M941="","",①陸連データ貼付け!M941)</f>
        <v>3-002</v>
      </c>
      <c r="B941" s="30" t="str">
        <f t="shared" si="45"/>
        <v>3</v>
      </c>
      <c r="C941" s="30" t="str">
        <f t="shared" si="46"/>
        <v>-002</v>
      </c>
      <c r="D941" s="30">
        <f>①陸連データ貼付け!B941</f>
        <v>2903519</v>
      </c>
      <c r="E941" s="30" t="str">
        <f>①陸連データ貼付け!C941</f>
        <v>小林　弘幸</v>
      </c>
      <c r="F941" s="30" t="str">
        <f>ASC(①陸連データ貼付け!D941)</f>
        <v>ｺﾊﾞﾔｼ ﾋﾛﾕｷ</v>
      </c>
      <c r="G941" s="30" t="str">
        <f>①陸連データ貼付け!E941</f>
        <v>男</v>
      </c>
      <c r="H941" s="30">
        <f>①陸連データ貼付け!H941</f>
        <v>8160</v>
      </c>
      <c r="I941" s="30" t="str">
        <f>①陸連データ貼付け!I941</f>
        <v>三菱自動車岡崎</v>
      </c>
      <c r="J941" s="30" t="str">
        <f>①陸連データ貼付け!J941</f>
        <v>ミツビシジドウシャオカザキ</v>
      </c>
      <c r="K941" s="30" t="str">
        <f t="shared" si="47"/>
        <v>三菱自動車岡崎</v>
      </c>
      <c r="L941" s="30" t="str">
        <f>IF(①陸連データ貼付け!P941="","",①陸連データ貼付け!P941)</f>
        <v/>
      </c>
      <c r="M941" s="30" t="str">
        <f>①陸連データ貼付け!Q941</f>
        <v>一般</v>
      </c>
    </row>
    <row r="942" spans="1:13">
      <c r="A942" s="30" t="str">
        <f>IF(①陸連データ貼付け!M942="","",①陸連データ貼付け!M942)</f>
        <v>C284</v>
      </c>
      <c r="B942" s="30" t="str">
        <f t="shared" si="45"/>
        <v>C</v>
      </c>
      <c r="C942" s="30" t="str">
        <f t="shared" si="46"/>
        <v>284</v>
      </c>
      <c r="D942" s="30">
        <f>①陸連データ貼付け!B942</f>
        <v>96812531</v>
      </c>
      <c r="E942" s="30" t="str">
        <f>①陸連データ貼付け!C942</f>
        <v>鈴木　孝侑</v>
      </c>
      <c r="F942" s="30" t="str">
        <f>ASC(①陸連データ貼付け!D942)</f>
        <v>ｽｽﾞｷ ﾀｶﾕｷ</v>
      </c>
      <c r="G942" s="30" t="str">
        <f>①陸連データ貼付け!E942</f>
        <v>男</v>
      </c>
      <c r="H942" s="30">
        <f>①陸連データ貼付け!H942</f>
        <v>8160</v>
      </c>
      <c r="I942" s="30" t="str">
        <f>①陸連データ貼付け!I942</f>
        <v>三菱自動車岡崎</v>
      </c>
      <c r="J942" s="30" t="str">
        <f>①陸連データ貼付け!J942</f>
        <v>ミツビシジドウシャオカザキ</v>
      </c>
      <c r="K942" s="30" t="str">
        <f t="shared" si="47"/>
        <v>三菱自動車岡崎</v>
      </c>
      <c r="L942" s="30" t="str">
        <f>IF(①陸連データ貼付け!P942="","",①陸連データ貼付け!P942)</f>
        <v/>
      </c>
      <c r="M942" s="30" t="str">
        <f>①陸連データ貼付け!Q942</f>
        <v>一般</v>
      </c>
    </row>
    <row r="943" spans="1:13">
      <c r="A943" s="30" t="str">
        <f>IF(①陸連データ貼付け!M943="","",①陸連データ貼付け!M943)</f>
        <v>C277</v>
      </c>
      <c r="B943" s="30" t="str">
        <f t="shared" si="45"/>
        <v>C</v>
      </c>
      <c r="C943" s="30" t="str">
        <f t="shared" si="46"/>
        <v>277</v>
      </c>
      <c r="D943" s="30">
        <f>①陸連データ貼付け!B943</f>
        <v>15104920</v>
      </c>
      <c r="E943" s="30" t="str">
        <f>①陸連データ貼付け!C943</f>
        <v>外山　和歩</v>
      </c>
      <c r="F943" s="30" t="str">
        <f>ASC(①陸連データ貼付け!D943)</f>
        <v>ﾄﾔﾏ ｶｽﾞﾎ</v>
      </c>
      <c r="G943" s="30" t="str">
        <f>①陸連データ貼付け!E943</f>
        <v>男</v>
      </c>
      <c r="H943" s="30">
        <f>①陸連データ貼付け!H943</f>
        <v>8160</v>
      </c>
      <c r="I943" s="30" t="str">
        <f>①陸連データ貼付け!I943</f>
        <v>三菱自動車岡崎</v>
      </c>
      <c r="J943" s="30" t="str">
        <f>①陸連データ貼付け!J943</f>
        <v>ミツビシジドウシャオカザキ</v>
      </c>
      <c r="K943" s="30" t="str">
        <f t="shared" si="47"/>
        <v>三菱自動車岡崎</v>
      </c>
      <c r="L943" s="30" t="str">
        <f>IF(①陸連データ貼付け!P943="","",①陸連データ貼付け!P943)</f>
        <v/>
      </c>
      <c r="M943" s="30" t="str">
        <f>①陸連データ貼付け!Q943</f>
        <v>一般</v>
      </c>
    </row>
    <row r="944" spans="1:13">
      <c r="A944" s="30" t="str">
        <f>IF(①陸連データ貼付け!M944="","",①陸連データ貼付け!M944)</f>
        <v>C275</v>
      </c>
      <c r="B944" s="30" t="str">
        <f t="shared" si="45"/>
        <v>C</v>
      </c>
      <c r="C944" s="30" t="str">
        <f t="shared" si="46"/>
        <v>275</v>
      </c>
      <c r="D944" s="30">
        <f>①陸連データ貼付け!B944</f>
        <v>3118922</v>
      </c>
      <c r="E944" s="30" t="str">
        <f>①陸連データ貼付け!C944</f>
        <v>前川　知美</v>
      </c>
      <c r="F944" s="30" t="str">
        <f>ASC(①陸連データ貼付け!D944)</f>
        <v>ﾏｴｶﾜ ﾄﾓﾐ</v>
      </c>
      <c r="G944" s="30" t="str">
        <f>①陸連データ貼付け!E944</f>
        <v>女</v>
      </c>
      <c r="H944" s="30">
        <f>①陸連データ貼付け!H944</f>
        <v>8160</v>
      </c>
      <c r="I944" s="30" t="str">
        <f>①陸連データ貼付け!I944</f>
        <v>三菱自動車岡崎</v>
      </c>
      <c r="J944" s="30" t="str">
        <f>①陸連データ貼付け!J944</f>
        <v>ミツビシジドウシャオカザキ</v>
      </c>
      <c r="K944" s="30" t="str">
        <f t="shared" si="47"/>
        <v>三菱自動車岡崎</v>
      </c>
      <c r="L944" s="30" t="str">
        <f>IF(①陸連データ貼付け!P944="","",①陸連データ貼付け!P944)</f>
        <v/>
      </c>
      <c r="M944" s="30" t="str">
        <f>①陸連データ貼付け!Q944</f>
        <v>一般</v>
      </c>
    </row>
    <row r="945" spans="1:13">
      <c r="A945" s="30" t="str">
        <f>IF(①陸連データ貼付け!M945="","",①陸連データ貼付け!M945)</f>
        <v>C272</v>
      </c>
      <c r="B945" s="30" t="str">
        <f t="shared" si="45"/>
        <v>C</v>
      </c>
      <c r="C945" s="30" t="str">
        <f t="shared" si="46"/>
        <v>272</v>
      </c>
      <c r="D945" s="30">
        <f>①陸連データ貼付け!B945</f>
        <v>2904015</v>
      </c>
      <c r="E945" s="30" t="str">
        <f>①陸連データ貼付け!C945</f>
        <v>牧井　智哉</v>
      </c>
      <c r="F945" s="30" t="str">
        <f>ASC(①陸連データ貼付け!D945)</f>
        <v>ﾏｷｲ ﾄﾓﾔ</v>
      </c>
      <c r="G945" s="30" t="str">
        <f>①陸連データ貼付け!E945</f>
        <v>男</v>
      </c>
      <c r="H945" s="30">
        <f>①陸連データ貼付け!H945</f>
        <v>8160</v>
      </c>
      <c r="I945" s="30" t="str">
        <f>①陸連データ貼付け!I945</f>
        <v>三菱自動車岡崎</v>
      </c>
      <c r="J945" s="30" t="str">
        <f>①陸連データ貼付け!J945</f>
        <v>ミツビシジドウシャオカザキ</v>
      </c>
      <c r="K945" s="30" t="str">
        <f t="shared" si="47"/>
        <v>三菱自動車岡崎</v>
      </c>
      <c r="L945" s="30" t="str">
        <f>IF(①陸連データ貼付け!P945="","",①陸連データ貼付け!P945)</f>
        <v/>
      </c>
      <c r="M945" s="30" t="str">
        <f>①陸連データ貼付け!Q945</f>
        <v>一般</v>
      </c>
    </row>
    <row r="946" spans="1:13">
      <c r="A946" s="30" t="str">
        <f>IF(①陸連データ貼付け!M946="","",①陸連データ貼付け!M946)</f>
        <v>C281</v>
      </c>
      <c r="B946" s="30" t="str">
        <f t="shared" si="45"/>
        <v>C</v>
      </c>
      <c r="C946" s="30" t="str">
        <f t="shared" si="46"/>
        <v>281</v>
      </c>
      <c r="D946" s="30">
        <f>①陸連データ貼付け!B946</f>
        <v>39262628</v>
      </c>
      <c r="E946" s="30" t="str">
        <f>①陸連データ貼付け!C946</f>
        <v>諸熊　祥希</v>
      </c>
      <c r="F946" s="30" t="str">
        <f>ASC(①陸連データ貼付け!D946)</f>
        <v>ﾓﾛｸﾏ ﾖｼｷ</v>
      </c>
      <c r="G946" s="30" t="str">
        <f>①陸連データ貼付け!E946</f>
        <v>男</v>
      </c>
      <c r="H946" s="30">
        <f>①陸連データ貼付け!H946</f>
        <v>8160</v>
      </c>
      <c r="I946" s="30" t="str">
        <f>①陸連データ貼付け!I946</f>
        <v>三菱自動車岡崎</v>
      </c>
      <c r="J946" s="30" t="str">
        <f>①陸連データ貼付け!J946</f>
        <v>ミツビシジドウシャオカザキ</v>
      </c>
      <c r="K946" s="30" t="str">
        <f t="shared" si="47"/>
        <v>三菱自動車岡崎</v>
      </c>
      <c r="L946" s="30" t="str">
        <f>IF(①陸連データ貼付け!P946="","",①陸連データ貼付け!P946)</f>
        <v/>
      </c>
      <c r="M946" s="30" t="str">
        <f>①陸連データ貼付け!Q946</f>
        <v>一般</v>
      </c>
    </row>
    <row r="947" spans="1:13">
      <c r="A947" s="30" t="str">
        <f>IF(①陸連データ貼付け!M947="","",①陸連データ貼付け!M947)</f>
        <v>C279</v>
      </c>
      <c r="B947" s="30" t="str">
        <f t="shared" si="45"/>
        <v>C</v>
      </c>
      <c r="C947" s="30" t="str">
        <f t="shared" si="46"/>
        <v>279</v>
      </c>
      <c r="D947" s="30">
        <f>①陸連データ貼付け!B947</f>
        <v>24735829</v>
      </c>
      <c r="E947" s="30" t="str">
        <f>①陸連データ貼付け!C947</f>
        <v>山口　哲司</v>
      </c>
      <c r="F947" s="30" t="str">
        <f>ASC(①陸連データ貼付け!D947)</f>
        <v>ﾔﾏｸﾞﾁ ﾃﾂｼﾞ</v>
      </c>
      <c r="G947" s="30" t="str">
        <f>①陸連データ貼付け!E947</f>
        <v>男</v>
      </c>
      <c r="H947" s="30">
        <f>①陸連データ貼付け!H947</f>
        <v>8160</v>
      </c>
      <c r="I947" s="30" t="str">
        <f>①陸連データ貼付け!I947</f>
        <v>三菱自動車岡崎</v>
      </c>
      <c r="J947" s="30" t="str">
        <f>①陸連データ貼付け!J947</f>
        <v>ミツビシジドウシャオカザキ</v>
      </c>
      <c r="K947" s="30" t="str">
        <f t="shared" si="47"/>
        <v>三菱自動車岡崎</v>
      </c>
      <c r="L947" s="30" t="str">
        <f>IF(①陸連データ貼付け!P947="","",①陸連データ貼付け!P947)</f>
        <v/>
      </c>
      <c r="M947" s="30" t="str">
        <f>①陸連データ貼付け!Q947</f>
        <v>一般</v>
      </c>
    </row>
    <row r="948" spans="1:13">
      <c r="A948" s="30" t="str">
        <f>IF(①陸連データ貼付け!M948="","",①陸連データ貼付け!M948)</f>
        <v>C274</v>
      </c>
      <c r="B948" s="30" t="str">
        <f t="shared" si="45"/>
        <v>C</v>
      </c>
      <c r="C948" s="30" t="str">
        <f t="shared" si="46"/>
        <v>274</v>
      </c>
      <c r="D948" s="30">
        <f>①陸連データ貼付け!B948</f>
        <v>2904217</v>
      </c>
      <c r="E948" s="30" t="str">
        <f>①陸連データ貼付け!C948</f>
        <v>山本　悌広</v>
      </c>
      <c r="F948" s="30" t="str">
        <f>ASC(①陸連データ貼付け!D948)</f>
        <v>ﾔﾏﾓﾄ ﾄﾓﾋﾛ</v>
      </c>
      <c r="G948" s="30" t="str">
        <f>①陸連データ貼付け!E948</f>
        <v>男</v>
      </c>
      <c r="H948" s="30">
        <f>①陸連データ貼付け!H948</f>
        <v>8160</v>
      </c>
      <c r="I948" s="30" t="str">
        <f>①陸連データ貼付け!I948</f>
        <v>三菱自動車岡崎</v>
      </c>
      <c r="J948" s="30" t="str">
        <f>①陸連データ貼付け!J948</f>
        <v>ミツビシジドウシャオカザキ</v>
      </c>
      <c r="K948" s="30" t="str">
        <f t="shared" si="47"/>
        <v>三菱自動車岡崎</v>
      </c>
      <c r="L948" s="30" t="str">
        <f>IF(①陸連データ貼付け!P948="","",①陸連データ貼付け!P948)</f>
        <v/>
      </c>
      <c r="M948" s="30" t="str">
        <f>①陸連データ貼付け!Q948</f>
        <v>一般</v>
      </c>
    </row>
    <row r="949" spans="1:13">
      <c r="A949" s="30" t="str">
        <f>IF(①陸連データ貼付け!M949="","",①陸連データ貼付け!M949)</f>
        <v>C109</v>
      </c>
      <c r="B949" s="30" t="str">
        <f t="shared" si="45"/>
        <v>C</v>
      </c>
      <c r="C949" s="30" t="str">
        <f t="shared" si="46"/>
        <v>109</v>
      </c>
      <c r="D949" s="30">
        <f>①陸連データ貼付け!B949</f>
        <v>3040188</v>
      </c>
      <c r="E949" s="30" t="str">
        <f>①陸連データ貼付け!C949</f>
        <v>石川　雅広</v>
      </c>
      <c r="F949" s="30" t="str">
        <f>ASC(①陸連データ貼付け!D949)</f>
        <v>ｲｼｶﾜ ﾏｻﾋﾛ</v>
      </c>
      <c r="G949" s="30" t="str">
        <f>①陸連データ貼付け!E949</f>
        <v>男</v>
      </c>
      <c r="H949" s="30">
        <f>①陸連データ貼付け!H949</f>
        <v>8281</v>
      </c>
      <c r="I949" s="30" t="str">
        <f>①陸連データ貼付け!I949</f>
        <v>館倶楽部</v>
      </c>
      <c r="J949" s="30" t="str">
        <f>①陸連データ貼付け!J949</f>
        <v>ヤカタクラブ</v>
      </c>
      <c r="K949" s="30" t="str">
        <f t="shared" si="47"/>
        <v>館倶楽部</v>
      </c>
      <c r="L949" s="30" t="str">
        <f>IF(①陸連データ貼付け!P949="","",①陸連データ貼付け!P949)</f>
        <v/>
      </c>
      <c r="M949" s="30" t="str">
        <f>①陸連データ貼付け!Q949</f>
        <v>一般</v>
      </c>
    </row>
    <row r="950" spans="1:13">
      <c r="A950" s="30" t="str">
        <f>IF(①陸連データ貼付け!M950="","",①陸連データ貼付け!M950)</f>
        <v>C115</v>
      </c>
      <c r="B950" s="30" t="str">
        <f t="shared" si="45"/>
        <v>C</v>
      </c>
      <c r="C950" s="30" t="str">
        <f t="shared" si="46"/>
        <v>115</v>
      </c>
      <c r="D950" s="30">
        <f>①陸連データ貼付け!B950</f>
        <v>3041917</v>
      </c>
      <c r="E950" s="30" t="str">
        <f>①陸連データ貼付け!C950</f>
        <v>稲葉　賢治</v>
      </c>
      <c r="F950" s="30" t="str">
        <f>ASC(①陸連データ貼付け!D950)</f>
        <v>ｲﾅﾊﾞ ｹﾝｼﾞ</v>
      </c>
      <c r="G950" s="30" t="str">
        <f>①陸連データ貼付け!E950</f>
        <v>男</v>
      </c>
      <c r="H950" s="30">
        <f>①陸連データ貼付け!H950</f>
        <v>8281</v>
      </c>
      <c r="I950" s="30" t="str">
        <f>①陸連データ貼付け!I950</f>
        <v>館倶楽部</v>
      </c>
      <c r="J950" s="30" t="str">
        <f>①陸連データ貼付け!J950</f>
        <v>ヤカタクラブ</v>
      </c>
      <c r="K950" s="30" t="str">
        <f t="shared" si="47"/>
        <v>館倶楽部</v>
      </c>
      <c r="L950" s="30" t="str">
        <f>IF(①陸連データ貼付け!P950="","",①陸連データ貼付け!P950)</f>
        <v/>
      </c>
      <c r="M950" s="30" t="str">
        <f>①陸連データ貼付け!Q950</f>
        <v>一般</v>
      </c>
    </row>
    <row r="951" spans="1:13">
      <c r="A951" s="30" t="str">
        <f>IF(①陸連データ貼付け!M951="","",①陸連データ貼付け!M951)</f>
        <v>C121</v>
      </c>
      <c r="B951" s="30" t="str">
        <f t="shared" si="45"/>
        <v>C</v>
      </c>
      <c r="C951" s="30" t="str">
        <f t="shared" si="46"/>
        <v>121</v>
      </c>
      <c r="D951" s="30">
        <f>①陸連データ貼付け!B951</f>
        <v>37165123</v>
      </c>
      <c r="E951" s="30" t="str">
        <f>①陸連データ貼付け!C951</f>
        <v>井村　光孝</v>
      </c>
      <c r="F951" s="30" t="str">
        <f>ASC(①陸連データ貼付け!D951)</f>
        <v>ｲﾑﾗ ﾐﾂﾀｶ</v>
      </c>
      <c r="G951" s="30" t="str">
        <f>①陸連データ貼付け!E951</f>
        <v>男</v>
      </c>
      <c r="H951" s="30">
        <f>①陸連データ貼付け!H951</f>
        <v>8281</v>
      </c>
      <c r="I951" s="30" t="str">
        <f>①陸連データ貼付け!I951</f>
        <v>館倶楽部</v>
      </c>
      <c r="J951" s="30" t="str">
        <f>①陸連データ貼付け!J951</f>
        <v>ヤカタクラブ</v>
      </c>
      <c r="K951" s="30" t="str">
        <f t="shared" si="47"/>
        <v>館倶楽部</v>
      </c>
      <c r="L951" s="30" t="str">
        <f>IF(①陸連データ貼付け!P951="","",①陸連データ貼付け!P951)</f>
        <v/>
      </c>
      <c r="M951" s="30" t="str">
        <f>①陸連データ貼付け!Q951</f>
        <v>一般</v>
      </c>
    </row>
    <row r="952" spans="1:13">
      <c r="A952" s="30" t="str">
        <f>IF(①陸連データ貼付け!M952="","",①陸連データ貼付け!M952)</f>
        <v>C117</v>
      </c>
      <c r="B952" s="30" t="str">
        <f t="shared" si="45"/>
        <v>C</v>
      </c>
      <c r="C952" s="30" t="str">
        <f t="shared" si="46"/>
        <v>117</v>
      </c>
      <c r="D952" s="30">
        <f>①陸連データ貼付け!B952</f>
        <v>3042110</v>
      </c>
      <c r="E952" s="30" t="str">
        <f>①陸連データ貼付け!C952</f>
        <v>岩月　崇</v>
      </c>
      <c r="F952" s="30" t="str">
        <f>ASC(①陸連データ貼付け!D952)</f>
        <v>ｲﾜﾂｷ ﾀｶｼ</v>
      </c>
      <c r="G952" s="30" t="str">
        <f>①陸連データ貼付け!E952</f>
        <v>男</v>
      </c>
      <c r="H952" s="30">
        <f>①陸連データ貼付け!H952</f>
        <v>8281</v>
      </c>
      <c r="I952" s="30" t="str">
        <f>①陸連データ貼付け!I952</f>
        <v>館倶楽部</v>
      </c>
      <c r="J952" s="30" t="str">
        <f>①陸連データ貼付け!J952</f>
        <v>ヤカタクラブ</v>
      </c>
      <c r="K952" s="30" t="str">
        <f t="shared" si="47"/>
        <v>館倶楽部</v>
      </c>
      <c r="L952" s="30" t="str">
        <f>IF(①陸連データ貼付け!P952="","",①陸連データ貼付け!P952)</f>
        <v/>
      </c>
      <c r="M952" s="30" t="str">
        <f>①陸連データ貼付け!Q952</f>
        <v>一般</v>
      </c>
    </row>
    <row r="953" spans="1:13">
      <c r="A953" s="30" t="str">
        <f>IF(①陸連データ貼付け!M953="","",①陸連データ貼付け!M953)</f>
        <v>C126</v>
      </c>
      <c r="B953" s="30" t="str">
        <f t="shared" si="45"/>
        <v>C</v>
      </c>
      <c r="C953" s="30" t="str">
        <f t="shared" si="46"/>
        <v>126</v>
      </c>
      <c r="D953" s="30">
        <f>①陸連データ貼付け!B953</f>
        <v>84931126</v>
      </c>
      <c r="E953" s="30" t="str">
        <f>①陸連データ貼付け!C953</f>
        <v>臼井　宏明</v>
      </c>
      <c r="F953" s="30" t="str">
        <f>ASC(①陸連データ貼付け!D953)</f>
        <v>ｳｽｲ ﾋﾛｱｷ</v>
      </c>
      <c r="G953" s="30" t="str">
        <f>①陸連データ貼付け!E953</f>
        <v>男</v>
      </c>
      <c r="H953" s="30">
        <f>①陸連データ貼付け!H953</f>
        <v>8281</v>
      </c>
      <c r="I953" s="30" t="str">
        <f>①陸連データ貼付け!I953</f>
        <v>館倶楽部</v>
      </c>
      <c r="J953" s="30" t="str">
        <f>①陸連データ貼付け!J953</f>
        <v>ヤカタクラブ</v>
      </c>
      <c r="K953" s="30" t="str">
        <f t="shared" si="47"/>
        <v>館倶楽部</v>
      </c>
      <c r="L953" s="30" t="str">
        <f>IF(①陸連データ貼付け!P953="","",①陸連データ貼付け!P953)</f>
        <v/>
      </c>
      <c r="M953" s="30" t="str">
        <f>①陸連データ貼付け!Q953</f>
        <v>一般</v>
      </c>
    </row>
    <row r="954" spans="1:13">
      <c r="A954" s="30" t="str">
        <f>IF(①陸連データ貼付け!M954="","",①陸連データ貼付け!M954)</f>
        <v>C125</v>
      </c>
      <c r="B954" s="30" t="str">
        <f t="shared" si="45"/>
        <v>C</v>
      </c>
      <c r="C954" s="30" t="str">
        <f t="shared" si="46"/>
        <v>125</v>
      </c>
      <c r="D954" s="30">
        <f>①陸連データ貼付け!B954</f>
        <v>84931025</v>
      </c>
      <c r="E954" s="30" t="str">
        <f>①陸連データ貼付け!C954</f>
        <v>臼井　涼</v>
      </c>
      <c r="F954" s="30" t="str">
        <f>ASC(①陸連データ貼付け!D954)</f>
        <v>ｳｽｲ ﾘｮｳ</v>
      </c>
      <c r="G954" s="30" t="str">
        <f>①陸連データ貼付け!E954</f>
        <v>男</v>
      </c>
      <c r="H954" s="30">
        <f>①陸連データ貼付け!H954</f>
        <v>8281</v>
      </c>
      <c r="I954" s="30" t="str">
        <f>①陸連データ貼付け!I954</f>
        <v>館倶楽部</v>
      </c>
      <c r="J954" s="30" t="str">
        <f>①陸連データ貼付け!J954</f>
        <v>ヤカタクラブ</v>
      </c>
      <c r="K954" s="30" t="str">
        <f t="shared" si="47"/>
        <v>館倶楽部</v>
      </c>
      <c r="L954" s="30" t="str">
        <f>IF(①陸連データ貼付け!P954="","",①陸連データ貼付け!P954)</f>
        <v/>
      </c>
      <c r="M954" s="30" t="str">
        <f>①陸連データ貼付け!Q954</f>
        <v>一般</v>
      </c>
    </row>
    <row r="955" spans="1:13">
      <c r="A955" s="30" t="str">
        <f>IF(①陸連データ貼付け!M955="","",①陸連データ貼付け!M955)</f>
        <v>C120</v>
      </c>
      <c r="B955" s="30" t="str">
        <f t="shared" si="45"/>
        <v>C</v>
      </c>
      <c r="C955" s="30" t="str">
        <f t="shared" si="46"/>
        <v>120</v>
      </c>
      <c r="D955" s="30">
        <f>①陸連データ貼付け!B955</f>
        <v>24727729</v>
      </c>
      <c r="E955" s="30" t="str">
        <f>①陸連データ貼付け!C955</f>
        <v>遠藤　誠</v>
      </c>
      <c r="F955" s="30" t="str">
        <f>ASC(①陸連データ貼付け!D955)</f>
        <v>ｴﾝﾄﾞｳ ﾏｺﾄ</v>
      </c>
      <c r="G955" s="30" t="str">
        <f>①陸連データ貼付け!E955</f>
        <v>男</v>
      </c>
      <c r="H955" s="30">
        <f>①陸連データ貼付け!H955</f>
        <v>8281</v>
      </c>
      <c r="I955" s="30" t="str">
        <f>①陸連データ貼付け!I955</f>
        <v>館倶楽部</v>
      </c>
      <c r="J955" s="30" t="str">
        <f>①陸連データ貼付け!J955</f>
        <v>ヤカタクラブ</v>
      </c>
      <c r="K955" s="30" t="str">
        <f t="shared" si="47"/>
        <v>館倶楽部</v>
      </c>
      <c r="L955" s="30" t="str">
        <f>IF(①陸連データ貼付け!P955="","",①陸連データ貼付け!P955)</f>
        <v/>
      </c>
      <c r="M955" s="30" t="str">
        <f>①陸連データ貼付け!Q955</f>
        <v>一般</v>
      </c>
    </row>
    <row r="956" spans="1:13">
      <c r="A956" s="30" t="str">
        <f>IF(①陸連データ貼付け!M956="","",①陸連データ貼付け!M956)</f>
        <v>C116</v>
      </c>
      <c r="B956" s="30" t="str">
        <f t="shared" si="45"/>
        <v>C</v>
      </c>
      <c r="C956" s="30" t="str">
        <f t="shared" si="46"/>
        <v>116</v>
      </c>
      <c r="D956" s="30">
        <f>①陸連データ貼付け!B956</f>
        <v>3042099</v>
      </c>
      <c r="E956" s="30" t="str">
        <f>①陸連データ貼付け!C956</f>
        <v>太田　有一</v>
      </c>
      <c r="F956" s="30" t="str">
        <f>ASC(①陸連データ貼付け!D956)</f>
        <v>ｵｵﾀ ｱﾘｶｽﾞ</v>
      </c>
      <c r="G956" s="30" t="str">
        <f>①陸連データ貼付け!E956</f>
        <v>男</v>
      </c>
      <c r="H956" s="30">
        <f>①陸連データ貼付け!H956</f>
        <v>8281</v>
      </c>
      <c r="I956" s="30" t="str">
        <f>①陸連データ貼付け!I956</f>
        <v>館倶楽部</v>
      </c>
      <c r="J956" s="30" t="str">
        <f>①陸連データ貼付け!J956</f>
        <v>ヤカタクラブ</v>
      </c>
      <c r="K956" s="30" t="str">
        <f t="shared" si="47"/>
        <v>館倶楽部</v>
      </c>
      <c r="L956" s="30" t="str">
        <f>IF(①陸連データ貼付け!P956="","",①陸連データ貼付け!P956)</f>
        <v/>
      </c>
      <c r="M956" s="30" t="str">
        <f>①陸連データ貼付け!Q956</f>
        <v>一般</v>
      </c>
    </row>
    <row r="957" spans="1:13">
      <c r="A957" s="30" t="str">
        <f>IF(①陸連データ貼付け!M957="","",①陸連データ貼付け!M957)</f>
        <v>C122</v>
      </c>
      <c r="B957" s="30" t="str">
        <f t="shared" si="45"/>
        <v>C</v>
      </c>
      <c r="C957" s="30" t="str">
        <f t="shared" si="46"/>
        <v>122</v>
      </c>
      <c r="D957" s="30">
        <f>①陸連データ貼付け!B957</f>
        <v>45528226</v>
      </c>
      <c r="E957" s="30" t="str">
        <f>①陸連データ貼付け!C957</f>
        <v>大原　司</v>
      </c>
      <c r="F957" s="30" t="str">
        <f>ASC(①陸連データ貼付け!D957)</f>
        <v>ｵｵﾊﾗ ﾂｶｻ</v>
      </c>
      <c r="G957" s="30" t="str">
        <f>①陸連データ貼付け!E957</f>
        <v>男</v>
      </c>
      <c r="H957" s="30">
        <f>①陸連データ貼付け!H957</f>
        <v>8281</v>
      </c>
      <c r="I957" s="30" t="str">
        <f>①陸連データ貼付け!I957</f>
        <v>館倶楽部</v>
      </c>
      <c r="J957" s="30" t="str">
        <f>①陸連データ貼付け!J957</f>
        <v>ヤカタクラブ</v>
      </c>
      <c r="K957" s="30" t="str">
        <f t="shared" si="47"/>
        <v>館倶楽部</v>
      </c>
      <c r="L957" s="30" t="str">
        <f>IF(①陸連データ貼付け!P957="","",①陸連データ貼付け!P957)</f>
        <v/>
      </c>
      <c r="M957" s="30" t="str">
        <f>①陸連データ貼付け!Q957</f>
        <v>一般</v>
      </c>
    </row>
    <row r="958" spans="1:13">
      <c r="A958" s="30" t="str">
        <f>IF(①陸連データ貼付け!M958="","",①陸連データ貼付け!M958)</f>
        <v>C99</v>
      </c>
      <c r="B958" s="30" t="str">
        <f t="shared" si="45"/>
        <v>C</v>
      </c>
      <c r="C958" s="30" t="str">
        <f t="shared" si="46"/>
        <v>99</v>
      </c>
      <c r="D958" s="30">
        <f>①陸連データ貼付け!B958</f>
        <v>2945727</v>
      </c>
      <c r="E958" s="30" t="str">
        <f>①陸連データ貼付け!C958</f>
        <v>木村　敦史</v>
      </c>
      <c r="F958" s="30" t="str">
        <f>ASC(①陸連データ貼付け!D958)</f>
        <v>ｷﾑﾗ ｱﾂｼ</v>
      </c>
      <c r="G958" s="30" t="str">
        <f>①陸連データ貼付け!E958</f>
        <v>男</v>
      </c>
      <c r="H958" s="30">
        <f>①陸連データ貼付け!H958</f>
        <v>8281</v>
      </c>
      <c r="I958" s="30" t="str">
        <f>①陸連データ貼付け!I958</f>
        <v>館倶楽部</v>
      </c>
      <c r="J958" s="30" t="str">
        <f>①陸連データ貼付け!J958</f>
        <v>ヤカタクラブ</v>
      </c>
      <c r="K958" s="30" t="str">
        <f t="shared" si="47"/>
        <v>館倶楽部</v>
      </c>
      <c r="L958" s="30" t="str">
        <f>IF(①陸連データ貼付け!P958="","",①陸連データ貼付け!P958)</f>
        <v/>
      </c>
      <c r="M958" s="30" t="str">
        <f>①陸連データ貼付け!Q958</f>
        <v>一般</v>
      </c>
    </row>
    <row r="959" spans="1:13">
      <c r="A959" s="30" t="str">
        <f>IF(①陸連データ貼付け!M959="","",①陸連データ貼付け!M959)</f>
        <v>C102</v>
      </c>
      <c r="B959" s="30" t="str">
        <f t="shared" si="45"/>
        <v>C</v>
      </c>
      <c r="C959" s="30" t="str">
        <f t="shared" si="46"/>
        <v>102</v>
      </c>
      <c r="D959" s="30">
        <f>①陸連データ貼付け!B959</f>
        <v>3038822</v>
      </c>
      <c r="E959" s="30" t="str">
        <f>①陸連データ貼付け!C959</f>
        <v>日下部　正美</v>
      </c>
      <c r="F959" s="30" t="str">
        <f>ASC(①陸連データ貼付け!D959)</f>
        <v>ｸｻｶﾍﾞ ﾏｻﾐ</v>
      </c>
      <c r="G959" s="30" t="str">
        <f>①陸連データ貼付け!E959</f>
        <v>男</v>
      </c>
      <c r="H959" s="30">
        <f>①陸連データ貼付け!H959</f>
        <v>8281</v>
      </c>
      <c r="I959" s="30" t="str">
        <f>①陸連データ貼付け!I959</f>
        <v>館倶楽部</v>
      </c>
      <c r="J959" s="30" t="str">
        <f>①陸連データ貼付け!J959</f>
        <v>ヤカタクラブ</v>
      </c>
      <c r="K959" s="30" t="str">
        <f t="shared" si="47"/>
        <v>館倶楽部</v>
      </c>
      <c r="L959" s="30" t="str">
        <f>IF(①陸連データ貼付け!P959="","",①陸連データ貼付け!P959)</f>
        <v/>
      </c>
      <c r="M959" s="30" t="str">
        <f>①陸連データ貼付け!Q959</f>
        <v>一般</v>
      </c>
    </row>
    <row r="960" spans="1:13">
      <c r="A960" s="30" t="str">
        <f>IF(①陸連データ貼付け!M960="","",①陸連データ貼付け!M960)</f>
        <v>C101</v>
      </c>
      <c r="B960" s="30" t="str">
        <f t="shared" si="45"/>
        <v>C</v>
      </c>
      <c r="C960" s="30" t="str">
        <f t="shared" si="46"/>
        <v>101</v>
      </c>
      <c r="D960" s="30">
        <f>①陸連データ貼付け!B960</f>
        <v>3038620</v>
      </c>
      <c r="E960" s="30" t="str">
        <f>①陸連データ貼付け!C960</f>
        <v>栗木　淳二</v>
      </c>
      <c r="F960" s="30" t="str">
        <f>ASC(①陸連データ貼付け!D960)</f>
        <v>ｸﾘｷ ｼﾞｭﾝｼﾞ</v>
      </c>
      <c r="G960" s="30" t="str">
        <f>①陸連データ貼付け!E960</f>
        <v>男</v>
      </c>
      <c r="H960" s="30">
        <f>①陸連データ貼付け!H960</f>
        <v>8281</v>
      </c>
      <c r="I960" s="30" t="str">
        <f>①陸連データ貼付け!I960</f>
        <v>館倶楽部</v>
      </c>
      <c r="J960" s="30" t="str">
        <f>①陸連データ貼付け!J960</f>
        <v>ヤカタクラブ</v>
      </c>
      <c r="K960" s="30" t="str">
        <f t="shared" si="47"/>
        <v>館倶楽部</v>
      </c>
      <c r="L960" s="30" t="str">
        <f>IF(①陸連データ貼付け!P960="","",①陸連データ貼付け!P960)</f>
        <v/>
      </c>
      <c r="M960" s="30" t="str">
        <f>①陸連データ貼付け!Q960</f>
        <v>一般</v>
      </c>
    </row>
    <row r="961" spans="1:13">
      <c r="A961" s="30" t="str">
        <f>IF(①陸連データ貼付け!M961="","",①陸連データ貼付け!M961)</f>
        <v>C119</v>
      </c>
      <c r="B961" s="30" t="str">
        <f t="shared" si="45"/>
        <v>C</v>
      </c>
      <c r="C961" s="30" t="str">
        <f t="shared" si="46"/>
        <v>119</v>
      </c>
      <c r="D961" s="30">
        <f>①陸連データ貼付け!B961</f>
        <v>3112916</v>
      </c>
      <c r="E961" s="30" t="str">
        <f>①陸連データ貼付け!C961</f>
        <v>後藤　昌実</v>
      </c>
      <c r="F961" s="30" t="str">
        <f>ASC(①陸連データ貼付け!D961)</f>
        <v>ｺﾞﾄｳ ﾏｻﾐ</v>
      </c>
      <c r="G961" s="30" t="str">
        <f>①陸連データ貼付け!E961</f>
        <v>男</v>
      </c>
      <c r="H961" s="30">
        <f>①陸連データ貼付け!H961</f>
        <v>8281</v>
      </c>
      <c r="I961" s="30" t="str">
        <f>①陸連データ貼付け!I961</f>
        <v>館倶楽部</v>
      </c>
      <c r="J961" s="30" t="str">
        <f>①陸連データ貼付け!J961</f>
        <v>ヤカタクラブ</v>
      </c>
      <c r="K961" s="30" t="str">
        <f t="shared" si="47"/>
        <v>館倶楽部</v>
      </c>
      <c r="L961" s="30" t="str">
        <f>IF(①陸連データ貼付け!P961="","",①陸連データ貼付け!P961)</f>
        <v/>
      </c>
      <c r="M961" s="30" t="str">
        <f>①陸連データ貼付け!Q961</f>
        <v>一般</v>
      </c>
    </row>
    <row r="962" spans="1:13">
      <c r="A962" s="30" t="str">
        <f>IF(①陸連データ貼付け!M962="","",①陸連データ貼付け!M962)</f>
        <v>C103</v>
      </c>
      <c r="B962" s="30" t="str">
        <f t="shared" si="45"/>
        <v>C</v>
      </c>
      <c r="C962" s="30" t="str">
        <f t="shared" si="46"/>
        <v>103</v>
      </c>
      <c r="D962" s="30">
        <f>①陸連データ貼付け!B962</f>
        <v>3038923</v>
      </c>
      <c r="E962" s="30" t="str">
        <f>①陸連データ貼付け!C962</f>
        <v>崎下　雅人</v>
      </c>
      <c r="F962" s="30" t="str">
        <f>ASC(①陸連データ貼付け!D962)</f>
        <v>ｻｷｼﾀ ﾏｻﾄ</v>
      </c>
      <c r="G962" s="30" t="str">
        <f>①陸連データ貼付け!E962</f>
        <v>男</v>
      </c>
      <c r="H962" s="30">
        <f>①陸連データ貼付け!H962</f>
        <v>8281</v>
      </c>
      <c r="I962" s="30" t="str">
        <f>①陸連データ貼付け!I962</f>
        <v>館倶楽部</v>
      </c>
      <c r="J962" s="30" t="str">
        <f>①陸連データ貼付け!J962</f>
        <v>ヤカタクラブ</v>
      </c>
      <c r="K962" s="30" t="str">
        <f t="shared" si="47"/>
        <v>館倶楽部</v>
      </c>
      <c r="L962" s="30" t="str">
        <f>IF(①陸連データ貼付け!P962="","",①陸連データ貼付け!P962)</f>
        <v/>
      </c>
      <c r="M962" s="30" t="str">
        <f>①陸連データ貼付け!Q962</f>
        <v>一般</v>
      </c>
    </row>
    <row r="963" spans="1:13">
      <c r="A963" s="30" t="str">
        <f>IF(①陸連データ貼付け!M963="","",①陸連データ貼付け!M963)</f>
        <v>C106</v>
      </c>
      <c r="B963" s="30" t="str">
        <f t="shared" si="45"/>
        <v>C</v>
      </c>
      <c r="C963" s="30" t="str">
        <f t="shared" si="46"/>
        <v>106</v>
      </c>
      <c r="D963" s="30">
        <f>①陸連データ貼付け!B963</f>
        <v>3039520</v>
      </c>
      <c r="E963" s="30" t="str">
        <f>①陸連データ貼付け!C963</f>
        <v>清水　文雄</v>
      </c>
      <c r="F963" s="30" t="str">
        <f>ASC(①陸連データ貼付け!D963)</f>
        <v>ｼﾐｽﾞ ﾌﾐｵ</v>
      </c>
      <c r="G963" s="30" t="str">
        <f>①陸連データ貼付け!E963</f>
        <v>男</v>
      </c>
      <c r="H963" s="30">
        <f>①陸連データ貼付け!H963</f>
        <v>8281</v>
      </c>
      <c r="I963" s="30" t="str">
        <f>①陸連データ貼付け!I963</f>
        <v>館倶楽部</v>
      </c>
      <c r="J963" s="30" t="str">
        <f>①陸連データ貼付け!J963</f>
        <v>ヤカタクラブ</v>
      </c>
      <c r="K963" s="30" t="str">
        <f t="shared" si="47"/>
        <v>館倶楽部</v>
      </c>
      <c r="L963" s="30" t="str">
        <f>IF(①陸連データ貼付け!P963="","",①陸連データ貼付け!P963)</f>
        <v/>
      </c>
      <c r="M963" s="30" t="str">
        <f>①陸連データ貼付け!Q963</f>
        <v>一般</v>
      </c>
    </row>
    <row r="964" spans="1:13">
      <c r="A964" s="30" t="str">
        <f>IF(①陸連データ貼付け!M964="","",①陸連データ貼付け!M964)</f>
        <v>C114</v>
      </c>
      <c r="B964" s="30" t="str">
        <f t="shared" si="45"/>
        <v>C</v>
      </c>
      <c r="C964" s="30" t="str">
        <f t="shared" si="46"/>
        <v>114</v>
      </c>
      <c r="D964" s="30">
        <f>①陸連データ貼付け!B964</f>
        <v>3041816</v>
      </c>
      <c r="E964" s="30" t="str">
        <f>①陸連データ貼付け!C964</f>
        <v>神野　純美</v>
      </c>
      <c r="F964" s="30" t="str">
        <f>ASC(①陸連データ貼付け!D964)</f>
        <v>ｼﾞﾝﾉ ｱﾂﾐ</v>
      </c>
      <c r="G964" s="30" t="str">
        <f>①陸連データ貼付け!E964</f>
        <v>女</v>
      </c>
      <c r="H964" s="30">
        <f>①陸連データ貼付け!H964</f>
        <v>8281</v>
      </c>
      <c r="I964" s="30" t="str">
        <f>①陸連データ貼付け!I964</f>
        <v>館倶楽部</v>
      </c>
      <c r="J964" s="30" t="str">
        <f>①陸連データ貼付け!J964</f>
        <v>ヤカタクラブ</v>
      </c>
      <c r="K964" s="30" t="str">
        <f t="shared" si="47"/>
        <v>館倶楽部</v>
      </c>
      <c r="L964" s="30" t="str">
        <f>IF(①陸連データ貼付け!P964="","",①陸連データ貼付け!P964)</f>
        <v/>
      </c>
      <c r="M964" s="30" t="str">
        <f>①陸連データ貼付け!Q964</f>
        <v>一般</v>
      </c>
    </row>
    <row r="965" spans="1:13">
      <c r="A965" s="30" t="str">
        <f>IF(①陸連データ貼付け!M965="","",①陸連データ貼付け!M965)</f>
        <v>C540</v>
      </c>
      <c r="B965" s="30" t="str">
        <f t="shared" si="45"/>
        <v>C</v>
      </c>
      <c r="C965" s="30" t="str">
        <f t="shared" si="46"/>
        <v>540</v>
      </c>
      <c r="D965" s="30">
        <f>①陸連データ貼付け!B965</f>
        <v>24793227</v>
      </c>
      <c r="E965" s="30" t="str">
        <f>①陸連データ貼付け!C965</f>
        <v>高橋　賢司</v>
      </c>
      <c r="F965" s="30" t="str">
        <f>ASC(①陸連データ貼付け!D965)</f>
        <v>ﾀｶﾊｼ ｹﾝｼﾞ</v>
      </c>
      <c r="G965" s="30" t="str">
        <f>①陸連データ貼付け!E965</f>
        <v>男</v>
      </c>
      <c r="H965" s="30">
        <f>①陸連データ貼付け!H965</f>
        <v>8281</v>
      </c>
      <c r="I965" s="30" t="str">
        <f>①陸連データ貼付け!I965</f>
        <v>館倶楽部</v>
      </c>
      <c r="J965" s="30" t="str">
        <f>①陸連データ貼付け!J965</f>
        <v>ヤカタクラブ</v>
      </c>
      <c r="K965" s="30" t="str">
        <f t="shared" si="47"/>
        <v>館倶楽部</v>
      </c>
      <c r="L965" s="30" t="str">
        <f>IF(①陸連データ貼付け!P965="","",①陸連データ貼付け!P965)</f>
        <v/>
      </c>
      <c r="M965" s="30" t="str">
        <f>①陸連データ貼付け!Q965</f>
        <v>一般</v>
      </c>
    </row>
    <row r="966" spans="1:13">
      <c r="A966" s="30" t="str">
        <f>IF(①陸連データ貼付け!M966="","",①陸連データ貼付け!M966)</f>
        <v>C118</v>
      </c>
      <c r="B966" s="30" t="str">
        <f t="shared" si="45"/>
        <v>C</v>
      </c>
      <c r="C966" s="30" t="str">
        <f t="shared" si="46"/>
        <v>118</v>
      </c>
      <c r="D966" s="30">
        <f>①陸連データ貼付け!B966</f>
        <v>3042413</v>
      </c>
      <c r="E966" s="30" t="str">
        <f>①陸連データ貼付け!C966</f>
        <v>田口　英樹</v>
      </c>
      <c r="F966" s="30" t="str">
        <f>ASC(①陸連データ貼付け!D966)</f>
        <v>ﾀｸﾞﾁ ﾋﾃﾞｷ</v>
      </c>
      <c r="G966" s="30" t="str">
        <f>①陸連データ貼付け!E966</f>
        <v>男</v>
      </c>
      <c r="H966" s="30">
        <f>①陸連データ貼付け!H966</f>
        <v>8281</v>
      </c>
      <c r="I966" s="30" t="str">
        <f>①陸連データ貼付け!I966</f>
        <v>館倶楽部</v>
      </c>
      <c r="J966" s="30" t="str">
        <f>①陸連データ貼付け!J966</f>
        <v>ヤカタクラブ</v>
      </c>
      <c r="K966" s="30" t="str">
        <f t="shared" si="47"/>
        <v>館倶楽部</v>
      </c>
      <c r="L966" s="30" t="str">
        <f>IF(①陸連データ貼付け!P966="","",①陸連データ貼付け!P966)</f>
        <v/>
      </c>
      <c r="M966" s="30" t="str">
        <f>①陸連データ貼付け!Q966</f>
        <v>一般</v>
      </c>
    </row>
    <row r="967" spans="1:13">
      <c r="A967" s="30" t="str">
        <f>IF(①陸連データ貼付け!M967="","",①陸連データ貼付け!M967)</f>
        <v>C124</v>
      </c>
      <c r="B967" s="30" t="str">
        <f t="shared" si="45"/>
        <v>C</v>
      </c>
      <c r="C967" s="30" t="str">
        <f t="shared" si="46"/>
        <v>124</v>
      </c>
      <c r="D967" s="30">
        <f>①陸連データ貼付け!B967</f>
        <v>72830626</v>
      </c>
      <c r="E967" s="30" t="str">
        <f>①陸連データ貼付け!C967</f>
        <v>棚瀬　良博</v>
      </c>
      <c r="F967" s="30" t="str">
        <f>ASC(①陸連データ貼付け!D967)</f>
        <v>ﾀﾅｾ ﾖｼﾋﾛ</v>
      </c>
      <c r="G967" s="30" t="str">
        <f>①陸連データ貼付け!E967</f>
        <v>男</v>
      </c>
      <c r="H967" s="30">
        <f>①陸連データ貼付け!H967</f>
        <v>8281</v>
      </c>
      <c r="I967" s="30" t="str">
        <f>①陸連データ貼付け!I967</f>
        <v>館倶楽部</v>
      </c>
      <c r="J967" s="30" t="str">
        <f>①陸連データ貼付け!J967</f>
        <v>ヤカタクラブ</v>
      </c>
      <c r="K967" s="30" t="str">
        <f t="shared" si="47"/>
        <v>館倶楽部</v>
      </c>
      <c r="L967" s="30" t="str">
        <f>IF(①陸連データ貼付け!P967="","",①陸連データ貼付け!P967)</f>
        <v/>
      </c>
      <c r="M967" s="30" t="str">
        <f>①陸連データ貼付け!Q967</f>
        <v>一般</v>
      </c>
    </row>
    <row r="968" spans="1:13">
      <c r="A968" s="30" t="str">
        <f>IF(①陸連データ貼付け!M968="","",①陸連データ貼付け!M968)</f>
        <v>C100</v>
      </c>
      <c r="B968" s="30" t="str">
        <f t="shared" si="45"/>
        <v>C</v>
      </c>
      <c r="C968" s="30" t="str">
        <f t="shared" si="46"/>
        <v>100</v>
      </c>
      <c r="D968" s="30">
        <f>①陸連データ貼付け!B968</f>
        <v>3029822</v>
      </c>
      <c r="E968" s="30" t="str">
        <f>①陸連データ貼付け!C968</f>
        <v>谷口　由香</v>
      </c>
      <c r="F968" s="30" t="str">
        <f>ASC(①陸連データ貼付け!D968)</f>
        <v>ﾀﾆｸﾞﾁ ﾕｶ</v>
      </c>
      <c r="G968" s="30" t="str">
        <f>①陸連データ貼付け!E968</f>
        <v>女</v>
      </c>
      <c r="H968" s="30">
        <f>①陸連データ貼付け!H968</f>
        <v>8281</v>
      </c>
      <c r="I968" s="30" t="str">
        <f>①陸連データ貼付け!I968</f>
        <v>館倶楽部</v>
      </c>
      <c r="J968" s="30" t="str">
        <f>①陸連データ貼付け!J968</f>
        <v>ヤカタクラブ</v>
      </c>
      <c r="K968" s="30" t="str">
        <f t="shared" si="47"/>
        <v>館倶楽部</v>
      </c>
      <c r="L968" s="30" t="str">
        <f>IF(①陸連データ貼付け!P968="","",①陸連データ貼付け!P968)</f>
        <v/>
      </c>
      <c r="M968" s="30" t="str">
        <f>①陸連データ貼付け!Q968</f>
        <v>一般</v>
      </c>
    </row>
    <row r="969" spans="1:13">
      <c r="A969" s="30" t="str">
        <f>IF(①陸連データ貼付け!M969="","",①陸連データ貼付け!M969)</f>
        <v>C104</v>
      </c>
      <c r="B969" s="30" t="str">
        <f t="shared" si="45"/>
        <v>C</v>
      </c>
      <c r="C969" s="30" t="str">
        <f t="shared" si="46"/>
        <v>104</v>
      </c>
      <c r="D969" s="30">
        <f>①陸連データ貼付け!B969</f>
        <v>3039318</v>
      </c>
      <c r="E969" s="30" t="str">
        <f>①陸連データ貼付け!C969</f>
        <v>豊川　稔</v>
      </c>
      <c r="F969" s="30" t="str">
        <f>ASC(①陸連データ貼付け!D969)</f>
        <v>ﾄﾖｶﾜ ﾐﾉﾙ</v>
      </c>
      <c r="G969" s="30" t="str">
        <f>①陸連データ貼付け!E969</f>
        <v>男</v>
      </c>
      <c r="H969" s="30">
        <f>①陸連データ貼付け!H969</f>
        <v>8281</v>
      </c>
      <c r="I969" s="30" t="str">
        <f>①陸連データ貼付け!I969</f>
        <v>館倶楽部</v>
      </c>
      <c r="J969" s="30" t="str">
        <f>①陸連データ貼付け!J969</f>
        <v>ヤカタクラブ</v>
      </c>
      <c r="K969" s="30" t="str">
        <f t="shared" si="47"/>
        <v>館倶楽部</v>
      </c>
      <c r="L969" s="30" t="str">
        <f>IF(①陸連データ貼付け!P969="","",①陸連データ貼付け!P969)</f>
        <v/>
      </c>
      <c r="M969" s="30" t="str">
        <f>①陸連データ貼付け!Q969</f>
        <v>一般</v>
      </c>
    </row>
    <row r="970" spans="1:13">
      <c r="A970" s="30" t="str">
        <f>IF(①陸連データ貼付け!M970="","",①陸連データ貼付け!M970)</f>
        <v>C111</v>
      </c>
      <c r="B970" s="30" t="str">
        <f t="shared" si="45"/>
        <v>C</v>
      </c>
      <c r="C970" s="30" t="str">
        <f t="shared" si="46"/>
        <v>111</v>
      </c>
      <c r="D970" s="30">
        <f>①陸連データ貼付け!B970</f>
        <v>3040411</v>
      </c>
      <c r="E970" s="30" t="str">
        <f>①陸連データ貼付け!C970</f>
        <v>中村　和貴</v>
      </c>
      <c r="F970" s="30" t="str">
        <f>ASC(①陸連データ貼付け!D970)</f>
        <v>ﾅｶﾑﾗ ｶｽﾞﾀｶ</v>
      </c>
      <c r="G970" s="30" t="str">
        <f>①陸連データ貼付け!E970</f>
        <v>男</v>
      </c>
      <c r="H970" s="30">
        <f>①陸連データ貼付け!H970</f>
        <v>8281</v>
      </c>
      <c r="I970" s="30" t="str">
        <f>①陸連データ貼付け!I970</f>
        <v>館倶楽部</v>
      </c>
      <c r="J970" s="30" t="str">
        <f>①陸連データ貼付け!J970</f>
        <v>ヤカタクラブ</v>
      </c>
      <c r="K970" s="30" t="str">
        <f t="shared" si="47"/>
        <v>館倶楽部</v>
      </c>
      <c r="L970" s="30" t="str">
        <f>IF(①陸連データ貼付け!P970="","",①陸連データ貼付け!P970)</f>
        <v/>
      </c>
      <c r="M970" s="30" t="str">
        <f>①陸連データ貼付け!Q970</f>
        <v>一般</v>
      </c>
    </row>
    <row r="971" spans="1:13">
      <c r="A971" s="30" t="str">
        <f>IF(①陸連データ貼付け!M971="","",①陸連データ貼付け!M971)</f>
        <v>C107</v>
      </c>
      <c r="B971" s="30" t="str">
        <f t="shared" si="45"/>
        <v>C</v>
      </c>
      <c r="C971" s="30" t="str">
        <f t="shared" si="46"/>
        <v>107</v>
      </c>
      <c r="D971" s="30">
        <f>①陸連データ貼付け!B971</f>
        <v>3039621</v>
      </c>
      <c r="E971" s="30" t="str">
        <f>①陸連データ貼付け!C971</f>
        <v>畑山　久人</v>
      </c>
      <c r="F971" s="30" t="str">
        <f>ASC(①陸連データ貼付け!D971)</f>
        <v>ﾊﾀﾔﾏ ﾋｻﾋﾄ</v>
      </c>
      <c r="G971" s="30" t="str">
        <f>①陸連データ貼付け!E971</f>
        <v>男</v>
      </c>
      <c r="H971" s="30">
        <f>①陸連データ貼付け!H971</f>
        <v>8281</v>
      </c>
      <c r="I971" s="30" t="str">
        <f>①陸連データ貼付け!I971</f>
        <v>館倶楽部</v>
      </c>
      <c r="J971" s="30" t="str">
        <f>①陸連データ貼付け!J971</f>
        <v>ヤカタクラブ</v>
      </c>
      <c r="K971" s="30" t="str">
        <f t="shared" si="47"/>
        <v>館倶楽部</v>
      </c>
      <c r="L971" s="30" t="str">
        <f>IF(①陸連データ貼付け!P971="","",①陸連データ貼付け!P971)</f>
        <v/>
      </c>
      <c r="M971" s="30" t="str">
        <f>①陸連データ貼付け!Q971</f>
        <v>一般</v>
      </c>
    </row>
    <row r="972" spans="1:13">
      <c r="A972" s="30" t="str">
        <f>IF(①陸連データ貼付け!M972="","",①陸連データ貼付け!M972)</f>
        <v>C112</v>
      </c>
      <c r="B972" s="30" t="str">
        <f t="shared" si="45"/>
        <v>C</v>
      </c>
      <c r="C972" s="30" t="str">
        <f t="shared" si="46"/>
        <v>112</v>
      </c>
      <c r="D972" s="30">
        <f>①陸連データ貼付け!B972</f>
        <v>3041614</v>
      </c>
      <c r="E972" s="30" t="str">
        <f>①陸連データ貼付け!C972</f>
        <v>林　直孝</v>
      </c>
      <c r="F972" s="30" t="str">
        <f>ASC(①陸連データ貼付け!D972)</f>
        <v>ﾊﾔｼ ﾅｵﾀｶ</v>
      </c>
      <c r="G972" s="30" t="str">
        <f>①陸連データ貼付け!E972</f>
        <v>男</v>
      </c>
      <c r="H972" s="30">
        <f>①陸連データ貼付け!H972</f>
        <v>8281</v>
      </c>
      <c r="I972" s="30" t="str">
        <f>①陸連データ貼付け!I972</f>
        <v>館倶楽部</v>
      </c>
      <c r="J972" s="30" t="str">
        <f>①陸連データ貼付け!J972</f>
        <v>ヤカタクラブ</v>
      </c>
      <c r="K972" s="30" t="str">
        <f t="shared" si="47"/>
        <v>館倶楽部</v>
      </c>
      <c r="L972" s="30" t="str">
        <f>IF(①陸連データ貼付け!P972="","",①陸連データ貼付け!P972)</f>
        <v/>
      </c>
      <c r="M972" s="30" t="str">
        <f>①陸連データ貼付け!Q972</f>
        <v>一般</v>
      </c>
    </row>
    <row r="973" spans="1:13">
      <c r="A973" s="30" t="str">
        <f>IF(①陸連データ貼付け!M973="","",①陸連データ貼付け!M973)</f>
        <v>C110</v>
      </c>
      <c r="B973" s="30" t="str">
        <f t="shared" si="45"/>
        <v>C</v>
      </c>
      <c r="C973" s="30" t="str">
        <f t="shared" si="46"/>
        <v>110</v>
      </c>
      <c r="D973" s="30">
        <f>①陸連データ貼付け!B973</f>
        <v>3040310</v>
      </c>
      <c r="E973" s="30" t="str">
        <f>①陸連データ貼付け!C973</f>
        <v>福安　ひふみ</v>
      </c>
      <c r="F973" s="30" t="str">
        <f>ASC(①陸連データ貼付け!D973)</f>
        <v>ﾌｸﾔｽ ﾋﾌﾐ</v>
      </c>
      <c r="G973" s="30" t="str">
        <f>①陸連データ貼付け!E973</f>
        <v>女</v>
      </c>
      <c r="H973" s="30">
        <f>①陸連データ貼付け!H973</f>
        <v>8281</v>
      </c>
      <c r="I973" s="30" t="str">
        <f>①陸連データ貼付け!I973</f>
        <v>館倶楽部</v>
      </c>
      <c r="J973" s="30" t="str">
        <f>①陸連データ貼付け!J973</f>
        <v>ヤカタクラブ</v>
      </c>
      <c r="K973" s="30" t="str">
        <f t="shared" si="47"/>
        <v>館倶楽部</v>
      </c>
      <c r="L973" s="30" t="str">
        <f>IF(①陸連データ貼付け!P973="","",①陸連データ貼付け!P973)</f>
        <v/>
      </c>
      <c r="M973" s="30" t="str">
        <f>①陸連データ貼付け!Q973</f>
        <v>一般</v>
      </c>
    </row>
    <row r="974" spans="1:13">
      <c r="A974" s="30" t="str">
        <f>IF(①陸連データ貼付け!M974="","",①陸連データ貼付け!M974)</f>
        <v>C113</v>
      </c>
      <c r="B974" s="30" t="str">
        <f t="shared" si="45"/>
        <v>C</v>
      </c>
      <c r="C974" s="30" t="str">
        <f t="shared" si="46"/>
        <v>113</v>
      </c>
      <c r="D974" s="30">
        <f>①陸連データ貼付け!B974</f>
        <v>3041715</v>
      </c>
      <c r="E974" s="30" t="str">
        <f>①陸連データ貼付け!C974</f>
        <v>古川　淳一</v>
      </c>
      <c r="F974" s="30" t="str">
        <f>ASC(①陸連データ貼付け!D974)</f>
        <v>ﾌﾙｶﾜ ｼﾞｭﾝｲﾁ</v>
      </c>
      <c r="G974" s="30" t="str">
        <f>①陸連データ貼付け!E974</f>
        <v>男</v>
      </c>
      <c r="H974" s="30">
        <f>①陸連データ貼付け!H974</f>
        <v>8281</v>
      </c>
      <c r="I974" s="30" t="str">
        <f>①陸連データ貼付け!I974</f>
        <v>館倶楽部</v>
      </c>
      <c r="J974" s="30" t="str">
        <f>①陸連データ貼付け!J974</f>
        <v>ヤカタクラブ</v>
      </c>
      <c r="K974" s="30" t="str">
        <f t="shared" si="47"/>
        <v>館倶楽部</v>
      </c>
      <c r="L974" s="30" t="str">
        <f>IF(①陸連データ貼付け!P974="","",①陸連データ貼付け!P974)</f>
        <v/>
      </c>
      <c r="M974" s="30" t="str">
        <f>①陸連データ貼付け!Q974</f>
        <v>一般</v>
      </c>
    </row>
    <row r="975" spans="1:13">
      <c r="A975" s="30" t="str">
        <f>IF(①陸連データ貼付け!M975="","",①陸連データ貼付け!M975)</f>
        <v>C123</v>
      </c>
      <c r="B975" s="30" t="str">
        <f t="shared" si="45"/>
        <v>C</v>
      </c>
      <c r="C975" s="30" t="str">
        <f t="shared" si="46"/>
        <v>123</v>
      </c>
      <c r="D975" s="30">
        <f>①陸連データ貼付け!B975</f>
        <v>53914729</v>
      </c>
      <c r="E975" s="30" t="str">
        <f>①陸連データ貼付け!C975</f>
        <v>本多　徳孝</v>
      </c>
      <c r="F975" s="30" t="str">
        <f>ASC(①陸連データ貼付け!D975)</f>
        <v>ﾎﾝﾀﾞ ﾉﾘﾅﾘ</v>
      </c>
      <c r="G975" s="30" t="str">
        <f>①陸連データ貼付け!E975</f>
        <v>男</v>
      </c>
      <c r="H975" s="30">
        <f>①陸連データ貼付け!H975</f>
        <v>8281</v>
      </c>
      <c r="I975" s="30" t="str">
        <f>①陸連データ貼付け!I975</f>
        <v>館倶楽部</v>
      </c>
      <c r="J975" s="30" t="str">
        <f>①陸連データ貼付け!J975</f>
        <v>ヤカタクラブ</v>
      </c>
      <c r="K975" s="30" t="str">
        <f t="shared" si="47"/>
        <v>館倶楽部</v>
      </c>
      <c r="L975" s="30" t="str">
        <f>IF(①陸連データ貼付け!P975="","",①陸連データ貼付け!P975)</f>
        <v/>
      </c>
      <c r="M975" s="30" t="str">
        <f>①陸連データ貼付け!Q975</f>
        <v>一般</v>
      </c>
    </row>
    <row r="976" spans="1:13">
      <c r="A976" s="30" t="str">
        <f>IF(①陸連データ貼付け!M976="","",①陸連データ貼付け!M976)</f>
        <v>C108</v>
      </c>
      <c r="B976" s="30" t="str">
        <f t="shared" si="45"/>
        <v>C</v>
      </c>
      <c r="C976" s="30" t="str">
        <f t="shared" si="46"/>
        <v>108</v>
      </c>
      <c r="D976" s="30">
        <f>①陸連データ貼付け!B976</f>
        <v>3039823</v>
      </c>
      <c r="E976" s="30" t="str">
        <f>①陸連データ貼付け!C976</f>
        <v>村井　与志夫</v>
      </c>
      <c r="F976" s="30" t="str">
        <f>ASC(①陸連データ貼付け!D976)</f>
        <v>ﾑﾗｲ ﾖｼｵ</v>
      </c>
      <c r="G976" s="30" t="str">
        <f>①陸連データ貼付け!E976</f>
        <v>男</v>
      </c>
      <c r="H976" s="30">
        <f>①陸連データ貼付け!H976</f>
        <v>8281</v>
      </c>
      <c r="I976" s="30" t="str">
        <f>①陸連データ貼付け!I976</f>
        <v>館倶楽部</v>
      </c>
      <c r="J976" s="30" t="str">
        <f>①陸連データ貼付け!J976</f>
        <v>ヤカタクラブ</v>
      </c>
      <c r="K976" s="30" t="str">
        <f t="shared" si="47"/>
        <v>館倶楽部</v>
      </c>
      <c r="L976" s="30" t="str">
        <f>IF(①陸連データ貼付け!P976="","",①陸連データ貼付け!P976)</f>
        <v/>
      </c>
      <c r="M976" s="30" t="str">
        <f>①陸連データ貼付け!Q976</f>
        <v>一般</v>
      </c>
    </row>
    <row r="977" spans="1:13">
      <c r="A977" s="30" t="str">
        <f>IF(①陸連データ貼付け!M977="","",①陸連データ貼付け!M977)</f>
        <v>C105</v>
      </c>
      <c r="B977" s="30" t="str">
        <f t="shared" si="45"/>
        <v>C</v>
      </c>
      <c r="C977" s="30" t="str">
        <f t="shared" si="46"/>
        <v>105</v>
      </c>
      <c r="D977" s="30">
        <f>①陸連データ貼付け!B977</f>
        <v>3039419</v>
      </c>
      <c r="E977" s="30" t="str">
        <f>①陸連データ貼付け!C977</f>
        <v>米田　博文</v>
      </c>
      <c r="F977" s="30" t="str">
        <f>ASC(①陸連データ貼付け!D977)</f>
        <v>ﾖﾈﾀﾞ ﾋﾛﾌﾐ</v>
      </c>
      <c r="G977" s="30" t="str">
        <f>①陸連データ貼付け!E977</f>
        <v>男</v>
      </c>
      <c r="H977" s="30">
        <f>①陸連データ貼付け!H977</f>
        <v>8281</v>
      </c>
      <c r="I977" s="30" t="str">
        <f>①陸連データ貼付け!I977</f>
        <v>館倶楽部</v>
      </c>
      <c r="J977" s="30" t="str">
        <f>①陸連データ貼付け!J977</f>
        <v>ヤカタクラブ</v>
      </c>
      <c r="K977" s="30" t="str">
        <f t="shared" si="47"/>
        <v>館倶楽部</v>
      </c>
      <c r="L977" s="30" t="str">
        <f>IF(①陸連データ貼付け!P977="","",①陸連データ貼付け!P977)</f>
        <v/>
      </c>
      <c r="M977" s="30" t="str">
        <f>①陸連データ貼付け!Q977</f>
        <v>一般</v>
      </c>
    </row>
    <row r="978" spans="1:13">
      <c r="A978" s="30" t="str">
        <f>IF(①陸連データ貼付け!M978="","",①陸連データ貼付け!M978)</f>
        <v>4-067</v>
      </c>
      <c r="B978" s="30" t="str">
        <f t="shared" si="45"/>
        <v>4</v>
      </c>
      <c r="C978" s="30" t="str">
        <f t="shared" si="46"/>
        <v>-067</v>
      </c>
      <c r="D978" s="30">
        <f>①陸連データ貼付け!B978</f>
        <v>3033413</v>
      </c>
      <c r="E978" s="30" t="str">
        <f>①陸連データ貼付け!C978</f>
        <v>伊藤　信明</v>
      </c>
      <c r="F978" s="30" t="str">
        <f>ASC(①陸連データ貼付け!D978)</f>
        <v>ｲﾄｳ ﾉﾌﾞｱｷ</v>
      </c>
      <c r="G978" s="30" t="str">
        <f>①陸連データ貼付け!E978</f>
        <v>男</v>
      </c>
      <c r="H978" s="30">
        <f>①陸連データ貼付け!H978</f>
        <v>19103</v>
      </c>
      <c r="I978" s="30" t="str">
        <f>①陸連データ貼付け!I978</f>
        <v>愛知マスターズ東三河支部</v>
      </c>
      <c r="J978" s="30" t="str">
        <f>①陸連データ貼付け!J978</f>
        <v>アイチマスターズヒガシミカワシブ</v>
      </c>
      <c r="K978" s="30" t="str">
        <f t="shared" si="47"/>
        <v>愛知マスターズ東三河支部</v>
      </c>
      <c r="L978" s="30" t="str">
        <f>IF(①陸連データ貼付け!P978="","",①陸連データ貼付け!P978)</f>
        <v/>
      </c>
      <c r="M978" s="30" t="str">
        <f>①陸連データ貼付け!Q978</f>
        <v>一般</v>
      </c>
    </row>
    <row r="979" spans="1:13">
      <c r="A979" s="30" t="str">
        <f>IF(①陸連データ貼付け!M979="","",①陸連データ貼付け!M979)</f>
        <v>Ｄ６２</v>
      </c>
      <c r="B979" s="30" t="str">
        <f t="shared" si="45"/>
        <v>Ｄ</v>
      </c>
      <c r="C979" s="30" t="str">
        <f t="shared" si="46"/>
        <v>６２</v>
      </c>
      <c r="D979" s="30">
        <f>①陸連データ貼付け!B979</f>
        <v>3033099</v>
      </c>
      <c r="E979" s="30" t="str">
        <f>①陸連データ貼付け!C979</f>
        <v>碓井　由紀子</v>
      </c>
      <c r="F979" s="30" t="str">
        <f>ASC(①陸連データ貼付け!D979)</f>
        <v>ｳｽｲ ﾕｷｺ</v>
      </c>
      <c r="G979" s="30" t="str">
        <f>①陸連データ貼付け!E979</f>
        <v>女</v>
      </c>
      <c r="H979" s="30">
        <f>①陸連データ貼付け!H979</f>
        <v>19103</v>
      </c>
      <c r="I979" s="30" t="str">
        <f>①陸連データ貼付け!I979</f>
        <v>愛知マスターズ東三河支部</v>
      </c>
      <c r="J979" s="30" t="str">
        <f>①陸連データ貼付け!J979</f>
        <v>アイチマスターズヒガシミカワシブ</v>
      </c>
      <c r="K979" s="30" t="str">
        <f t="shared" si="47"/>
        <v>愛知マスターズ東三河支部</v>
      </c>
      <c r="L979" s="30" t="str">
        <f>IF(①陸連データ貼付け!P979="","",①陸連データ貼付け!P979)</f>
        <v/>
      </c>
      <c r="M979" s="30" t="str">
        <f>①陸連データ貼付け!Q979</f>
        <v>一般</v>
      </c>
    </row>
    <row r="980" spans="1:13">
      <c r="A980" s="30" t="str">
        <f>IF(①陸連データ貼付け!M980="","",①陸連データ貼付け!M980)</f>
        <v>4-068</v>
      </c>
      <c r="B980" s="30" t="str">
        <f t="shared" si="45"/>
        <v>4</v>
      </c>
      <c r="C980" s="30" t="str">
        <f t="shared" si="46"/>
        <v>-068</v>
      </c>
      <c r="D980" s="30">
        <f>①陸連データ貼付け!B980</f>
        <v>46162625</v>
      </c>
      <c r="E980" s="30" t="str">
        <f>①陸連データ貼付け!C980</f>
        <v>大竹　太</v>
      </c>
      <c r="F980" s="30" t="str">
        <f>ASC(①陸連データ貼付け!D980)</f>
        <v>ｵｵﾀｹ ﾌﾄｼ</v>
      </c>
      <c r="G980" s="30" t="str">
        <f>①陸連データ貼付け!E980</f>
        <v>男</v>
      </c>
      <c r="H980" s="30">
        <f>①陸連データ貼付け!H980</f>
        <v>19103</v>
      </c>
      <c r="I980" s="30" t="str">
        <f>①陸連データ貼付け!I980</f>
        <v>愛知マスターズ東三河支部</v>
      </c>
      <c r="J980" s="30" t="str">
        <f>①陸連データ貼付け!J980</f>
        <v>アイチマスターズヒガシミカワシブ</v>
      </c>
      <c r="K980" s="30" t="str">
        <f t="shared" si="47"/>
        <v>愛知マスターズ東三河支部</v>
      </c>
      <c r="L980" s="30" t="str">
        <f>IF(①陸連データ貼付け!P980="","",①陸連データ貼付け!P980)</f>
        <v/>
      </c>
      <c r="M980" s="30" t="str">
        <f>①陸連データ貼付け!Q980</f>
        <v>一般</v>
      </c>
    </row>
    <row r="981" spans="1:13">
      <c r="A981" s="30" t="str">
        <f>IF(①陸連データ貼付け!M981="","",①陸連データ貼付け!M981)</f>
        <v>4-074</v>
      </c>
      <c r="B981" s="30" t="str">
        <f t="shared" si="45"/>
        <v>4</v>
      </c>
      <c r="C981" s="30" t="str">
        <f t="shared" si="46"/>
        <v>-074</v>
      </c>
      <c r="D981" s="30">
        <f>①陸連データ貼付け!B981</f>
        <v>97036934</v>
      </c>
      <c r="E981" s="30" t="str">
        <f>①陸連データ貼付け!C981</f>
        <v>小田　敬</v>
      </c>
      <c r="F981" s="30" t="str">
        <f>ASC(①陸連データ貼付け!D981)</f>
        <v>ｵﾀﾞ ﾀｶｼ</v>
      </c>
      <c r="G981" s="30" t="str">
        <f>①陸連データ貼付け!E981</f>
        <v>男</v>
      </c>
      <c r="H981" s="30">
        <f>①陸連データ貼付け!H981</f>
        <v>19103</v>
      </c>
      <c r="I981" s="30" t="str">
        <f>①陸連データ貼付け!I981</f>
        <v>愛知マスターズ東三河支部</v>
      </c>
      <c r="J981" s="30" t="str">
        <f>①陸連データ貼付け!J981</f>
        <v>アイチマスターズヒガシミカワシブ</v>
      </c>
      <c r="K981" s="30" t="str">
        <f t="shared" si="47"/>
        <v>愛知マスターズ東三河支部</v>
      </c>
      <c r="L981" s="30" t="str">
        <f>IF(①陸連データ貼付け!P981="","",①陸連データ貼付け!P981)</f>
        <v/>
      </c>
      <c r="M981" s="30" t="str">
        <f>①陸連データ貼付け!Q981</f>
        <v>一般</v>
      </c>
    </row>
    <row r="982" spans="1:13">
      <c r="A982" s="30" t="str">
        <f>IF(①陸連データ貼付け!M982="","",①陸連データ貼付け!M982)</f>
        <v>4-065</v>
      </c>
      <c r="B982" s="30" t="str">
        <f t="shared" si="45"/>
        <v>4</v>
      </c>
      <c r="C982" s="30" t="str">
        <f t="shared" si="46"/>
        <v>-065</v>
      </c>
      <c r="D982" s="30">
        <f>①陸連データ貼付け!B982</f>
        <v>3032917</v>
      </c>
      <c r="E982" s="30" t="str">
        <f>①陸連データ貼付け!C982</f>
        <v>加藤　敦子</v>
      </c>
      <c r="F982" s="30" t="str">
        <f>ASC(①陸連データ貼付け!D982)</f>
        <v>ｶﾄｳ ｱﾂｺ</v>
      </c>
      <c r="G982" s="30" t="str">
        <f>①陸連データ貼付け!E982</f>
        <v>女</v>
      </c>
      <c r="H982" s="30">
        <f>①陸連データ貼付け!H982</f>
        <v>19103</v>
      </c>
      <c r="I982" s="30" t="str">
        <f>①陸連データ貼付け!I982</f>
        <v>愛知マスターズ東三河支部</v>
      </c>
      <c r="J982" s="30" t="str">
        <f>①陸連データ貼付け!J982</f>
        <v>アイチマスターズヒガシミカワシブ</v>
      </c>
      <c r="K982" s="30" t="str">
        <f t="shared" si="47"/>
        <v>愛知マスターズ東三河支部</v>
      </c>
      <c r="L982" s="30" t="str">
        <f>IF(①陸連データ貼付け!P982="","",①陸連データ貼付け!P982)</f>
        <v/>
      </c>
      <c r="M982" s="30" t="str">
        <f>①陸連データ貼付け!Q982</f>
        <v>一般</v>
      </c>
    </row>
    <row r="983" spans="1:13">
      <c r="A983" s="30" t="str">
        <f>IF(①陸連データ貼付け!M983="","",①陸連データ貼付け!M983)</f>
        <v>4-069</v>
      </c>
      <c r="B983" s="30" t="str">
        <f t="shared" si="45"/>
        <v>4</v>
      </c>
      <c r="C983" s="30" t="str">
        <f t="shared" si="46"/>
        <v>-069</v>
      </c>
      <c r="D983" s="30">
        <f>①陸連データ貼付け!B983</f>
        <v>58271225</v>
      </c>
      <c r="E983" s="30" t="str">
        <f>①陸連データ貼付け!C983</f>
        <v>鬼頭　幸秀</v>
      </c>
      <c r="F983" s="30" t="str">
        <f>ASC(①陸連データ貼付け!D983)</f>
        <v>ｷﾄｳ ﾕｷﾋﾃﾞ</v>
      </c>
      <c r="G983" s="30" t="str">
        <f>①陸連データ貼付け!E983</f>
        <v>男</v>
      </c>
      <c r="H983" s="30">
        <f>①陸連データ貼付け!H983</f>
        <v>19103</v>
      </c>
      <c r="I983" s="30" t="str">
        <f>①陸連データ貼付け!I983</f>
        <v>愛知マスターズ東三河支部</v>
      </c>
      <c r="J983" s="30" t="str">
        <f>①陸連データ貼付け!J983</f>
        <v>アイチマスターズヒガシミカワシブ</v>
      </c>
      <c r="K983" s="30" t="str">
        <f t="shared" si="47"/>
        <v>愛知マスターズ東三河支部</v>
      </c>
      <c r="L983" s="30" t="str">
        <f>IF(①陸連データ貼付け!P983="","",①陸連データ貼付け!P983)</f>
        <v/>
      </c>
      <c r="M983" s="30" t="str">
        <f>①陸連データ貼付け!Q983</f>
        <v>一般</v>
      </c>
    </row>
    <row r="984" spans="1:13">
      <c r="A984" s="30" t="str">
        <f>IF(①陸連データ貼付け!M984="","",①陸連データ貼付け!M984)</f>
        <v>4-070</v>
      </c>
      <c r="B984" s="30" t="str">
        <f t="shared" si="45"/>
        <v>4</v>
      </c>
      <c r="C984" s="30" t="str">
        <f t="shared" si="46"/>
        <v>-070</v>
      </c>
      <c r="D984" s="30">
        <f>①陸連データ貼付け!B984</f>
        <v>66167632</v>
      </c>
      <c r="E984" s="30" t="str">
        <f>①陸連データ貼付け!C984</f>
        <v>小久保　伊都子</v>
      </c>
      <c r="F984" s="30" t="str">
        <f>ASC(①陸連データ貼付け!D984)</f>
        <v>ｺｸﾎﾞ ｲﾂｺ</v>
      </c>
      <c r="G984" s="30" t="str">
        <f>①陸連データ貼付け!E984</f>
        <v>女</v>
      </c>
      <c r="H984" s="30">
        <f>①陸連データ貼付け!H984</f>
        <v>19103</v>
      </c>
      <c r="I984" s="30" t="str">
        <f>①陸連データ貼付け!I984</f>
        <v>愛知マスターズ東三河支部</v>
      </c>
      <c r="J984" s="30" t="str">
        <f>①陸連データ貼付け!J984</f>
        <v>アイチマスターズヒガシミカワシブ</v>
      </c>
      <c r="K984" s="30" t="str">
        <f t="shared" si="47"/>
        <v>愛知マスターズ東三河支部</v>
      </c>
      <c r="L984" s="30" t="str">
        <f>IF(①陸連データ貼付け!P984="","",①陸連データ貼付け!P984)</f>
        <v/>
      </c>
      <c r="M984" s="30" t="str">
        <f>①陸連データ貼付け!Q984</f>
        <v>一般</v>
      </c>
    </row>
    <row r="985" spans="1:13">
      <c r="A985" s="30" t="str">
        <f>IF(①陸連データ貼付け!M985="","",①陸連データ貼付け!M985)</f>
        <v>Ｄ６７</v>
      </c>
      <c r="B985" s="30" t="str">
        <f t="shared" si="45"/>
        <v>Ｄ</v>
      </c>
      <c r="C985" s="30" t="str">
        <f t="shared" si="46"/>
        <v>６７</v>
      </c>
      <c r="D985" s="30">
        <f>①陸連データ貼付け!B985</f>
        <v>85745534</v>
      </c>
      <c r="E985" s="30" t="str">
        <f>①陸連データ貼付け!C985</f>
        <v>杉田　とき美</v>
      </c>
      <c r="F985" s="30" t="str">
        <f>ASC(①陸連データ貼付け!D985)</f>
        <v>ｽｷﾞﾀ ﾄｷﾐ</v>
      </c>
      <c r="G985" s="30" t="str">
        <f>①陸連データ貼付け!E985</f>
        <v>女</v>
      </c>
      <c r="H985" s="30">
        <f>①陸連データ貼付け!H985</f>
        <v>19103</v>
      </c>
      <c r="I985" s="30" t="str">
        <f>①陸連データ貼付け!I985</f>
        <v>愛知マスターズ東三河支部</v>
      </c>
      <c r="J985" s="30" t="str">
        <f>①陸連データ貼付け!J985</f>
        <v>アイチマスターズヒガシミカワシブ</v>
      </c>
      <c r="K985" s="30" t="str">
        <f t="shared" si="47"/>
        <v>愛知マスターズ東三河支部</v>
      </c>
      <c r="L985" s="30" t="str">
        <f>IF(①陸連データ貼付け!P985="","",①陸連データ貼付け!P985)</f>
        <v/>
      </c>
      <c r="M985" s="30" t="str">
        <f>①陸連データ貼付け!Q985</f>
        <v>一般</v>
      </c>
    </row>
    <row r="986" spans="1:13">
      <c r="A986" s="30" t="str">
        <f>IF(①陸連データ貼付け!M986="","",①陸連データ貼付け!M986)</f>
        <v>Ｄ６８</v>
      </c>
      <c r="B986" s="30" t="str">
        <f t="shared" si="45"/>
        <v>Ｄ</v>
      </c>
      <c r="C986" s="30" t="str">
        <f t="shared" si="46"/>
        <v>６８</v>
      </c>
      <c r="D986" s="30">
        <f>①陸連データ貼付け!B986</f>
        <v>97036530</v>
      </c>
      <c r="E986" s="30" t="str">
        <f>①陸連データ貼付け!C986</f>
        <v>西本　嘉弘</v>
      </c>
      <c r="F986" s="30" t="str">
        <f>ASC(①陸連データ貼付け!D986)</f>
        <v>ﾆｼﾓﾄ ﾖｼﾋﾛ</v>
      </c>
      <c r="G986" s="30" t="str">
        <f>①陸連データ貼付け!E986</f>
        <v>男</v>
      </c>
      <c r="H986" s="30">
        <f>①陸連データ貼付け!H986</f>
        <v>19103</v>
      </c>
      <c r="I986" s="30" t="str">
        <f>①陸連データ貼付け!I986</f>
        <v>愛知マスターズ東三河支部</v>
      </c>
      <c r="J986" s="30" t="str">
        <f>①陸連データ貼付け!J986</f>
        <v>アイチマスターズヒガシミカワシブ</v>
      </c>
      <c r="K986" s="30" t="str">
        <f t="shared" si="47"/>
        <v>愛知マスターズ東三河支部</v>
      </c>
      <c r="L986" s="30" t="str">
        <f>IF(①陸連データ貼付け!P986="","",①陸連データ貼付け!P986)</f>
        <v/>
      </c>
      <c r="M986" s="30" t="str">
        <f>①陸連データ貼付け!Q986</f>
        <v>一般</v>
      </c>
    </row>
    <row r="987" spans="1:13">
      <c r="A987" s="30" t="str">
        <f>IF(①陸連データ貼付け!M987="","",①陸連データ貼付け!M987)</f>
        <v>Ｄ６３</v>
      </c>
      <c r="B987" s="30" t="str">
        <f t="shared" si="45"/>
        <v>Ｄ</v>
      </c>
      <c r="C987" s="30" t="str">
        <f t="shared" si="46"/>
        <v>６３</v>
      </c>
      <c r="D987" s="30">
        <f>①陸連データ貼付け!B987</f>
        <v>3033514</v>
      </c>
      <c r="E987" s="30" t="str">
        <f>①陸連データ貼付け!C987</f>
        <v>畠中　一起</v>
      </c>
      <c r="F987" s="30" t="str">
        <f>ASC(①陸連データ貼付け!D987)</f>
        <v>ﾊﾀﾅｶ ｶｽﾞﾕｷ</v>
      </c>
      <c r="G987" s="30" t="str">
        <f>①陸連データ貼付け!E987</f>
        <v>男</v>
      </c>
      <c r="H987" s="30">
        <f>①陸連データ貼付け!H987</f>
        <v>19103</v>
      </c>
      <c r="I987" s="30" t="str">
        <f>①陸連データ貼付け!I987</f>
        <v>愛知マスターズ東三河支部</v>
      </c>
      <c r="J987" s="30" t="str">
        <f>①陸連データ貼付け!J987</f>
        <v>アイチマスターズヒガシミカワシブ</v>
      </c>
      <c r="K987" s="30" t="str">
        <f t="shared" si="47"/>
        <v>愛知マスターズ東三河支部</v>
      </c>
      <c r="L987" s="30" t="str">
        <f>IF(①陸連データ貼付け!P987="","",①陸連データ貼付け!P987)</f>
        <v/>
      </c>
      <c r="M987" s="30" t="str">
        <f>①陸連データ貼付け!Q987</f>
        <v>一般</v>
      </c>
    </row>
    <row r="988" spans="1:13">
      <c r="A988" s="30" t="str">
        <f>IF(①陸連データ貼付け!M988="","",①陸連データ貼付け!M988)</f>
        <v>Ｄ６６</v>
      </c>
      <c r="B988" s="30" t="str">
        <f t="shared" ref="B988:B1051" si="48">LEFT(A988,1)</f>
        <v>Ｄ</v>
      </c>
      <c r="C988" s="30" t="str">
        <f t="shared" ref="C988:C1051" si="49">REPLACE(A988,1,1,"")</f>
        <v>６６</v>
      </c>
      <c r="D988" s="30">
        <f>①陸連データ貼付け!B988</f>
        <v>58271326</v>
      </c>
      <c r="E988" s="30" t="str">
        <f>①陸連データ貼付け!C988</f>
        <v>早川　典秀</v>
      </c>
      <c r="F988" s="30" t="str">
        <f>ASC(①陸連データ貼付け!D988)</f>
        <v>ﾊﾔｶﾜ ﾐﾁﾋﾃﾞ</v>
      </c>
      <c r="G988" s="30" t="str">
        <f>①陸連データ貼付け!E988</f>
        <v>男</v>
      </c>
      <c r="H988" s="30">
        <f>①陸連データ貼付け!H988</f>
        <v>19103</v>
      </c>
      <c r="I988" s="30" t="str">
        <f>①陸連データ貼付け!I988</f>
        <v>愛知マスターズ東三河支部</v>
      </c>
      <c r="J988" s="30" t="str">
        <f>①陸連データ貼付け!J988</f>
        <v>アイチマスターズヒガシミカワシブ</v>
      </c>
      <c r="K988" s="30" t="str">
        <f t="shared" ref="K988:K1051" si="50">I988</f>
        <v>愛知マスターズ東三河支部</v>
      </c>
      <c r="L988" s="30" t="str">
        <f>IF(①陸連データ貼付け!P988="","",①陸連データ貼付け!P988)</f>
        <v/>
      </c>
      <c r="M988" s="30" t="str">
        <f>①陸連データ貼付け!Q988</f>
        <v>一般</v>
      </c>
    </row>
    <row r="989" spans="1:13">
      <c r="A989" s="30" t="str">
        <f>IF(①陸連データ貼付け!M989="","",①陸連データ貼付け!M989)</f>
        <v>Ｄ６４</v>
      </c>
      <c r="B989" s="30" t="str">
        <f t="shared" si="48"/>
        <v>Ｄ</v>
      </c>
      <c r="C989" s="30" t="str">
        <f t="shared" si="49"/>
        <v>６４</v>
      </c>
      <c r="D989" s="30">
        <f>①陸連データ貼付け!B989</f>
        <v>33653121</v>
      </c>
      <c r="E989" s="30" t="str">
        <f>①陸連データ貼付け!C989</f>
        <v>尾藤　敬</v>
      </c>
      <c r="F989" s="30" t="str">
        <f>ASC(①陸連データ貼付け!D989)</f>
        <v>ﾋﾞﾄｳ ﾀｶｼ</v>
      </c>
      <c r="G989" s="30" t="str">
        <f>①陸連データ貼付け!E989</f>
        <v>男</v>
      </c>
      <c r="H989" s="30">
        <f>①陸連データ貼付け!H989</f>
        <v>19103</v>
      </c>
      <c r="I989" s="30" t="str">
        <f>①陸連データ貼付け!I989</f>
        <v>愛知マスターズ東三河支部</v>
      </c>
      <c r="J989" s="30" t="str">
        <f>①陸連データ貼付け!J989</f>
        <v>アイチマスターズヒガシミカワシブ</v>
      </c>
      <c r="K989" s="30" t="str">
        <f t="shared" si="50"/>
        <v>愛知マスターズ東三河支部</v>
      </c>
      <c r="L989" s="30" t="str">
        <f>IF(①陸連データ貼付け!P989="","",①陸連データ貼付け!P989)</f>
        <v/>
      </c>
      <c r="M989" s="30" t="str">
        <f>①陸連データ貼付け!Q989</f>
        <v>一般</v>
      </c>
    </row>
    <row r="990" spans="1:13">
      <c r="A990" s="30" t="str">
        <f>IF(①陸連データ貼付け!M990="","",①陸連データ貼付け!M990)</f>
        <v>4-073</v>
      </c>
      <c r="B990" s="30" t="str">
        <f t="shared" si="48"/>
        <v>4</v>
      </c>
      <c r="C990" s="30" t="str">
        <f t="shared" si="49"/>
        <v>-073</v>
      </c>
      <c r="D990" s="30">
        <f>①陸連データ貼付け!B990</f>
        <v>93054728</v>
      </c>
      <c r="E990" s="30" t="str">
        <f>①陸連データ貼付け!C990</f>
        <v>藤田　憲司</v>
      </c>
      <c r="F990" s="30" t="str">
        <f>ASC(①陸連データ貼付け!D990)</f>
        <v>ﾌｼﾞﾀ ｹﾝｼﾞ</v>
      </c>
      <c r="G990" s="30" t="str">
        <f>①陸連データ貼付け!E990</f>
        <v>男</v>
      </c>
      <c r="H990" s="30">
        <f>①陸連データ貼付け!H990</f>
        <v>19103</v>
      </c>
      <c r="I990" s="30" t="str">
        <f>①陸連データ貼付け!I990</f>
        <v>愛知マスターズ東三河支部</v>
      </c>
      <c r="J990" s="30" t="str">
        <f>①陸連データ貼付け!J990</f>
        <v>アイチマスターズヒガシミカワシブ</v>
      </c>
      <c r="K990" s="30" t="str">
        <f t="shared" si="50"/>
        <v>愛知マスターズ東三河支部</v>
      </c>
      <c r="L990" s="30" t="str">
        <f>IF(①陸連データ貼付け!P990="","",①陸連データ貼付け!P990)</f>
        <v/>
      </c>
      <c r="M990" s="30" t="str">
        <f>①陸連データ貼付け!Q990</f>
        <v>一般</v>
      </c>
    </row>
    <row r="991" spans="1:13">
      <c r="A991" s="30" t="str">
        <f>IF(①陸連データ貼付け!M991="","",①陸連データ貼付け!M991)</f>
        <v>Ｄ６５</v>
      </c>
      <c r="B991" s="30" t="str">
        <f t="shared" si="48"/>
        <v>Ｄ</v>
      </c>
      <c r="C991" s="30" t="str">
        <f t="shared" si="49"/>
        <v>６５</v>
      </c>
      <c r="D991" s="30">
        <f>①陸連データ貼付け!B991</f>
        <v>58271023</v>
      </c>
      <c r="E991" s="30" t="str">
        <f>①陸連データ貼付け!C991</f>
        <v>牧野　吉哲</v>
      </c>
      <c r="F991" s="30" t="str">
        <f>ASC(①陸連データ貼付け!D991)</f>
        <v>ﾏｷﾉ ﾖｼﾉﾘ</v>
      </c>
      <c r="G991" s="30" t="str">
        <f>①陸連データ貼付け!E991</f>
        <v>男</v>
      </c>
      <c r="H991" s="30">
        <f>①陸連データ貼付け!H991</f>
        <v>19103</v>
      </c>
      <c r="I991" s="30" t="str">
        <f>①陸連データ貼付け!I991</f>
        <v>愛知マスターズ東三河支部</v>
      </c>
      <c r="J991" s="30" t="str">
        <f>①陸連データ貼付け!J991</f>
        <v>アイチマスターズヒガシミカワシブ</v>
      </c>
      <c r="K991" s="30" t="str">
        <f t="shared" si="50"/>
        <v>愛知マスターズ東三河支部</v>
      </c>
      <c r="L991" s="30" t="str">
        <f>IF(①陸連データ貼付け!P991="","",①陸連データ貼付け!P991)</f>
        <v/>
      </c>
      <c r="M991" s="30" t="str">
        <f>①陸連データ貼付け!Q991</f>
        <v>一般</v>
      </c>
    </row>
    <row r="992" spans="1:13">
      <c r="A992" s="30" t="str">
        <f>IF(①陸連データ貼付け!M992="","",①陸連データ貼付け!M992)</f>
        <v>Ｄ６９</v>
      </c>
      <c r="B992" s="30" t="str">
        <f t="shared" si="48"/>
        <v>Ｄ</v>
      </c>
      <c r="C992" s="30" t="str">
        <f t="shared" si="49"/>
        <v>６９</v>
      </c>
      <c r="D992" s="30">
        <f>①陸連データ貼付け!B992</f>
        <v>97036631</v>
      </c>
      <c r="E992" s="30" t="str">
        <f>①陸連データ貼付け!C992</f>
        <v>松下　知弘</v>
      </c>
      <c r="F992" s="30" t="str">
        <f>ASC(①陸連データ貼付け!D992)</f>
        <v>ﾏﾂｼﾀ ﾄﾓﾋﾛ</v>
      </c>
      <c r="G992" s="30" t="str">
        <f>①陸連データ貼付け!E992</f>
        <v>男</v>
      </c>
      <c r="H992" s="30">
        <f>①陸連データ貼付け!H992</f>
        <v>19103</v>
      </c>
      <c r="I992" s="30" t="str">
        <f>①陸連データ貼付け!I992</f>
        <v>愛知マスターズ東三河支部</v>
      </c>
      <c r="J992" s="30" t="str">
        <f>①陸連データ貼付け!J992</f>
        <v>アイチマスターズヒガシミカワシブ</v>
      </c>
      <c r="K992" s="30" t="str">
        <f t="shared" si="50"/>
        <v>愛知マスターズ東三河支部</v>
      </c>
      <c r="L992" s="30" t="str">
        <f>IF(①陸連データ貼付け!P992="","",①陸連データ貼付け!P992)</f>
        <v/>
      </c>
      <c r="M992" s="30" t="str">
        <f>①陸連データ貼付け!Q992</f>
        <v>一般</v>
      </c>
    </row>
    <row r="993" spans="1:13">
      <c r="A993" s="30" t="str">
        <f>IF(①陸連データ貼付け!M993="","",①陸連データ貼付け!M993)</f>
        <v>4-066</v>
      </c>
      <c r="B993" s="30" t="str">
        <f t="shared" si="48"/>
        <v>4</v>
      </c>
      <c r="C993" s="30" t="str">
        <f t="shared" si="49"/>
        <v>-066</v>
      </c>
      <c r="D993" s="30">
        <f>①陸連データ貼付け!B993</f>
        <v>3033312</v>
      </c>
      <c r="E993" s="30" t="str">
        <f>①陸連データ貼付け!C993</f>
        <v>村田　孝司</v>
      </c>
      <c r="F993" s="30" t="str">
        <f>ASC(①陸連データ貼付け!D993)</f>
        <v>ﾑﾗﾀ ﾀｶｼ</v>
      </c>
      <c r="G993" s="30" t="str">
        <f>①陸連データ貼付け!E993</f>
        <v>男</v>
      </c>
      <c r="H993" s="30">
        <f>①陸連データ貼付け!H993</f>
        <v>19103</v>
      </c>
      <c r="I993" s="30" t="str">
        <f>①陸連データ貼付け!I993</f>
        <v>愛知マスターズ東三河支部</v>
      </c>
      <c r="J993" s="30" t="str">
        <f>①陸連データ貼付け!J993</f>
        <v>アイチマスターズヒガシミカワシブ</v>
      </c>
      <c r="K993" s="30" t="str">
        <f t="shared" si="50"/>
        <v>愛知マスターズ東三河支部</v>
      </c>
      <c r="L993" s="30" t="str">
        <f>IF(①陸連データ貼付け!P993="","",①陸連データ貼付け!P993)</f>
        <v/>
      </c>
      <c r="M993" s="30" t="str">
        <f>①陸連データ貼付け!Q993</f>
        <v>一般</v>
      </c>
    </row>
    <row r="994" spans="1:13">
      <c r="A994" s="30" t="str">
        <f>IF(①陸連データ貼付け!M994="","",①陸連データ貼付け!M994)</f>
        <v>4-072</v>
      </c>
      <c r="B994" s="30" t="str">
        <f t="shared" si="48"/>
        <v>4</v>
      </c>
      <c r="C994" s="30" t="str">
        <f t="shared" si="49"/>
        <v>-072</v>
      </c>
      <c r="D994" s="30">
        <f>①陸連データ貼付け!B994</f>
        <v>84973536</v>
      </c>
      <c r="E994" s="30" t="str">
        <f>①陸連データ貼付け!C994</f>
        <v>山口　守</v>
      </c>
      <c r="F994" s="30" t="str">
        <f>ASC(①陸連データ貼付け!D994)</f>
        <v>ﾔﾏｸﾞﾁ ﾏﾓﾙ</v>
      </c>
      <c r="G994" s="30" t="str">
        <f>①陸連データ貼付け!E994</f>
        <v>男</v>
      </c>
      <c r="H994" s="30">
        <f>①陸連データ貼付け!H994</f>
        <v>19103</v>
      </c>
      <c r="I994" s="30" t="str">
        <f>①陸連データ貼付け!I994</f>
        <v>愛知マスターズ東三河支部</v>
      </c>
      <c r="J994" s="30" t="str">
        <f>①陸連データ貼付け!J994</f>
        <v>アイチマスターズヒガシミカワシブ</v>
      </c>
      <c r="K994" s="30" t="str">
        <f t="shared" si="50"/>
        <v>愛知マスターズ東三河支部</v>
      </c>
      <c r="L994" s="30" t="str">
        <f>IF(①陸連データ貼付け!P994="","",①陸連データ貼付け!P994)</f>
        <v/>
      </c>
      <c r="M994" s="30" t="str">
        <f>①陸連データ貼付け!Q994</f>
        <v>一般</v>
      </c>
    </row>
    <row r="995" spans="1:13">
      <c r="A995" s="30" t="str">
        <f>IF(①陸連データ貼付け!M995="","",①陸連データ貼付け!M995)</f>
        <v>4-071</v>
      </c>
      <c r="B995" s="30" t="str">
        <f t="shared" si="48"/>
        <v>4</v>
      </c>
      <c r="C995" s="30" t="str">
        <f t="shared" si="49"/>
        <v>-071</v>
      </c>
      <c r="D995" s="30">
        <f>①陸連データ貼付け!B995</f>
        <v>72840021</v>
      </c>
      <c r="E995" s="30" t="str">
        <f>①陸連データ貼付け!C995</f>
        <v>渡辺　健二</v>
      </c>
      <c r="F995" s="30" t="str">
        <f>ASC(①陸連データ貼付け!D995)</f>
        <v>ﾜﾀﾅﾍﾞ ｹﾝｼﾞ</v>
      </c>
      <c r="G995" s="30" t="str">
        <f>①陸連データ貼付け!E995</f>
        <v>男</v>
      </c>
      <c r="H995" s="30">
        <f>①陸連データ貼付け!H995</f>
        <v>19103</v>
      </c>
      <c r="I995" s="30" t="str">
        <f>①陸連データ貼付け!I995</f>
        <v>愛知マスターズ東三河支部</v>
      </c>
      <c r="J995" s="30" t="str">
        <f>①陸連データ貼付け!J995</f>
        <v>アイチマスターズヒガシミカワシブ</v>
      </c>
      <c r="K995" s="30" t="str">
        <f t="shared" si="50"/>
        <v>愛知マスターズ東三河支部</v>
      </c>
      <c r="L995" s="30" t="str">
        <f>IF(①陸連データ貼付け!P995="","",①陸連データ貼付け!P995)</f>
        <v/>
      </c>
      <c r="M995" s="30" t="str">
        <f>①陸連データ貼付け!Q995</f>
        <v>一般</v>
      </c>
    </row>
    <row r="996" spans="1:13">
      <c r="A996" s="30" t="str">
        <f>IF(①陸連データ貼付け!M996="","",①陸連データ貼付け!M996)</f>
        <v>4-064</v>
      </c>
      <c r="B996" s="30" t="str">
        <f t="shared" si="48"/>
        <v>4</v>
      </c>
      <c r="C996" s="30" t="str">
        <f t="shared" si="49"/>
        <v>-064</v>
      </c>
      <c r="D996" s="30">
        <f>①陸連データ貼付け!B996</f>
        <v>3013310</v>
      </c>
      <c r="E996" s="30" t="str">
        <f>①陸連データ貼付け!C996</f>
        <v>渡辺　雅史</v>
      </c>
      <c r="F996" s="30" t="str">
        <f>ASC(①陸連データ貼付け!D996)</f>
        <v>ﾜﾀﾅﾍﾞ ﾏｻｼ</v>
      </c>
      <c r="G996" s="30" t="str">
        <f>①陸連データ貼付け!E996</f>
        <v>男</v>
      </c>
      <c r="H996" s="30">
        <f>①陸連データ貼付け!H996</f>
        <v>19103</v>
      </c>
      <c r="I996" s="30" t="str">
        <f>①陸連データ貼付け!I996</f>
        <v>愛知マスターズ東三河支部</v>
      </c>
      <c r="J996" s="30" t="str">
        <f>①陸連データ貼付け!J996</f>
        <v>アイチマスターズヒガシミカワシブ</v>
      </c>
      <c r="K996" s="30" t="str">
        <f t="shared" si="50"/>
        <v>愛知マスターズ東三河支部</v>
      </c>
      <c r="L996" s="30" t="str">
        <f>IF(①陸連データ貼付け!P996="","",①陸連データ貼付け!P996)</f>
        <v/>
      </c>
      <c r="M996" s="30" t="str">
        <f>①陸連データ貼付け!Q996</f>
        <v>一般</v>
      </c>
    </row>
    <row r="997" spans="1:13">
      <c r="A997" s="30" t="str">
        <f>IF(①陸連データ貼付け!M997="","",①陸連データ貼付け!M997)</f>
        <v>W619</v>
      </c>
      <c r="B997" s="30" t="str">
        <f t="shared" si="48"/>
        <v>W</v>
      </c>
      <c r="C997" s="30" t="str">
        <f t="shared" si="49"/>
        <v>619</v>
      </c>
      <c r="D997" s="30">
        <f>①陸連データ貼付け!B997</f>
        <v>85678539</v>
      </c>
      <c r="E997" s="30" t="str">
        <f>①陸連データ貼付け!C997</f>
        <v>浅井　皓貴</v>
      </c>
      <c r="F997" s="30" t="str">
        <f>ASC(①陸連データ貼付け!D997)</f>
        <v>ｱｻｲ ｺｳｷ</v>
      </c>
      <c r="G997" s="30" t="str">
        <f>①陸連データ貼付け!E997</f>
        <v>男</v>
      </c>
      <c r="H997" s="30">
        <f>①陸連データ貼付け!H997</f>
        <v>19866</v>
      </c>
      <c r="I997" s="30" t="str">
        <f>①陸連データ貼付け!I997</f>
        <v>愛知陸協東三河個人</v>
      </c>
      <c r="J997" s="30" t="str">
        <f>①陸連データ貼付け!J997</f>
        <v>アイチリクキョウヒガシミカワコジン</v>
      </c>
      <c r="K997" s="30" t="str">
        <f t="shared" si="50"/>
        <v>愛知陸協東三河個人</v>
      </c>
      <c r="L997" s="30" t="str">
        <f>IF(①陸連データ貼付け!P997="","",①陸連データ貼付け!P997)</f>
        <v/>
      </c>
      <c r="M997" s="30" t="str">
        <f>①陸連データ貼付け!Q997</f>
        <v>一般</v>
      </c>
    </row>
    <row r="998" spans="1:13">
      <c r="A998" s="30" t="str">
        <f>IF(①陸連データ貼付け!M998="","",①陸連データ貼付け!M998)</f>
        <v>Ｄ９０１２</v>
      </c>
      <c r="B998" s="30" t="str">
        <f t="shared" si="48"/>
        <v>Ｄ</v>
      </c>
      <c r="C998" s="30" t="str">
        <f t="shared" si="49"/>
        <v>９０１２</v>
      </c>
      <c r="D998" s="30">
        <f>①陸連データ貼付け!B998</f>
        <v>39363731</v>
      </c>
      <c r="E998" s="30" t="str">
        <f>①陸連データ貼付け!C998</f>
        <v>石黒　大介</v>
      </c>
      <c r="F998" s="30" t="str">
        <f>ASC(①陸連データ貼付け!D998)</f>
        <v>ｲｼｸﾞﾛ ﾀﾞｲｽｹ</v>
      </c>
      <c r="G998" s="30" t="str">
        <f>①陸連データ貼付け!E998</f>
        <v>男</v>
      </c>
      <c r="H998" s="30">
        <f>①陸連データ貼付け!H998</f>
        <v>19866</v>
      </c>
      <c r="I998" s="30" t="str">
        <f>①陸連データ貼付け!I998</f>
        <v>愛知陸協東三河個人</v>
      </c>
      <c r="J998" s="30" t="str">
        <f>①陸連データ貼付け!J998</f>
        <v>アイチリクキョウヒガシミカワコジン</v>
      </c>
      <c r="K998" s="30" t="str">
        <f t="shared" si="50"/>
        <v>愛知陸協東三河個人</v>
      </c>
      <c r="L998" s="30" t="str">
        <f>IF(①陸連データ貼付け!P998="","",①陸連データ貼付け!P998)</f>
        <v/>
      </c>
      <c r="M998" s="30" t="str">
        <f>①陸連データ貼付け!Q998</f>
        <v>一般</v>
      </c>
    </row>
    <row r="999" spans="1:13">
      <c r="A999" s="30" t="str">
        <f>IF(①陸連データ貼付け!M999="","",①陸連データ貼付け!M999)</f>
        <v>W5477</v>
      </c>
      <c r="B999" s="30" t="str">
        <f t="shared" si="48"/>
        <v>W</v>
      </c>
      <c r="C999" s="30" t="str">
        <f t="shared" si="49"/>
        <v>5477</v>
      </c>
      <c r="D999" s="30">
        <f>①陸連データ貼付け!B999</f>
        <v>98323631</v>
      </c>
      <c r="E999" s="30" t="str">
        <f>①陸連データ貼付け!C999</f>
        <v>井下　真友</v>
      </c>
      <c r="F999" s="30" t="str">
        <f>ASC(①陸連データ貼付け!D999)</f>
        <v>ｲｼﾀ ﾏﾕ</v>
      </c>
      <c r="G999" s="30" t="str">
        <f>①陸連データ貼付け!E999</f>
        <v>女</v>
      </c>
      <c r="H999" s="30">
        <f>①陸連データ貼付け!H999</f>
        <v>19866</v>
      </c>
      <c r="I999" s="30" t="str">
        <f>①陸連データ貼付け!I999</f>
        <v>愛知陸協東三河個人</v>
      </c>
      <c r="J999" s="30" t="str">
        <f>①陸連データ貼付け!J999</f>
        <v>アイチリクキョウヒガシミカワコジン</v>
      </c>
      <c r="K999" s="30" t="str">
        <f t="shared" si="50"/>
        <v>愛知陸協東三河個人</v>
      </c>
      <c r="L999" s="30" t="str">
        <f>IF(①陸連データ貼付け!P999="","",①陸連データ貼付け!P999)</f>
        <v/>
      </c>
      <c r="M999" s="30" t="str">
        <f>①陸連データ貼付け!Q999</f>
        <v>一般</v>
      </c>
    </row>
    <row r="1000" spans="1:13">
      <c r="A1000" s="30" t="str">
        <f>IF(①陸連データ貼付け!M1000="","",①陸連データ貼付け!M1000)</f>
        <v>Ｄ９００１</v>
      </c>
      <c r="B1000" s="30" t="str">
        <f t="shared" si="48"/>
        <v>Ｄ</v>
      </c>
      <c r="C1000" s="30" t="str">
        <f t="shared" si="49"/>
        <v>９００１</v>
      </c>
      <c r="D1000" s="30">
        <f>①陸連データ貼付け!B1000</f>
        <v>29287432</v>
      </c>
      <c r="E1000" s="30" t="str">
        <f>①陸連データ貼付け!C1000</f>
        <v>伊藤　航二</v>
      </c>
      <c r="F1000" s="30" t="str">
        <f>ASC(①陸連データ貼付け!D1000)</f>
        <v>ｲﾄｳ ｺｳｼﾞ</v>
      </c>
      <c r="G1000" s="30" t="str">
        <f>①陸連データ貼付け!E1000</f>
        <v>男</v>
      </c>
      <c r="H1000" s="30">
        <f>①陸連データ貼付け!H1000</f>
        <v>19866</v>
      </c>
      <c r="I1000" s="30" t="str">
        <f>①陸連データ貼付け!I1000</f>
        <v>愛知陸協東三河個人</v>
      </c>
      <c r="J1000" s="30" t="str">
        <f>①陸連データ貼付け!J1000</f>
        <v>アイチリクキョウヒガシミカワコジン</v>
      </c>
      <c r="K1000" s="30" t="str">
        <f t="shared" si="50"/>
        <v>愛知陸協東三河個人</v>
      </c>
      <c r="L1000" s="30" t="str">
        <f>IF(①陸連データ貼付け!P1000="","",①陸連データ貼付け!P1000)</f>
        <v/>
      </c>
      <c r="M1000" s="30" t="str">
        <f>①陸連データ貼付け!Q1000</f>
        <v>一般</v>
      </c>
    </row>
    <row r="1001" spans="1:13">
      <c r="A1001" s="30" t="str">
        <f>IF(①陸連データ貼付け!M1001="","",①陸連データ貼付け!M1001)</f>
        <v>Ｄ９０１５</v>
      </c>
      <c r="B1001" s="30" t="str">
        <f t="shared" si="48"/>
        <v>Ｄ</v>
      </c>
      <c r="C1001" s="30" t="str">
        <f t="shared" si="49"/>
        <v>９０１５</v>
      </c>
      <c r="D1001" s="30">
        <f>①陸連データ貼付け!B1001</f>
        <v>22708423</v>
      </c>
      <c r="E1001" s="30" t="str">
        <f>①陸連データ貼付け!C1001</f>
        <v>岩田　紘史</v>
      </c>
      <c r="F1001" s="30" t="str">
        <f>ASC(①陸連データ貼付け!D1001)</f>
        <v>ｲﾜﾀ ﾋﾛｼ</v>
      </c>
      <c r="G1001" s="30" t="str">
        <f>①陸連データ貼付け!E1001</f>
        <v>男</v>
      </c>
      <c r="H1001" s="30">
        <f>①陸連データ貼付け!H1001</f>
        <v>19866</v>
      </c>
      <c r="I1001" s="30" t="str">
        <f>①陸連データ貼付け!I1001</f>
        <v>愛知陸協東三河個人</v>
      </c>
      <c r="J1001" s="30" t="str">
        <f>①陸連データ貼付け!J1001</f>
        <v>アイチリクキョウヒガシミカワコジン</v>
      </c>
      <c r="K1001" s="30" t="str">
        <f t="shared" si="50"/>
        <v>愛知陸協東三河個人</v>
      </c>
      <c r="L1001" s="30" t="str">
        <f>IF(①陸連データ貼付け!P1001="","",①陸連データ貼付け!P1001)</f>
        <v/>
      </c>
      <c r="M1001" s="30" t="str">
        <f>①陸連データ貼付け!Q1001</f>
        <v>一般</v>
      </c>
    </row>
    <row r="1002" spans="1:13">
      <c r="A1002" s="30" t="str">
        <f>IF(①陸連データ貼付け!M1002="","",①陸連データ貼付け!M1002)</f>
        <v>W222</v>
      </c>
      <c r="B1002" s="30" t="str">
        <f t="shared" si="48"/>
        <v>W</v>
      </c>
      <c r="C1002" s="30" t="str">
        <f t="shared" si="49"/>
        <v>222</v>
      </c>
      <c r="D1002" s="30">
        <f>①陸連データ貼付け!B1002</f>
        <v>96983742</v>
      </c>
      <c r="E1002" s="30" t="str">
        <f>①陸連データ貼付け!C1002</f>
        <v>上田　大翔</v>
      </c>
      <c r="F1002" s="30" t="str">
        <f>ASC(①陸連データ貼付け!D1002)</f>
        <v>ｳｴﾀﾞ ﾀﾞｲﾄ</v>
      </c>
      <c r="G1002" s="30" t="str">
        <f>①陸連データ貼付け!E1002</f>
        <v>男</v>
      </c>
      <c r="H1002" s="30">
        <f>①陸連データ貼付け!H1002</f>
        <v>19866</v>
      </c>
      <c r="I1002" s="30" t="str">
        <f>①陸連データ貼付け!I1002</f>
        <v>愛知陸協東三河個人</v>
      </c>
      <c r="J1002" s="30" t="str">
        <f>①陸連データ貼付け!J1002</f>
        <v>アイチリクキョウヒガシミカワコジン</v>
      </c>
      <c r="K1002" s="30" t="str">
        <f t="shared" si="50"/>
        <v>愛知陸協東三河個人</v>
      </c>
      <c r="L1002" s="30" t="str">
        <f>IF(①陸連データ貼付け!P1002="","",①陸連データ貼付け!P1002)</f>
        <v/>
      </c>
      <c r="M1002" s="30" t="str">
        <f>①陸連データ貼付け!Q1002</f>
        <v>一般</v>
      </c>
    </row>
    <row r="1003" spans="1:13">
      <c r="A1003" s="30" t="str">
        <f>IF(①陸連データ貼付け!M1003="","",①陸連データ貼付け!M1003)</f>
        <v>Ｄ９００６</v>
      </c>
      <c r="B1003" s="30" t="str">
        <f t="shared" si="48"/>
        <v>Ｄ</v>
      </c>
      <c r="C1003" s="30" t="str">
        <f t="shared" si="49"/>
        <v>９００６</v>
      </c>
      <c r="D1003" s="30">
        <f>①陸連データ貼付け!B1003</f>
        <v>95395132</v>
      </c>
      <c r="E1003" s="30" t="str">
        <f>①陸連データ貼付け!C1003</f>
        <v>大蔵　由紀子</v>
      </c>
      <c r="F1003" s="30" t="str">
        <f>ASC(①陸連データ貼付け!D1003)</f>
        <v>ｵｵｸﾗ ﾕｷｺ</v>
      </c>
      <c r="G1003" s="30" t="str">
        <f>①陸連データ貼付け!E1003</f>
        <v>女</v>
      </c>
      <c r="H1003" s="30">
        <f>①陸連データ貼付け!H1003</f>
        <v>19866</v>
      </c>
      <c r="I1003" s="30" t="str">
        <f>①陸連データ貼付け!I1003</f>
        <v>愛知陸協東三河個人</v>
      </c>
      <c r="J1003" s="30" t="str">
        <f>①陸連データ貼付け!J1003</f>
        <v>アイチリクキョウヒガシミカワコジン</v>
      </c>
      <c r="K1003" s="30" t="str">
        <f t="shared" si="50"/>
        <v>愛知陸協東三河個人</v>
      </c>
      <c r="L1003" s="30" t="str">
        <f>IF(①陸連データ貼付け!P1003="","",①陸連データ貼付け!P1003)</f>
        <v/>
      </c>
      <c r="M1003" s="30" t="str">
        <f>①陸連データ貼付け!Q1003</f>
        <v>一般</v>
      </c>
    </row>
    <row r="1004" spans="1:13">
      <c r="A1004" s="30" t="str">
        <f>IF(①陸連データ貼付け!M1004="","",①陸連データ貼付け!M1004)</f>
        <v>Ｄ９０２１</v>
      </c>
      <c r="B1004" s="30" t="str">
        <f t="shared" si="48"/>
        <v>Ｄ</v>
      </c>
      <c r="C1004" s="30" t="str">
        <f t="shared" si="49"/>
        <v>９０２１</v>
      </c>
      <c r="D1004" s="30">
        <f>①陸連データ貼付け!B1004</f>
        <v>56690834</v>
      </c>
      <c r="E1004" s="30" t="str">
        <f>①陸連データ貼付け!C1004</f>
        <v>小川　直哉</v>
      </c>
      <c r="F1004" s="30" t="str">
        <f>ASC(①陸連データ貼付け!D1004)</f>
        <v>ｵｶﾞﾜ ﾅｵﾔ</v>
      </c>
      <c r="G1004" s="30" t="str">
        <f>①陸連データ貼付け!E1004</f>
        <v>男</v>
      </c>
      <c r="H1004" s="30">
        <f>①陸連データ貼付け!H1004</f>
        <v>19866</v>
      </c>
      <c r="I1004" s="30" t="str">
        <f>①陸連データ貼付け!I1004</f>
        <v>愛知陸協東三河個人</v>
      </c>
      <c r="J1004" s="30" t="str">
        <f>①陸連データ貼付け!J1004</f>
        <v>アイチリクキョウヒガシミカワコジン</v>
      </c>
      <c r="K1004" s="30" t="str">
        <f t="shared" si="50"/>
        <v>愛知陸協東三河個人</v>
      </c>
      <c r="L1004" s="30" t="str">
        <f>IF(①陸連データ貼付け!P1004="","",①陸連データ貼付け!P1004)</f>
        <v/>
      </c>
      <c r="M1004" s="30" t="str">
        <f>①陸連データ貼付け!Q1004</f>
        <v>一般</v>
      </c>
    </row>
    <row r="1005" spans="1:13">
      <c r="A1005" s="30" t="str">
        <f>IF(①陸連データ貼付け!M1005="","",①陸連データ貼付け!M1005)</f>
        <v>Ｄ９００２</v>
      </c>
      <c r="B1005" s="30" t="str">
        <f t="shared" si="48"/>
        <v>Ｄ</v>
      </c>
      <c r="C1005" s="30" t="str">
        <f t="shared" si="49"/>
        <v>９００２</v>
      </c>
      <c r="D1005" s="30">
        <f>①陸連データ貼付け!B1005</f>
        <v>96829640</v>
      </c>
      <c r="E1005" s="30" t="str">
        <f>①陸連データ貼付け!C1005</f>
        <v>片桐　淳平</v>
      </c>
      <c r="F1005" s="30" t="str">
        <f>ASC(①陸連データ貼付け!D1005)</f>
        <v>ｶﾀｷﾞﾘ ｼﾞｭﾝﾍﾟｲ</v>
      </c>
      <c r="G1005" s="30" t="str">
        <f>①陸連データ貼付け!E1005</f>
        <v>男</v>
      </c>
      <c r="H1005" s="30">
        <f>①陸連データ貼付け!H1005</f>
        <v>19866</v>
      </c>
      <c r="I1005" s="30" t="str">
        <f>①陸連データ貼付け!I1005</f>
        <v>愛知陸協東三河個人</v>
      </c>
      <c r="J1005" s="30" t="str">
        <f>①陸連データ貼付け!J1005</f>
        <v>アイチリクキョウヒガシミカワコジン</v>
      </c>
      <c r="K1005" s="30" t="str">
        <f t="shared" si="50"/>
        <v>愛知陸協東三河個人</v>
      </c>
      <c r="L1005" s="30" t="str">
        <f>IF(①陸連データ貼付け!P1005="","",①陸連データ貼付け!P1005)</f>
        <v/>
      </c>
      <c r="M1005" s="30" t="str">
        <f>①陸連データ貼付け!Q1005</f>
        <v>一般</v>
      </c>
    </row>
    <row r="1006" spans="1:13">
      <c r="A1006" s="30" t="str">
        <f>IF(①陸連データ貼付け!M1006="","",①陸連データ貼付け!M1006)</f>
        <v>Ｄ９００８</v>
      </c>
      <c r="B1006" s="30" t="str">
        <f t="shared" si="48"/>
        <v>Ｄ</v>
      </c>
      <c r="C1006" s="30" t="str">
        <f t="shared" si="49"/>
        <v>９００８</v>
      </c>
      <c r="D1006" s="30">
        <f>①陸連データ貼付け!B1006</f>
        <v>84976539</v>
      </c>
      <c r="E1006" s="30" t="str">
        <f>①陸連データ貼付け!C1006</f>
        <v>木内　和恵</v>
      </c>
      <c r="F1006" s="30" t="str">
        <f>ASC(①陸連データ貼付け!D1006)</f>
        <v>ｷｳﾁ ｶﾂﾞｴ</v>
      </c>
      <c r="G1006" s="30" t="str">
        <f>①陸連データ貼付け!E1006</f>
        <v>女</v>
      </c>
      <c r="H1006" s="30">
        <f>①陸連データ貼付け!H1006</f>
        <v>19866</v>
      </c>
      <c r="I1006" s="30" t="str">
        <f>①陸連データ貼付け!I1006</f>
        <v>愛知陸協東三河個人</v>
      </c>
      <c r="J1006" s="30" t="str">
        <f>①陸連データ貼付け!J1006</f>
        <v>アイチリクキョウヒガシミカワコジン</v>
      </c>
      <c r="K1006" s="30" t="str">
        <f t="shared" si="50"/>
        <v>愛知陸協東三河個人</v>
      </c>
      <c r="L1006" s="30" t="str">
        <f>IF(①陸連データ貼付け!P1006="","",①陸連データ貼付け!P1006)</f>
        <v/>
      </c>
      <c r="M1006" s="30" t="str">
        <f>①陸連データ貼付け!Q1006</f>
        <v>一般</v>
      </c>
    </row>
    <row r="1007" spans="1:13">
      <c r="A1007" s="30" t="str">
        <f>IF(①陸連データ貼付け!M1007="","",①陸連データ貼付け!M1007)</f>
        <v>Ｄ９００５</v>
      </c>
      <c r="B1007" s="30" t="str">
        <f t="shared" si="48"/>
        <v>Ｄ</v>
      </c>
      <c r="C1007" s="30" t="str">
        <f t="shared" si="49"/>
        <v>９００５</v>
      </c>
      <c r="D1007" s="30">
        <f>①陸連データ貼付け!B1007</f>
        <v>85935434</v>
      </c>
      <c r="E1007" s="30" t="str">
        <f>①陸連データ貼付け!C1007</f>
        <v>北島　陽佑</v>
      </c>
      <c r="F1007" s="30" t="str">
        <f>ASC(①陸連データ貼付け!D1007)</f>
        <v>ｷﾀｼﾞﾏ ﾖｳｽｹ</v>
      </c>
      <c r="G1007" s="30" t="str">
        <f>①陸連データ貼付け!E1007</f>
        <v>男</v>
      </c>
      <c r="H1007" s="30">
        <f>①陸連データ貼付け!H1007</f>
        <v>19866</v>
      </c>
      <c r="I1007" s="30" t="str">
        <f>①陸連データ貼付け!I1007</f>
        <v>愛知陸協東三河個人</v>
      </c>
      <c r="J1007" s="30" t="str">
        <f>①陸連データ貼付け!J1007</f>
        <v>アイチリクキョウヒガシミカワコジン</v>
      </c>
      <c r="K1007" s="30" t="str">
        <f t="shared" si="50"/>
        <v>愛知陸協東三河個人</v>
      </c>
      <c r="L1007" s="30" t="str">
        <f>IF(①陸連データ貼付け!P1007="","",①陸連データ貼付け!P1007)</f>
        <v/>
      </c>
      <c r="M1007" s="30" t="str">
        <f>①陸連データ貼付け!Q1007</f>
        <v>一般</v>
      </c>
    </row>
    <row r="1008" spans="1:13">
      <c r="A1008" s="30" t="str">
        <f>IF(①陸連データ貼付け!M1008="","",①陸連データ貼付け!M1008)</f>
        <v>Ｄ９００９</v>
      </c>
      <c r="B1008" s="30" t="str">
        <f t="shared" si="48"/>
        <v>Ｄ</v>
      </c>
      <c r="C1008" s="30" t="str">
        <f t="shared" si="49"/>
        <v>９００９</v>
      </c>
      <c r="D1008" s="30">
        <f>①陸連データ貼付け!B1008</f>
        <v>59230423</v>
      </c>
      <c r="E1008" s="30" t="str">
        <f>①陸連データ貼付け!C1008</f>
        <v>近藤　尭之</v>
      </c>
      <c r="F1008" s="30" t="str">
        <f>ASC(①陸連データ貼付け!D1008)</f>
        <v>ｺﾝﾄﾞｳ ﾀｶﾕｷ</v>
      </c>
      <c r="G1008" s="30" t="str">
        <f>①陸連データ貼付け!E1008</f>
        <v>男</v>
      </c>
      <c r="H1008" s="30">
        <f>①陸連データ貼付け!H1008</f>
        <v>19866</v>
      </c>
      <c r="I1008" s="30" t="str">
        <f>①陸連データ貼付け!I1008</f>
        <v>愛知陸協東三河個人</v>
      </c>
      <c r="J1008" s="30" t="str">
        <f>①陸連データ貼付け!J1008</f>
        <v>アイチリクキョウヒガシミカワコジン</v>
      </c>
      <c r="K1008" s="30" t="str">
        <f t="shared" si="50"/>
        <v>愛知陸協東三河個人</v>
      </c>
      <c r="L1008" s="30" t="str">
        <f>IF(①陸連データ貼付け!P1008="","",①陸連データ貼付け!P1008)</f>
        <v/>
      </c>
      <c r="M1008" s="30" t="str">
        <f>①陸連データ貼付け!Q1008</f>
        <v>一般</v>
      </c>
    </row>
    <row r="1009" spans="1:13">
      <c r="A1009" s="30" t="str">
        <f>IF(①陸連データ貼付け!M1009="","",①陸連データ貼付け!M1009)</f>
        <v>Ｄ９０１９</v>
      </c>
      <c r="B1009" s="30" t="str">
        <f t="shared" si="48"/>
        <v>Ｄ</v>
      </c>
      <c r="C1009" s="30" t="str">
        <f t="shared" si="49"/>
        <v>９０１９</v>
      </c>
      <c r="D1009" s="30">
        <f>①陸連データ貼付け!B1009</f>
        <v>100353214</v>
      </c>
      <c r="E1009" s="30" t="str">
        <f>①陸連データ貼付け!C1009</f>
        <v>佐野　寛太</v>
      </c>
      <c r="F1009" s="30" t="str">
        <f>ASC(①陸連データ貼付け!D1009)</f>
        <v>ｻﾉ ｶﾝﾀ</v>
      </c>
      <c r="G1009" s="30" t="str">
        <f>①陸連データ貼付け!E1009</f>
        <v>男</v>
      </c>
      <c r="H1009" s="30">
        <f>①陸連データ貼付け!H1009</f>
        <v>19866</v>
      </c>
      <c r="I1009" s="30" t="str">
        <f>①陸連データ貼付け!I1009</f>
        <v>愛知陸協東三河個人</v>
      </c>
      <c r="J1009" s="30" t="str">
        <f>①陸連データ貼付け!J1009</f>
        <v>アイチリクキョウヒガシミカワコジン</v>
      </c>
      <c r="K1009" s="30" t="str">
        <f t="shared" si="50"/>
        <v>愛知陸協東三河個人</v>
      </c>
      <c r="L1009" s="30" t="str">
        <f>IF(①陸連データ貼付け!P1009="","",①陸連データ貼付け!P1009)</f>
        <v/>
      </c>
      <c r="M1009" s="30" t="str">
        <f>①陸連データ貼付け!Q1009</f>
        <v>一般</v>
      </c>
    </row>
    <row r="1010" spans="1:13">
      <c r="A1010" s="30" t="str">
        <f>IF(①陸連データ貼付け!M1010="","",①陸連データ貼付け!M1010)</f>
        <v>Ｄ９０１８</v>
      </c>
      <c r="B1010" s="30" t="str">
        <f t="shared" si="48"/>
        <v>Ｄ</v>
      </c>
      <c r="C1010" s="30" t="str">
        <f t="shared" si="49"/>
        <v>９０１８</v>
      </c>
      <c r="D1010" s="30">
        <f>①陸連データ貼付け!B1010</f>
        <v>99895444</v>
      </c>
      <c r="E1010" s="30" t="str">
        <f>①陸連データ貼付け!C1010</f>
        <v>佐野　僚哉</v>
      </c>
      <c r="F1010" s="30" t="str">
        <f>ASC(①陸連データ貼付け!D1010)</f>
        <v>ｻﾉ ﾘｮｳﾔ</v>
      </c>
      <c r="G1010" s="30" t="str">
        <f>①陸連データ貼付け!E1010</f>
        <v>男</v>
      </c>
      <c r="H1010" s="30">
        <f>①陸連データ貼付け!H1010</f>
        <v>19866</v>
      </c>
      <c r="I1010" s="30" t="str">
        <f>①陸連データ貼付け!I1010</f>
        <v>愛知陸協東三河個人</v>
      </c>
      <c r="J1010" s="30" t="str">
        <f>①陸連データ貼付け!J1010</f>
        <v>アイチリクキョウヒガシミカワコジン</v>
      </c>
      <c r="K1010" s="30" t="str">
        <f t="shared" si="50"/>
        <v>愛知陸協東三河個人</v>
      </c>
      <c r="L1010" s="30" t="str">
        <f>IF(①陸連データ貼付け!P1010="","",①陸連データ貼付け!P1010)</f>
        <v/>
      </c>
      <c r="M1010" s="30" t="str">
        <f>①陸連データ貼付け!Q1010</f>
        <v>一般</v>
      </c>
    </row>
    <row r="1011" spans="1:13">
      <c r="A1011" s="30" t="str">
        <f>IF(①陸連データ貼付け!M1011="","",①陸連データ貼付け!M1011)</f>
        <v>Ｄ９０１３</v>
      </c>
      <c r="B1011" s="30" t="str">
        <f t="shared" si="48"/>
        <v>Ｄ</v>
      </c>
      <c r="C1011" s="30" t="str">
        <f t="shared" si="49"/>
        <v>９０１３</v>
      </c>
      <c r="D1011" s="30">
        <f>①陸連データ貼付け!B1011</f>
        <v>69701528</v>
      </c>
      <c r="E1011" s="30" t="str">
        <f>①陸連データ貼付け!C1011</f>
        <v>杉浦　隆史</v>
      </c>
      <c r="F1011" s="30" t="str">
        <f>ASC(①陸連データ貼付け!D1011)</f>
        <v>ｽｷﾞｳﾗ ﾀｶｼ</v>
      </c>
      <c r="G1011" s="30" t="str">
        <f>①陸連データ貼付け!E1011</f>
        <v>男</v>
      </c>
      <c r="H1011" s="30">
        <f>①陸連データ貼付け!H1011</f>
        <v>19866</v>
      </c>
      <c r="I1011" s="30" t="str">
        <f>①陸連データ貼付け!I1011</f>
        <v>愛知陸協東三河個人</v>
      </c>
      <c r="J1011" s="30" t="str">
        <f>①陸連データ貼付け!J1011</f>
        <v>アイチリクキョウヒガシミカワコジン</v>
      </c>
      <c r="K1011" s="30" t="str">
        <f t="shared" si="50"/>
        <v>愛知陸協東三河個人</v>
      </c>
      <c r="L1011" s="30" t="str">
        <f>IF(①陸連データ貼付け!P1011="","",①陸連データ貼付け!P1011)</f>
        <v/>
      </c>
      <c r="M1011" s="30" t="str">
        <f>①陸連データ貼付け!Q1011</f>
        <v>一般</v>
      </c>
    </row>
    <row r="1012" spans="1:13">
      <c r="A1012" s="30" t="str">
        <f>IF(①陸連データ貼付け!M1012="","",①陸連データ貼付け!M1012)</f>
        <v>W223</v>
      </c>
      <c r="B1012" s="30" t="str">
        <f t="shared" si="48"/>
        <v>W</v>
      </c>
      <c r="C1012" s="30" t="str">
        <f t="shared" si="49"/>
        <v>223</v>
      </c>
      <c r="D1012" s="30">
        <f>①陸連データ貼付け!B1012</f>
        <v>96983843</v>
      </c>
      <c r="E1012" s="30" t="str">
        <f>①陸連データ貼付け!C1012</f>
        <v>中川　世名</v>
      </c>
      <c r="F1012" s="30" t="str">
        <f>ASC(①陸連データ貼付け!D1012)</f>
        <v>ﾅｶｶﾞﾜ ｾﾅ</v>
      </c>
      <c r="G1012" s="30" t="str">
        <f>①陸連データ貼付け!E1012</f>
        <v>男</v>
      </c>
      <c r="H1012" s="30">
        <f>①陸連データ貼付け!H1012</f>
        <v>19866</v>
      </c>
      <c r="I1012" s="30" t="str">
        <f>①陸連データ貼付け!I1012</f>
        <v>愛知陸協東三河個人</v>
      </c>
      <c r="J1012" s="30" t="str">
        <f>①陸連データ貼付け!J1012</f>
        <v>アイチリクキョウヒガシミカワコジン</v>
      </c>
      <c r="K1012" s="30" t="str">
        <f t="shared" si="50"/>
        <v>愛知陸協東三河個人</v>
      </c>
      <c r="L1012" s="30" t="str">
        <f>IF(①陸連データ貼付け!P1012="","",①陸連データ貼付け!P1012)</f>
        <v/>
      </c>
      <c r="M1012" s="30" t="str">
        <f>①陸連データ貼付け!Q1012</f>
        <v>一般</v>
      </c>
    </row>
    <row r="1013" spans="1:13">
      <c r="A1013" s="30" t="str">
        <f>IF(①陸連データ貼付け!M1013="","",①陸連データ貼付け!M1013)</f>
        <v>Ｄ９００４</v>
      </c>
      <c r="B1013" s="30" t="str">
        <f t="shared" si="48"/>
        <v>Ｄ</v>
      </c>
      <c r="C1013" s="30" t="str">
        <f t="shared" si="49"/>
        <v>９００４</v>
      </c>
      <c r="D1013" s="30">
        <f>①陸連データ貼付け!B1013</f>
        <v>92970027</v>
      </c>
      <c r="E1013" s="30" t="str">
        <f>①陸連データ貼付け!C1013</f>
        <v>中野　毅</v>
      </c>
      <c r="F1013" s="30" t="str">
        <f>ASC(①陸連データ貼付け!D1013)</f>
        <v>ﾅｶﾉ ﾂﾖｼ</v>
      </c>
      <c r="G1013" s="30" t="str">
        <f>①陸連データ貼付け!E1013</f>
        <v>男</v>
      </c>
      <c r="H1013" s="30">
        <f>①陸連データ貼付け!H1013</f>
        <v>19866</v>
      </c>
      <c r="I1013" s="30" t="str">
        <f>①陸連データ貼付け!I1013</f>
        <v>愛知陸協東三河個人</v>
      </c>
      <c r="J1013" s="30" t="str">
        <f>①陸連データ貼付け!J1013</f>
        <v>アイチリクキョウヒガシミカワコジン</v>
      </c>
      <c r="K1013" s="30" t="str">
        <f t="shared" si="50"/>
        <v>愛知陸協東三河個人</v>
      </c>
      <c r="L1013" s="30" t="str">
        <f>IF(①陸連データ貼付け!P1013="","",①陸連データ貼付け!P1013)</f>
        <v/>
      </c>
      <c r="M1013" s="30" t="str">
        <f>①陸連データ貼付け!Q1013</f>
        <v>一般</v>
      </c>
    </row>
    <row r="1014" spans="1:13">
      <c r="A1014" s="30" t="str">
        <f>IF(①陸連データ貼付け!M1014="","",①陸連データ貼付け!M1014)</f>
        <v>Ｄ９０１１</v>
      </c>
      <c r="B1014" s="30" t="str">
        <f t="shared" si="48"/>
        <v>Ｄ</v>
      </c>
      <c r="C1014" s="30" t="str">
        <f t="shared" si="49"/>
        <v>９０１１</v>
      </c>
      <c r="D1014" s="30">
        <f>①陸連データ貼付け!B1014</f>
        <v>2840014</v>
      </c>
      <c r="E1014" s="30" t="str">
        <f>①陸連データ貼付け!C1014</f>
        <v>中村　平太</v>
      </c>
      <c r="F1014" s="30" t="str">
        <f>ASC(①陸連データ貼付け!D1014)</f>
        <v>ﾅｶﾑﾗ ﾍｲﾀ</v>
      </c>
      <c r="G1014" s="30" t="str">
        <f>①陸連データ貼付け!E1014</f>
        <v>男</v>
      </c>
      <c r="H1014" s="30">
        <f>①陸連データ貼付け!H1014</f>
        <v>19866</v>
      </c>
      <c r="I1014" s="30" t="str">
        <f>①陸連データ貼付け!I1014</f>
        <v>愛知陸協東三河個人</v>
      </c>
      <c r="J1014" s="30" t="str">
        <f>①陸連データ貼付け!J1014</f>
        <v>アイチリクキョウヒガシミカワコジン</v>
      </c>
      <c r="K1014" s="30" t="str">
        <f t="shared" si="50"/>
        <v>愛知陸協東三河個人</v>
      </c>
      <c r="L1014" s="30" t="str">
        <f>IF(①陸連データ貼付け!P1014="","",①陸連データ貼付け!P1014)</f>
        <v/>
      </c>
      <c r="M1014" s="30" t="str">
        <f>①陸連データ貼付け!Q1014</f>
        <v>一般</v>
      </c>
    </row>
    <row r="1015" spans="1:13">
      <c r="A1015" s="30" t="str">
        <f>IF(①陸連データ貼付け!M1015="","",①陸連データ貼付け!M1015)</f>
        <v>4-144</v>
      </c>
      <c r="B1015" s="30" t="str">
        <f t="shared" si="48"/>
        <v>4</v>
      </c>
      <c r="C1015" s="30" t="str">
        <f t="shared" si="49"/>
        <v>-144</v>
      </c>
      <c r="D1015" s="30">
        <f>①陸連データ貼付け!B1015</f>
        <v>5109924</v>
      </c>
      <c r="E1015" s="30" t="str">
        <f>①陸連データ貼付け!C1015</f>
        <v>中森　洋治</v>
      </c>
      <c r="F1015" s="30" t="str">
        <f>ASC(①陸連データ貼付け!D1015)</f>
        <v>ﾅｶﾓﾘ ﾖｳｼﾞ</v>
      </c>
      <c r="G1015" s="30" t="str">
        <f>①陸連データ貼付け!E1015</f>
        <v>男</v>
      </c>
      <c r="H1015" s="30">
        <f>①陸連データ貼付け!H1015</f>
        <v>19866</v>
      </c>
      <c r="I1015" s="30" t="str">
        <f>①陸連データ貼付け!I1015</f>
        <v>愛知陸協東三河個人</v>
      </c>
      <c r="J1015" s="30" t="str">
        <f>①陸連データ貼付け!J1015</f>
        <v>アイチリクキョウヒガシミカワコジン</v>
      </c>
      <c r="K1015" s="30" t="str">
        <f t="shared" si="50"/>
        <v>愛知陸協東三河個人</v>
      </c>
      <c r="L1015" s="30" t="str">
        <f>IF(①陸連データ貼付け!P1015="","",①陸連データ貼付け!P1015)</f>
        <v/>
      </c>
      <c r="M1015" s="30" t="str">
        <f>①陸連データ貼付け!Q1015</f>
        <v>一般</v>
      </c>
    </row>
    <row r="1016" spans="1:13">
      <c r="A1016" s="30" t="str">
        <f>IF(①陸連データ貼付け!M1016="","",①陸連データ貼付け!M1016)</f>
        <v>W224</v>
      </c>
      <c r="B1016" s="30" t="str">
        <f t="shared" si="48"/>
        <v>W</v>
      </c>
      <c r="C1016" s="30" t="str">
        <f t="shared" si="49"/>
        <v>224</v>
      </c>
      <c r="D1016" s="30">
        <f>①陸連データ貼付け!B1016</f>
        <v>84952230</v>
      </c>
      <c r="E1016" s="30" t="str">
        <f>①陸連データ貼付け!C1016</f>
        <v>二村　旭</v>
      </c>
      <c r="F1016" s="30" t="str">
        <f>ASC(①陸連データ貼付け!D1016)</f>
        <v>ﾆﾑﾗ ｱｻﾋ</v>
      </c>
      <c r="G1016" s="30" t="str">
        <f>①陸連データ貼付け!E1016</f>
        <v>男</v>
      </c>
      <c r="H1016" s="30">
        <f>①陸連データ貼付け!H1016</f>
        <v>19866</v>
      </c>
      <c r="I1016" s="30" t="str">
        <f>①陸連データ貼付け!I1016</f>
        <v>愛知陸協東三河個人</v>
      </c>
      <c r="J1016" s="30" t="str">
        <f>①陸連データ貼付け!J1016</f>
        <v>アイチリクキョウヒガシミカワコジン</v>
      </c>
      <c r="K1016" s="30" t="str">
        <f t="shared" si="50"/>
        <v>愛知陸協東三河個人</v>
      </c>
      <c r="L1016" s="30" t="str">
        <f>IF(①陸連データ貼付け!P1016="","",①陸連データ貼付け!P1016)</f>
        <v/>
      </c>
      <c r="M1016" s="30" t="str">
        <f>①陸連データ貼付け!Q1016</f>
        <v>一般</v>
      </c>
    </row>
    <row r="1017" spans="1:13">
      <c r="A1017" s="30" t="str">
        <f>IF(①陸連データ貼付け!M1017="","",①陸連データ貼付け!M1017)</f>
        <v>W5476</v>
      </c>
      <c r="B1017" s="30" t="str">
        <f t="shared" si="48"/>
        <v>W</v>
      </c>
      <c r="C1017" s="30" t="str">
        <f t="shared" si="49"/>
        <v>5476</v>
      </c>
      <c r="D1017" s="30">
        <f>①陸連データ貼付け!B1017</f>
        <v>97818538</v>
      </c>
      <c r="E1017" s="30" t="str">
        <f>①陸連データ貼付け!C1017</f>
        <v>萩原　さら</v>
      </c>
      <c r="F1017" s="30" t="str">
        <f>ASC(①陸連データ貼付け!D1017)</f>
        <v>ﾊｷﾞﾊﾗ ｻﾗ</v>
      </c>
      <c r="G1017" s="30" t="str">
        <f>①陸連データ貼付け!E1017</f>
        <v>女</v>
      </c>
      <c r="H1017" s="30">
        <f>①陸連データ貼付け!H1017</f>
        <v>19866</v>
      </c>
      <c r="I1017" s="30" t="str">
        <f>①陸連データ貼付け!I1017</f>
        <v>愛知陸協東三河個人</v>
      </c>
      <c r="J1017" s="30" t="str">
        <f>①陸連データ貼付け!J1017</f>
        <v>アイチリクキョウヒガシミカワコジン</v>
      </c>
      <c r="K1017" s="30" t="str">
        <f t="shared" si="50"/>
        <v>愛知陸協東三河個人</v>
      </c>
      <c r="L1017" s="30" t="str">
        <f>IF(①陸連データ貼付け!P1017="","",①陸連データ貼付け!P1017)</f>
        <v/>
      </c>
      <c r="M1017" s="30" t="str">
        <f>①陸連データ貼付け!Q1017</f>
        <v>一般</v>
      </c>
    </row>
    <row r="1018" spans="1:13">
      <c r="A1018" s="30" t="str">
        <f>IF(①陸連データ貼付け!M1018="","",①陸連データ貼付け!M1018)</f>
        <v>Ｄ９０１７</v>
      </c>
      <c r="B1018" s="30" t="str">
        <f t="shared" si="48"/>
        <v>Ｄ</v>
      </c>
      <c r="C1018" s="30" t="str">
        <f t="shared" si="49"/>
        <v>９０１７</v>
      </c>
      <c r="D1018" s="30">
        <f>①陸連データ貼付け!B1018</f>
        <v>39694031</v>
      </c>
      <c r="E1018" s="30" t="str">
        <f>①陸連データ貼付け!C1018</f>
        <v>原田　大輝</v>
      </c>
      <c r="F1018" s="30" t="str">
        <f>ASC(①陸連データ貼付け!D1018)</f>
        <v>ﾊﾗﾀﾞ ﾀﾞｲｷ</v>
      </c>
      <c r="G1018" s="30" t="str">
        <f>①陸連データ貼付け!E1018</f>
        <v>男</v>
      </c>
      <c r="H1018" s="30">
        <f>①陸連データ貼付け!H1018</f>
        <v>19866</v>
      </c>
      <c r="I1018" s="30" t="str">
        <f>①陸連データ貼付け!I1018</f>
        <v>愛知陸協東三河個人</v>
      </c>
      <c r="J1018" s="30" t="str">
        <f>①陸連データ貼付け!J1018</f>
        <v>アイチリクキョウヒガシミカワコジン</v>
      </c>
      <c r="K1018" s="30" t="str">
        <f t="shared" si="50"/>
        <v>愛知陸協東三河個人</v>
      </c>
      <c r="L1018" s="30" t="str">
        <f>IF(①陸連データ貼付け!P1018="","",①陸連データ貼付け!P1018)</f>
        <v/>
      </c>
      <c r="M1018" s="30" t="str">
        <f>①陸連データ貼付け!Q1018</f>
        <v>一般</v>
      </c>
    </row>
    <row r="1019" spans="1:13">
      <c r="A1019" s="30" t="str">
        <f>IF(①陸連データ貼付け!M1019="","",①陸連データ貼付け!M1019)</f>
        <v>Ｄ９０２０</v>
      </c>
      <c r="B1019" s="30" t="str">
        <f t="shared" si="48"/>
        <v>Ｄ</v>
      </c>
      <c r="C1019" s="30" t="str">
        <f t="shared" si="49"/>
        <v>９０２０</v>
      </c>
      <c r="D1019" s="30">
        <f>①陸連データ貼付け!B1019</f>
        <v>63236222</v>
      </c>
      <c r="E1019" s="30" t="str">
        <f>①陸連データ貼付け!C1019</f>
        <v>古澤　裕人</v>
      </c>
      <c r="F1019" s="30" t="str">
        <f>ASC(①陸連データ貼付け!D1019)</f>
        <v>ﾌﾙｻﾜ ﾋﾛﾄ</v>
      </c>
      <c r="G1019" s="30" t="str">
        <f>①陸連データ貼付け!E1019</f>
        <v>男</v>
      </c>
      <c r="H1019" s="30">
        <f>①陸連データ貼付け!H1019</f>
        <v>19866</v>
      </c>
      <c r="I1019" s="30" t="str">
        <f>①陸連データ貼付け!I1019</f>
        <v>愛知陸協東三河個人</v>
      </c>
      <c r="J1019" s="30" t="str">
        <f>①陸連データ貼付け!J1019</f>
        <v>アイチリクキョウヒガシミカワコジン</v>
      </c>
      <c r="K1019" s="30" t="str">
        <f t="shared" si="50"/>
        <v>愛知陸協東三河個人</v>
      </c>
      <c r="L1019" s="30" t="str">
        <f>IF(①陸連データ貼付け!P1019="","",①陸連データ貼付け!P1019)</f>
        <v/>
      </c>
      <c r="M1019" s="30" t="str">
        <f>①陸連データ貼付け!Q1019</f>
        <v>一般</v>
      </c>
    </row>
    <row r="1020" spans="1:13">
      <c r="A1020" s="30" t="str">
        <f>IF(①陸連データ貼付け!M1020="","",①陸連データ貼付け!M1020)</f>
        <v>Ｄ９０１４</v>
      </c>
      <c r="B1020" s="30" t="str">
        <f t="shared" si="48"/>
        <v>Ｄ</v>
      </c>
      <c r="C1020" s="30" t="str">
        <f t="shared" si="49"/>
        <v>９０１４</v>
      </c>
      <c r="D1020" s="30">
        <f>①陸連データ貼付け!B1020</f>
        <v>21974427</v>
      </c>
      <c r="E1020" s="30" t="str">
        <f>①陸連データ貼付け!C1020</f>
        <v>本多　滋明</v>
      </c>
      <c r="F1020" s="30" t="str">
        <f>ASC(①陸連データ貼付け!D1020)</f>
        <v>ﾎﾝﾀﾞ ｼｹﾞｱｷ</v>
      </c>
      <c r="G1020" s="30" t="str">
        <f>①陸連データ貼付け!E1020</f>
        <v>男</v>
      </c>
      <c r="H1020" s="30">
        <f>①陸連データ貼付け!H1020</f>
        <v>19866</v>
      </c>
      <c r="I1020" s="30" t="str">
        <f>①陸連データ貼付け!I1020</f>
        <v>愛知陸協東三河個人</v>
      </c>
      <c r="J1020" s="30" t="str">
        <f>①陸連データ貼付け!J1020</f>
        <v>アイチリクキョウヒガシミカワコジン</v>
      </c>
      <c r="K1020" s="30" t="str">
        <f t="shared" si="50"/>
        <v>愛知陸協東三河個人</v>
      </c>
      <c r="L1020" s="30" t="str">
        <f>IF(①陸連データ貼付け!P1020="","",①陸連データ貼付け!P1020)</f>
        <v/>
      </c>
      <c r="M1020" s="30" t="str">
        <f>①陸連データ貼付け!Q1020</f>
        <v>一般</v>
      </c>
    </row>
    <row r="1021" spans="1:13">
      <c r="A1021" s="30" t="str">
        <f>IF(①陸連データ貼付け!M1021="","",①陸連データ貼付け!M1021)</f>
        <v>Ｄ９００７</v>
      </c>
      <c r="B1021" s="30" t="str">
        <f t="shared" si="48"/>
        <v>Ｄ</v>
      </c>
      <c r="C1021" s="30" t="str">
        <f t="shared" si="49"/>
        <v>９００７</v>
      </c>
      <c r="D1021" s="30">
        <f>①陸連データ貼付け!B1021</f>
        <v>25810420</v>
      </c>
      <c r="E1021" s="30" t="str">
        <f>①陸連データ貼付け!C1021</f>
        <v>蒔田　紗弥香</v>
      </c>
      <c r="F1021" s="30" t="str">
        <f>ASC(①陸連データ貼付け!D1021)</f>
        <v>ﾏｷﾀ ｻﾔｶ</v>
      </c>
      <c r="G1021" s="30" t="str">
        <f>①陸連データ貼付け!E1021</f>
        <v>女</v>
      </c>
      <c r="H1021" s="30">
        <f>①陸連データ貼付け!H1021</f>
        <v>19866</v>
      </c>
      <c r="I1021" s="30" t="str">
        <f>①陸連データ貼付け!I1021</f>
        <v>愛知陸協東三河個人</v>
      </c>
      <c r="J1021" s="30" t="str">
        <f>①陸連データ貼付け!J1021</f>
        <v>アイチリクキョウヒガシミカワコジン</v>
      </c>
      <c r="K1021" s="30" t="str">
        <f t="shared" si="50"/>
        <v>愛知陸協東三河個人</v>
      </c>
      <c r="L1021" s="30" t="str">
        <f>IF(①陸連データ貼付け!P1021="","",①陸連データ貼付け!P1021)</f>
        <v/>
      </c>
      <c r="M1021" s="30" t="str">
        <f>①陸連データ貼付け!Q1021</f>
        <v>一般</v>
      </c>
    </row>
    <row r="1022" spans="1:13">
      <c r="A1022" s="30" t="str">
        <f>IF(①陸連データ貼付け!M1022="","",①陸連データ貼付け!M1022)</f>
        <v>Ｄ９０１０</v>
      </c>
      <c r="B1022" s="30" t="str">
        <f t="shared" si="48"/>
        <v>Ｄ</v>
      </c>
      <c r="C1022" s="30" t="str">
        <f t="shared" si="49"/>
        <v>９０１０</v>
      </c>
      <c r="D1022" s="30">
        <f>①陸連データ貼付け!B1022</f>
        <v>3089323</v>
      </c>
      <c r="E1022" s="30" t="str">
        <f>①陸連データ貼付け!C1022</f>
        <v>松本　善夫</v>
      </c>
      <c r="F1022" s="30" t="str">
        <f>ASC(①陸連データ貼付け!D1022)</f>
        <v>ﾏﾂﾓﾄ ﾖｼｵ</v>
      </c>
      <c r="G1022" s="30" t="str">
        <f>①陸連データ貼付け!E1022</f>
        <v>男</v>
      </c>
      <c r="H1022" s="30">
        <f>①陸連データ貼付け!H1022</f>
        <v>19866</v>
      </c>
      <c r="I1022" s="30" t="str">
        <f>①陸連データ貼付け!I1022</f>
        <v>愛知陸協東三河個人</v>
      </c>
      <c r="J1022" s="30" t="str">
        <f>①陸連データ貼付け!J1022</f>
        <v>アイチリクキョウヒガシミカワコジン</v>
      </c>
      <c r="K1022" s="30" t="str">
        <f t="shared" si="50"/>
        <v>愛知陸協東三河個人</v>
      </c>
      <c r="L1022" s="30" t="str">
        <f>IF(①陸連データ貼付け!P1022="","",①陸連データ貼付け!P1022)</f>
        <v/>
      </c>
      <c r="M1022" s="30" t="str">
        <f>①陸連データ貼付け!Q1022</f>
        <v>一般</v>
      </c>
    </row>
    <row r="1023" spans="1:13">
      <c r="A1023" s="30" t="str">
        <f>IF(①陸連データ貼付け!M1023="","",①陸連データ貼付け!M1023)</f>
        <v>Ｄ９０１６</v>
      </c>
      <c r="B1023" s="30" t="str">
        <f t="shared" si="48"/>
        <v>Ｄ</v>
      </c>
      <c r="C1023" s="30" t="str">
        <f t="shared" si="49"/>
        <v>９０１６</v>
      </c>
      <c r="D1023" s="30">
        <f>①陸連データ貼付け!B1023</f>
        <v>99767947</v>
      </c>
      <c r="E1023" s="30" t="str">
        <f>①陸連データ貼付け!C1023</f>
        <v>山口　拓志</v>
      </c>
      <c r="F1023" s="30" t="str">
        <f>ASC(①陸連データ貼付け!D1023)</f>
        <v>ﾔﾏｸﾞﾁ ﾋﾛｼ</v>
      </c>
      <c r="G1023" s="30" t="str">
        <f>①陸連データ貼付け!E1023</f>
        <v>男</v>
      </c>
      <c r="H1023" s="30">
        <f>①陸連データ貼付け!H1023</f>
        <v>19866</v>
      </c>
      <c r="I1023" s="30" t="str">
        <f>①陸連データ貼付け!I1023</f>
        <v>愛知陸協東三河個人</v>
      </c>
      <c r="J1023" s="30" t="str">
        <f>①陸連データ貼付け!J1023</f>
        <v>アイチリクキョウヒガシミカワコジン</v>
      </c>
      <c r="K1023" s="30" t="str">
        <f t="shared" si="50"/>
        <v>愛知陸協東三河個人</v>
      </c>
      <c r="L1023" s="30" t="str">
        <f>IF(①陸連データ貼付け!P1023="","",①陸連データ貼付け!P1023)</f>
        <v/>
      </c>
      <c r="M1023" s="30" t="str">
        <f>①陸連データ貼付け!Q1023</f>
        <v>一般</v>
      </c>
    </row>
    <row r="1024" spans="1:13">
      <c r="A1024" s="30" t="str">
        <f>IF(①陸連データ貼付け!M1024="","",①陸連データ貼付け!M1024)</f>
        <v>W225</v>
      </c>
      <c r="B1024" s="30" t="str">
        <f t="shared" si="48"/>
        <v>W</v>
      </c>
      <c r="C1024" s="30" t="str">
        <f t="shared" si="49"/>
        <v>225</v>
      </c>
      <c r="D1024" s="30">
        <f>①陸連データ貼付け!B1024</f>
        <v>96983944</v>
      </c>
      <c r="E1024" s="30" t="str">
        <f>①陸連データ貼付け!C1024</f>
        <v>吉居　駿恭</v>
      </c>
      <c r="F1024" s="30" t="str">
        <f>ASC(①陸連データ貼付け!D1024)</f>
        <v>ﾖｼｲ ｼｭﾝｽｹ</v>
      </c>
      <c r="G1024" s="30" t="str">
        <f>①陸連データ貼付け!E1024</f>
        <v>男</v>
      </c>
      <c r="H1024" s="30">
        <f>①陸連データ貼付け!H1024</f>
        <v>19866</v>
      </c>
      <c r="I1024" s="30" t="str">
        <f>①陸連データ貼付け!I1024</f>
        <v>愛知陸協東三河個人</v>
      </c>
      <c r="J1024" s="30" t="str">
        <f>①陸連データ貼付け!J1024</f>
        <v>アイチリクキョウヒガシミカワコジン</v>
      </c>
      <c r="K1024" s="30" t="str">
        <f t="shared" si="50"/>
        <v>愛知陸協東三河個人</v>
      </c>
      <c r="L1024" s="30" t="str">
        <f>IF(①陸連データ貼付け!P1024="","",①陸連データ貼付け!P1024)</f>
        <v/>
      </c>
      <c r="M1024" s="30" t="str">
        <f>①陸連データ貼付け!Q1024</f>
        <v>一般</v>
      </c>
    </row>
    <row r="1025" spans="1:13">
      <c r="A1025" s="30" t="str">
        <f>IF(①陸連データ貼付け!M1025="","",①陸連データ貼付け!M1025)</f>
        <v>Ｄ１０９</v>
      </c>
      <c r="B1025" s="30" t="str">
        <f t="shared" si="48"/>
        <v>Ｄ</v>
      </c>
      <c r="C1025" s="30" t="str">
        <f t="shared" si="49"/>
        <v>１０９</v>
      </c>
      <c r="D1025" s="30">
        <f>①陸連データ貼付け!B1025</f>
        <v>21979230</v>
      </c>
      <c r="E1025" s="30" t="str">
        <f>①陸連データ貼付け!C1025</f>
        <v>足立　依実子</v>
      </c>
      <c r="F1025" s="30" t="str">
        <f>ASC(①陸連データ貼付け!D1025)</f>
        <v>ｱﾀﾞﾁ ｴﾐｺ</v>
      </c>
      <c r="G1025" s="30" t="str">
        <f>①陸連データ貼付け!E1025</f>
        <v>女</v>
      </c>
      <c r="H1025" s="30">
        <f>①陸連データ貼付け!H1025</f>
        <v>18551</v>
      </c>
      <c r="I1025" s="30" t="str">
        <f>①陸連データ貼付け!I1025</f>
        <v>ＡＩＨＯ</v>
      </c>
      <c r="J1025" s="30" t="str">
        <f>①陸連データ貼付け!J1025</f>
        <v>アイホー</v>
      </c>
      <c r="K1025" s="30" t="str">
        <f t="shared" si="50"/>
        <v>ＡＩＨＯ</v>
      </c>
      <c r="L1025" s="30" t="str">
        <f>IF(①陸連データ貼付け!P1025="","",①陸連データ貼付け!P1025)</f>
        <v/>
      </c>
      <c r="M1025" s="30" t="str">
        <f>①陸連データ貼付け!Q1025</f>
        <v>一般</v>
      </c>
    </row>
    <row r="1026" spans="1:13">
      <c r="A1026" s="30" t="str">
        <f>IF(①陸連データ貼付け!M1026="","",①陸連データ貼付け!M1026)</f>
        <v>Ｄ１０６</v>
      </c>
      <c r="B1026" s="30" t="str">
        <f t="shared" si="48"/>
        <v>Ｄ</v>
      </c>
      <c r="C1026" s="30" t="str">
        <f t="shared" si="49"/>
        <v>１０６</v>
      </c>
      <c r="D1026" s="30">
        <f>①陸連データ貼付け!B1026</f>
        <v>7939331</v>
      </c>
      <c r="E1026" s="30" t="str">
        <f>①陸連データ貼付け!C1026</f>
        <v>清政　愛理</v>
      </c>
      <c r="F1026" s="30" t="str">
        <f>ASC(①陸連データ貼付け!D1026)</f>
        <v>ｷﾖﾏｻ ｱﾘ</v>
      </c>
      <c r="G1026" s="30" t="str">
        <f>①陸連データ貼付け!E1026</f>
        <v>女</v>
      </c>
      <c r="H1026" s="30">
        <f>①陸連データ貼付け!H1026</f>
        <v>18551</v>
      </c>
      <c r="I1026" s="30" t="str">
        <f>①陸連データ貼付け!I1026</f>
        <v>ＡＩＨＯ</v>
      </c>
      <c r="J1026" s="30" t="str">
        <f>①陸連データ貼付け!J1026</f>
        <v>アイホー</v>
      </c>
      <c r="K1026" s="30" t="str">
        <f t="shared" si="50"/>
        <v>ＡＩＨＯ</v>
      </c>
      <c r="L1026" s="30" t="str">
        <f>IF(①陸連データ貼付け!P1026="","",①陸連データ貼付け!P1026)</f>
        <v/>
      </c>
      <c r="M1026" s="30" t="str">
        <f>①陸連データ貼付け!Q1026</f>
        <v>一般</v>
      </c>
    </row>
    <row r="1027" spans="1:13">
      <c r="A1027" s="30" t="str">
        <f>IF(①陸連データ貼付け!M1027="","",①陸連データ貼付け!M1027)</f>
        <v>Ｄ１０８</v>
      </c>
      <c r="B1027" s="30" t="str">
        <f t="shared" si="48"/>
        <v>Ｄ</v>
      </c>
      <c r="C1027" s="30" t="str">
        <f t="shared" si="49"/>
        <v>１０８</v>
      </c>
      <c r="D1027" s="30">
        <f>①陸連データ貼付け!B1027</f>
        <v>16327726</v>
      </c>
      <c r="E1027" s="30" t="str">
        <f>①陸連データ貼付け!C1027</f>
        <v>瀬古　和宏</v>
      </c>
      <c r="F1027" s="30" t="str">
        <f>ASC(①陸連データ貼付け!D1027)</f>
        <v>ｾｺ ｶｽﾞﾋﾛ</v>
      </c>
      <c r="G1027" s="30" t="str">
        <f>①陸連データ貼付け!E1027</f>
        <v>男</v>
      </c>
      <c r="H1027" s="30">
        <f>①陸連データ貼付け!H1027</f>
        <v>18551</v>
      </c>
      <c r="I1027" s="30" t="str">
        <f>①陸連データ貼付け!I1027</f>
        <v>ＡＩＨＯ</v>
      </c>
      <c r="J1027" s="30" t="str">
        <f>①陸連データ貼付け!J1027</f>
        <v>アイホー</v>
      </c>
      <c r="K1027" s="30" t="str">
        <f t="shared" si="50"/>
        <v>ＡＩＨＯ</v>
      </c>
      <c r="L1027" s="30" t="str">
        <f>IF(①陸連データ貼付け!P1027="","",①陸連データ貼付け!P1027)</f>
        <v/>
      </c>
      <c r="M1027" s="30" t="str">
        <f>①陸連データ貼付け!Q1027</f>
        <v>一般</v>
      </c>
    </row>
    <row r="1028" spans="1:13">
      <c r="A1028" s="30" t="str">
        <f>IF(①陸連データ貼付け!M1028="","",①陸連データ貼付け!M1028)</f>
        <v>Ｄ１０５</v>
      </c>
      <c r="B1028" s="30" t="str">
        <f t="shared" si="48"/>
        <v>Ｄ</v>
      </c>
      <c r="C1028" s="30" t="str">
        <f t="shared" si="49"/>
        <v>１０５</v>
      </c>
      <c r="D1028" s="30">
        <f>①陸連データ貼付け!B1028</f>
        <v>2982425</v>
      </c>
      <c r="E1028" s="30" t="str">
        <f>①陸連データ貼付け!C1028</f>
        <v>戸澤　哲二</v>
      </c>
      <c r="F1028" s="30" t="str">
        <f>ASC(①陸連データ貼付け!D1028)</f>
        <v>ﾄｻﾞﾜ ﾃﾂｼﾞ</v>
      </c>
      <c r="G1028" s="30" t="str">
        <f>①陸連データ貼付け!E1028</f>
        <v>男</v>
      </c>
      <c r="H1028" s="30">
        <f>①陸連データ貼付け!H1028</f>
        <v>18551</v>
      </c>
      <c r="I1028" s="30" t="str">
        <f>①陸連データ貼付け!I1028</f>
        <v>ＡＩＨＯ</v>
      </c>
      <c r="J1028" s="30" t="str">
        <f>①陸連データ貼付け!J1028</f>
        <v>アイホー</v>
      </c>
      <c r="K1028" s="30" t="str">
        <f t="shared" si="50"/>
        <v>ＡＩＨＯ</v>
      </c>
      <c r="L1028" s="30" t="str">
        <f>IF(①陸連データ貼付け!P1028="","",①陸連データ貼付け!P1028)</f>
        <v/>
      </c>
      <c r="M1028" s="30" t="str">
        <f>①陸連データ貼付け!Q1028</f>
        <v>一般</v>
      </c>
    </row>
    <row r="1029" spans="1:13">
      <c r="A1029" s="30" t="str">
        <f>IF(①陸連データ貼付け!M1029="","",①陸連データ貼付け!M1029)</f>
        <v>Ｄ１０７</v>
      </c>
      <c r="B1029" s="30" t="str">
        <f t="shared" si="48"/>
        <v>Ｄ</v>
      </c>
      <c r="C1029" s="30" t="str">
        <f t="shared" si="49"/>
        <v>１０７</v>
      </c>
      <c r="D1029" s="30">
        <f>①陸連データ貼付け!B1029</f>
        <v>14473827</v>
      </c>
      <c r="E1029" s="30" t="str">
        <f>①陸連データ貼付け!C1029</f>
        <v>満澤　茜</v>
      </c>
      <c r="F1029" s="30" t="str">
        <f>ASC(①陸連データ貼付け!D1029)</f>
        <v>ﾐﾂｻﾞﾜ ｱｶﾈ</v>
      </c>
      <c r="G1029" s="30" t="str">
        <f>①陸連データ貼付け!E1029</f>
        <v>女</v>
      </c>
      <c r="H1029" s="30">
        <f>①陸連データ貼付け!H1029</f>
        <v>18551</v>
      </c>
      <c r="I1029" s="30" t="str">
        <f>①陸連データ貼付け!I1029</f>
        <v>ＡＩＨＯ</v>
      </c>
      <c r="J1029" s="30" t="str">
        <f>①陸連データ貼付け!J1029</f>
        <v>アイホー</v>
      </c>
      <c r="K1029" s="30" t="str">
        <f t="shared" si="50"/>
        <v>ＡＩＨＯ</v>
      </c>
      <c r="L1029" s="30" t="str">
        <f>IF(①陸連データ貼付け!P1029="","",①陸連データ貼付け!P1029)</f>
        <v/>
      </c>
      <c r="M1029" s="30" t="str">
        <f>①陸連データ貼付け!Q1029</f>
        <v>一般</v>
      </c>
    </row>
    <row r="1030" spans="1:13">
      <c r="A1030" s="30" t="str">
        <f>IF(①陸連データ貼付け!M1030="","",①陸連データ貼付け!M1030)</f>
        <v>4-012</v>
      </c>
      <c r="B1030" s="30" t="str">
        <f t="shared" si="48"/>
        <v>4</v>
      </c>
      <c r="C1030" s="30" t="str">
        <f t="shared" si="49"/>
        <v>-012</v>
      </c>
      <c r="D1030" s="30">
        <f>①陸連データ貼付け!B1030</f>
        <v>2939629</v>
      </c>
      <c r="E1030" s="30" t="str">
        <f>①陸連データ貼付け!C1030</f>
        <v>安藤　康俊</v>
      </c>
      <c r="F1030" s="30" t="str">
        <f>ASC(①陸連データ貼付け!D1030)</f>
        <v>ｱﾝﾄﾞｳ ﾔｽﾄｼ</v>
      </c>
      <c r="G1030" s="30" t="str">
        <f>①陸連データ貼付け!E1030</f>
        <v>男</v>
      </c>
      <c r="H1030" s="30">
        <f>①陸連データ貼付け!H1030</f>
        <v>8190</v>
      </c>
      <c r="I1030" s="30" t="str">
        <f>①陸連データ貼付け!I1030</f>
        <v>蒲郡クラブ</v>
      </c>
      <c r="J1030" s="30" t="str">
        <f>①陸連データ貼付け!J1030</f>
        <v>ガマゴオリクラブ</v>
      </c>
      <c r="K1030" s="30" t="str">
        <f t="shared" si="50"/>
        <v>蒲郡クラブ</v>
      </c>
      <c r="L1030" s="30" t="str">
        <f>IF(①陸連データ貼付け!P1030="","",①陸連データ貼付け!P1030)</f>
        <v/>
      </c>
      <c r="M1030" s="30" t="str">
        <f>①陸連データ貼付け!Q1030</f>
        <v>一般</v>
      </c>
    </row>
    <row r="1031" spans="1:13">
      <c r="A1031" s="30" t="str">
        <f>IF(①陸連データ貼付け!M1031="","",①陸連データ貼付け!M1031)</f>
        <v>4-041</v>
      </c>
      <c r="B1031" s="30" t="str">
        <f t="shared" si="48"/>
        <v>4</v>
      </c>
      <c r="C1031" s="30" t="str">
        <f t="shared" si="49"/>
        <v>-041</v>
      </c>
      <c r="D1031" s="30">
        <f>①陸連データ貼付け!B1031</f>
        <v>58190427</v>
      </c>
      <c r="E1031" s="30" t="str">
        <f>①陸連データ貼付け!C1031</f>
        <v>飯島　理恵</v>
      </c>
      <c r="F1031" s="30" t="str">
        <f>ASC(①陸連データ貼付け!D1031)</f>
        <v>ｲｲｼﾞﾏ ﾘｴ</v>
      </c>
      <c r="G1031" s="30" t="str">
        <f>①陸連データ貼付け!E1031</f>
        <v>女</v>
      </c>
      <c r="H1031" s="30">
        <f>①陸連データ貼付け!H1031</f>
        <v>8190</v>
      </c>
      <c r="I1031" s="30" t="str">
        <f>①陸連データ貼付け!I1031</f>
        <v>蒲郡クラブ</v>
      </c>
      <c r="J1031" s="30" t="str">
        <f>①陸連データ貼付け!J1031</f>
        <v>ガマゴオリクラブ</v>
      </c>
      <c r="K1031" s="30" t="str">
        <f t="shared" si="50"/>
        <v>蒲郡クラブ</v>
      </c>
      <c r="L1031" s="30" t="str">
        <f>IF(①陸連データ貼付け!P1031="","",①陸連データ貼付け!P1031)</f>
        <v/>
      </c>
      <c r="M1031" s="30" t="str">
        <f>①陸連データ貼付け!Q1031</f>
        <v>一般</v>
      </c>
    </row>
    <row r="1032" spans="1:13">
      <c r="A1032" s="30" t="str">
        <f>IF(①陸連データ貼付け!M1032="","",①陸連データ貼付け!M1032)</f>
        <v>4-034</v>
      </c>
      <c r="B1032" s="30" t="str">
        <f t="shared" si="48"/>
        <v>4</v>
      </c>
      <c r="C1032" s="30" t="str">
        <f t="shared" si="49"/>
        <v>-034</v>
      </c>
      <c r="D1032" s="30">
        <f>①陸連データ貼付け!B1032</f>
        <v>27989136</v>
      </c>
      <c r="E1032" s="30" t="str">
        <f>①陸連データ貼付け!C1032</f>
        <v>石川　大介</v>
      </c>
      <c r="F1032" s="30" t="str">
        <f>ASC(①陸連データ貼付け!D1032)</f>
        <v>ｲｼｶﾜ ﾀﾞｲｽｹ</v>
      </c>
      <c r="G1032" s="30" t="str">
        <f>①陸連データ貼付け!E1032</f>
        <v>男</v>
      </c>
      <c r="H1032" s="30">
        <f>①陸連データ貼付け!H1032</f>
        <v>8190</v>
      </c>
      <c r="I1032" s="30" t="str">
        <f>①陸連データ貼付け!I1032</f>
        <v>蒲郡クラブ</v>
      </c>
      <c r="J1032" s="30" t="str">
        <f>①陸連データ貼付け!J1032</f>
        <v>ガマゴオリクラブ</v>
      </c>
      <c r="K1032" s="30" t="str">
        <f t="shared" si="50"/>
        <v>蒲郡クラブ</v>
      </c>
      <c r="L1032" s="30" t="str">
        <f>IF(①陸連データ貼付け!P1032="","",①陸連データ貼付け!P1032)</f>
        <v/>
      </c>
      <c r="M1032" s="30" t="str">
        <f>①陸連データ貼付け!Q1032</f>
        <v>一般</v>
      </c>
    </row>
    <row r="1033" spans="1:13">
      <c r="A1033" s="30" t="str">
        <f>IF(①陸連データ貼付け!M1033="","",①陸連データ貼付け!M1033)</f>
        <v>4-006</v>
      </c>
      <c r="B1033" s="30" t="str">
        <f t="shared" si="48"/>
        <v>4</v>
      </c>
      <c r="C1033" s="30" t="str">
        <f t="shared" si="49"/>
        <v>-006</v>
      </c>
      <c r="D1033" s="30">
        <f>①陸連データ貼付け!B1033</f>
        <v>2938830</v>
      </c>
      <c r="E1033" s="30" t="str">
        <f>①陸連データ貼付け!C1033</f>
        <v>石川　誠</v>
      </c>
      <c r="F1033" s="30" t="str">
        <f>ASC(①陸連データ貼付け!D1033)</f>
        <v>ｲｼｶﾜ ﾏｺﾄ</v>
      </c>
      <c r="G1033" s="30" t="str">
        <f>①陸連データ貼付け!E1033</f>
        <v>男</v>
      </c>
      <c r="H1033" s="30">
        <f>①陸連データ貼付け!H1033</f>
        <v>8190</v>
      </c>
      <c r="I1033" s="30" t="str">
        <f>①陸連データ貼付け!I1033</f>
        <v>蒲郡クラブ</v>
      </c>
      <c r="J1033" s="30" t="str">
        <f>①陸連データ貼付け!J1033</f>
        <v>ガマゴオリクラブ</v>
      </c>
      <c r="K1033" s="30" t="str">
        <f t="shared" si="50"/>
        <v>蒲郡クラブ</v>
      </c>
      <c r="L1033" s="30" t="str">
        <f>IF(①陸連データ貼付け!P1033="","",①陸連データ貼付け!P1033)</f>
        <v/>
      </c>
      <c r="M1033" s="30" t="str">
        <f>①陸連データ貼付け!Q1033</f>
        <v>一般</v>
      </c>
    </row>
    <row r="1034" spans="1:13">
      <c r="A1034" s="30" t="str">
        <f>IF(①陸連データ貼付け!M1034="","",①陸連データ貼付け!M1034)</f>
        <v>4-045</v>
      </c>
      <c r="B1034" s="30" t="str">
        <f t="shared" si="48"/>
        <v>4</v>
      </c>
      <c r="C1034" s="30" t="str">
        <f t="shared" si="49"/>
        <v>-045</v>
      </c>
      <c r="D1034" s="30">
        <f>①陸連データ貼付け!B1034</f>
        <v>72756128</v>
      </c>
      <c r="E1034" s="30" t="str">
        <f>①陸連データ貼付け!C1034</f>
        <v>市川　佳奈</v>
      </c>
      <c r="F1034" s="30" t="str">
        <f>ASC(①陸連データ貼付け!D1034)</f>
        <v>ｲﾁｶﾜ ｶﾅ</v>
      </c>
      <c r="G1034" s="30" t="str">
        <f>①陸連データ貼付け!E1034</f>
        <v>女</v>
      </c>
      <c r="H1034" s="30">
        <f>①陸連データ貼付け!H1034</f>
        <v>8190</v>
      </c>
      <c r="I1034" s="30" t="str">
        <f>①陸連データ貼付け!I1034</f>
        <v>蒲郡クラブ</v>
      </c>
      <c r="J1034" s="30" t="str">
        <f>①陸連データ貼付け!J1034</f>
        <v>ガマゴオリクラブ</v>
      </c>
      <c r="K1034" s="30" t="str">
        <f t="shared" si="50"/>
        <v>蒲郡クラブ</v>
      </c>
      <c r="L1034" s="30" t="str">
        <f>IF(①陸連データ貼付け!P1034="","",①陸連データ貼付け!P1034)</f>
        <v/>
      </c>
      <c r="M1034" s="30" t="str">
        <f>①陸連データ貼付け!Q1034</f>
        <v>一般</v>
      </c>
    </row>
    <row r="1035" spans="1:13">
      <c r="A1035" s="30" t="str">
        <f>IF(①陸連データ貼付け!M1035="","",①陸連データ貼付け!M1035)</f>
        <v>4-020</v>
      </c>
      <c r="B1035" s="30" t="str">
        <f t="shared" si="48"/>
        <v>4</v>
      </c>
      <c r="C1035" s="30" t="str">
        <f t="shared" si="49"/>
        <v>-020</v>
      </c>
      <c r="D1035" s="30">
        <f>①陸連データ貼付け!B1035</f>
        <v>2940823</v>
      </c>
      <c r="E1035" s="30" t="str">
        <f>①陸連データ貼付け!C1035</f>
        <v>市川　工</v>
      </c>
      <c r="F1035" s="30" t="str">
        <f>ASC(①陸連データ貼付け!D1035)</f>
        <v>ｲﾁｶﾜ ﾀｸﾐ</v>
      </c>
      <c r="G1035" s="30" t="str">
        <f>①陸連データ貼付け!E1035</f>
        <v>男</v>
      </c>
      <c r="H1035" s="30">
        <f>①陸連データ貼付け!H1035</f>
        <v>8190</v>
      </c>
      <c r="I1035" s="30" t="str">
        <f>①陸連データ貼付け!I1035</f>
        <v>蒲郡クラブ</v>
      </c>
      <c r="J1035" s="30" t="str">
        <f>①陸連データ貼付け!J1035</f>
        <v>ガマゴオリクラブ</v>
      </c>
      <c r="K1035" s="30" t="str">
        <f t="shared" si="50"/>
        <v>蒲郡クラブ</v>
      </c>
      <c r="L1035" s="30" t="str">
        <f>IF(①陸連データ貼付け!P1035="","",①陸連データ貼付け!P1035)</f>
        <v/>
      </c>
      <c r="M1035" s="30" t="str">
        <f>①陸連データ貼付け!Q1035</f>
        <v>一般</v>
      </c>
    </row>
    <row r="1036" spans="1:13">
      <c r="A1036" s="30" t="str">
        <f>IF(①陸連データ貼付け!M1036="","",①陸連データ貼付け!M1036)</f>
        <v>4-040</v>
      </c>
      <c r="B1036" s="30" t="str">
        <f t="shared" si="48"/>
        <v>4</v>
      </c>
      <c r="C1036" s="30" t="str">
        <f t="shared" si="49"/>
        <v>-040</v>
      </c>
      <c r="D1036" s="30">
        <f>①陸連データ貼付け!B1036</f>
        <v>47877942</v>
      </c>
      <c r="E1036" s="30" t="str">
        <f>①陸連データ貼付け!C1036</f>
        <v>市川　実乃梨</v>
      </c>
      <c r="F1036" s="30" t="str">
        <f>ASC(①陸連データ貼付け!D1036)</f>
        <v>ｲﾁｶﾜ ﾐﾉﾘ</v>
      </c>
      <c r="G1036" s="30" t="str">
        <f>①陸連データ貼付け!E1036</f>
        <v>女</v>
      </c>
      <c r="H1036" s="30">
        <f>①陸連データ貼付け!H1036</f>
        <v>8190</v>
      </c>
      <c r="I1036" s="30" t="str">
        <f>①陸連データ貼付け!I1036</f>
        <v>蒲郡クラブ</v>
      </c>
      <c r="J1036" s="30" t="str">
        <f>①陸連データ貼付け!J1036</f>
        <v>ガマゴオリクラブ</v>
      </c>
      <c r="K1036" s="30" t="str">
        <f t="shared" si="50"/>
        <v>蒲郡クラブ</v>
      </c>
      <c r="L1036" s="30" t="str">
        <f>IF(①陸連データ貼付け!P1036="","",①陸連データ貼付け!P1036)</f>
        <v/>
      </c>
      <c r="M1036" s="30" t="str">
        <f>①陸連データ貼付け!Q1036</f>
        <v>一般</v>
      </c>
    </row>
    <row r="1037" spans="1:13">
      <c r="A1037" s="30" t="str">
        <f>IF(①陸連データ貼付け!M1037="","",①陸連データ貼付け!M1037)</f>
        <v>4-019</v>
      </c>
      <c r="B1037" s="30" t="str">
        <f t="shared" si="48"/>
        <v>4</v>
      </c>
      <c r="C1037" s="30" t="str">
        <f t="shared" si="49"/>
        <v>-019</v>
      </c>
      <c r="D1037" s="30">
        <f>①陸連データ貼付け!B1037</f>
        <v>2940722</v>
      </c>
      <c r="E1037" s="30" t="str">
        <f>①陸連データ貼付け!C1037</f>
        <v>伊藤　加世子</v>
      </c>
      <c r="F1037" s="30" t="str">
        <f>ASC(①陸連データ貼付け!D1037)</f>
        <v>ｲﾄｳ ｶﾖｺ</v>
      </c>
      <c r="G1037" s="30" t="str">
        <f>①陸連データ貼付け!E1037</f>
        <v>女</v>
      </c>
      <c r="H1037" s="30">
        <f>①陸連データ貼付け!H1037</f>
        <v>8190</v>
      </c>
      <c r="I1037" s="30" t="str">
        <f>①陸連データ貼付け!I1037</f>
        <v>蒲郡クラブ</v>
      </c>
      <c r="J1037" s="30" t="str">
        <f>①陸連データ貼付け!J1037</f>
        <v>ガマゴオリクラブ</v>
      </c>
      <c r="K1037" s="30" t="str">
        <f t="shared" si="50"/>
        <v>蒲郡クラブ</v>
      </c>
      <c r="L1037" s="30" t="str">
        <f>IF(①陸連データ貼付け!P1037="","",①陸連データ貼付け!P1037)</f>
        <v/>
      </c>
      <c r="M1037" s="30" t="str">
        <f>①陸連データ貼付け!Q1037</f>
        <v>一般</v>
      </c>
    </row>
    <row r="1038" spans="1:13">
      <c r="A1038" s="30" t="str">
        <f>IF(①陸連データ貼付け!M1038="","",①陸連データ貼付け!M1038)</f>
        <v>4-027</v>
      </c>
      <c r="B1038" s="30" t="str">
        <f t="shared" si="48"/>
        <v>4</v>
      </c>
      <c r="C1038" s="30" t="str">
        <f t="shared" si="49"/>
        <v>-027</v>
      </c>
      <c r="D1038" s="30">
        <f>①陸連データ貼付け!B1038</f>
        <v>2941723</v>
      </c>
      <c r="E1038" s="30" t="str">
        <f>①陸連データ貼付け!C1038</f>
        <v>稲垣　道江</v>
      </c>
      <c r="F1038" s="30" t="str">
        <f>ASC(①陸連データ貼付け!D1038)</f>
        <v>ｲﾅｶﾞｷ ﾐﾁｴ</v>
      </c>
      <c r="G1038" s="30" t="str">
        <f>①陸連データ貼付け!E1038</f>
        <v>女</v>
      </c>
      <c r="H1038" s="30">
        <f>①陸連データ貼付け!H1038</f>
        <v>8190</v>
      </c>
      <c r="I1038" s="30" t="str">
        <f>①陸連データ貼付け!I1038</f>
        <v>蒲郡クラブ</v>
      </c>
      <c r="J1038" s="30" t="str">
        <f>①陸連データ貼付け!J1038</f>
        <v>ガマゴオリクラブ</v>
      </c>
      <c r="K1038" s="30" t="str">
        <f t="shared" si="50"/>
        <v>蒲郡クラブ</v>
      </c>
      <c r="L1038" s="30" t="str">
        <f>IF(①陸連データ貼付け!P1038="","",①陸連データ貼付け!P1038)</f>
        <v/>
      </c>
      <c r="M1038" s="30" t="str">
        <f>①陸連データ貼付け!Q1038</f>
        <v>一般</v>
      </c>
    </row>
    <row r="1039" spans="1:13">
      <c r="A1039" s="30" t="str">
        <f>IF(①陸連データ貼付け!M1039="","",①陸連データ貼付け!M1039)</f>
        <v>4-021</v>
      </c>
      <c r="B1039" s="30" t="str">
        <f t="shared" si="48"/>
        <v>4</v>
      </c>
      <c r="C1039" s="30" t="str">
        <f t="shared" si="49"/>
        <v>-021</v>
      </c>
      <c r="D1039" s="30">
        <f>①陸連データ貼付け!B1039</f>
        <v>2940924</v>
      </c>
      <c r="E1039" s="30" t="str">
        <f>①陸連データ貼付け!C1039</f>
        <v>今村　茂久</v>
      </c>
      <c r="F1039" s="30" t="str">
        <f>ASC(①陸連データ貼付け!D1039)</f>
        <v>ｲﾏﾑﾗ ｼｹﾞﾋｻ</v>
      </c>
      <c r="G1039" s="30" t="str">
        <f>①陸連データ貼付け!E1039</f>
        <v>男</v>
      </c>
      <c r="H1039" s="30">
        <f>①陸連データ貼付け!H1039</f>
        <v>8190</v>
      </c>
      <c r="I1039" s="30" t="str">
        <f>①陸連データ貼付け!I1039</f>
        <v>蒲郡クラブ</v>
      </c>
      <c r="J1039" s="30" t="str">
        <f>①陸連データ貼付け!J1039</f>
        <v>ガマゴオリクラブ</v>
      </c>
      <c r="K1039" s="30" t="str">
        <f t="shared" si="50"/>
        <v>蒲郡クラブ</v>
      </c>
      <c r="L1039" s="30" t="str">
        <f>IF(①陸連データ貼付け!P1039="","",①陸連データ貼付け!P1039)</f>
        <v/>
      </c>
      <c r="M1039" s="30" t="str">
        <f>①陸連データ貼付け!Q1039</f>
        <v>一般</v>
      </c>
    </row>
    <row r="1040" spans="1:13">
      <c r="A1040" s="30" t="str">
        <f>IF(①陸連データ貼付け!M1040="","",①陸連データ貼付け!M1040)</f>
        <v>4-038</v>
      </c>
      <c r="B1040" s="30" t="str">
        <f t="shared" si="48"/>
        <v>4</v>
      </c>
      <c r="C1040" s="30" t="str">
        <f t="shared" si="49"/>
        <v>-038</v>
      </c>
      <c r="D1040" s="30">
        <f>①陸連データ貼付け!B1040</f>
        <v>39367230</v>
      </c>
      <c r="E1040" s="30" t="str">
        <f>①陸連データ貼付け!C1040</f>
        <v>岩瀬　明日香</v>
      </c>
      <c r="F1040" s="30" t="str">
        <f>ASC(①陸連データ貼付け!D1040)</f>
        <v>ｲﾜｾ ｱｽｶ</v>
      </c>
      <c r="G1040" s="30" t="str">
        <f>①陸連データ貼付け!E1040</f>
        <v>女</v>
      </c>
      <c r="H1040" s="30">
        <f>①陸連データ貼付け!H1040</f>
        <v>8190</v>
      </c>
      <c r="I1040" s="30" t="str">
        <f>①陸連データ貼付け!I1040</f>
        <v>蒲郡クラブ</v>
      </c>
      <c r="J1040" s="30" t="str">
        <f>①陸連データ貼付け!J1040</f>
        <v>ガマゴオリクラブ</v>
      </c>
      <c r="K1040" s="30" t="str">
        <f t="shared" si="50"/>
        <v>蒲郡クラブ</v>
      </c>
      <c r="L1040" s="30" t="str">
        <f>IF(①陸連データ貼付け!P1040="","",①陸連データ貼付け!P1040)</f>
        <v/>
      </c>
      <c r="M1040" s="30" t="str">
        <f>①陸連データ貼付け!Q1040</f>
        <v>一般</v>
      </c>
    </row>
    <row r="1041" spans="1:13">
      <c r="A1041" s="30" t="str">
        <f>IF(①陸連データ貼付け!M1041="","",①陸連データ貼付け!M1041)</f>
        <v>4-033</v>
      </c>
      <c r="B1041" s="30" t="str">
        <f t="shared" si="48"/>
        <v>4</v>
      </c>
      <c r="C1041" s="30" t="str">
        <f t="shared" si="49"/>
        <v>-033</v>
      </c>
      <c r="D1041" s="30">
        <f>①陸連データ貼付け!B1041</f>
        <v>24780627</v>
      </c>
      <c r="E1041" s="30" t="str">
        <f>①陸連データ貼付け!C1041</f>
        <v>鵜飼　興平</v>
      </c>
      <c r="F1041" s="30" t="str">
        <f>ASC(①陸連データ貼付け!D1041)</f>
        <v>ｳｶｲ ｺｳﾍｲ</v>
      </c>
      <c r="G1041" s="30" t="str">
        <f>①陸連データ貼付け!E1041</f>
        <v>男</v>
      </c>
      <c r="H1041" s="30">
        <f>①陸連データ貼付け!H1041</f>
        <v>8190</v>
      </c>
      <c r="I1041" s="30" t="str">
        <f>①陸連データ貼付け!I1041</f>
        <v>蒲郡クラブ</v>
      </c>
      <c r="J1041" s="30" t="str">
        <f>①陸連データ貼付け!J1041</f>
        <v>ガマゴオリクラブ</v>
      </c>
      <c r="K1041" s="30" t="str">
        <f t="shared" si="50"/>
        <v>蒲郡クラブ</v>
      </c>
      <c r="L1041" s="30" t="str">
        <f>IF(①陸連データ貼付け!P1041="","",①陸連データ貼付け!P1041)</f>
        <v/>
      </c>
      <c r="M1041" s="30" t="str">
        <f>①陸連データ貼付け!Q1041</f>
        <v>一般</v>
      </c>
    </row>
    <row r="1042" spans="1:13">
      <c r="A1042" s="30" t="str">
        <f>IF(①陸連データ貼付け!M1042="","",①陸連データ貼付け!M1042)</f>
        <v>4-002</v>
      </c>
      <c r="B1042" s="30" t="str">
        <f t="shared" si="48"/>
        <v>4</v>
      </c>
      <c r="C1042" s="30" t="str">
        <f t="shared" si="49"/>
        <v>-002</v>
      </c>
      <c r="D1042" s="30">
        <f>①陸連データ貼付け!B1042</f>
        <v>2938224</v>
      </c>
      <c r="E1042" s="30" t="str">
        <f>①陸連データ貼付け!C1042</f>
        <v>大竹　昇</v>
      </c>
      <c r="F1042" s="30" t="str">
        <f>ASC(①陸連データ貼付け!D1042)</f>
        <v>ｵｵﾀｹ ﾉﾎﾞﾙ</v>
      </c>
      <c r="G1042" s="30" t="str">
        <f>①陸連データ貼付け!E1042</f>
        <v>男</v>
      </c>
      <c r="H1042" s="30">
        <f>①陸連データ貼付け!H1042</f>
        <v>8190</v>
      </c>
      <c r="I1042" s="30" t="str">
        <f>①陸連データ貼付け!I1042</f>
        <v>蒲郡クラブ</v>
      </c>
      <c r="J1042" s="30" t="str">
        <f>①陸連データ貼付け!J1042</f>
        <v>ガマゴオリクラブ</v>
      </c>
      <c r="K1042" s="30" t="str">
        <f t="shared" si="50"/>
        <v>蒲郡クラブ</v>
      </c>
      <c r="L1042" s="30" t="str">
        <f>IF(①陸連データ貼付け!P1042="","",①陸連データ貼付け!P1042)</f>
        <v/>
      </c>
      <c r="M1042" s="30" t="str">
        <f>①陸連データ貼付け!Q1042</f>
        <v>一般</v>
      </c>
    </row>
    <row r="1043" spans="1:13">
      <c r="A1043" s="30" t="str">
        <f>IF(①陸連データ貼付け!M1043="","",①陸連データ貼付け!M1043)</f>
        <v>4-046</v>
      </c>
      <c r="B1043" s="30" t="str">
        <f t="shared" si="48"/>
        <v>4</v>
      </c>
      <c r="C1043" s="30" t="str">
        <f t="shared" si="49"/>
        <v>-046</v>
      </c>
      <c r="D1043" s="30">
        <f>①陸連データ貼付け!B1043</f>
        <v>73283528</v>
      </c>
      <c r="E1043" s="30" t="str">
        <f>①陸連データ貼付け!C1043</f>
        <v>大竹　典子</v>
      </c>
      <c r="F1043" s="30" t="str">
        <f>ASC(①陸連データ貼付け!D1043)</f>
        <v>ｵｵﾀｹ ﾉﾘｺ</v>
      </c>
      <c r="G1043" s="30" t="str">
        <f>①陸連データ貼付け!E1043</f>
        <v>女</v>
      </c>
      <c r="H1043" s="30">
        <f>①陸連データ貼付け!H1043</f>
        <v>8190</v>
      </c>
      <c r="I1043" s="30" t="str">
        <f>①陸連データ貼付け!I1043</f>
        <v>蒲郡クラブ</v>
      </c>
      <c r="J1043" s="30" t="str">
        <f>①陸連データ貼付け!J1043</f>
        <v>ガマゴオリクラブ</v>
      </c>
      <c r="K1043" s="30" t="str">
        <f t="shared" si="50"/>
        <v>蒲郡クラブ</v>
      </c>
      <c r="L1043" s="30" t="str">
        <f>IF(①陸連データ貼付け!P1043="","",①陸連データ貼付け!P1043)</f>
        <v/>
      </c>
      <c r="M1043" s="30" t="str">
        <f>①陸連データ貼付け!Q1043</f>
        <v>一般</v>
      </c>
    </row>
    <row r="1044" spans="1:13">
      <c r="A1044" s="30" t="str">
        <f>IF(①陸連データ貼付け!M1044="","",①陸連データ貼付け!M1044)</f>
        <v>4-050</v>
      </c>
      <c r="B1044" s="30" t="str">
        <f t="shared" si="48"/>
        <v>4</v>
      </c>
      <c r="C1044" s="30" t="str">
        <f t="shared" si="49"/>
        <v>-050</v>
      </c>
      <c r="D1044" s="30">
        <f>①陸連データ貼付け!B1044</f>
        <v>84903327</v>
      </c>
      <c r="E1044" s="30" t="str">
        <f>①陸連データ貼付け!C1044</f>
        <v>岡田　耕三</v>
      </c>
      <c r="F1044" s="30" t="str">
        <f>ASC(①陸連データ貼付け!D1044)</f>
        <v>ｵｶﾀﾞ ｺｳｿﾞｳ</v>
      </c>
      <c r="G1044" s="30" t="str">
        <f>①陸連データ貼付け!E1044</f>
        <v>男</v>
      </c>
      <c r="H1044" s="30">
        <f>①陸連データ貼付け!H1044</f>
        <v>8190</v>
      </c>
      <c r="I1044" s="30" t="str">
        <f>①陸連データ貼付け!I1044</f>
        <v>蒲郡クラブ</v>
      </c>
      <c r="J1044" s="30" t="str">
        <f>①陸連データ貼付け!J1044</f>
        <v>ガマゴオリクラブ</v>
      </c>
      <c r="K1044" s="30" t="str">
        <f t="shared" si="50"/>
        <v>蒲郡クラブ</v>
      </c>
      <c r="L1044" s="30" t="str">
        <f>IF(①陸連データ貼付け!P1044="","",①陸連データ貼付け!P1044)</f>
        <v/>
      </c>
      <c r="M1044" s="30" t="str">
        <f>①陸連データ貼付け!Q1044</f>
        <v>一般</v>
      </c>
    </row>
    <row r="1045" spans="1:13">
      <c r="A1045" s="30" t="str">
        <f>IF(①陸連データ貼付け!M1045="","",①陸連データ貼付け!M1045)</f>
        <v>D4</v>
      </c>
      <c r="B1045" s="30" t="str">
        <f t="shared" si="48"/>
        <v>D</v>
      </c>
      <c r="C1045" s="30" t="str">
        <f t="shared" si="49"/>
        <v>4</v>
      </c>
      <c r="D1045" s="30">
        <f>①陸連データ貼付け!B1045</f>
        <v>38977842</v>
      </c>
      <c r="E1045" s="30" t="str">
        <f>①陸連データ貼付け!C1045</f>
        <v>岡部　寛之</v>
      </c>
      <c r="F1045" s="30" t="str">
        <f>ASC(①陸連データ貼付け!D1045)</f>
        <v>ｵｶﾍﾞ ﾋﾛﾕｷ</v>
      </c>
      <c r="G1045" s="30" t="str">
        <f>①陸連データ貼付け!E1045</f>
        <v>男</v>
      </c>
      <c r="H1045" s="30">
        <f>①陸連データ貼付け!H1045</f>
        <v>8190</v>
      </c>
      <c r="I1045" s="30" t="str">
        <f>①陸連データ貼付け!I1045</f>
        <v>蒲郡クラブ</v>
      </c>
      <c r="J1045" s="30" t="str">
        <f>①陸連データ貼付け!J1045</f>
        <v>ガマゴオリクラブ</v>
      </c>
      <c r="K1045" s="30" t="str">
        <f t="shared" si="50"/>
        <v>蒲郡クラブ</v>
      </c>
      <c r="L1045" s="30" t="str">
        <f>IF(①陸連データ貼付け!P1045="","",①陸連データ貼付け!P1045)</f>
        <v/>
      </c>
      <c r="M1045" s="30" t="str">
        <f>①陸連データ貼付け!Q1045</f>
        <v>一般</v>
      </c>
    </row>
    <row r="1046" spans="1:13">
      <c r="A1046" s="30" t="str">
        <f>IF(①陸連データ貼付け!M1046="","",①陸連データ貼付け!M1046)</f>
        <v>4-035</v>
      </c>
      <c r="B1046" s="30" t="str">
        <f t="shared" si="48"/>
        <v>4</v>
      </c>
      <c r="C1046" s="30" t="str">
        <f t="shared" si="49"/>
        <v>-035</v>
      </c>
      <c r="D1046" s="30">
        <f>①陸連データ貼付け!B1046</f>
        <v>27989237</v>
      </c>
      <c r="E1046" s="30" t="str">
        <f>①陸連データ貼付け!C1046</f>
        <v>岡部　幹江</v>
      </c>
      <c r="F1046" s="30" t="str">
        <f>ASC(①陸連データ貼付け!D1046)</f>
        <v>ｵｶﾍﾞ ﾐｷｴ</v>
      </c>
      <c r="G1046" s="30" t="str">
        <f>①陸連データ貼付け!E1046</f>
        <v>女</v>
      </c>
      <c r="H1046" s="30">
        <f>①陸連データ貼付け!H1046</f>
        <v>8190</v>
      </c>
      <c r="I1046" s="30" t="str">
        <f>①陸連データ貼付け!I1046</f>
        <v>蒲郡クラブ</v>
      </c>
      <c r="J1046" s="30" t="str">
        <f>①陸連データ貼付け!J1046</f>
        <v>ガマゴオリクラブ</v>
      </c>
      <c r="K1046" s="30" t="str">
        <f t="shared" si="50"/>
        <v>蒲郡クラブ</v>
      </c>
      <c r="L1046" s="30" t="str">
        <f>IF(①陸連データ貼付け!P1046="","",①陸連データ貼付け!P1046)</f>
        <v/>
      </c>
      <c r="M1046" s="30" t="str">
        <f>①陸連データ貼付け!Q1046</f>
        <v>一般</v>
      </c>
    </row>
    <row r="1047" spans="1:13">
      <c r="A1047" s="30" t="str">
        <f>IF(①陸連データ貼付け!M1047="","",①陸連データ貼付け!M1047)</f>
        <v>4-036</v>
      </c>
      <c r="B1047" s="30" t="str">
        <f t="shared" si="48"/>
        <v>4</v>
      </c>
      <c r="C1047" s="30" t="str">
        <f t="shared" si="49"/>
        <v>-036</v>
      </c>
      <c r="D1047" s="30">
        <f>①陸連データ貼付け!B1047</f>
        <v>39360627</v>
      </c>
      <c r="E1047" s="30" t="str">
        <f>①陸連データ貼付け!C1047</f>
        <v>小田　祥子</v>
      </c>
      <c r="F1047" s="30" t="str">
        <f>ASC(①陸連データ貼付け!D1047)</f>
        <v>ｵﾀﾞ ｼｮｳｺ</v>
      </c>
      <c r="G1047" s="30" t="str">
        <f>①陸連データ貼付け!E1047</f>
        <v>女</v>
      </c>
      <c r="H1047" s="30">
        <f>①陸連データ貼付け!H1047</f>
        <v>8190</v>
      </c>
      <c r="I1047" s="30" t="str">
        <f>①陸連データ貼付け!I1047</f>
        <v>蒲郡クラブ</v>
      </c>
      <c r="J1047" s="30" t="str">
        <f>①陸連データ貼付け!J1047</f>
        <v>ガマゴオリクラブ</v>
      </c>
      <c r="K1047" s="30" t="str">
        <f t="shared" si="50"/>
        <v>蒲郡クラブ</v>
      </c>
      <c r="L1047" s="30" t="str">
        <f>IF(①陸連データ貼付け!P1047="","",①陸連データ貼付け!P1047)</f>
        <v/>
      </c>
      <c r="M1047" s="30" t="str">
        <f>①陸連データ貼付け!Q1047</f>
        <v>一般</v>
      </c>
    </row>
    <row r="1048" spans="1:13">
      <c r="A1048" s="30" t="str">
        <f>IF(①陸連データ貼付け!M1048="","",①陸連データ貼付け!M1048)</f>
        <v>4-024</v>
      </c>
      <c r="B1048" s="30" t="str">
        <f t="shared" si="48"/>
        <v>4</v>
      </c>
      <c r="C1048" s="30" t="str">
        <f t="shared" si="49"/>
        <v>-024</v>
      </c>
      <c r="D1048" s="30">
        <f>①陸連データ貼付け!B1048</f>
        <v>2941420</v>
      </c>
      <c r="E1048" s="30" t="str">
        <f>①陸連データ貼付け!C1048</f>
        <v>小田　園子</v>
      </c>
      <c r="F1048" s="30" t="str">
        <f>ASC(①陸連データ貼付け!D1048)</f>
        <v>ｵﾀﾞ ｿﾉｺ</v>
      </c>
      <c r="G1048" s="30" t="str">
        <f>①陸連データ貼付け!E1048</f>
        <v>女</v>
      </c>
      <c r="H1048" s="30">
        <f>①陸連データ貼付け!H1048</f>
        <v>8190</v>
      </c>
      <c r="I1048" s="30" t="str">
        <f>①陸連データ貼付け!I1048</f>
        <v>蒲郡クラブ</v>
      </c>
      <c r="J1048" s="30" t="str">
        <f>①陸連データ貼付け!J1048</f>
        <v>ガマゴオリクラブ</v>
      </c>
      <c r="K1048" s="30" t="str">
        <f t="shared" si="50"/>
        <v>蒲郡クラブ</v>
      </c>
      <c r="L1048" s="30" t="str">
        <f>IF(①陸連データ貼付け!P1048="","",①陸連データ貼付け!P1048)</f>
        <v/>
      </c>
      <c r="M1048" s="30" t="str">
        <f>①陸連データ貼付け!Q1048</f>
        <v>一般</v>
      </c>
    </row>
    <row r="1049" spans="1:13">
      <c r="A1049" s="30" t="str">
        <f>IF(①陸連データ貼付け!M1049="","",①陸連データ貼付け!M1049)</f>
        <v>4-015</v>
      </c>
      <c r="B1049" s="30" t="str">
        <f t="shared" si="48"/>
        <v>4</v>
      </c>
      <c r="C1049" s="30" t="str">
        <f t="shared" si="49"/>
        <v>-015</v>
      </c>
      <c r="D1049" s="30">
        <f>①陸連データ貼付け!B1049</f>
        <v>2940217</v>
      </c>
      <c r="E1049" s="30" t="str">
        <f>①陸連データ貼付け!C1049</f>
        <v>小田　高久</v>
      </c>
      <c r="F1049" s="30" t="str">
        <f>ASC(①陸連データ貼付け!D1049)</f>
        <v>ｵﾀﾞ ﾀｶﾋｻ</v>
      </c>
      <c r="G1049" s="30" t="str">
        <f>①陸連データ貼付け!E1049</f>
        <v>男</v>
      </c>
      <c r="H1049" s="30">
        <f>①陸連データ貼付け!H1049</f>
        <v>8190</v>
      </c>
      <c r="I1049" s="30" t="str">
        <f>①陸連データ貼付け!I1049</f>
        <v>蒲郡クラブ</v>
      </c>
      <c r="J1049" s="30" t="str">
        <f>①陸連データ貼付け!J1049</f>
        <v>ガマゴオリクラブ</v>
      </c>
      <c r="K1049" s="30" t="str">
        <f t="shared" si="50"/>
        <v>蒲郡クラブ</v>
      </c>
      <c r="L1049" s="30" t="str">
        <f>IF(①陸連データ貼付け!P1049="","",①陸連データ貼付け!P1049)</f>
        <v/>
      </c>
      <c r="M1049" s="30" t="str">
        <f>①陸連データ貼付け!Q1049</f>
        <v>一般</v>
      </c>
    </row>
    <row r="1050" spans="1:13">
      <c r="A1050" s="30" t="str">
        <f>IF(①陸連データ貼付け!M1050="","",①陸連データ貼付け!M1050)</f>
        <v>D1</v>
      </c>
      <c r="B1050" s="30" t="str">
        <f t="shared" si="48"/>
        <v>D</v>
      </c>
      <c r="C1050" s="30" t="str">
        <f t="shared" si="49"/>
        <v>1</v>
      </c>
      <c r="D1050" s="30">
        <f>①陸連データ貼付け!B1050</f>
        <v>2940116</v>
      </c>
      <c r="E1050" s="30" t="str">
        <f>①陸連データ貼付け!C1050</f>
        <v>加藤　正之</v>
      </c>
      <c r="F1050" s="30" t="str">
        <f>ASC(①陸連データ貼付け!D1050)</f>
        <v>ｶﾄｳ ﾏｻﾕｷ</v>
      </c>
      <c r="G1050" s="30" t="str">
        <f>①陸連データ貼付け!E1050</f>
        <v>男</v>
      </c>
      <c r="H1050" s="30">
        <f>①陸連データ貼付け!H1050</f>
        <v>8190</v>
      </c>
      <c r="I1050" s="30" t="str">
        <f>①陸連データ貼付け!I1050</f>
        <v>蒲郡クラブ</v>
      </c>
      <c r="J1050" s="30" t="str">
        <f>①陸連データ貼付け!J1050</f>
        <v>ガマゴオリクラブ</v>
      </c>
      <c r="K1050" s="30" t="str">
        <f t="shared" si="50"/>
        <v>蒲郡クラブ</v>
      </c>
      <c r="L1050" s="30" t="str">
        <f>IF(①陸連データ貼付け!P1050="","",①陸連データ貼付け!P1050)</f>
        <v/>
      </c>
      <c r="M1050" s="30" t="str">
        <f>①陸連データ貼付け!Q1050</f>
        <v>一般</v>
      </c>
    </row>
    <row r="1051" spans="1:13">
      <c r="A1051" s="30" t="str">
        <f>IF(①陸連データ貼付け!M1051="","",①陸連データ貼付け!M1051)</f>
        <v>4-044</v>
      </c>
      <c r="B1051" s="30" t="str">
        <f t="shared" si="48"/>
        <v>4</v>
      </c>
      <c r="C1051" s="30" t="str">
        <f t="shared" si="49"/>
        <v>-044</v>
      </c>
      <c r="D1051" s="30">
        <f>①陸連データ貼付け!B1051</f>
        <v>72752730</v>
      </c>
      <c r="E1051" s="30" t="str">
        <f>①陸連データ貼付け!C1051</f>
        <v>倉橋　昌稔</v>
      </c>
      <c r="F1051" s="30" t="str">
        <f>ASC(①陸連データ貼付け!D1051)</f>
        <v>ｸﾗﾊｼ ﾏｻﾄｼ</v>
      </c>
      <c r="G1051" s="30" t="str">
        <f>①陸連データ貼付け!E1051</f>
        <v>男</v>
      </c>
      <c r="H1051" s="30">
        <f>①陸連データ貼付け!H1051</f>
        <v>8190</v>
      </c>
      <c r="I1051" s="30" t="str">
        <f>①陸連データ貼付け!I1051</f>
        <v>蒲郡クラブ</v>
      </c>
      <c r="J1051" s="30" t="str">
        <f>①陸連データ貼付け!J1051</f>
        <v>ガマゴオリクラブ</v>
      </c>
      <c r="K1051" s="30" t="str">
        <f t="shared" si="50"/>
        <v>蒲郡クラブ</v>
      </c>
      <c r="L1051" s="30" t="str">
        <f>IF(①陸連データ貼付け!P1051="","",①陸連データ貼付け!P1051)</f>
        <v/>
      </c>
      <c r="M1051" s="30" t="str">
        <f>①陸連データ貼付け!Q1051</f>
        <v>一般</v>
      </c>
    </row>
    <row r="1052" spans="1:13">
      <c r="A1052" s="30" t="str">
        <f>IF(①陸連データ貼付け!M1052="","",①陸連データ貼付け!M1052)</f>
        <v>4-016</v>
      </c>
      <c r="B1052" s="30" t="str">
        <f t="shared" ref="B1052:B1065" si="51">LEFT(A1052,1)</f>
        <v>4</v>
      </c>
      <c r="C1052" s="30" t="str">
        <f t="shared" ref="C1052:C1065" si="52">REPLACE(A1052,1,1,"")</f>
        <v>-016</v>
      </c>
      <c r="D1052" s="30">
        <f>①陸連データ貼付け!B1052</f>
        <v>2940419</v>
      </c>
      <c r="E1052" s="30" t="str">
        <f>①陸連データ貼付け!C1052</f>
        <v>桑名　成之</v>
      </c>
      <c r="F1052" s="30" t="str">
        <f>ASC(①陸連データ貼付け!D1052)</f>
        <v>ｸﾜﾅ ｼｹﾞﾕｷ</v>
      </c>
      <c r="G1052" s="30" t="str">
        <f>①陸連データ貼付け!E1052</f>
        <v>男</v>
      </c>
      <c r="H1052" s="30">
        <f>①陸連データ貼付け!H1052</f>
        <v>8190</v>
      </c>
      <c r="I1052" s="30" t="str">
        <f>①陸連データ貼付け!I1052</f>
        <v>蒲郡クラブ</v>
      </c>
      <c r="J1052" s="30" t="str">
        <f>①陸連データ貼付け!J1052</f>
        <v>ガマゴオリクラブ</v>
      </c>
      <c r="K1052" s="30" t="str">
        <f t="shared" ref="K1052:K1065" si="53">I1052</f>
        <v>蒲郡クラブ</v>
      </c>
      <c r="L1052" s="30" t="str">
        <f>IF(①陸連データ貼付け!P1052="","",①陸連データ貼付け!P1052)</f>
        <v/>
      </c>
      <c r="M1052" s="30" t="str">
        <f>①陸連データ貼付け!Q1052</f>
        <v>一般</v>
      </c>
    </row>
    <row r="1053" spans="1:13">
      <c r="A1053" s="30" t="str">
        <f>IF(①陸連データ貼付け!M1053="","",①陸連データ貼付け!M1053)</f>
        <v>4-048</v>
      </c>
      <c r="B1053" s="30" t="str">
        <f t="shared" si="51"/>
        <v>4</v>
      </c>
      <c r="C1053" s="30" t="str">
        <f t="shared" si="52"/>
        <v>-048</v>
      </c>
      <c r="D1053" s="30">
        <f>①陸連データ貼付け!B1053</f>
        <v>84902932</v>
      </c>
      <c r="E1053" s="30" t="str">
        <f>①陸連データ貼付け!C1053</f>
        <v>小久保　秀美</v>
      </c>
      <c r="F1053" s="30" t="str">
        <f>ASC(①陸連データ貼付け!D1053)</f>
        <v>ｺｸﾎﾞ ﾋﾃﾞﾐ</v>
      </c>
      <c r="G1053" s="30" t="str">
        <f>①陸連データ貼付け!E1053</f>
        <v>女</v>
      </c>
      <c r="H1053" s="30">
        <f>①陸連データ貼付け!H1053</f>
        <v>8190</v>
      </c>
      <c r="I1053" s="30" t="str">
        <f>①陸連データ貼付け!I1053</f>
        <v>蒲郡クラブ</v>
      </c>
      <c r="J1053" s="30" t="str">
        <f>①陸連データ貼付け!J1053</f>
        <v>ガマゴオリクラブ</v>
      </c>
      <c r="K1053" s="30" t="str">
        <f t="shared" si="53"/>
        <v>蒲郡クラブ</v>
      </c>
      <c r="L1053" s="30" t="str">
        <f>IF(①陸連データ貼付け!P1053="","",①陸連データ貼付け!P1053)</f>
        <v/>
      </c>
      <c r="M1053" s="30" t="str">
        <f>①陸連データ貼付け!Q1053</f>
        <v>一般</v>
      </c>
    </row>
    <row r="1054" spans="1:13">
      <c r="A1054" s="30" t="str">
        <f>IF(①陸連データ貼付け!M1054="","",①陸連データ貼付け!M1054)</f>
        <v>4-194</v>
      </c>
      <c r="B1054" s="30" t="str">
        <f t="shared" si="51"/>
        <v>4</v>
      </c>
      <c r="C1054" s="30" t="str">
        <f t="shared" si="52"/>
        <v>-194</v>
      </c>
      <c r="D1054" s="30">
        <f>①陸連データ貼付け!B1054</f>
        <v>40337724</v>
      </c>
      <c r="E1054" s="30" t="str">
        <f>①陸連データ貼付け!C1054</f>
        <v>後藤　夏実</v>
      </c>
      <c r="F1054" s="30" t="str">
        <f>ASC(①陸連データ貼付け!D1054)</f>
        <v>ｺﾞﾄｳ ﾅﾂﾐ</v>
      </c>
      <c r="G1054" s="30" t="str">
        <f>①陸連データ貼付け!E1054</f>
        <v>女</v>
      </c>
      <c r="H1054" s="30">
        <f>①陸連データ貼付け!H1054</f>
        <v>8190</v>
      </c>
      <c r="I1054" s="30" t="str">
        <f>①陸連データ貼付け!I1054</f>
        <v>蒲郡クラブ</v>
      </c>
      <c r="J1054" s="30" t="str">
        <f>①陸連データ貼付け!J1054</f>
        <v>ガマゴオリクラブ</v>
      </c>
      <c r="K1054" s="30" t="str">
        <f t="shared" si="53"/>
        <v>蒲郡クラブ</v>
      </c>
      <c r="L1054" s="30" t="str">
        <f>IF(①陸連データ貼付け!P1054="","",①陸連データ貼付け!P1054)</f>
        <v/>
      </c>
      <c r="M1054" s="30" t="str">
        <f>①陸連データ貼付け!Q1054</f>
        <v>一般</v>
      </c>
    </row>
    <row r="1055" spans="1:13">
      <c r="A1055" s="30" t="str">
        <f>IF(①陸連データ貼付け!M1055="","",①陸連データ貼付け!M1055)</f>
        <v>4-008</v>
      </c>
      <c r="B1055" s="30" t="str">
        <f t="shared" si="51"/>
        <v>4</v>
      </c>
      <c r="C1055" s="30" t="str">
        <f t="shared" si="52"/>
        <v>-008</v>
      </c>
      <c r="D1055" s="30">
        <f>①陸連データ貼付け!B1055</f>
        <v>2939023</v>
      </c>
      <c r="E1055" s="30" t="str">
        <f>①陸連データ貼付け!C1055</f>
        <v>小林　敏行</v>
      </c>
      <c r="F1055" s="30" t="str">
        <f>ASC(①陸連データ貼付け!D1055)</f>
        <v>ｺﾊﾞﾔｼ ﾄｼﾕｷ</v>
      </c>
      <c r="G1055" s="30" t="str">
        <f>①陸連データ貼付け!E1055</f>
        <v>男</v>
      </c>
      <c r="H1055" s="30">
        <f>①陸連データ貼付け!H1055</f>
        <v>8190</v>
      </c>
      <c r="I1055" s="30" t="str">
        <f>①陸連データ貼付け!I1055</f>
        <v>蒲郡クラブ</v>
      </c>
      <c r="J1055" s="30" t="str">
        <f>①陸連データ貼付け!J1055</f>
        <v>ガマゴオリクラブ</v>
      </c>
      <c r="K1055" s="30" t="str">
        <f t="shared" si="53"/>
        <v>蒲郡クラブ</v>
      </c>
      <c r="L1055" s="30" t="str">
        <f>IF(①陸連データ貼付け!P1055="","",①陸連データ貼付け!P1055)</f>
        <v/>
      </c>
      <c r="M1055" s="30" t="str">
        <f>①陸連データ貼付け!Q1055</f>
        <v>一般</v>
      </c>
    </row>
    <row r="1056" spans="1:13">
      <c r="A1056" s="30" t="str">
        <f>IF(①陸連データ貼付け!M1056="","",①陸連データ貼付け!M1056)</f>
        <v>4-047</v>
      </c>
      <c r="B1056" s="30" t="str">
        <f t="shared" si="51"/>
        <v>4</v>
      </c>
      <c r="C1056" s="30" t="str">
        <f t="shared" si="52"/>
        <v>-047</v>
      </c>
      <c r="D1056" s="30">
        <f>①陸連データ貼付け!B1056</f>
        <v>73283831</v>
      </c>
      <c r="E1056" s="30" t="str">
        <f>①陸連データ貼付け!C1056</f>
        <v>柴田　正平</v>
      </c>
      <c r="F1056" s="30" t="str">
        <f>ASC(①陸連データ貼付け!D1056)</f>
        <v>ｼﾊﾞﾀ ｼｮｳﾍｲ</v>
      </c>
      <c r="G1056" s="30" t="str">
        <f>①陸連データ貼付け!E1056</f>
        <v>男</v>
      </c>
      <c r="H1056" s="30">
        <f>①陸連データ貼付け!H1056</f>
        <v>8190</v>
      </c>
      <c r="I1056" s="30" t="str">
        <f>①陸連データ貼付け!I1056</f>
        <v>蒲郡クラブ</v>
      </c>
      <c r="J1056" s="30" t="str">
        <f>①陸連データ貼付け!J1056</f>
        <v>ガマゴオリクラブ</v>
      </c>
      <c r="K1056" s="30" t="str">
        <f t="shared" si="53"/>
        <v>蒲郡クラブ</v>
      </c>
      <c r="L1056" s="30" t="str">
        <f>IF(①陸連データ貼付け!P1056="","",①陸連データ貼付け!P1056)</f>
        <v/>
      </c>
      <c r="M1056" s="30" t="str">
        <f>①陸連データ貼付け!Q1056</f>
        <v>一般</v>
      </c>
    </row>
    <row r="1057" spans="1:13">
      <c r="A1057" s="30" t="str">
        <f>IF(①陸連データ貼付け!M1057="","",①陸連データ貼付け!M1057)</f>
        <v>4-017</v>
      </c>
      <c r="B1057" s="30" t="str">
        <f t="shared" si="51"/>
        <v>4</v>
      </c>
      <c r="C1057" s="30" t="str">
        <f t="shared" si="52"/>
        <v>-017</v>
      </c>
      <c r="D1057" s="30">
        <f>①陸連データ貼付け!B1057</f>
        <v>2940520</v>
      </c>
      <c r="E1057" s="30" t="str">
        <f>①陸連データ貼付け!C1057</f>
        <v>嶋　幸子</v>
      </c>
      <c r="F1057" s="30" t="str">
        <f>ASC(①陸連データ貼付け!D1057)</f>
        <v>ｼﾏ ﾕｷｺ</v>
      </c>
      <c r="G1057" s="30" t="str">
        <f>①陸連データ貼付け!E1057</f>
        <v>女</v>
      </c>
      <c r="H1057" s="30">
        <f>①陸連データ貼付け!H1057</f>
        <v>8190</v>
      </c>
      <c r="I1057" s="30" t="str">
        <f>①陸連データ貼付け!I1057</f>
        <v>蒲郡クラブ</v>
      </c>
      <c r="J1057" s="30" t="str">
        <f>①陸連データ貼付け!J1057</f>
        <v>ガマゴオリクラブ</v>
      </c>
      <c r="K1057" s="30" t="str">
        <f t="shared" si="53"/>
        <v>蒲郡クラブ</v>
      </c>
      <c r="L1057" s="30" t="str">
        <f>IF(①陸連データ貼付け!P1057="","",①陸連データ貼付け!P1057)</f>
        <v/>
      </c>
      <c r="M1057" s="30" t="str">
        <f>①陸連データ貼付け!Q1057</f>
        <v>一般</v>
      </c>
    </row>
    <row r="1058" spans="1:13">
      <c r="A1058" s="30" t="str">
        <f>IF(①陸連データ貼付け!M1058="","",①陸連データ貼付け!M1058)</f>
        <v>4-032</v>
      </c>
      <c r="B1058" s="30" t="str">
        <f t="shared" si="51"/>
        <v>4</v>
      </c>
      <c r="C1058" s="30" t="str">
        <f t="shared" si="52"/>
        <v>-032</v>
      </c>
      <c r="D1058" s="30">
        <f>①陸連データ貼付け!B1058</f>
        <v>3104199</v>
      </c>
      <c r="E1058" s="30" t="str">
        <f>①陸連データ貼付け!C1058</f>
        <v>鈴木　功</v>
      </c>
      <c r="F1058" s="30" t="str">
        <f>ASC(①陸連データ貼付け!D1058)</f>
        <v>ｽｽﾞｷ ｲｻｵ</v>
      </c>
      <c r="G1058" s="30" t="str">
        <f>①陸連データ貼付け!E1058</f>
        <v>男</v>
      </c>
      <c r="H1058" s="30">
        <f>①陸連データ貼付け!H1058</f>
        <v>8190</v>
      </c>
      <c r="I1058" s="30" t="str">
        <f>①陸連データ貼付け!I1058</f>
        <v>蒲郡クラブ</v>
      </c>
      <c r="J1058" s="30" t="str">
        <f>①陸連データ貼付け!J1058</f>
        <v>ガマゴオリクラブ</v>
      </c>
      <c r="K1058" s="30" t="str">
        <f t="shared" si="53"/>
        <v>蒲郡クラブ</v>
      </c>
      <c r="L1058" s="30" t="str">
        <f>IF(①陸連データ貼付け!P1058="","",①陸連データ貼付け!P1058)</f>
        <v/>
      </c>
      <c r="M1058" s="30" t="str">
        <f>①陸連データ貼付け!Q1058</f>
        <v>一般</v>
      </c>
    </row>
    <row r="1059" spans="1:13">
      <c r="A1059" s="30" t="str">
        <f>IF(①陸連データ貼付け!M1059="","",①陸連データ貼付け!M1059)</f>
        <v>4-005</v>
      </c>
      <c r="B1059" s="30" t="str">
        <f t="shared" si="51"/>
        <v>4</v>
      </c>
      <c r="C1059" s="30" t="str">
        <f t="shared" si="52"/>
        <v>-005</v>
      </c>
      <c r="D1059" s="30">
        <f>①陸連データ貼付け!B1059</f>
        <v>2938729</v>
      </c>
      <c r="E1059" s="30" t="str">
        <f>①陸連データ貼付け!C1059</f>
        <v>鈴木　慶三郎</v>
      </c>
      <c r="F1059" s="30" t="str">
        <f>ASC(①陸連データ貼付け!D1059)</f>
        <v>ｽｽﾞｷ ｹｲｻﾞﾌﾞﾛｳ</v>
      </c>
      <c r="G1059" s="30" t="str">
        <f>①陸連データ貼付け!E1059</f>
        <v>男</v>
      </c>
      <c r="H1059" s="30">
        <f>①陸連データ貼付け!H1059</f>
        <v>8190</v>
      </c>
      <c r="I1059" s="30" t="str">
        <f>①陸連データ貼付け!I1059</f>
        <v>蒲郡クラブ</v>
      </c>
      <c r="J1059" s="30" t="str">
        <f>①陸連データ貼付け!J1059</f>
        <v>ガマゴオリクラブ</v>
      </c>
      <c r="K1059" s="30" t="str">
        <f t="shared" si="53"/>
        <v>蒲郡クラブ</v>
      </c>
      <c r="L1059" s="30" t="str">
        <f>IF(①陸連データ貼付け!P1059="","",①陸連データ貼付け!P1059)</f>
        <v/>
      </c>
      <c r="M1059" s="30" t="str">
        <f>①陸連データ貼付け!Q1059</f>
        <v>一般</v>
      </c>
    </row>
    <row r="1060" spans="1:13">
      <c r="A1060" s="30" t="str">
        <f>IF(①陸連データ貼付け!M1060="","",①陸連データ貼付け!M1060)</f>
        <v>4-023</v>
      </c>
      <c r="B1060" s="30" t="str">
        <f t="shared" si="51"/>
        <v>4</v>
      </c>
      <c r="C1060" s="30" t="str">
        <f t="shared" si="52"/>
        <v>-023</v>
      </c>
      <c r="D1060" s="30">
        <f>①陸連データ貼付け!B1060</f>
        <v>2941319</v>
      </c>
      <c r="E1060" s="30" t="str">
        <f>①陸連データ貼付け!C1060</f>
        <v>鈴木　俊幸</v>
      </c>
      <c r="F1060" s="30" t="str">
        <f>ASC(①陸連データ貼付け!D1060)</f>
        <v>ｽｽﾞｷ ﾄｼﾕｷ</v>
      </c>
      <c r="G1060" s="30" t="str">
        <f>①陸連データ貼付け!E1060</f>
        <v>男</v>
      </c>
      <c r="H1060" s="30">
        <f>①陸連データ貼付け!H1060</f>
        <v>8190</v>
      </c>
      <c r="I1060" s="30" t="str">
        <f>①陸連データ貼付け!I1060</f>
        <v>蒲郡クラブ</v>
      </c>
      <c r="J1060" s="30" t="str">
        <f>①陸連データ貼付け!J1060</f>
        <v>ガマゴオリクラブ</v>
      </c>
      <c r="K1060" s="30" t="str">
        <f t="shared" si="53"/>
        <v>蒲郡クラブ</v>
      </c>
      <c r="L1060" s="30" t="str">
        <f>IF(①陸連データ貼付け!P1060="","",①陸連データ貼付け!P1060)</f>
        <v/>
      </c>
      <c r="M1060" s="30" t="str">
        <f>①陸連データ貼付け!Q1060</f>
        <v>一般</v>
      </c>
    </row>
    <row r="1061" spans="1:13">
      <c r="A1061" s="30" t="str">
        <f>IF(①陸連データ貼付け!M1061="","",①陸連データ貼付け!M1061)</f>
        <v>4-030</v>
      </c>
      <c r="B1061" s="30" t="str">
        <f t="shared" si="51"/>
        <v>4</v>
      </c>
      <c r="C1061" s="30" t="str">
        <f t="shared" si="52"/>
        <v>-030</v>
      </c>
      <c r="D1061" s="30">
        <f>①陸連データ貼付け!B1061</f>
        <v>2942017</v>
      </c>
      <c r="E1061" s="30" t="str">
        <f>①陸連データ貼付け!C1061</f>
        <v>鈴木　ひとみ</v>
      </c>
      <c r="F1061" s="30" t="str">
        <f>ASC(①陸連データ貼付け!D1061)</f>
        <v>ｽｽﾞｷ ﾋﾄﾐ</v>
      </c>
      <c r="G1061" s="30" t="str">
        <f>①陸連データ貼付け!E1061</f>
        <v>女</v>
      </c>
      <c r="H1061" s="30">
        <f>①陸連データ貼付け!H1061</f>
        <v>8190</v>
      </c>
      <c r="I1061" s="30" t="str">
        <f>①陸連データ貼付け!I1061</f>
        <v>蒲郡クラブ</v>
      </c>
      <c r="J1061" s="30" t="str">
        <f>①陸連データ貼付け!J1061</f>
        <v>ガマゴオリクラブ</v>
      </c>
      <c r="K1061" s="30" t="str">
        <f t="shared" si="53"/>
        <v>蒲郡クラブ</v>
      </c>
      <c r="L1061" s="30" t="str">
        <f>IF(①陸連データ貼付け!P1061="","",①陸連データ貼付け!P1061)</f>
        <v/>
      </c>
      <c r="M1061" s="30" t="str">
        <f>①陸連データ貼付け!Q1061</f>
        <v>一般</v>
      </c>
    </row>
    <row r="1062" spans="1:13">
      <c r="A1062" s="30" t="str">
        <f>IF(①陸連データ貼付け!M1062="","",①陸連データ貼付け!M1062)</f>
        <v>D5</v>
      </c>
      <c r="B1062" s="30" t="str">
        <f t="shared" si="51"/>
        <v>D</v>
      </c>
      <c r="C1062" s="30" t="str">
        <f t="shared" si="52"/>
        <v>5</v>
      </c>
      <c r="D1062" s="30">
        <f>①陸連データ貼付け!B1062</f>
        <v>84903125</v>
      </c>
      <c r="E1062" s="30" t="str">
        <f>①陸連データ貼付け!C1062</f>
        <v>鈴木　雅博</v>
      </c>
      <c r="F1062" s="30" t="str">
        <f>ASC(①陸連データ貼付け!D1062)</f>
        <v>ｽｽﾞｷ ﾏｻﾋﾛ</v>
      </c>
      <c r="G1062" s="30" t="str">
        <f>①陸連データ貼付け!E1062</f>
        <v>男</v>
      </c>
      <c r="H1062" s="30">
        <f>①陸連データ貼付け!H1062</f>
        <v>8190</v>
      </c>
      <c r="I1062" s="30" t="str">
        <f>①陸連データ貼付け!I1062</f>
        <v>蒲郡クラブ</v>
      </c>
      <c r="J1062" s="30" t="str">
        <f>①陸連データ貼付け!J1062</f>
        <v>ガマゴオリクラブ</v>
      </c>
      <c r="K1062" s="30" t="str">
        <f t="shared" si="53"/>
        <v>蒲郡クラブ</v>
      </c>
      <c r="L1062" s="30" t="str">
        <f>IF(①陸連データ貼付け!P1062="","",①陸連データ貼付け!P1062)</f>
        <v/>
      </c>
      <c r="M1062" s="30" t="str">
        <f>①陸連データ貼付け!Q1062</f>
        <v>一般</v>
      </c>
    </row>
    <row r="1063" spans="1:13">
      <c r="A1063" s="30" t="str">
        <f>IF(①陸連データ貼付け!M1063="","",①陸連データ貼付け!M1063)</f>
        <v>4-028</v>
      </c>
      <c r="B1063" s="30" t="str">
        <f t="shared" si="51"/>
        <v>4</v>
      </c>
      <c r="C1063" s="30" t="str">
        <f t="shared" si="52"/>
        <v>-028</v>
      </c>
      <c r="D1063" s="30">
        <f>①陸連データ貼付け!B1063</f>
        <v>2941824</v>
      </c>
      <c r="E1063" s="30" t="str">
        <f>①陸連データ貼付け!C1063</f>
        <v>鈴木　芳男</v>
      </c>
      <c r="F1063" s="30" t="str">
        <f>ASC(①陸連データ貼付け!D1063)</f>
        <v>ｽｽﾞｷ ﾖｼｵ</v>
      </c>
      <c r="G1063" s="30" t="str">
        <f>①陸連データ貼付け!E1063</f>
        <v>男</v>
      </c>
      <c r="H1063" s="30">
        <f>①陸連データ貼付け!H1063</f>
        <v>8190</v>
      </c>
      <c r="I1063" s="30" t="str">
        <f>①陸連データ貼付け!I1063</f>
        <v>蒲郡クラブ</v>
      </c>
      <c r="J1063" s="30" t="str">
        <f>①陸連データ貼付け!J1063</f>
        <v>ガマゴオリクラブ</v>
      </c>
      <c r="K1063" s="30" t="str">
        <f t="shared" si="53"/>
        <v>蒲郡クラブ</v>
      </c>
      <c r="L1063" s="30" t="str">
        <f>IF(①陸連データ貼付け!P1063="","",①陸連データ貼付け!P1063)</f>
        <v/>
      </c>
      <c r="M1063" s="30" t="str">
        <f>①陸連データ貼付け!Q1063</f>
        <v>一般</v>
      </c>
    </row>
    <row r="1064" spans="1:13">
      <c r="A1064" s="30" t="str">
        <f>IF(①陸連データ貼付け!M1064="","",①陸連データ貼付け!M1064)</f>
        <v>D2</v>
      </c>
      <c r="B1064" s="30" t="str">
        <f t="shared" si="51"/>
        <v>D</v>
      </c>
      <c r="C1064" s="30" t="str">
        <f t="shared" si="52"/>
        <v>2</v>
      </c>
      <c r="D1064" s="30">
        <f>①陸連データ貼付け!B1064</f>
        <v>2941117</v>
      </c>
      <c r="E1064" s="30" t="str">
        <f>①陸連データ貼付け!C1064</f>
        <v>高橋　敦</v>
      </c>
      <c r="F1064" s="30" t="str">
        <f>ASC(①陸連データ貼付け!D1064)</f>
        <v>ﾀｶﾊｼ ｱﾂｼ</v>
      </c>
      <c r="G1064" s="30" t="str">
        <f>①陸連データ貼付け!E1064</f>
        <v>男</v>
      </c>
      <c r="H1064" s="30">
        <f>①陸連データ貼付け!H1064</f>
        <v>8190</v>
      </c>
      <c r="I1064" s="30" t="str">
        <f>①陸連データ貼付け!I1064</f>
        <v>蒲郡クラブ</v>
      </c>
      <c r="J1064" s="30" t="str">
        <f>①陸連データ貼付け!J1064</f>
        <v>ガマゴオリクラブ</v>
      </c>
      <c r="K1064" s="30" t="str">
        <f t="shared" si="53"/>
        <v>蒲郡クラブ</v>
      </c>
      <c r="L1064" s="30" t="str">
        <f>IF(①陸連データ貼付け!P1064="","",①陸連データ貼付け!P1064)</f>
        <v/>
      </c>
      <c r="M1064" s="30" t="str">
        <f>①陸連データ貼付け!Q1064</f>
        <v>一般</v>
      </c>
    </row>
    <row r="1065" spans="1:13">
      <c r="A1065" s="30" t="str">
        <f>IF(①陸連データ貼付け!M1065="","",①陸連データ貼付け!M1065)</f>
        <v>4-014</v>
      </c>
      <c r="B1065" s="30" t="str">
        <f t="shared" si="51"/>
        <v>4</v>
      </c>
      <c r="C1065" s="30" t="str">
        <f t="shared" si="52"/>
        <v>-014</v>
      </c>
      <c r="D1065" s="30">
        <f>①陸連データ貼付け!B1065</f>
        <v>2940015</v>
      </c>
      <c r="E1065" s="30" t="str">
        <f>①陸連データ貼付け!C1065</f>
        <v>高橋　博幸</v>
      </c>
      <c r="F1065" s="30" t="str">
        <f>ASC(①陸連データ貼付け!D1065)</f>
        <v>ﾀｶﾊｼ ﾋﾛﾕｷ</v>
      </c>
      <c r="G1065" s="30" t="str">
        <f>①陸連データ貼付け!E1065</f>
        <v>男</v>
      </c>
      <c r="H1065" s="30">
        <f>①陸連データ貼付け!H1065</f>
        <v>8190</v>
      </c>
      <c r="I1065" s="30" t="str">
        <f>①陸連データ貼付け!I1065</f>
        <v>蒲郡クラブ</v>
      </c>
      <c r="J1065" s="30" t="str">
        <f>①陸連データ貼付け!J1065</f>
        <v>ガマゴオリクラブ</v>
      </c>
      <c r="K1065" s="30" t="str">
        <f t="shared" si="53"/>
        <v>蒲郡クラブ</v>
      </c>
      <c r="L1065" s="30" t="str">
        <f>IF(①陸連データ貼付け!P1065="","",①陸連データ貼付け!P1065)</f>
        <v/>
      </c>
      <c r="M1065" s="30" t="str">
        <f>①陸連データ貼付け!Q1065</f>
        <v>一般</v>
      </c>
    </row>
    <row r="1066" spans="1:13">
      <c r="A1066" s="30" t="str">
        <f>IF(①陸連データ貼付け!M1066="","",①陸連データ貼付け!M1066)</f>
        <v>4-031</v>
      </c>
      <c r="B1066" s="30" t="str">
        <f t="shared" ref="B1066:B1129" si="54">LEFT(A1066,1)</f>
        <v>4</v>
      </c>
      <c r="C1066" s="30" t="str">
        <f t="shared" ref="C1066:C1129" si="55">REPLACE(A1066,1,1,"")</f>
        <v>-031</v>
      </c>
      <c r="D1066" s="30">
        <f>①陸連データ貼付け!B1066</f>
        <v>2942118</v>
      </c>
      <c r="E1066" s="30" t="str">
        <f>①陸連データ貼付け!C1066</f>
        <v>田中　克幸</v>
      </c>
      <c r="F1066" s="30" t="str">
        <f>ASC(①陸連データ貼付け!D1066)</f>
        <v>ﾀﾅｶ ｶﾂﾕｷ</v>
      </c>
      <c r="G1066" s="30" t="str">
        <f>①陸連データ貼付け!E1066</f>
        <v>男</v>
      </c>
      <c r="H1066" s="30">
        <f>①陸連データ貼付け!H1066</f>
        <v>8190</v>
      </c>
      <c r="I1066" s="30" t="str">
        <f>①陸連データ貼付け!I1066</f>
        <v>蒲郡クラブ</v>
      </c>
      <c r="J1066" s="30" t="str">
        <f>①陸連データ貼付け!J1066</f>
        <v>ガマゴオリクラブ</v>
      </c>
      <c r="K1066" s="30" t="str">
        <f t="shared" ref="K1066:K1129" si="56">I1066</f>
        <v>蒲郡クラブ</v>
      </c>
      <c r="L1066" s="30" t="str">
        <f>IF(①陸連データ貼付け!P1066="","",①陸連データ貼付け!P1066)</f>
        <v/>
      </c>
      <c r="M1066" s="30" t="str">
        <f>①陸連データ貼付け!Q1066</f>
        <v>一般</v>
      </c>
    </row>
    <row r="1067" spans="1:13">
      <c r="A1067" s="30" t="str">
        <f>IF(①陸連データ貼付け!M1067="","",①陸連データ貼付け!M1067)</f>
        <v>4-022</v>
      </c>
      <c r="B1067" s="30" t="str">
        <f t="shared" si="54"/>
        <v>4</v>
      </c>
      <c r="C1067" s="30" t="str">
        <f t="shared" si="55"/>
        <v>-022</v>
      </c>
      <c r="D1067" s="30">
        <f>①陸連データ貼付け!B1067</f>
        <v>2941218</v>
      </c>
      <c r="E1067" s="30" t="str">
        <f>①陸連データ貼付け!C1067</f>
        <v>千葉　正士</v>
      </c>
      <c r="F1067" s="30" t="str">
        <f>ASC(①陸連データ貼付け!D1067)</f>
        <v>ﾁﾊﾞ ﾏｻｼ</v>
      </c>
      <c r="G1067" s="30" t="str">
        <f>①陸連データ貼付け!E1067</f>
        <v>男</v>
      </c>
      <c r="H1067" s="30">
        <f>①陸連データ貼付け!H1067</f>
        <v>8190</v>
      </c>
      <c r="I1067" s="30" t="str">
        <f>①陸連データ貼付け!I1067</f>
        <v>蒲郡クラブ</v>
      </c>
      <c r="J1067" s="30" t="str">
        <f>①陸連データ貼付け!J1067</f>
        <v>ガマゴオリクラブ</v>
      </c>
      <c r="K1067" s="30" t="str">
        <f t="shared" si="56"/>
        <v>蒲郡クラブ</v>
      </c>
      <c r="L1067" s="30" t="str">
        <f>IF(①陸連データ貼付け!P1067="","",①陸連データ貼付け!P1067)</f>
        <v/>
      </c>
      <c r="M1067" s="30" t="str">
        <f>①陸連データ貼付け!Q1067</f>
        <v>一般</v>
      </c>
    </row>
    <row r="1068" spans="1:13">
      <c r="A1068" s="30" t="str">
        <f>IF(①陸連データ貼付け!M1068="","",①陸連データ貼付け!M1068)</f>
        <v>4-009</v>
      </c>
      <c r="B1068" s="30" t="str">
        <f t="shared" si="54"/>
        <v>4</v>
      </c>
      <c r="C1068" s="30" t="str">
        <f t="shared" si="55"/>
        <v>-009</v>
      </c>
      <c r="D1068" s="30">
        <f>①陸連データ貼付け!B1068</f>
        <v>2939225</v>
      </c>
      <c r="E1068" s="30" t="str">
        <f>①陸連データ貼付け!C1068</f>
        <v>手嶋　修次</v>
      </c>
      <c r="F1068" s="30" t="str">
        <f>ASC(①陸連データ貼付け!D1068)</f>
        <v>ﾃｼﾏ ｼｭｳｼﾞ</v>
      </c>
      <c r="G1068" s="30" t="str">
        <f>①陸連データ貼付け!E1068</f>
        <v>男</v>
      </c>
      <c r="H1068" s="30">
        <f>①陸連データ貼付け!H1068</f>
        <v>8190</v>
      </c>
      <c r="I1068" s="30" t="str">
        <f>①陸連データ貼付け!I1068</f>
        <v>蒲郡クラブ</v>
      </c>
      <c r="J1068" s="30" t="str">
        <f>①陸連データ貼付け!J1068</f>
        <v>ガマゴオリクラブ</v>
      </c>
      <c r="K1068" s="30" t="str">
        <f t="shared" si="56"/>
        <v>蒲郡クラブ</v>
      </c>
      <c r="L1068" s="30" t="str">
        <f>IF(①陸連データ貼付け!P1068="","",①陸連データ貼付け!P1068)</f>
        <v/>
      </c>
      <c r="M1068" s="30" t="str">
        <f>①陸連データ貼付け!Q1068</f>
        <v>一般</v>
      </c>
    </row>
    <row r="1069" spans="1:13">
      <c r="A1069" s="30" t="str">
        <f>IF(①陸連データ貼付け!M1069="","",①陸連データ貼付け!M1069)</f>
        <v>4-001</v>
      </c>
      <c r="B1069" s="30" t="str">
        <f t="shared" si="54"/>
        <v>4</v>
      </c>
      <c r="C1069" s="30" t="str">
        <f t="shared" si="55"/>
        <v>-001</v>
      </c>
      <c r="D1069" s="30">
        <f>①陸連データ貼付け!B1069</f>
        <v>2938022</v>
      </c>
      <c r="E1069" s="30" t="str">
        <f>①陸連データ貼付け!C1069</f>
        <v>仲神　幸立</v>
      </c>
      <c r="F1069" s="30" t="str">
        <f>ASC(①陸連データ貼付け!D1069)</f>
        <v>ﾅｶｶﾞﾐ ﾕｷﾀﾂ</v>
      </c>
      <c r="G1069" s="30" t="str">
        <f>①陸連データ貼付け!E1069</f>
        <v>男</v>
      </c>
      <c r="H1069" s="30">
        <f>①陸連データ貼付け!H1069</f>
        <v>8190</v>
      </c>
      <c r="I1069" s="30" t="str">
        <f>①陸連データ貼付け!I1069</f>
        <v>蒲郡クラブ</v>
      </c>
      <c r="J1069" s="30" t="str">
        <f>①陸連データ貼付け!J1069</f>
        <v>ガマゴオリクラブ</v>
      </c>
      <c r="K1069" s="30" t="str">
        <f t="shared" si="56"/>
        <v>蒲郡クラブ</v>
      </c>
      <c r="L1069" s="30" t="str">
        <f>IF(①陸連データ貼付け!P1069="","",①陸連データ貼付け!P1069)</f>
        <v/>
      </c>
      <c r="M1069" s="30" t="str">
        <f>①陸連データ貼付け!Q1069</f>
        <v>一般</v>
      </c>
    </row>
    <row r="1070" spans="1:13">
      <c r="A1070" s="30" t="str">
        <f>IF(①陸連データ貼付け!M1070="","",①陸連データ貼付け!M1070)</f>
        <v>4-011</v>
      </c>
      <c r="B1070" s="30" t="str">
        <f t="shared" si="54"/>
        <v>4</v>
      </c>
      <c r="C1070" s="30" t="str">
        <f t="shared" si="55"/>
        <v>-011</v>
      </c>
      <c r="D1070" s="30">
        <f>①陸連データ貼付け!B1070</f>
        <v>2939528</v>
      </c>
      <c r="E1070" s="30" t="str">
        <f>①陸連データ貼付け!C1070</f>
        <v>成田　和人</v>
      </c>
      <c r="F1070" s="30" t="str">
        <f>ASC(①陸連データ貼付け!D1070)</f>
        <v>ﾅﾘﾀ ｶｽﾞﾋﾄ</v>
      </c>
      <c r="G1070" s="30" t="str">
        <f>①陸連データ貼付け!E1070</f>
        <v>男</v>
      </c>
      <c r="H1070" s="30">
        <f>①陸連データ貼付け!H1070</f>
        <v>8190</v>
      </c>
      <c r="I1070" s="30" t="str">
        <f>①陸連データ貼付け!I1070</f>
        <v>蒲郡クラブ</v>
      </c>
      <c r="J1070" s="30" t="str">
        <f>①陸連データ貼付け!J1070</f>
        <v>ガマゴオリクラブ</v>
      </c>
      <c r="K1070" s="30" t="str">
        <f t="shared" si="56"/>
        <v>蒲郡クラブ</v>
      </c>
      <c r="L1070" s="30" t="str">
        <f>IF(①陸連データ貼付け!P1070="","",①陸連データ貼付け!P1070)</f>
        <v/>
      </c>
      <c r="M1070" s="30" t="str">
        <f>①陸連データ貼付け!Q1070</f>
        <v>一般</v>
      </c>
    </row>
    <row r="1071" spans="1:13">
      <c r="A1071" s="30" t="str">
        <f>IF(①陸連データ貼付け!M1071="","",①陸連データ貼付け!M1071)</f>
        <v>4-013</v>
      </c>
      <c r="B1071" s="30" t="str">
        <f t="shared" si="54"/>
        <v>4</v>
      </c>
      <c r="C1071" s="30" t="str">
        <f t="shared" si="55"/>
        <v>-013</v>
      </c>
      <c r="D1071" s="30">
        <f>①陸連データ貼付け!B1071</f>
        <v>2939932</v>
      </c>
      <c r="E1071" s="30" t="str">
        <f>①陸連データ貼付け!C1071</f>
        <v>蜂須賀　清広</v>
      </c>
      <c r="F1071" s="30" t="str">
        <f>ASC(①陸連データ貼付け!D1071)</f>
        <v>ﾊﾁｽｶ ｷﾖﾋﾛ</v>
      </c>
      <c r="G1071" s="30" t="str">
        <f>①陸連データ貼付け!E1071</f>
        <v>男</v>
      </c>
      <c r="H1071" s="30">
        <f>①陸連データ貼付け!H1071</f>
        <v>8190</v>
      </c>
      <c r="I1071" s="30" t="str">
        <f>①陸連データ貼付け!I1071</f>
        <v>蒲郡クラブ</v>
      </c>
      <c r="J1071" s="30" t="str">
        <f>①陸連データ貼付け!J1071</f>
        <v>ガマゴオリクラブ</v>
      </c>
      <c r="K1071" s="30" t="str">
        <f t="shared" si="56"/>
        <v>蒲郡クラブ</v>
      </c>
      <c r="L1071" s="30" t="str">
        <f>IF(①陸連データ貼付け!P1071="","",①陸連データ貼付け!P1071)</f>
        <v/>
      </c>
      <c r="M1071" s="30" t="str">
        <f>①陸連データ貼付け!Q1071</f>
        <v>一般</v>
      </c>
    </row>
    <row r="1072" spans="1:13">
      <c r="A1072" s="30" t="str">
        <f>IF(①陸連データ貼付け!M1072="","",①陸連データ貼付け!M1072)</f>
        <v>4-029</v>
      </c>
      <c r="B1072" s="30" t="str">
        <f t="shared" si="54"/>
        <v>4</v>
      </c>
      <c r="C1072" s="30" t="str">
        <f t="shared" si="55"/>
        <v>-029</v>
      </c>
      <c r="D1072" s="30">
        <f>①陸連データ貼付け!B1072</f>
        <v>2941925</v>
      </c>
      <c r="E1072" s="30" t="str">
        <f>①陸連データ貼付け!C1072</f>
        <v>樋口　ひとみ</v>
      </c>
      <c r="F1072" s="30" t="str">
        <f>ASC(①陸連データ貼付け!D1072)</f>
        <v>ﾋｸﾞﾁ ﾋﾄﾐ</v>
      </c>
      <c r="G1072" s="30" t="str">
        <f>①陸連データ貼付け!E1072</f>
        <v>女</v>
      </c>
      <c r="H1072" s="30">
        <f>①陸連データ貼付け!H1072</f>
        <v>8190</v>
      </c>
      <c r="I1072" s="30" t="str">
        <f>①陸連データ貼付け!I1072</f>
        <v>蒲郡クラブ</v>
      </c>
      <c r="J1072" s="30" t="str">
        <f>①陸連データ貼付け!J1072</f>
        <v>ガマゴオリクラブ</v>
      </c>
      <c r="K1072" s="30" t="str">
        <f t="shared" si="56"/>
        <v>蒲郡クラブ</v>
      </c>
      <c r="L1072" s="30" t="str">
        <f>IF(①陸連データ貼付け!P1072="","",①陸連データ貼付け!P1072)</f>
        <v/>
      </c>
      <c r="M1072" s="30" t="str">
        <f>①陸連データ貼付け!Q1072</f>
        <v>一般</v>
      </c>
    </row>
    <row r="1073" spans="1:13">
      <c r="A1073" s="30" t="str">
        <f>IF(①陸連データ貼付け!M1073="","",①陸連データ貼付け!M1073)</f>
        <v>4-003</v>
      </c>
      <c r="B1073" s="30" t="str">
        <f t="shared" si="54"/>
        <v>4</v>
      </c>
      <c r="C1073" s="30" t="str">
        <f t="shared" si="55"/>
        <v>-003</v>
      </c>
      <c r="D1073" s="30">
        <f>①陸連データ貼付け!B1073</f>
        <v>2938325</v>
      </c>
      <c r="E1073" s="30" t="str">
        <f>①陸連データ貼付け!C1073</f>
        <v>福井　正実</v>
      </c>
      <c r="F1073" s="30" t="str">
        <f>ASC(①陸連データ貼付け!D1073)</f>
        <v>ﾌｸｲ ﾏｻﾐ</v>
      </c>
      <c r="G1073" s="30" t="str">
        <f>①陸連データ貼付け!E1073</f>
        <v>男</v>
      </c>
      <c r="H1073" s="30">
        <f>①陸連データ貼付け!H1073</f>
        <v>8190</v>
      </c>
      <c r="I1073" s="30" t="str">
        <f>①陸連データ貼付け!I1073</f>
        <v>蒲郡クラブ</v>
      </c>
      <c r="J1073" s="30" t="str">
        <f>①陸連データ貼付け!J1073</f>
        <v>ガマゴオリクラブ</v>
      </c>
      <c r="K1073" s="30" t="str">
        <f t="shared" si="56"/>
        <v>蒲郡クラブ</v>
      </c>
      <c r="L1073" s="30" t="str">
        <f>IF(①陸連データ貼付け!P1073="","",①陸連データ貼付け!P1073)</f>
        <v/>
      </c>
      <c r="M1073" s="30" t="str">
        <f>①陸連データ貼付け!Q1073</f>
        <v>一般</v>
      </c>
    </row>
    <row r="1074" spans="1:13">
      <c r="A1074" s="30" t="str">
        <f>IF(①陸連データ貼付け!M1074="","",①陸連データ貼付け!M1074)</f>
        <v>4-196</v>
      </c>
      <c r="B1074" s="30" t="str">
        <f t="shared" si="54"/>
        <v>4</v>
      </c>
      <c r="C1074" s="30" t="str">
        <f t="shared" si="55"/>
        <v>-196</v>
      </c>
      <c r="D1074" s="30">
        <f>①陸連データ貼付け!B1074</f>
        <v>45615627</v>
      </c>
      <c r="E1074" s="30" t="str">
        <f>①陸連データ貼付け!C1074</f>
        <v>福田　喜春</v>
      </c>
      <c r="F1074" s="30" t="str">
        <f>ASC(①陸連データ貼付け!D1074)</f>
        <v>ﾌｸﾀﾞ ﾖｼﾊﾙ</v>
      </c>
      <c r="G1074" s="30" t="str">
        <f>①陸連データ貼付け!E1074</f>
        <v>男</v>
      </c>
      <c r="H1074" s="30">
        <f>①陸連データ貼付け!H1074</f>
        <v>8190</v>
      </c>
      <c r="I1074" s="30" t="str">
        <f>①陸連データ貼付け!I1074</f>
        <v>蒲郡クラブ</v>
      </c>
      <c r="J1074" s="30" t="str">
        <f>①陸連データ貼付け!J1074</f>
        <v>ガマゴオリクラブ</v>
      </c>
      <c r="K1074" s="30" t="str">
        <f t="shared" si="56"/>
        <v>蒲郡クラブ</v>
      </c>
      <c r="L1074" s="30" t="str">
        <f>IF(①陸連データ貼付け!P1074="","",①陸連データ貼付け!P1074)</f>
        <v/>
      </c>
      <c r="M1074" s="30" t="str">
        <f>①陸連データ貼付け!Q1074</f>
        <v>一般</v>
      </c>
    </row>
    <row r="1075" spans="1:13">
      <c r="A1075" s="30" t="str">
        <f>IF(①陸連データ貼付け!M1075="","",①陸連データ貼付け!M1075)</f>
        <v>4-018</v>
      </c>
      <c r="B1075" s="30" t="str">
        <f t="shared" si="54"/>
        <v>4</v>
      </c>
      <c r="C1075" s="30" t="str">
        <f t="shared" si="55"/>
        <v>-018</v>
      </c>
      <c r="D1075" s="30">
        <f>①陸連データ貼付け!B1075</f>
        <v>2940621</v>
      </c>
      <c r="E1075" s="30" t="str">
        <f>①陸連データ貼付け!C1075</f>
        <v>二村　五三男</v>
      </c>
      <c r="F1075" s="30" t="str">
        <f>ASC(①陸連データ貼付け!D1075)</f>
        <v>ﾌﾀﾑﾗ ｲｻｵ</v>
      </c>
      <c r="G1075" s="30" t="str">
        <f>①陸連データ貼付け!E1075</f>
        <v>男</v>
      </c>
      <c r="H1075" s="30">
        <f>①陸連データ貼付け!H1075</f>
        <v>8190</v>
      </c>
      <c r="I1075" s="30" t="str">
        <f>①陸連データ貼付け!I1075</f>
        <v>蒲郡クラブ</v>
      </c>
      <c r="J1075" s="30" t="str">
        <f>①陸連データ貼付け!J1075</f>
        <v>ガマゴオリクラブ</v>
      </c>
      <c r="K1075" s="30" t="str">
        <f t="shared" si="56"/>
        <v>蒲郡クラブ</v>
      </c>
      <c r="L1075" s="30" t="str">
        <f>IF(①陸連データ貼付け!P1075="","",①陸連データ貼付け!P1075)</f>
        <v/>
      </c>
      <c r="M1075" s="30" t="str">
        <f>①陸連データ貼付け!Q1075</f>
        <v>一般</v>
      </c>
    </row>
    <row r="1076" spans="1:13">
      <c r="A1076" s="30" t="str">
        <f>IF(①陸連データ貼付け!M1076="","",①陸連データ貼付け!M1076)</f>
        <v>4-193</v>
      </c>
      <c r="B1076" s="30" t="str">
        <f t="shared" si="54"/>
        <v>4</v>
      </c>
      <c r="C1076" s="30" t="str">
        <f t="shared" si="55"/>
        <v>-193</v>
      </c>
      <c r="D1076" s="30">
        <f>①陸連データ貼付け!B1076</f>
        <v>26478936</v>
      </c>
      <c r="E1076" s="30" t="str">
        <f>①陸連データ貼付け!C1076</f>
        <v>牧原　健太郎</v>
      </c>
      <c r="F1076" s="30" t="str">
        <f>ASC(①陸連データ貼付け!D1076)</f>
        <v>ﾏｷﾊﾗ ｹﾝﾀﾛｳ</v>
      </c>
      <c r="G1076" s="30" t="str">
        <f>①陸連データ貼付け!E1076</f>
        <v>男</v>
      </c>
      <c r="H1076" s="30">
        <f>①陸連データ貼付け!H1076</f>
        <v>8190</v>
      </c>
      <c r="I1076" s="30" t="str">
        <f>①陸連データ貼付け!I1076</f>
        <v>蒲郡クラブ</v>
      </c>
      <c r="J1076" s="30" t="str">
        <f>①陸連データ貼付け!J1076</f>
        <v>ガマゴオリクラブ</v>
      </c>
      <c r="K1076" s="30" t="str">
        <f t="shared" si="56"/>
        <v>蒲郡クラブ</v>
      </c>
      <c r="L1076" s="30" t="str">
        <f>IF(①陸連データ貼付け!P1076="","",①陸連データ貼付け!P1076)</f>
        <v/>
      </c>
      <c r="M1076" s="30" t="str">
        <f>①陸連データ貼付け!Q1076</f>
        <v>一般</v>
      </c>
    </row>
    <row r="1077" spans="1:13">
      <c r="A1077" s="30" t="str">
        <f>IF(①陸連データ貼付け!M1077="","",①陸連データ貼付け!M1077)</f>
        <v>4-039</v>
      </c>
      <c r="B1077" s="30" t="str">
        <f t="shared" si="54"/>
        <v>4</v>
      </c>
      <c r="C1077" s="30" t="str">
        <f t="shared" si="55"/>
        <v>-039</v>
      </c>
      <c r="D1077" s="30">
        <f>①陸連データ貼付け!B1077</f>
        <v>39674433</v>
      </c>
      <c r="E1077" s="30" t="str">
        <f>①陸連データ貼付け!C1077</f>
        <v>松本　成美</v>
      </c>
      <c r="F1077" s="30" t="str">
        <f>ASC(①陸連データ貼付け!D1077)</f>
        <v>ﾏﾂﾓﾄ ﾅﾙﾐ</v>
      </c>
      <c r="G1077" s="30" t="str">
        <f>①陸連データ貼付け!E1077</f>
        <v>女</v>
      </c>
      <c r="H1077" s="30">
        <f>①陸連データ貼付け!H1077</f>
        <v>8190</v>
      </c>
      <c r="I1077" s="30" t="str">
        <f>①陸連データ貼付け!I1077</f>
        <v>蒲郡クラブ</v>
      </c>
      <c r="J1077" s="30" t="str">
        <f>①陸連データ貼付け!J1077</f>
        <v>ガマゴオリクラブ</v>
      </c>
      <c r="K1077" s="30" t="str">
        <f t="shared" si="56"/>
        <v>蒲郡クラブ</v>
      </c>
      <c r="L1077" s="30" t="str">
        <f>IF(①陸連データ貼付け!P1077="","",①陸連データ貼付け!P1077)</f>
        <v/>
      </c>
      <c r="M1077" s="30" t="str">
        <f>①陸連データ貼付け!Q1077</f>
        <v>一般</v>
      </c>
    </row>
    <row r="1078" spans="1:13">
      <c r="A1078" s="30" t="str">
        <f>IF(①陸連データ貼付け!M1078="","",①陸連データ貼付け!M1078)</f>
        <v>4-042</v>
      </c>
      <c r="B1078" s="30" t="str">
        <f t="shared" si="54"/>
        <v>4</v>
      </c>
      <c r="C1078" s="30" t="str">
        <f t="shared" si="55"/>
        <v>-042</v>
      </c>
      <c r="D1078" s="30">
        <f>①陸連データ貼付け!B1078</f>
        <v>58190528</v>
      </c>
      <c r="E1078" s="30" t="str">
        <f>①陸連データ貼付け!C1078</f>
        <v>三浦　守道</v>
      </c>
      <c r="F1078" s="30" t="str">
        <f>ASC(①陸連データ貼付け!D1078)</f>
        <v>ﾐｳﾗ ﾓﾘﾐﾁ</v>
      </c>
      <c r="G1078" s="30" t="str">
        <f>①陸連データ貼付け!E1078</f>
        <v>男</v>
      </c>
      <c r="H1078" s="30">
        <f>①陸連データ貼付け!H1078</f>
        <v>8190</v>
      </c>
      <c r="I1078" s="30" t="str">
        <f>①陸連データ貼付け!I1078</f>
        <v>蒲郡クラブ</v>
      </c>
      <c r="J1078" s="30" t="str">
        <f>①陸連データ貼付け!J1078</f>
        <v>ガマゴオリクラブ</v>
      </c>
      <c r="K1078" s="30" t="str">
        <f t="shared" si="56"/>
        <v>蒲郡クラブ</v>
      </c>
      <c r="L1078" s="30" t="str">
        <f>IF(①陸連データ貼付け!P1078="","",①陸連データ貼付け!P1078)</f>
        <v/>
      </c>
      <c r="M1078" s="30" t="str">
        <f>①陸連データ貼付け!Q1078</f>
        <v>一般</v>
      </c>
    </row>
    <row r="1079" spans="1:13">
      <c r="A1079" s="30" t="str">
        <f>IF(①陸連データ貼付け!M1079="","",①陸連データ貼付け!M1079)</f>
        <v>4-025</v>
      </c>
      <c r="B1079" s="30" t="str">
        <f t="shared" si="54"/>
        <v>4</v>
      </c>
      <c r="C1079" s="30" t="str">
        <f t="shared" si="55"/>
        <v>-025</v>
      </c>
      <c r="D1079" s="30">
        <f>①陸連データ貼付け!B1079</f>
        <v>2941521</v>
      </c>
      <c r="E1079" s="30" t="str">
        <f>①陸連データ貼付け!C1079</f>
        <v>宮川　なみ子</v>
      </c>
      <c r="F1079" s="30" t="str">
        <f>ASC(①陸連データ貼付け!D1079)</f>
        <v>ﾐﾔｶﾞﾜ ﾅﾐｺ</v>
      </c>
      <c r="G1079" s="30" t="str">
        <f>①陸連データ貼付け!E1079</f>
        <v>女</v>
      </c>
      <c r="H1079" s="30">
        <f>①陸連データ貼付け!H1079</f>
        <v>8190</v>
      </c>
      <c r="I1079" s="30" t="str">
        <f>①陸連データ貼付け!I1079</f>
        <v>蒲郡クラブ</v>
      </c>
      <c r="J1079" s="30" t="str">
        <f>①陸連データ貼付け!J1079</f>
        <v>ガマゴオリクラブ</v>
      </c>
      <c r="K1079" s="30" t="str">
        <f t="shared" si="56"/>
        <v>蒲郡クラブ</v>
      </c>
      <c r="L1079" s="30" t="str">
        <f>IF(①陸連データ貼付け!P1079="","",①陸連データ貼付け!P1079)</f>
        <v/>
      </c>
      <c r="M1079" s="30" t="str">
        <f>①陸連データ貼付け!Q1079</f>
        <v>一般</v>
      </c>
    </row>
    <row r="1080" spans="1:13">
      <c r="A1080" s="30" t="str">
        <f>IF(①陸連データ貼付け!M1080="","",①陸連データ貼付け!M1080)</f>
        <v>4-049</v>
      </c>
      <c r="B1080" s="30" t="str">
        <f t="shared" si="54"/>
        <v>4</v>
      </c>
      <c r="C1080" s="30" t="str">
        <f t="shared" si="55"/>
        <v>-049</v>
      </c>
      <c r="D1080" s="30">
        <f>①陸連データ貼付け!B1080</f>
        <v>84903024</v>
      </c>
      <c r="E1080" s="30" t="str">
        <f>①陸連データ貼付け!C1080</f>
        <v>村本　悦子</v>
      </c>
      <c r="F1080" s="30" t="str">
        <f>ASC(①陸連データ貼付け!D1080)</f>
        <v>ﾑﾗﾓﾄ ｴﾂｺ</v>
      </c>
      <c r="G1080" s="30" t="str">
        <f>①陸連データ貼付け!E1080</f>
        <v>女</v>
      </c>
      <c r="H1080" s="30">
        <f>①陸連データ貼付け!H1080</f>
        <v>8190</v>
      </c>
      <c r="I1080" s="30" t="str">
        <f>①陸連データ貼付け!I1080</f>
        <v>蒲郡クラブ</v>
      </c>
      <c r="J1080" s="30" t="str">
        <f>①陸連データ貼付け!J1080</f>
        <v>ガマゴオリクラブ</v>
      </c>
      <c r="K1080" s="30" t="str">
        <f t="shared" si="56"/>
        <v>蒲郡クラブ</v>
      </c>
      <c r="L1080" s="30" t="str">
        <f>IF(①陸連データ貼付け!P1080="","",①陸連データ貼付け!P1080)</f>
        <v/>
      </c>
      <c r="M1080" s="30" t="str">
        <f>①陸連データ貼付け!Q1080</f>
        <v>一般</v>
      </c>
    </row>
    <row r="1081" spans="1:13">
      <c r="A1081" s="30" t="str">
        <f>IF(①陸連データ貼付け!M1081="","",①陸連データ貼付け!M1081)</f>
        <v>D3</v>
      </c>
      <c r="B1081" s="30" t="str">
        <f t="shared" si="54"/>
        <v>D</v>
      </c>
      <c r="C1081" s="30" t="str">
        <f t="shared" si="55"/>
        <v>3</v>
      </c>
      <c r="D1081" s="30">
        <f>①陸連データ貼付け!B1081</f>
        <v>2942320</v>
      </c>
      <c r="E1081" s="30" t="str">
        <f>①陸連データ貼付け!C1081</f>
        <v>村本　隆之</v>
      </c>
      <c r="F1081" s="30" t="str">
        <f>ASC(①陸連データ貼付け!D1081)</f>
        <v>ﾑﾗﾓﾄ ﾀｶﾕｷ</v>
      </c>
      <c r="G1081" s="30" t="str">
        <f>①陸連データ貼付け!E1081</f>
        <v>男</v>
      </c>
      <c r="H1081" s="30">
        <f>①陸連データ貼付け!H1081</f>
        <v>8190</v>
      </c>
      <c r="I1081" s="30" t="str">
        <f>①陸連データ貼付け!I1081</f>
        <v>蒲郡クラブ</v>
      </c>
      <c r="J1081" s="30" t="str">
        <f>①陸連データ貼付け!J1081</f>
        <v>ガマゴオリクラブ</v>
      </c>
      <c r="K1081" s="30" t="str">
        <f t="shared" si="56"/>
        <v>蒲郡クラブ</v>
      </c>
      <c r="L1081" s="30" t="str">
        <f>IF(①陸連データ貼付け!P1081="","",①陸連データ貼付け!P1081)</f>
        <v/>
      </c>
      <c r="M1081" s="30" t="str">
        <f>①陸連データ貼付け!Q1081</f>
        <v>一般</v>
      </c>
    </row>
    <row r="1082" spans="1:13">
      <c r="A1082" s="30" t="str">
        <f>IF(①陸連データ貼付け!M1082="","",①陸連データ貼付け!M1082)</f>
        <v>4-051</v>
      </c>
      <c r="B1082" s="30" t="str">
        <f t="shared" si="54"/>
        <v>4</v>
      </c>
      <c r="C1082" s="30" t="str">
        <f t="shared" si="55"/>
        <v>-051</v>
      </c>
      <c r="D1082" s="30">
        <f>①陸連データ貼付け!B1082</f>
        <v>92946333</v>
      </c>
      <c r="E1082" s="30" t="str">
        <f>①陸連データ貼付け!C1082</f>
        <v>安井　立典</v>
      </c>
      <c r="F1082" s="30" t="str">
        <f>ASC(①陸連データ貼付け!D1082)</f>
        <v>ﾔｽｲ ﾀﾂﾉﾘ</v>
      </c>
      <c r="G1082" s="30" t="str">
        <f>①陸連データ貼付け!E1082</f>
        <v>男</v>
      </c>
      <c r="H1082" s="30">
        <f>①陸連データ貼付け!H1082</f>
        <v>8190</v>
      </c>
      <c r="I1082" s="30" t="str">
        <f>①陸連データ貼付け!I1082</f>
        <v>蒲郡クラブ</v>
      </c>
      <c r="J1082" s="30" t="str">
        <f>①陸連データ貼付け!J1082</f>
        <v>ガマゴオリクラブ</v>
      </c>
      <c r="K1082" s="30" t="str">
        <f t="shared" si="56"/>
        <v>蒲郡クラブ</v>
      </c>
      <c r="L1082" s="30" t="str">
        <f>IF(①陸連データ貼付け!P1082="","",①陸連データ貼付け!P1082)</f>
        <v/>
      </c>
      <c r="M1082" s="30" t="str">
        <f>①陸連データ貼付け!Q1082</f>
        <v>一般</v>
      </c>
    </row>
    <row r="1083" spans="1:13">
      <c r="A1083" s="30" t="str">
        <f>IF(①陸連データ貼付け!M1083="","",①陸連データ貼付け!M1083)</f>
        <v>4-007</v>
      </c>
      <c r="B1083" s="30" t="str">
        <f t="shared" si="54"/>
        <v>4</v>
      </c>
      <c r="C1083" s="30" t="str">
        <f t="shared" si="55"/>
        <v>-007</v>
      </c>
      <c r="D1083" s="30">
        <f>①陸連データ貼付け!B1083</f>
        <v>2938931</v>
      </c>
      <c r="E1083" s="30" t="str">
        <f>①陸連データ貼付け!C1083</f>
        <v>山崎　清市</v>
      </c>
      <c r="F1083" s="30" t="str">
        <f>ASC(①陸連データ貼付け!D1083)</f>
        <v>ﾔﾏｻﾞｷ ｾｲｲﾁ</v>
      </c>
      <c r="G1083" s="30" t="str">
        <f>①陸連データ貼付け!E1083</f>
        <v>男</v>
      </c>
      <c r="H1083" s="30">
        <f>①陸連データ貼付け!H1083</f>
        <v>8190</v>
      </c>
      <c r="I1083" s="30" t="str">
        <f>①陸連データ貼付け!I1083</f>
        <v>蒲郡クラブ</v>
      </c>
      <c r="J1083" s="30" t="str">
        <f>①陸連データ貼付け!J1083</f>
        <v>ガマゴオリクラブ</v>
      </c>
      <c r="K1083" s="30" t="str">
        <f t="shared" si="56"/>
        <v>蒲郡クラブ</v>
      </c>
      <c r="L1083" s="30" t="str">
        <f>IF(①陸連データ貼付け!P1083="","",①陸連データ貼付け!P1083)</f>
        <v/>
      </c>
      <c r="M1083" s="30" t="str">
        <f>①陸連データ貼付け!Q1083</f>
        <v>一般</v>
      </c>
    </row>
    <row r="1084" spans="1:13">
      <c r="A1084" s="30" t="str">
        <f>IF(①陸連データ貼付け!M1084="","",①陸連データ貼付け!M1084)</f>
        <v>4-195</v>
      </c>
      <c r="B1084" s="30" t="str">
        <f t="shared" si="54"/>
        <v>4</v>
      </c>
      <c r="C1084" s="30" t="str">
        <f t="shared" si="55"/>
        <v>-195</v>
      </c>
      <c r="D1084" s="30">
        <f>①陸連データ貼付け!B1084</f>
        <v>40337926</v>
      </c>
      <c r="E1084" s="30" t="str">
        <f>①陸連データ貼付け!C1084</f>
        <v>山本　淳太</v>
      </c>
      <c r="F1084" s="30" t="str">
        <f>ASC(①陸連データ貼付け!D1084)</f>
        <v>ﾔﾏﾓﾄ ｼﾞｭﾝﾀ</v>
      </c>
      <c r="G1084" s="30" t="str">
        <f>①陸連データ貼付け!E1084</f>
        <v>男</v>
      </c>
      <c r="H1084" s="30">
        <f>①陸連データ貼付け!H1084</f>
        <v>8190</v>
      </c>
      <c r="I1084" s="30" t="str">
        <f>①陸連データ貼付け!I1084</f>
        <v>蒲郡クラブ</v>
      </c>
      <c r="J1084" s="30" t="str">
        <f>①陸連データ貼付け!J1084</f>
        <v>ガマゴオリクラブ</v>
      </c>
      <c r="K1084" s="30" t="str">
        <f t="shared" si="56"/>
        <v>蒲郡クラブ</v>
      </c>
      <c r="L1084" s="30" t="str">
        <f>IF(①陸連データ貼付け!P1084="","",①陸連データ貼付け!P1084)</f>
        <v/>
      </c>
      <c r="M1084" s="30" t="str">
        <f>①陸連データ貼付け!Q1084</f>
        <v>一般</v>
      </c>
    </row>
    <row r="1085" spans="1:13">
      <c r="A1085" s="30" t="str">
        <f>IF(①陸連データ貼付け!M1085="","",①陸連データ貼付け!M1085)</f>
        <v>4-004</v>
      </c>
      <c r="B1085" s="30" t="str">
        <f t="shared" si="54"/>
        <v>4</v>
      </c>
      <c r="C1085" s="30" t="str">
        <f t="shared" si="55"/>
        <v>-004</v>
      </c>
      <c r="D1085" s="30">
        <f>①陸連データ貼付け!B1085</f>
        <v>2938628</v>
      </c>
      <c r="E1085" s="30" t="str">
        <f>①陸連データ貼付け!C1085</f>
        <v>山本　正之</v>
      </c>
      <c r="F1085" s="30" t="str">
        <f>ASC(①陸連データ貼付け!D1085)</f>
        <v>ﾔﾏﾓﾄ ﾏｻﾕｷ</v>
      </c>
      <c r="G1085" s="30" t="str">
        <f>①陸連データ貼付け!E1085</f>
        <v>男</v>
      </c>
      <c r="H1085" s="30">
        <f>①陸連データ貼付け!H1085</f>
        <v>8190</v>
      </c>
      <c r="I1085" s="30" t="str">
        <f>①陸連データ貼付け!I1085</f>
        <v>蒲郡クラブ</v>
      </c>
      <c r="J1085" s="30" t="str">
        <f>①陸連データ貼付け!J1085</f>
        <v>ガマゴオリクラブ</v>
      </c>
      <c r="K1085" s="30" t="str">
        <f t="shared" si="56"/>
        <v>蒲郡クラブ</v>
      </c>
      <c r="L1085" s="30" t="str">
        <f>IF(①陸連データ貼付け!P1085="","",①陸連データ貼付け!P1085)</f>
        <v/>
      </c>
      <c r="M1085" s="30" t="str">
        <f>①陸連データ貼付け!Q1085</f>
        <v>一般</v>
      </c>
    </row>
    <row r="1086" spans="1:13">
      <c r="A1086" s="30" t="str">
        <f>IF(①陸連データ貼付け!M1086="","",①陸連データ貼付け!M1086)</f>
        <v>4-026</v>
      </c>
      <c r="B1086" s="30" t="str">
        <f t="shared" si="54"/>
        <v>4</v>
      </c>
      <c r="C1086" s="30" t="str">
        <f t="shared" si="55"/>
        <v>-026</v>
      </c>
      <c r="D1086" s="30">
        <f>①陸連データ貼付け!B1086</f>
        <v>2941622</v>
      </c>
      <c r="E1086" s="30" t="str">
        <f>①陸連データ貼付け!C1086</f>
        <v>横田　晴彦</v>
      </c>
      <c r="F1086" s="30" t="str">
        <f>ASC(①陸連データ貼付け!D1086)</f>
        <v>ﾖｺﾀ ﾊﾙﾋｺ</v>
      </c>
      <c r="G1086" s="30" t="str">
        <f>①陸連データ貼付け!E1086</f>
        <v>男</v>
      </c>
      <c r="H1086" s="30">
        <f>①陸連データ貼付け!H1086</f>
        <v>8190</v>
      </c>
      <c r="I1086" s="30" t="str">
        <f>①陸連データ貼付け!I1086</f>
        <v>蒲郡クラブ</v>
      </c>
      <c r="J1086" s="30" t="str">
        <f>①陸連データ貼付け!J1086</f>
        <v>ガマゴオリクラブ</v>
      </c>
      <c r="K1086" s="30" t="str">
        <f t="shared" si="56"/>
        <v>蒲郡クラブ</v>
      </c>
      <c r="L1086" s="30" t="str">
        <f>IF(①陸連データ貼付け!P1086="","",①陸連データ貼付け!P1086)</f>
        <v/>
      </c>
      <c r="M1086" s="30" t="str">
        <f>①陸連データ貼付け!Q1086</f>
        <v>一般</v>
      </c>
    </row>
    <row r="1087" spans="1:13">
      <c r="A1087" s="30" t="str">
        <f>IF(①陸連データ貼付け!M1087="","",①陸連データ貼付け!M1087)</f>
        <v>4-010</v>
      </c>
      <c r="B1087" s="30" t="str">
        <f t="shared" si="54"/>
        <v>4</v>
      </c>
      <c r="C1087" s="30" t="str">
        <f t="shared" si="55"/>
        <v>-010</v>
      </c>
      <c r="D1087" s="30">
        <f>①陸連データ貼付け!B1087</f>
        <v>2939326</v>
      </c>
      <c r="E1087" s="30" t="str">
        <f>①陸連データ貼付け!C1087</f>
        <v>横田　泰一</v>
      </c>
      <c r="F1087" s="30" t="str">
        <f>ASC(①陸連データ貼付け!D1087)</f>
        <v>ﾖｺﾀ ﾔｽｲﾁ</v>
      </c>
      <c r="G1087" s="30" t="str">
        <f>①陸連データ貼付け!E1087</f>
        <v>男</v>
      </c>
      <c r="H1087" s="30">
        <f>①陸連データ貼付け!H1087</f>
        <v>8190</v>
      </c>
      <c r="I1087" s="30" t="str">
        <f>①陸連データ貼付け!I1087</f>
        <v>蒲郡クラブ</v>
      </c>
      <c r="J1087" s="30" t="str">
        <f>①陸連データ貼付け!J1087</f>
        <v>ガマゴオリクラブ</v>
      </c>
      <c r="K1087" s="30" t="str">
        <f t="shared" si="56"/>
        <v>蒲郡クラブ</v>
      </c>
      <c r="L1087" s="30" t="str">
        <f>IF(①陸連データ貼付け!P1087="","",①陸連データ貼付け!P1087)</f>
        <v/>
      </c>
      <c r="M1087" s="30" t="str">
        <f>①陸連データ貼付け!Q1087</f>
        <v>一般</v>
      </c>
    </row>
    <row r="1088" spans="1:13">
      <c r="A1088" s="30" t="str">
        <f>IF(①陸連データ貼付け!M1088="","",①陸連データ貼付け!M1088)</f>
        <v>4-043</v>
      </c>
      <c r="B1088" s="30" t="str">
        <f t="shared" si="54"/>
        <v>4</v>
      </c>
      <c r="C1088" s="30" t="str">
        <f t="shared" si="55"/>
        <v>-043</v>
      </c>
      <c r="D1088" s="30">
        <f>①陸連データ貼付け!B1088</f>
        <v>58190629</v>
      </c>
      <c r="E1088" s="30" t="str">
        <f>①陸連データ貼付け!C1088</f>
        <v>吉見　速人</v>
      </c>
      <c r="F1088" s="30" t="str">
        <f>ASC(①陸連データ貼付け!D1088)</f>
        <v>ﾖｼﾐ ﾊﾔﾀ</v>
      </c>
      <c r="G1088" s="30" t="str">
        <f>①陸連データ貼付け!E1088</f>
        <v>男</v>
      </c>
      <c r="H1088" s="30">
        <f>①陸連データ貼付け!H1088</f>
        <v>8190</v>
      </c>
      <c r="I1088" s="30" t="str">
        <f>①陸連データ貼付け!I1088</f>
        <v>蒲郡クラブ</v>
      </c>
      <c r="J1088" s="30" t="str">
        <f>①陸連データ貼付け!J1088</f>
        <v>ガマゴオリクラブ</v>
      </c>
      <c r="K1088" s="30" t="str">
        <f t="shared" si="56"/>
        <v>蒲郡クラブ</v>
      </c>
      <c r="L1088" s="30" t="str">
        <f>IF(①陸連データ貼付け!P1088="","",①陸連データ貼付け!P1088)</f>
        <v/>
      </c>
      <c r="M1088" s="30" t="str">
        <f>①陸連データ貼付け!Q1088</f>
        <v>一般</v>
      </c>
    </row>
    <row r="1089" spans="1:13">
      <c r="A1089" s="30" t="str">
        <f>IF(①陸連データ貼付け!M1089="","",①陸連データ貼付け!M1089)</f>
        <v>4-037</v>
      </c>
      <c r="B1089" s="30" t="str">
        <f t="shared" si="54"/>
        <v>4</v>
      </c>
      <c r="C1089" s="30" t="str">
        <f t="shared" si="55"/>
        <v>-037</v>
      </c>
      <c r="D1089" s="30">
        <f>①陸連データ貼付け!B1089</f>
        <v>39367129</v>
      </c>
      <c r="E1089" s="30" t="str">
        <f>①陸連データ貼付け!C1089</f>
        <v>吉見　泰慧</v>
      </c>
      <c r="F1089" s="30" t="str">
        <f>ASC(①陸連データ貼付け!D1089)</f>
        <v>ﾖｼﾐ ﾔｽｱｷ</v>
      </c>
      <c r="G1089" s="30" t="str">
        <f>①陸連データ貼付け!E1089</f>
        <v>男</v>
      </c>
      <c r="H1089" s="30">
        <f>①陸連データ貼付け!H1089</f>
        <v>8190</v>
      </c>
      <c r="I1089" s="30" t="str">
        <f>①陸連データ貼付け!I1089</f>
        <v>蒲郡クラブ</v>
      </c>
      <c r="J1089" s="30" t="str">
        <f>①陸連データ貼付け!J1089</f>
        <v>ガマゴオリクラブ</v>
      </c>
      <c r="K1089" s="30" t="str">
        <f t="shared" si="56"/>
        <v>蒲郡クラブ</v>
      </c>
      <c r="L1089" s="30" t="str">
        <f>IF(①陸連データ貼付け!P1089="","",①陸連データ貼付け!P1089)</f>
        <v/>
      </c>
      <c r="M1089" s="30" t="str">
        <f>①陸連データ貼付け!Q1089</f>
        <v>一般</v>
      </c>
    </row>
    <row r="1090" spans="1:13">
      <c r="A1090" s="30" t="str">
        <f>IF(①陸連データ貼付け!M1090="","",①陸連データ貼付け!M1090)</f>
        <v>Ｄ１６１</v>
      </c>
      <c r="B1090" s="30" t="str">
        <f t="shared" si="54"/>
        <v>Ｄ</v>
      </c>
      <c r="C1090" s="30" t="str">
        <f t="shared" si="55"/>
        <v>１６１</v>
      </c>
      <c r="D1090" s="30">
        <f>①陸連データ貼付け!B1090</f>
        <v>39665534</v>
      </c>
      <c r="E1090" s="30" t="str">
        <f>①陸連データ貼付け!C1090</f>
        <v>青井　美雄</v>
      </c>
      <c r="F1090" s="30" t="str">
        <f>ASC(①陸連データ貼付け!D1090)</f>
        <v>ｱｵｲ ﾖｼｵ</v>
      </c>
      <c r="G1090" s="30" t="str">
        <f>①陸連データ貼付け!E1090</f>
        <v>男</v>
      </c>
      <c r="H1090" s="30">
        <f>①陸連データ貼付け!H1090</f>
        <v>29523</v>
      </c>
      <c r="I1090" s="30" t="str">
        <f>①陸連データ貼付け!I1090</f>
        <v>crew</v>
      </c>
      <c r="J1090" s="30" t="str">
        <f>①陸連データ貼付け!J1090</f>
        <v>クルー</v>
      </c>
      <c r="K1090" s="30" t="str">
        <f t="shared" si="56"/>
        <v>crew</v>
      </c>
      <c r="L1090" s="30" t="str">
        <f>IF(①陸連データ貼付け!P1090="","",①陸連データ貼付け!P1090)</f>
        <v/>
      </c>
      <c r="M1090" s="30" t="str">
        <f>①陸連データ貼付け!Q1090</f>
        <v>一般</v>
      </c>
    </row>
    <row r="1091" spans="1:13">
      <c r="A1091" s="30" t="str">
        <f>IF(①陸連データ貼付け!M1091="","",①陸連データ貼付け!M1091)</f>
        <v>Ｄ１６６</v>
      </c>
      <c r="B1091" s="30" t="str">
        <f t="shared" si="54"/>
        <v>Ｄ</v>
      </c>
      <c r="C1091" s="30" t="str">
        <f t="shared" si="55"/>
        <v>１６６</v>
      </c>
      <c r="D1091" s="30">
        <f>①陸連データ貼付け!B1091</f>
        <v>78188739</v>
      </c>
      <c r="E1091" s="30" t="str">
        <f>①陸連データ貼付け!C1091</f>
        <v>上田　一揮</v>
      </c>
      <c r="F1091" s="30" t="str">
        <f>ASC(①陸連データ貼付け!D1091)</f>
        <v>ｳｴﾀﾞ ｶｽﾞｷ</v>
      </c>
      <c r="G1091" s="30" t="str">
        <f>①陸連データ貼付け!E1091</f>
        <v>男</v>
      </c>
      <c r="H1091" s="30">
        <f>①陸連データ貼付け!H1091</f>
        <v>29523</v>
      </c>
      <c r="I1091" s="30" t="str">
        <f>①陸連データ貼付け!I1091</f>
        <v>crew</v>
      </c>
      <c r="J1091" s="30" t="str">
        <f>①陸連データ貼付け!J1091</f>
        <v>クルー</v>
      </c>
      <c r="K1091" s="30" t="str">
        <f t="shared" si="56"/>
        <v>crew</v>
      </c>
      <c r="L1091" s="30" t="str">
        <f>IF(①陸連データ貼付け!P1091="","",①陸連データ貼付け!P1091)</f>
        <v/>
      </c>
      <c r="M1091" s="30" t="str">
        <f>①陸連データ貼付け!Q1091</f>
        <v>一般</v>
      </c>
    </row>
    <row r="1092" spans="1:13">
      <c r="A1092" s="30" t="str">
        <f>IF(①陸連データ貼付け!M1092="","",①陸連データ貼付け!M1092)</f>
        <v>Ｄ１６２</v>
      </c>
      <c r="B1092" s="30" t="str">
        <f t="shared" si="54"/>
        <v>Ｄ</v>
      </c>
      <c r="C1092" s="30" t="str">
        <f t="shared" si="55"/>
        <v>１６２</v>
      </c>
      <c r="D1092" s="30">
        <f>①陸連データ貼付け!B1092</f>
        <v>39724530</v>
      </c>
      <c r="E1092" s="30" t="str">
        <f>①陸連データ貼付け!C1092</f>
        <v>岡田　慎平</v>
      </c>
      <c r="F1092" s="30" t="str">
        <f>ASC(①陸連データ貼付け!D1092)</f>
        <v>ｵｶﾀﾞ ｼﾝﾍﾟｲ</v>
      </c>
      <c r="G1092" s="30" t="str">
        <f>①陸連データ貼付け!E1092</f>
        <v>男</v>
      </c>
      <c r="H1092" s="30">
        <f>①陸連データ貼付け!H1092</f>
        <v>29523</v>
      </c>
      <c r="I1092" s="30" t="str">
        <f>①陸連データ貼付け!I1092</f>
        <v>crew</v>
      </c>
      <c r="J1092" s="30" t="str">
        <f>①陸連データ貼付け!J1092</f>
        <v>クルー</v>
      </c>
      <c r="K1092" s="30" t="str">
        <f t="shared" si="56"/>
        <v>crew</v>
      </c>
      <c r="L1092" s="30" t="str">
        <f>IF(①陸連データ貼付け!P1092="","",①陸連データ貼付け!P1092)</f>
        <v/>
      </c>
      <c r="M1092" s="30" t="str">
        <f>①陸連データ貼付け!Q1092</f>
        <v>一般</v>
      </c>
    </row>
    <row r="1093" spans="1:13">
      <c r="A1093" s="30" t="str">
        <f>IF(①陸連データ貼付け!M1093="","",①陸連データ貼付け!M1093)</f>
        <v>Ｄ１６５</v>
      </c>
      <c r="B1093" s="30" t="str">
        <f t="shared" si="54"/>
        <v>Ｄ</v>
      </c>
      <c r="C1093" s="30" t="str">
        <f t="shared" si="55"/>
        <v>１６５</v>
      </c>
      <c r="D1093" s="30">
        <f>①陸連データ貼付け!B1093</f>
        <v>66944534</v>
      </c>
      <c r="E1093" s="30" t="str">
        <f>①陸連データ貼付け!C1093</f>
        <v>勝又　雅貴</v>
      </c>
      <c r="F1093" s="30" t="str">
        <f>ASC(①陸連データ貼付け!D1093)</f>
        <v>ｶﾂﾏﾀ ﾏｻｷ</v>
      </c>
      <c r="G1093" s="30" t="str">
        <f>①陸連データ貼付け!E1093</f>
        <v>男</v>
      </c>
      <c r="H1093" s="30">
        <f>①陸連データ貼付け!H1093</f>
        <v>29523</v>
      </c>
      <c r="I1093" s="30" t="str">
        <f>①陸連データ貼付け!I1093</f>
        <v>crew</v>
      </c>
      <c r="J1093" s="30" t="str">
        <f>①陸連データ貼付け!J1093</f>
        <v>クルー</v>
      </c>
      <c r="K1093" s="30" t="str">
        <f t="shared" si="56"/>
        <v>crew</v>
      </c>
      <c r="L1093" s="30" t="str">
        <f>IF(①陸連データ貼付け!P1093="","",①陸連データ貼付け!P1093)</f>
        <v/>
      </c>
      <c r="M1093" s="30" t="str">
        <f>①陸連データ貼付け!Q1093</f>
        <v>一般</v>
      </c>
    </row>
    <row r="1094" spans="1:13">
      <c r="A1094" s="30" t="str">
        <f>IF(①陸連データ貼付け!M1094="","",①陸連データ貼付け!M1094)</f>
        <v>Ｄ１６８</v>
      </c>
      <c r="B1094" s="30" t="str">
        <f t="shared" si="54"/>
        <v>Ｄ</v>
      </c>
      <c r="C1094" s="30" t="str">
        <f t="shared" si="55"/>
        <v>１６８</v>
      </c>
      <c r="D1094" s="30">
        <f>①陸連データ貼付け!B1094</f>
        <v>78193028</v>
      </c>
      <c r="E1094" s="30" t="str">
        <f>①陸連データ貼付け!C1094</f>
        <v>楠間　一輝</v>
      </c>
      <c r="F1094" s="30" t="str">
        <f>ASC(①陸連データ貼付け!D1094)</f>
        <v>ｸｽﾏ ｶｽﾞｷ</v>
      </c>
      <c r="G1094" s="30" t="str">
        <f>①陸連データ貼付け!E1094</f>
        <v>男</v>
      </c>
      <c r="H1094" s="30">
        <f>①陸連データ貼付け!H1094</f>
        <v>29523</v>
      </c>
      <c r="I1094" s="30" t="str">
        <f>①陸連データ貼付け!I1094</f>
        <v>crew</v>
      </c>
      <c r="J1094" s="30" t="str">
        <f>①陸連データ貼付け!J1094</f>
        <v>クルー</v>
      </c>
      <c r="K1094" s="30" t="str">
        <f t="shared" si="56"/>
        <v>crew</v>
      </c>
      <c r="L1094" s="30" t="str">
        <f>IF(①陸連データ貼付け!P1094="","",①陸連データ貼付け!P1094)</f>
        <v/>
      </c>
      <c r="M1094" s="30" t="str">
        <f>①陸連データ貼付け!Q1094</f>
        <v>一般</v>
      </c>
    </row>
    <row r="1095" spans="1:13">
      <c r="A1095" s="30" t="str">
        <f>IF(①陸連データ貼付け!M1095="","",①陸連データ貼付け!M1095)</f>
        <v>Ｄ１７０</v>
      </c>
      <c r="B1095" s="30" t="str">
        <f t="shared" si="54"/>
        <v>Ｄ</v>
      </c>
      <c r="C1095" s="30" t="str">
        <f t="shared" si="55"/>
        <v>１７０</v>
      </c>
      <c r="D1095" s="30">
        <f>①陸連データ貼付け!B1095</f>
        <v>85588943</v>
      </c>
      <c r="E1095" s="30" t="str">
        <f>①陸連データ貼付け!C1095</f>
        <v>小林　麻咲樹</v>
      </c>
      <c r="F1095" s="30" t="str">
        <f>ASC(①陸連データ貼付け!D1095)</f>
        <v>ｺﾊﾞﾔｼ ﾏｻｷ</v>
      </c>
      <c r="G1095" s="30" t="str">
        <f>①陸連データ貼付け!E1095</f>
        <v>男</v>
      </c>
      <c r="H1095" s="30">
        <f>①陸連データ貼付け!H1095</f>
        <v>29523</v>
      </c>
      <c r="I1095" s="30" t="str">
        <f>①陸連データ貼付け!I1095</f>
        <v>crew</v>
      </c>
      <c r="J1095" s="30" t="str">
        <f>①陸連データ貼付け!J1095</f>
        <v>クルー</v>
      </c>
      <c r="K1095" s="30" t="str">
        <f t="shared" si="56"/>
        <v>crew</v>
      </c>
      <c r="L1095" s="30" t="str">
        <f>IF(①陸連データ貼付け!P1095="","",①陸連データ貼付け!P1095)</f>
        <v/>
      </c>
      <c r="M1095" s="30" t="str">
        <f>①陸連データ貼付け!Q1095</f>
        <v>一般</v>
      </c>
    </row>
    <row r="1096" spans="1:13">
      <c r="A1096" s="30" t="str">
        <f>IF(①陸連データ貼付け!M1096="","",①陸連データ貼付け!M1096)</f>
        <v>Ｄ１７１</v>
      </c>
      <c r="B1096" s="30" t="str">
        <f t="shared" si="54"/>
        <v>Ｄ</v>
      </c>
      <c r="C1096" s="30" t="str">
        <f t="shared" si="55"/>
        <v>１７１</v>
      </c>
      <c r="D1096" s="30">
        <f>①陸連データ貼付け!B1096</f>
        <v>90347225</v>
      </c>
      <c r="E1096" s="30" t="str">
        <f>①陸連データ貼付け!C1096</f>
        <v>下澤　友寛</v>
      </c>
      <c r="F1096" s="30" t="str">
        <f>ASC(①陸連データ貼付け!D1096)</f>
        <v>ｼﾓｻﾞﾜ ﾄﾓﾋﾛ</v>
      </c>
      <c r="G1096" s="30" t="str">
        <f>①陸連データ貼付け!E1096</f>
        <v>男</v>
      </c>
      <c r="H1096" s="30">
        <f>①陸連データ貼付け!H1096</f>
        <v>29523</v>
      </c>
      <c r="I1096" s="30" t="str">
        <f>①陸連データ貼付け!I1096</f>
        <v>crew</v>
      </c>
      <c r="J1096" s="30" t="str">
        <f>①陸連データ貼付け!J1096</f>
        <v>クルー</v>
      </c>
      <c r="K1096" s="30" t="str">
        <f t="shared" si="56"/>
        <v>crew</v>
      </c>
      <c r="L1096" s="30" t="str">
        <f>IF(①陸連データ貼付け!P1096="","",①陸連データ貼付け!P1096)</f>
        <v/>
      </c>
      <c r="M1096" s="30" t="str">
        <f>①陸連データ貼付け!Q1096</f>
        <v>一般</v>
      </c>
    </row>
    <row r="1097" spans="1:13">
      <c r="A1097" s="30" t="str">
        <f>IF(①陸連データ貼付け!M1097="","",①陸連データ貼付け!M1097)</f>
        <v>Ｄ１５８</v>
      </c>
      <c r="B1097" s="30" t="str">
        <f t="shared" si="54"/>
        <v>Ｄ</v>
      </c>
      <c r="C1097" s="30" t="str">
        <f t="shared" si="55"/>
        <v>１５８</v>
      </c>
      <c r="D1097" s="30">
        <f>①陸連データ貼付け!B1097</f>
        <v>3102915</v>
      </c>
      <c r="E1097" s="30" t="str">
        <f>①陸連データ貼付け!C1097</f>
        <v>神藤　善行</v>
      </c>
      <c r="F1097" s="30" t="str">
        <f>ASC(①陸連データ貼付け!D1097)</f>
        <v>ｼﾞﾝﾄﾞｳ ﾖｼﾕｷ</v>
      </c>
      <c r="G1097" s="30" t="str">
        <f>①陸連データ貼付け!E1097</f>
        <v>男</v>
      </c>
      <c r="H1097" s="30">
        <f>①陸連データ貼付け!H1097</f>
        <v>29523</v>
      </c>
      <c r="I1097" s="30" t="str">
        <f>①陸連データ貼付け!I1097</f>
        <v>crew</v>
      </c>
      <c r="J1097" s="30" t="str">
        <f>①陸連データ貼付け!J1097</f>
        <v>クルー</v>
      </c>
      <c r="K1097" s="30" t="str">
        <f t="shared" si="56"/>
        <v>crew</v>
      </c>
      <c r="L1097" s="30" t="str">
        <f>IF(①陸連データ貼付け!P1097="","",①陸連データ貼付け!P1097)</f>
        <v/>
      </c>
      <c r="M1097" s="30" t="str">
        <f>①陸連データ貼付け!Q1097</f>
        <v>一般</v>
      </c>
    </row>
    <row r="1098" spans="1:13">
      <c r="A1098" s="30" t="str">
        <f>IF(①陸連データ貼付け!M1098="","",①陸連データ貼付け!M1098)</f>
        <v>Ｄ１６９</v>
      </c>
      <c r="B1098" s="30" t="str">
        <f t="shared" si="54"/>
        <v>Ｄ</v>
      </c>
      <c r="C1098" s="30" t="str">
        <f t="shared" si="55"/>
        <v>１６９</v>
      </c>
      <c r="D1098" s="30">
        <f>①陸連データ貼付け!B1098</f>
        <v>78193432</v>
      </c>
      <c r="E1098" s="30" t="str">
        <f>①陸連データ貼付け!C1098</f>
        <v>深井　奎佑</v>
      </c>
      <c r="F1098" s="30" t="str">
        <f>ASC(①陸連データ貼付け!D1098)</f>
        <v>ﾌｶｲ ｹｲｽｹ</v>
      </c>
      <c r="G1098" s="30" t="str">
        <f>①陸連データ貼付け!E1098</f>
        <v>男</v>
      </c>
      <c r="H1098" s="30">
        <f>①陸連データ貼付け!H1098</f>
        <v>29523</v>
      </c>
      <c r="I1098" s="30" t="str">
        <f>①陸連データ貼付け!I1098</f>
        <v>crew</v>
      </c>
      <c r="J1098" s="30" t="str">
        <f>①陸連データ貼付け!J1098</f>
        <v>クルー</v>
      </c>
      <c r="K1098" s="30" t="str">
        <f t="shared" si="56"/>
        <v>crew</v>
      </c>
      <c r="L1098" s="30" t="str">
        <f>IF(①陸連データ貼付け!P1098="","",①陸連データ貼付け!P1098)</f>
        <v/>
      </c>
      <c r="M1098" s="30" t="str">
        <f>①陸連データ貼付け!Q1098</f>
        <v>一般</v>
      </c>
    </row>
    <row r="1099" spans="1:13">
      <c r="A1099" s="30" t="str">
        <f>IF(①陸連データ貼付け!M1099="","",①陸連データ貼付け!M1099)</f>
        <v>Ｄ１７２</v>
      </c>
      <c r="B1099" s="30" t="str">
        <f t="shared" si="54"/>
        <v>Ｄ</v>
      </c>
      <c r="C1099" s="30" t="str">
        <f t="shared" si="55"/>
        <v>１７２</v>
      </c>
      <c r="D1099" s="30">
        <f>①陸連データ貼付け!B1099</f>
        <v>97452431</v>
      </c>
      <c r="E1099" s="30" t="str">
        <f>①陸連データ貼付け!C1099</f>
        <v>古田　光広</v>
      </c>
      <c r="F1099" s="30" t="str">
        <f>ASC(①陸連データ貼付け!D1099)</f>
        <v>ﾌﾙﾀ ﾐﾂﾋﾛ</v>
      </c>
      <c r="G1099" s="30" t="str">
        <f>①陸連データ貼付け!E1099</f>
        <v>男</v>
      </c>
      <c r="H1099" s="30">
        <f>①陸連データ貼付け!H1099</f>
        <v>29523</v>
      </c>
      <c r="I1099" s="30" t="str">
        <f>①陸連データ貼付け!I1099</f>
        <v>crew</v>
      </c>
      <c r="J1099" s="30" t="str">
        <f>①陸連データ貼付け!J1099</f>
        <v>クルー</v>
      </c>
      <c r="K1099" s="30" t="str">
        <f t="shared" si="56"/>
        <v>crew</v>
      </c>
      <c r="L1099" s="30" t="str">
        <f>IF(①陸連データ貼付け!P1099="","",①陸連データ貼付け!P1099)</f>
        <v/>
      </c>
      <c r="M1099" s="30" t="str">
        <f>①陸連データ貼付け!Q1099</f>
        <v>一般</v>
      </c>
    </row>
    <row r="1100" spans="1:13">
      <c r="A1100" s="30" t="str">
        <f>IF(①陸連データ貼付け!M1100="","",①陸連データ貼付け!M1100)</f>
        <v>Ｄ１６７</v>
      </c>
      <c r="B1100" s="30" t="str">
        <f t="shared" si="54"/>
        <v>Ｄ</v>
      </c>
      <c r="C1100" s="30" t="str">
        <f t="shared" si="55"/>
        <v>１６７</v>
      </c>
      <c r="D1100" s="30">
        <f>①陸連データ貼付け!B1100</f>
        <v>78188941</v>
      </c>
      <c r="E1100" s="30" t="str">
        <f>①陸連データ貼付け!C1100</f>
        <v>三嶋　紀之</v>
      </c>
      <c r="F1100" s="30" t="str">
        <f>ASC(①陸連データ貼付け!D1100)</f>
        <v>ﾐｼﾏ ﾉﾘﾕｷ</v>
      </c>
      <c r="G1100" s="30" t="str">
        <f>①陸連データ貼付け!E1100</f>
        <v>男</v>
      </c>
      <c r="H1100" s="30">
        <f>①陸連データ貼付け!H1100</f>
        <v>29523</v>
      </c>
      <c r="I1100" s="30" t="str">
        <f>①陸連データ貼付け!I1100</f>
        <v>crew</v>
      </c>
      <c r="J1100" s="30" t="str">
        <f>①陸連データ貼付け!J1100</f>
        <v>クルー</v>
      </c>
      <c r="K1100" s="30" t="str">
        <f t="shared" si="56"/>
        <v>crew</v>
      </c>
      <c r="L1100" s="30" t="str">
        <f>IF(①陸連データ貼付け!P1100="","",①陸連データ貼付け!P1100)</f>
        <v/>
      </c>
      <c r="M1100" s="30" t="str">
        <f>①陸連データ貼付け!Q1100</f>
        <v>一般</v>
      </c>
    </row>
    <row r="1101" spans="1:13">
      <c r="A1101" s="30" t="str">
        <f>IF(①陸連データ貼付け!M1101="","",①陸連データ貼付け!M1101)</f>
        <v>Ｄ１５９</v>
      </c>
      <c r="B1101" s="30" t="str">
        <f t="shared" si="54"/>
        <v>Ｄ</v>
      </c>
      <c r="C1101" s="30" t="str">
        <f t="shared" si="55"/>
        <v>１５９</v>
      </c>
      <c r="D1101" s="30">
        <f>①陸連データ貼付け!B1101</f>
        <v>3103077</v>
      </c>
      <c r="E1101" s="30" t="str">
        <f>①陸連データ貼付け!C1101</f>
        <v>宮崎　好生</v>
      </c>
      <c r="F1101" s="30" t="str">
        <f>ASC(①陸連データ貼付け!D1101)</f>
        <v>ﾐﾔｻﾞｷ ﾖｼｵ</v>
      </c>
      <c r="G1101" s="30" t="str">
        <f>①陸連データ貼付け!E1101</f>
        <v>男</v>
      </c>
      <c r="H1101" s="30">
        <f>①陸連データ貼付け!H1101</f>
        <v>29523</v>
      </c>
      <c r="I1101" s="30" t="str">
        <f>①陸連データ貼付け!I1101</f>
        <v>crew</v>
      </c>
      <c r="J1101" s="30" t="str">
        <f>①陸連データ貼付け!J1101</f>
        <v>クルー</v>
      </c>
      <c r="K1101" s="30" t="str">
        <f t="shared" si="56"/>
        <v>crew</v>
      </c>
      <c r="L1101" s="30" t="str">
        <f>IF(①陸連データ貼付け!P1101="","",①陸連データ貼付け!P1101)</f>
        <v/>
      </c>
      <c r="M1101" s="30" t="str">
        <f>①陸連データ貼付け!Q1101</f>
        <v>一般</v>
      </c>
    </row>
    <row r="1102" spans="1:13">
      <c r="A1102" s="30" t="str">
        <f>IF(①陸連データ貼付け!M1102="","",①陸連データ貼付け!M1102)</f>
        <v>Ｄ１６４</v>
      </c>
      <c r="B1102" s="30" t="str">
        <f t="shared" si="54"/>
        <v>Ｄ</v>
      </c>
      <c r="C1102" s="30" t="str">
        <f t="shared" si="55"/>
        <v>１６４</v>
      </c>
      <c r="D1102" s="30">
        <f>①陸連データ貼付け!B1102</f>
        <v>40251315</v>
      </c>
      <c r="E1102" s="30" t="str">
        <f>①陸連データ貼付け!C1102</f>
        <v>森　敬喜</v>
      </c>
      <c r="F1102" s="30" t="str">
        <f>ASC(①陸連データ貼付け!D1102)</f>
        <v>ﾓﾘ ﾀｶﾖｼ</v>
      </c>
      <c r="G1102" s="30" t="str">
        <f>①陸連データ貼付け!E1102</f>
        <v>男</v>
      </c>
      <c r="H1102" s="30">
        <f>①陸連データ貼付け!H1102</f>
        <v>29523</v>
      </c>
      <c r="I1102" s="30" t="str">
        <f>①陸連データ貼付け!I1102</f>
        <v>crew</v>
      </c>
      <c r="J1102" s="30" t="str">
        <f>①陸連データ貼付け!J1102</f>
        <v>クルー</v>
      </c>
      <c r="K1102" s="30" t="str">
        <f t="shared" si="56"/>
        <v>crew</v>
      </c>
      <c r="L1102" s="30" t="str">
        <f>IF(①陸連データ貼付け!P1102="","",①陸連データ貼付け!P1102)</f>
        <v/>
      </c>
      <c r="M1102" s="30" t="str">
        <f>①陸連データ貼付け!Q1102</f>
        <v>一般</v>
      </c>
    </row>
    <row r="1103" spans="1:13">
      <c r="A1103" s="30" t="str">
        <f>IF(①陸連データ貼付け!M1103="","",①陸連データ貼付け!M1103)</f>
        <v>Ｄ１６０</v>
      </c>
      <c r="B1103" s="30" t="str">
        <f t="shared" si="54"/>
        <v>Ｄ</v>
      </c>
      <c r="C1103" s="30" t="str">
        <f t="shared" si="55"/>
        <v>１６０</v>
      </c>
      <c r="D1103" s="30">
        <f>①陸連データ貼付け!B1103</f>
        <v>35678938</v>
      </c>
      <c r="E1103" s="30" t="str">
        <f>①陸連データ貼付け!C1103</f>
        <v>山内　正規</v>
      </c>
      <c r="F1103" s="30" t="str">
        <f>ASC(①陸連データ貼付け!D1103)</f>
        <v>ﾔﾏｳﾁ ﾏｻｷ</v>
      </c>
      <c r="G1103" s="30" t="str">
        <f>①陸連データ貼付け!E1103</f>
        <v>男</v>
      </c>
      <c r="H1103" s="30">
        <f>①陸連データ貼付け!H1103</f>
        <v>29523</v>
      </c>
      <c r="I1103" s="30" t="str">
        <f>①陸連データ貼付け!I1103</f>
        <v>crew</v>
      </c>
      <c r="J1103" s="30" t="str">
        <f>①陸連データ貼付け!J1103</f>
        <v>クルー</v>
      </c>
      <c r="K1103" s="30" t="str">
        <f t="shared" si="56"/>
        <v>crew</v>
      </c>
      <c r="L1103" s="30" t="str">
        <f>IF(①陸連データ貼付け!P1103="","",①陸連データ貼付け!P1103)</f>
        <v/>
      </c>
      <c r="M1103" s="30" t="str">
        <f>①陸連データ貼付け!Q1103</f>
        <v>一般</v>
      </c>
    </row>
    <row r="1104" spans="1:13">
      <c r="A1104" s="30" t="str">
        <f>IF(①陸連データ貼付け!M1104="","",①陸連データ貼付け!M1104)</f>
        <v>Ｄ１６３</v>
      </c>
      <c r="B1104" s="30" t="str">
        <f t="shared" si="54"/>
        <v>Ｄ</v>
      </c>
      <c r="C1104" s="30" t="str">
        <f t="shared" si="55"/>
        <v>１６３</v>
      </c>
      <c r="D1104" s="30">
        <f>①陸連データ貼付け!B1104</f>
        <v>40138016</v>
      </c>
      <c r="E1104" s="30" t="str">
        <f>①陸連データ貼付け!C1104</f>
        <v>脇田　亜由武</v>
      </c>
      <c r="F1104" s="30" t="str">
        <f>ASC(①陸連データ貼付け!D1104)</f>
        <v>ﾜｷﾀ ｱﾕﾑ</v>
      </c>
      <c r="G1104" s="30" t="str">
        <f>①陸連データ貼付け!E1104</f>
        <v>男</v>
      </c>
      <c r="H1104" s="30">
        <f>①陸連データ貼付け!H1104</f>
        <v>29523</v>
      </c>
      <c r="I1104" s="30" t="str">
        <f>①陸連データ貼付け!I1104</f>
        <v>crew</v>
      </c>
      <c r="J1104" s="30" t="str">
        <f>①陸連データ貼付け!J1104</f>
        <v>クルー</v>
      </c>
      <c r="K1104" s="30" t="str">
        <f t="shared" si="56"/>
        <v>crew</v>
      </c>
      <c r="L1104" s="30" t="str">
        <f>IF(①陸連データ貼付け!P1104="","",①陸連データ貼付け!P1104)</f>
        <v/>
      </c>
      <c r="M1104" s="30" t="str">
        <f>①陸連データ貼付け!Q1104</f>
        <v>一般</v>
      </c>
    </row>
    <row r="1105" spans="1:13">
      <c r="A1105" s="30" t="str">
        <f>IF(①陸連データ貼付け!M1105="","",①陸連データ貼付け!M1105)</f>
        <v>4-143</v>
      </c>
      <c r="B1105" s="30" t="str">
        <f t="shared" si="54"/>
        <v>4</v>
      </c>
      <c r="C1105" s="30" t="str">
        <f t="shared" si="55"/>
        <v>-143</v>
      </c>
      <c r="D1105" s="30">
        <f>①陸連データ貼付け!B1105</f>
        <v>76774738</v>
      </c>
      <c r="E1105" s="30" t="str">
        <f>①陸連データ貼付け!C1105</f>
        <v>安藤　司晃</v>
      </c>
      <c r="F1105" s="30" t="str">
        <f>ASC(①陸連データ貼付け!D1105)</f>
        <v>ｱﾝﾄﾞｳ ｶｽﾞｱｷ</v>
      </c>
      <c r="G1105" s="30" t="str">
        <f>①陸連データ貼付け!E1105</f>
        <v>男</v>
      </c>
      <c r="H1105" s="30">
        <f>①陸連データ貼付け!H1105</f>
        <v>8189</v>
      </c>
      <c r="I1105" s="30" t="str">
        <f>①陸連データ貼付け!I1105</f>
        <v>新城クラブ</v>
      </c>
      <c r="J1105" s="30" t="str">
        <f>①陸連データ貼付け!J1105</f>
        <v>シンシロクラブ</v>
      </c>
      <c r="K1105" s="30" t="str">
        <f t="shared" si="56"/>
        <v>新城クラブ</v>
      </c>
      <c r="L1105" s="30" t="str">
        <f>IF(①陸連データ貼付け!P1105="","",①陸連データ貼付け!P1105)</f>
        <v/>
      </c>
      <c r="M1105" s="30" t="str">
        <f>①陸連データ貼付け!Q1105</f>
        <v>一般</v>
      </c>
    </row>
    <row r="1106" spans="1:13">
      <c r="A1106" s="30" t="str">
        <f>IF(①陸連データ貼付け!M1106="","",①陸連データ貼付け!M1106)</f>
        <v>4-137</v>
      </c>
      <c r="B1106" s="30" t="str">
        <f t="shared" si="54"/>
        <v>4</v>
      </c>
      <c r="C1106" s="30" t="str">
        <f t="shared" si="55"/>
        <v>-137</v>
      </c>
      <c r="D1106" s="30">
        <f>①陸連データ貼付け!B1106</f>
        <v>2936727</v>
      </c>
      <c r="E1106" s="30" t="str">
        <f>①陸連データ貼付け!C1106</f>
        <v>伊田　政史</v>
      </c>
      <c r="F1106" s="30" t="str">
        <f>ASC(①陸連データ貼付け!D1106)</f>
        <v>ｲﾀﾞ ﾏｻｼﾞ</v>
      </c>
      <c r="G1106" s="30" t="str">
        <f>①陸連データ貼付け!E1106</f>
        <v>男</v>
      </c>
      <c r="H1106" s="30">
        <f>①陸連データ貼付け!H1106</f>
        <v>8189</v>
      </c>
      <c r="I1106" s="30" t="str">
        <f>①陸連データ貼付け!I1106</f>
        <v>新城クラブ</v>
      </c>
      <c r="J1106" s="30" t="str">
        <f>①陸連データ貼付け!J1106</f>
        <v>シンシロクラブ</v>
      </c>
      <c r="K1106" s="30" t="str">
        <f t="shared" si="56"/>
        <v>新城クラブ</v>
      </c>
      <c r="L1106" s="30" t="str">
        <f>IF(①陸連データ貼付け!P1106="","",①陸連データ貼付け!P1106)</f>
        <v/>
      </c>
      <c r="M1106" s="30" t="str">
        <f>①陸連データ貼付け!Q1106</f>
        <v>一般</v>
      </c>
    </row>
    <row r="1107" spans="1:13">
      <c r="A1107" s="30" t="str">
        <f>IF(①陸連データ貼付け!M1107="","",①陸連データ貼付け!M1107)</f>
        <v>4-141</v>
      </c>
      <c r="B1107" s="30" t="str">
        <f t="shared" si="54"/>
        <v>4</v>
      </c>
      <c r="C1107" s="30" t="str">
        <f t="shared" si="55"/>
        <v>-141</v>
      </c>
      <c r="D1107" s="30">
        <f>①陸連データ貼付け!B1107</f>
        <v>2937425</v>
      </c>
      <c r="E1107" s="30" t="str">
        <f>①陸連データ貼付け!C1107</f>
        <v>井上　兼久</v>
      </c>
      <c r="F1107" s="30" t="str">
        <f>ASC(①陸連データ貼付け!D1107)</f>
        <v>ｲﾉｳｴ ｶﾈﾋｻ</v>
      </c>
      <c r="G1107" s="30" t="str">
        <f>①陸連データ貼付け!E1107</f>
        <v>男</v>
      </c>
      <c r="H1107" s="30">
        <f>①陸連データ貼付け!H1107</f>
        <v>8189</v>
      </c>
      <c r="I1107" s="30" t="str">
        <f>①陸連データ貼付け!I1107</f>
        <v>新城クラブ</v>
      </c>
      <c r="J1107" s="30" t="str">
        <f>①陸連データ貼付け!J1107</f>
        <v>シンシロクラブ</v>
      </c>
      <c r="K1107" s="30" t="str">
        <f t="shared" si="56"/>
        <v>新城クラブ</v>
      </c>
      <c r="L1107" s="30" t="str">
        <f>IF(①陸連データ貼付け!P1107="","",①陸連データ貼付け!P1107)</f>
        <v/>
      </c>
      <c r="M1107" s="30" t="str">
        <f>①陸連データ貼付け!Q1107</f>
        <v>一般</v>
      </c>
    </row>
    <row r="1108" spans="1:13">
      <c r="A1108" s="30" t="str">
        <f>IF(①陸連データ貼付け!M1108="","",①陸連データ貼付け!M1108)</f>
        <v>4-136</v>
      </c>
      <c r="B1108" s="30" t="str">
        <f t="shared" si="54"/>
        <v>4</v>
      </c>
      <c r="C1108" s="30" t="str">
        <f t="shared" si="55"/>
        <v>-136</v>
      </c>
      <c r="D1108" s="30">
        <f>①陸連データ貼付け!B1108</f>
        <v>2936525</v>
      </c>
      <c r="E1108" s="30" t="str">
        <f>①陸連データ貼付け!C1108</f>
        <v>今泉　義一</v>
      </c>
      <c r="F1108" s="30" t="str">
        <f>ASC(①陸連データ貼付け!D1108)</f>
        <v>ｲﾏｲｽﾞﾐ ﾖｼｶｽﾞ</v>
      </c>
      <c r="G1108" s="30" t="str">
        <f>①陸連データ貼付け!E1108</f>
        <v>男</v>
      </c>
      <c r="H1108" s="30">
        <f>①陸連データ貼付け!H1108</f>
        <v>8189</v>
      </c>
      <c r="I1108" s="30" t="str">
        <f>①陸連データ貼付け!I1108</f>
        <v>新城クラブ</v>
      </c>
      <c r="J1108" s="30" t="str">
        <f>①陸連データ貼付け!J1108</f>
        <v>シンシロクラブ</v>
      </c>
      <c r="K1108" s="30" t="str">
        <f t="shared" si="56"/>
        <v>新城クラブ</v>
      </c>
      <c r="L1108" s="30" t="str">
        <f>IF(①陸連データ貼付け!P1108="","",①陸連データ貼付け!P1108)</f>
        <v/>
      </c>
      <c r="M1108" s="30" t="str">
        <f>①陸連データ貼付け!Q1108</f>
        <v>一般</v>
      </c>
    </row>
    <row r="1109" spans="1:13">
      <c r="A1109" s="30" t="str">
        <f>IF(①陸連データ貼付け!M1109="","",①陸連データ貼付け!M1109)</f>
        <v>4-134</v>
      </c>
      <c r="B1109" s="30" t="str">
        <f t="shared" si="54"/>
        <v>4</v>
      </c>
      <c r="C1109" s="30" t="str">
        <f t="shared" si="55"/>
        <v>-134</v>
      </c>
      <c r="D1109" s="30">
        <f>①陸連データ貼付け!B1109</f>
        <v>2935827</v>
      </c>
      <c r="E1109" s="30" t="str">
        <f>①陸連データ貼付け!C1109</f>
        <v>今泉　良三</v>
      </c>
      <c r="F1109" s="30" t="str">
        <f>ASC(①陸連データ貼付け!D1109)</f>
        <v>ｲﾏｲｽﾞﾐ ﾖｼｿﾞｳ</v>
      </c>
      <c r="G1109" s="30" t="str">
        <f>①陸連データ貼付け!E1109</f>
        <v>男</v>
      </c>
      <c r="H1109" s="30">
        <f>①陸連データ貼付け!H1109</f>
        <v>8189</v>
      </c>
      <c r="I1109" s="30" t="str">
        <f>①陸連データ貼付け!I1109</f>
        <v>新城クラブ</v>
      </c>
      <c r="J1109" s="30" t="str">
        <f>①陸連データ貼付け!J1109</f>
        <v>シンシロクラブ</v>
      </c>
      <c r="K1109" s="30" t="str">
        <f t="shared" si="56"/>
        <v>新城クラブ</v>
      </c>
      <c r="L1109" s="30" t="str">
        <f>IF(①陸連データ貼付け!P1109="","",①陸連データ貼付け!P1109)</f>
        <v/>
      </c>
      <c r="M1109" s="30" t="str">
        <f>①陸連データ貼付け!Q1109</f>
        <v>一般</v>
      </c>
    </row>
    <row r="1110" spans="1:13">
      <c r="A1110" s="30" t="str">
        <f>IF(①陸連データ貼付け!M1110="","",①陸連データ貼付け!M1110)</f>
        <v>4-142</v>
      </c>
      <c r="B1110" s="30" t="str">
        <f t="shared" si="54"/>
        <v>4</v>
      </c>
      <c r="C1110" s="30" t="str">
        <f t="shared" si="55"/>
        <v>-142</v>
      </c>
      <c r="D1110" s="30">
        <f>①陸連データ貼付け!B1110</f>
        <v>2937728</v>
      </c>
      <c r="E1110" s="30" t="str">
        <f>①陸連データ貼付け!C1110</f>
        <v>垣内田　智子</v>
      </c>
      <c r="F1110" s="30" t="str">
        <f>ASC(①陸連データ貼付け!D1110)</f>
        <v>ｶｷｳﾁﾀﾞ ﾄﾓｺ</v>
      </c>
      <c r="G1110" s="30" t="str">
        <f>①陸連データ貼付け!E1110</f>
        <v>女</v>
      </c>
      <c r="H1110" s="30">
        <f>①陸連データ貼付け!H1110</f>
        <v>8189</v>
      </c>
      <c r="I1110" s="30" t="str">
        <f>①陸連データ貼付け!I1110</f>
        <v>新城クラブ</v>
      </c>
      <c r="J1110" s="30" t="str">
        <f>①陸連データ貼付け!J1110</f>
        <v>シンシロクラブ</v>
      </c>
      <c r="K1110" s="30" t="str">
        <f t="shared" si="56"/>
        <v>新城クラブ</v>
      </c>
      <c r="L1110" s="30" t="str">
        <f>IF(①陸連データ貼付け!P1110="","",①陸連データ貼付け!P1110)</f>
        <v/>
      </c>
      <c r="M1110" s="30" t="str">
        <f>①陸連データ貼付け!Q1110</f>
        <v>一般</v>
      </c>
    </row>
    <row r="1111" spans="1:13">
      <c r="A1111" s="30" t="str">
        <f>IF(①陸連データ貼付け!M1111="","",①陸連データ貼付け!M1111)</f>
        <v>Ｄ１３４</v>
      </c>
      <c r="B1111" s="30" t="str">
        <f t="shared" si="54"/>
        <v>Ｄ</v>
      </c>
      <c r="C1111" s="30" t="str">
        <f t="shared" si="55"/>
        <v>１３４</v>
      </c>
      <c r="D1111" s="30">
        <f>①陸連データ貼付け!B1111</f>
        <v>2936929</v>
      </c>
      <c r="E1111" s="30" t="str">
        <f>①陸連データ貼付け!C1111</f>
        <v>片桐　謹治</v>
      </c>
      <c r="F1111" s="30" t="str">
        <f>ASC(①陸連データ貼付け!D1111)</f>
        <v>ｶﾀｷﾞﾘ ｷﾝｼﾞ</v>
      </c>
      <c r="G1111" s="30" t="str">
        <f>①陸連データ貼付け!E1111</f>
        <v>男</v>
      </c>
      <c r="H1111" s="30">
        <f>①陸連データ貼付け!H1111</f>
        <v>8189</v>
      </c>
      <c r="I1111" s="30" t="str">
        <f>①陸連データ貼付け!I1111</f>
        <v>新城クラブ</v>
      </c>
      <c r="J1111" s="30" t="str">
        <f>①陸連データ貼付け!J1111</f>
        <v>シンシロクラブ</v>
      </c>
      <c r="K1111" s="30" t="str">
        <f t="shared" si="56"/>
        <v>新城クラブ</v>
      </c>
      <c r="L1111" s="30" t="str">
        <f>IF(①陸連データ貼付け!P1111="","",①陸連データ貼付け!P1111)</f>
        <v/>
      </c>
      <c r="M1111" s="30" t="str">
        <f>①陸連データ貼付け!Q1111</f>
        <v>一般</v>
      </c>
    </row>
    <row r="1112" spans="1:13">
      <c r="A1112" s="30" t="str">
        <f>IF(①陸連データ貼付け!M1112="","",①陸連データ貼付け!M1112)</f>
        <v>4-140</v>
      </c>
      <c r="B1112" s="30" t="str">
        <f t="shared" si="54"/>
        <v>4</v>
      </c>
      <c r="C1112" s="30" t="str">
        <f t="shared" si="55"/>
        <v>-140</v>
      </c>
      <c r="D1112" s="30">
        <f>①陸連データ貼付け!B1112</f>
        <v>2937223</v>
      </c>
      <c r="E1112" s="30" t="str">
        <f>①陸連データ貼付け!C1112</f>
        <v>神谷　勝則</v>
      </c>
      <c r="F1112" s="30" t="str">
        <f>ASC(①陸連データ貼付け!D1112)</f>
        <v>ｶﾐﾔ ｶﾂﾉﾘ</v>
      </c>
      <c r="G1112" s="30" t="str">
        <f>①陸連データ貼付け!E1112</f>
        <v>男</v>
      </c>
      <c r="H1112" s="30">
        <f>①陸連データ貼付け!H1112</f>
        <v>8189</v>
      </c>
      <c r="I1112" s="30" t="str">
        <f>①陸連データ貼付け!I1112</f>
        <v>新城クラブ</v>
      </c>
      <c r="J1112" s="30" t="str">
        <f>①陸連データ貼付け!J1112</f>
        <v>シンシロクラブ</v>
      </c>
      <c r="K1112" s="30" t="str">
        <f t="shared" si="56"/>
        <v>新城クラブ</v>
      </c>
      <c r="L1112" s="30" t="str">
        <f>IF(①陸連データ貼付け!P1112="","",①陸連データ貼付け!P1112)</f>
        <v/>
      </c>
      <c r="M1112" s="30" t="str">
        <f>①陸連データ貼付け!Q1112</f>
        <v>一般</v>
      </c>
    </row>
    <row r="1113" spans="1:13">
      <c r="A1113" s="30" t="str">
        <f>IF(①陸連データ貼付け!M1113="","",①陸連データ貼付け!M1113)</f>
        <v>4-135</v>
      </c>
      <c r="B1113" s="30" t="str">
        <f t="shared" si="54"/>
        <v>4</v>
      </c>
      <c r="C1113" s="30" t="str">
        <f t="shared" si="55"/>
        <v>-135</v>
      </c>
      <c r="D1113" s="30">
        <f>①陸連データ貼付け!B1113</f>
        <v>2936020</v>
      </c>
      <c r="E1113" s="30" t="str">
        <f>①陸連データ貼付け!C1113</f>
        <v>後藤　禎光</v>
      </c>
      <c r="F1113" s="30" t="str">
        <f>ASC(①陸連データ貼付け!D1113)</f>
        <v>ｺﾞﾄｳ ﾀﾀﾞﾐﾂ</v>
      </c>
      <c r="G1113" s="30" t="str">
        <f>①陸連データ貼付け!E1113</f>
        <v>男</v>
      </c>
      <c r="H1113" s="30">
        <f>①陸連データ貼付け!H1113</f>
        <v>8189</v>
      </c>
      <c r="I1113" s="30" t="str">
        <f>①陸連データ貼付け!I1113</f>
        <v>新城クラブ</v>
      </c>
      <c r="J1113" s="30" t="str">
        <f>①陸連データ貼付け!J1113</f>
        <v>シンシロクラブ</v>
      </c>
      <c r="K1113" s="30" t="str">
        <f t="shared" si="56"/>
        <v>新城クラブ</v>
      </c>
      <c r="L1113" s="30" t="str">
        <f>IF(①陸連データ貼付け!P1113="","",①陸連データ貼付け!P1113)</f>
        <v/>
      </c>
      <c r="M1113" s="30" t="str">
        <f>①陸連データ貼付け!Q1113</f>
        <v>一般</v>
      </c>
    </row>
    <row r="1114" spans="1:13">
      <c r="A1114" s="30" t="str">
        <f>IF(①陸連データ貼付け!M1114="","",①陸連データ貼付け!M1114)</f>
        <v>4-133</v>
      </c>
      <c r="B1114" s="30" t="str">
        <f t="shared" si="54"/>
        <v>4</v>
      </c>
      <c r="C1114" s="30" t="str">
        <f t="shared" si="55"/>
        <v>-133</v>
      </c>
      <c r="D1114" s="30">
        <f>①陸連データ貼付け!B1114</f>
        <v>2935726</v>
      </c>
      <c r="E1114" s="30" t="str">
        <f>①陸連データ貼付け!C1114</f>
        <v>杉浦　吉春</v>
      </c>
      <c r="F1114" s="30" t="str">
        <f>ASC(①陸連データ貼付け!D1114)</f>
        <v>ｽｷﾞｳﾗ ﾖｼﾊﾙ</v>
      </c>
      <c r="G1114" s="30" t="str">
        <f>①陸連データ貼付け!E1114</f>
        <v>男</v>
      </c>
      <c r="H1114" s="30">
        <f>①陸連データ貼付け!H1114</f>
        <v>8189</v>
      </c>
      <c r="I1114" s="30" t="str">
        <f>①陸連データ貼付け!I1114</f>
        <v>新城クラブ</v>
      </c>
      <c r="J1114" s="30" t="str">
        <f>①陸連データ貼付け!J1114</f>
        <v>シンシロクラブ</v>
      </c>
      <c r="K1114" s="30" t="str">
        <f t="shared" si="56"/>
        <v>新城クラブ</v>
      </c>
      <c r="L1114" s="30" t="str">
        <f>IF(①陸連データ貼付け!P1114="","",①陸連データ貼付け!P1114)</f>
        <v/>
      </c>
      <c r="M1114" s="30" t="str">
        <f>①陸連データ貼付け!Q1114</f>
        <v>一般</v>
      </c>
    </row>
    <row r="1115" spans="1:13">
      <c r="A1115" s="30" t="str">
        <f>IF(①陸連データ貼付け!M1115="","",①陸連データ貼付け!M1115)</f>
        <v>4-139</v>
      </c>
      <c r="B1115" s="30" t="str">
        <f t="shared" si="54"/>
        <v>4</v>
      </c>
      <c r="C1115" s="30" t="str">
        <f t="shared" si="55"/>
        <v>-139</v>
      </c>
      <c r="D1115" s="30">
        <f>①陸連データ貼付け!B1115</f>
        <v>2937122</v>
      </c>
      <c r="E1115" s="30" t="str">
        <f>①陸連データ貼付け!C1115</f>
        <v>鈴木　英之</v>
      </c>
      <c r="F1115" s="30" t="str">
        <f>ASC(①陸連データ貼付け!D1115)</f>
        <v>ｽｽﾞｷ ﾋﾃﾞﾕｷ</v>
      </c>
      <c r="G1115" s="30" t="str">
        <f>①陸連データ貼付け!E1115</f>
        <v>男</v>
      </c>
      <c r="H1115" s="30">
        <f>①陸連データ貼付け!H1115</f>
        <v>8189</v>
      </c>
      <c r="I1115" s="30" t="str">
        <f>①陸連データ貼付け!I1115</f>
        <v>新城クラブ</v>
      </c>
      <c r="J1115" s="30" t="str">
        <f>①陸連データ貼付け!J1115</f>
        <v>シンシロクラブ</v>
      </c>
      <c r="K1115" s="30" t="str">
        <f t="shared" si="56"/>
        <v>新城クラブ</v>
      </c>
      <c r="L1115" s="30" t="str">
        <f>IF(①陸連データ貼付け!P1115="","",①陸連データ貼付け!P1115)</f>
        <v/>
      </c>
      <c r="M1115" s="30" t="str">
        <f>①陸連データ貼付け!Q1115</f>
        <v>一般</v>
      </c>
    </row>
    <row r="1116" spans="1:13">
      <c r="A1116" s="30" t="str">
        <f>IF(①陸連データ貼付け!M1116="","",①陸連データ貼付け!M1116)</f>
        <v>Ｄ１３６</v>
      </c>
      <c r="B1116" s="30" t="str">
        <f t="shared" si="54"/>
        <v>Ｄ</v>
      </c>
      <c r="C1116" s="30" t="str">
        <f t="shared" si="55"/>
        <v>１３６</v>
      </c>
      <c r="D1116" s="30">
        <f>①陸連データ貼付け!B1116</f>
        <v>72064928</v>
      </c>
      <c r="E1116" s="30" t="str">
        <f>①陸連データ貼付け!C1116</f>
        <v>鈴木　良幸</v>
      </c>
      <c r="F1116" s="30" t="str">
        <f>ASC(①陸連データ貼付け!D1116)</f>
        <v>ｽｽﾞｷ ﾖｼﾕｷ</v>
      </c>
      <c r="G1116" s="30" t="str">
        <f>①陸連データ貼付け!E1116</f>
        <v>男</v>
      </c>
      <c r="H1116" s="30">
        <f>①陸連データ貼付け!H1116</f>
        <v>8189</v>
      </c>
      <c r="I1116" s="30" t="str">
        <f>①陸連データ貼付け!I1116</f>
        <v>新城クラブ</v>
      </c>
      <c r="J1116" s="30" t="str">
        <f>①陸連データ貼付け!J1116</f>
        <v>シンシロクラブ</v>
      </c>
      <c r="K1116" s="30" t="str">
        <f t="shared" si="56"/>
        <v>新城クラブ</v>
      </c>
      <c r="L1116" s="30" t="str">
        <f>IF(①陸連データ貼付け!P1116="","",①陸連データ貼付け!P1116)</f>
        <v/>
      </c>
      <c r="M1116" s="30" t="str">
        <f>①陸連データ貼付け!Q1116</f>
        <v>一般</v>
      </c>
    </row>
    <row r="1117" spans="1:13">
      <c r="A1117" s="30" t="str">
        <f>IF(①陸連データ貼付け!M1117="","",①陸連データ貼付け!M1117)</f>
        <v>Ｄ１３５</v>
      </c>
      <c r="B1117" s="30" t="str">
        <f t="shared" si="54"/>
        <v>Ｄ</v>
      </c>
      <c r="C1117" s="30" t="str">
        <f t="shared" si="55"/>
        <v>１３５</v>
      </c>
      <c r="D1117" s="30">
        <f>①陸連データ貼付け!B1117</f>
        <v>2937021</v>
      </c>
      <c r="E1117" s="30" t="str">
        <f>①陸連データ貼付け!C1117</f>
        <v>中川　四郎</v>
      </c>
      <c r="F1117" s="30" t="str">
        <f>ASC(①陸連データ貼付け!D1117)</f>
        <v>ﾅｶｶﾞﾜ ｼﾛｳ</v>
      </c>
      <c r="G1117" s="30" t="str">
        <f>①陸連データ貼付け!E1117</f>
        <v>男</v>
      </c>
      <c r="H1117" s="30">
        <f>①陸連データ貼付け!H1117</f>
        <v>8189</v>
      </c>
      <c r="I1117" s="30" t="str">
        <f>①陸連データ貼付け!I1117</f>
        <v>新城クラブ</v>
      </c>
      <c r="J1117" s="30" t="str">
        <f>①陸連データ貼付け!J1117</f>
        <v>シンシロクラブ</v>
      </c>
      <c r="K1117" s="30" t="str">
        <f t="shared" si="56"/>
        <v>新城クラブ</v>
      </c>
      <c r="L1117" s="30" t="str">
        <f>IF(①陸連データ貼付け!P1117="","",①陸連データ貼付け!P1117)</f>
        <v/>
      </c>
      <c r="M1117" s="30" t="str">
        <f>①陸連データ貼付け!Q1117</f>
        <v>一般</v>
      </c>
    </row>
    <row r="1118" spans="1:13">
      <c r="A1118" s="30" t="str">
        <f>IF(①陸連データ貼付け!M1118="","",①陸連データ貼付け!M1118)</f>
        <v>4-131</v>
      </c>
      <c r="B1118" s="30" t="str">
        <f t="shared" si="54"/>
        <v>4</v>
      </c>
      <c r="C1118" s="30" t="str">
        <f t="shared" si="55"/>
        <v>-131</v>
      </c>
      <c r="D1118" s="30">
        <f>①陸連データ貼付け!B1118</f>
        <v>2934220</v>
      </c>
      <c r="E1118" s="30" t="str">
        <f>①陸連データ貼付け!C1118</f>
        <v>中西　征裕</v>
      </c>
      <c r="F1118" s="30" t="str">
        <f>ASC(①陸連データ貼付け!D1118)</f>
        <v>ﾅｶﾆｼ ﾏｻﾋﾛ</v>
      </c>
      <c r="G1118" s="30" t="str">
        <f>①陸連データ貼付け!E1118</f>
        <v>男</v>
      </c>
      <c r="H1118" s="30">
        <f>①陸連データ貼付け!H1118</f>
        <v>8189</v>
      </c>
      <c r="I1118" s="30" t="str">
        <f>①陸連データ貼付け!I1118</f>
        <v>新城クラブ</v>
      </c>
      <c r="J1118" s="30" t="str">
        <f>①陸連データ貼付け!J1118</f>
        <v>シンシロクラブ</v>
      </c>
      <c r="K1118" s="30" t="str">
        <f t="shared" si="56"/>
        <v>新城クラブ</v>
      </c>
      <c r="L1118" s="30" t="str">
        <f>IF(①陸連データ貼付け!P1118="","",①陸連データ貼付け!P1118)</f>
        <v/>
      </c>
      <c r="M1118" s="30" t="str">
        <f>①陸連データ貼付け!Q1118</f>
        <v>一般</v>
      </c>
    </row>
    <row r="1119" spans="1:13">
      <c r="A1119" s="30" t="str">
        <f>IF(①陸連データ貼付け!M1119="","",①陸連データ貼付け!M1119)</f>
        <v>4-138</v>
      </c>
      <c r="B1119" s="30" t="str">
        <f t="shared" si="54"/>
        <v>4</v>
      </c>
      <c r="C1119" s="30" t="str">
        <f t="shared" si="55"/>
        <v>-138</v>
      </c>
      <c r="D1119" s="30">
        <f>①陸連データ貼付け!B1119</f>
        <v>2936828</v>
      </c>
      <c r="E1119" s="30" t="str">
        <f>①陸連データ貼付け!C1119</f>
        <v>夏目　浩孝</v>
      </c>
      <c r="F1119" s="30" t="str">
        <f>ASC(①陸連データ貼付け!D1119)</f>
        <v>ﾅﾂﾒ ﾋﾛﾀｶ</v>
      </c>
      <c r="G1119" s="30" t="str">
        <f>①陸連データ貼付け!E1119</f>
        <v>男</v>
      </c>
      <c r="H1119" s="30">
        <f>①陸連データ貼付け!H1119</f>
        <v>8189</v>
      </c>
      <c r="I1119" s="30" t="str">
        <f>①陸連データ貼付け!I1119</f>
        <v>新城クラブ</v>
      </c>
      <c r="J1119" s="30" t="str">
        <f>①陸連データ貼付け!J1119</f>
        <v>シンシロクラブ</v>
      </c>
      <c r="K1119" s="30" t="str">
        <f t="shared" si="56"/>
        <v>新城クラブ</v>
      </c>
      <c r="L1119" s="30" t="str">
        <f>IF(①陸連データ貼付け!P1119="","",①陸連データ貼付け!P1119)</f>
        <v/>
      </c>
      <c r="M1119" s="30" t="str">
        <f>①陸連データ貼付け!Q1119</f>
        <v>一般</v>
      </c>
    </row>
    <row r="1120" spans="1:13">
      <c r="A1120" s="30" t="str">
        <f>IF(①陸連データ貼付け!M1120="","",①陸連データ貼付け!M1120)</f>
        <v>4-132</v>
      </c>
      <c r="B1120" s="30" t="str">
        <f t="shared" si="54"/>
        <v>4</v>
      </c>
      <c r="C1120" s="30" t="str">
        <f t="shared" si="55"/>
        <v>-132</v>
      </c>
      <c r="D1120" s="30">
        <f>①陸連データ貼付け!B1120</f>
        <v>2935625</v>
      </c>
      <c r="E1120" s="30" t="str">
        <f>①陸連データ貼付け!C1120</f>
        <v>山崎　朗生</v>
      </c>
      <c r="F1120" s="30" t="str">
        <f>ASC(①陸連データ貼付け!D1120)</f>
        <v>ﾔﾏｻﾞｷ ｱｷｵ</v>
      </c>
      <c r="G1120" s="30" t="str">
        <f>①陸連データ貼付け!E1120</f>
        <v>男</v>
      </c>
      <c r="H1120" s="30">
        <f>①陸連データ貼付け!H1120</f>
        <v>8189</v>
      </c>
      <c r="I1120" s="30" t="str">
        <f>①陸連データ貼付け!I1120</f>
        <v>新城クラブ</v>
      </c>
      <c r="J1120" s="30" t="str">
        <f>①陸連データ貼付け!J1120</f>
        <v>シンシロクラブ</v>
      </c>
      <c r="K1120" s="30" t="str">
        <f t="shared" si="56"/>
        <v>新城クラブ</v>
      </c>
      <c r="L1120" s="30" t="str">
        <f>IF(①陸連データ貼付け!P1120="","",①陸連データ貼付け!P1120)</f>
        <v/>
      </c>
      <c r="M1120" s="30" t="str">
        <f>①陸連データ貼付け!Q1120</f>
        <v>一般</v>
      </c>
    </row>
    <row r="1121" spans="1:13">
      <c r="A1121" s="30" t="str">
        <f>IF(①陸連データ貼付け!M1121="","",①陸連データ貼付け!M1121)</f>
        <v>4-190</v>
      </c>
      <c r="B1121" s="30" t="str">
        <f t="shared" si="54"/>
        <v>4</v>
      </c>
      <c r="C1121" s="30" t="str">
        <f t="shared" si="55"/>
        <v>-190</v>
      </c>
      <c r="D1121" s="30">
        <f>①陸連データ貼付け!B1121</f>
        <v>2937526</v>
      </c>
      <c r="E1121" s="30" t="str">
        <f>①陸連データ貼付け!C1121</f>
        <v>山田　人巳</v>
      </c>
      <c r="F1121" s="30" t="str">
        <f>ASC(①陸連データ貼付け!D1121)</f>
        <v>ﾔﾏﾀﾞ ﾋﾄﾐ</v>
      </c>
      <c r="G1121" s="30" t="str">
        <f>①陸連データ貼付け!E1121</f>
        <v>男</v>
      </c>
      <c r="H1121" s="30">
        <f>①陸連データ貼付け!H1121</f>
        <v>8189</v>
      </c>
      <c r="I1121" s="30" t="str">
        <f>①陸連データ貼付け!I1121</f>
        <v>新城クラブ</v>
      </c>
      <c r="J1121" s="30" t="str">
        <f>①陸連データ貼付け!J1121</f>
        <v>シンシロクラブ</v>
      </c>
      <c r="K1121" s="30" t="str">
        <f t="shared" si="56"/>
        <v>新城クラブ</v>
      </c>
      <c r="L1121" s="30" t="str">
        <f>IF(①陸連データ貼付け!P1121="","",①陸連データ貼付け!P1121)</f>
        <v/>
      </c>
      <c r="M1121" s="30" t="str">
        <f>①陸連データ貼付け!Q1121</f>
        <v>一般</v>
      </c>
    </row>
    <row r="1122" spans="1:13">
      <c r="A1122" s="30" t="str">
        <f>IF(①陸連データ貼付け!M1122="","",①陸連データ貼付け!M1122)</f>
        <v>Ｄ１１２</v>
      </c>
      <c r="B1122" s="30" t="str">
        <f t="shared" si="54"/>
        <v>Ｄ</v>
      </c>
      <c r="C1122" s="30" t="str">
        <f t="shared" si="55"/>
        <v>１１２</v>
      </c>
      <c r="D1122" s="30">
        <f>①陸連データ貼付け!B1122</f>
        <v>89242126</v>
      </c>
      <c r="E1122" s="30" t="str">
        <f>①陸連データ貼付け!C1122</f>
        <v>市田　悠真</v>
      </c>
      <c r="F1122" s="30" t="str">
        <f>ASC(①陸連データ貼付け!D1122)</f>
        <v>ｲﾁﾀﾞ ﾕｳﾏ</v>
      </c>
      <c r="G1122" s="30" t="str">
        <f>①陸連データ貼付け!E1122</f>
        <v>男</v>
      </c>
      <c r="H1122" s="30">
        <f>①陸連データ貼付け!H1122</f>
        <v>30544</v>
      </c>
      <c r="I1122" s="30" t="str">
        <f>①陸連データ貼付け!I1122</f>
        <v>泉州電業（株）ＴＲＣ</v>
      </c>
      <c r="J1122" s="30" t="str">
        <f>①陸連データ貼付け!J1122</f>
        <v>センシュウデンギョウ　ティーアールシー</v>
      </c>
      <c r="K1122" s="30" t="str">
        <f t="shared" si="56"/>
        <v>泉州電業（株）ＴＲＣ</v>
      </c>
      <c r="L1122" s="30" t="str">
        <f>IF(①陸連データ貼付け!P1122="","",①陸連データ貼付け!P1122)</f>
        <v/>
      </c>
      <c r="M1122" s="30" t="str">
        <f>①陸連データ貼付け!Q1122</f>
        <v>一般</v>
      </c>
    </row>
    <row r="1123" spans="1:13">
      <c r="A1123" s="30" t="str">
        <f>IF(①陸連データ貼付け!M1123="","",①陸連データ貼付け!M1123)</f>
        <v>Ｄ１１１</v>
      </c>
      <c r="B1123" s="30" t="str">
        <f t="shared" si="54"/>
        <v>Ｄ</v>
      </c>
      <c r="C1123" s="30" t="str">
        <f t="shared" si="55"/>
        <v>１１１</v>
      </c>
      <c r="D1123" s="30">
        <f>①陸連データ貼付け!B1123</f>
        <v>89241630</v>
      </c>
      <c r="E1123" s="30" t="str">
        <f>①陸連データ貼付け!C1123</f>
        <v>奥野　正和</v>
      </c>
      <c r="F1123" s="30" t="str">
        <f>ASC(①陸連データ貼付け!D1123)</f>
        <v>ｵｸﾉ ﾏｻｶｽﾞ</v>
      </c>
      <c r="G1123" s="30" t="str">
        <f>①陸連データ貼付け!E1123</f>
        <v>男</v>
      </c>
      <c r="H1123" s="30">
        <f>①陸連データ貼付け!H1123</f>
        <v>30544</v>
      </c>
      <c r="I1123" s="30" t="str">
        <f>①陸連データ貼付け!I1123</f>
        <v>泉州電業（株）ＴＲＣ</v>
      </c>
      <c r="J1123" s="30" t="str">
        <f>①陸連データ貼付け!J1123</f>
        <v>センシュウデンギョウ　ティーアールシー</v>
      </c>
      <c r="K1123" s="30" t="str">
        <f t="shared" si="56"/>
        <v>泉州電業（株）ＴＲＣ</v>
      </c>
      <c r="L1123" s="30" t="str">
        <f>IF(①陸連データ貼付け!P1123="","",①陸連データ貼付け!P1123)</f>
        <v/>
      </c>
      <c r="M1123" s="30" t="str">
        <f>①陸連データ貼付け!Q1123</f>
        <v>一般</v>
      </c>
    </row>
    <row r="1124" spans="1:13">
      <c r="A1124" s="30" t="str">
        <f>IF(①陸連データ貼付け!M1124="","",①陸連データ貼付け!M1124)</f>
        <v>Ｄ１１０</v>
      </c>
      <c r="B1124" s="30" t="str">
        <f t="shared" si="54"/>
        <v>Ｄ</v>
      </c>
      <c r="C1124" s="30" t="str">
        <f t="shared" si="55"/>
        <v>１１０</v>
      </c>
      <c r="D1124" s="30">
        <f>①陸連データ貼付け!B1124</f>
        <v>71479937</v>
      </c>
      <c r="E1124" s="30" t="str">
        <f>①陸連データ貼付け!C1124</f>
        <v>栗山　峻志</v>
      </c>
      <c r="F1124" s="30" t="str">
        <f>ASC(①陸連データ貼付け!D1124)</f>
        <v>ｸﾘﾔﾏ ﾀｶｼ</v>
      </c>
      <c r="G1124" s="30" t="str">
        <f>①陸連データ貼付け!E1124</f>
        <v>男</v>
      </c>
      <c r="H1124" s="30">
        <f>①陸連データ貼付け!H1124</f>
        <v>30544</v>
      </c>
      <c r="I1124" s="30" t="str">
        <f>①陸連データ貼付け!I1124</f>
        <v>泉州電業（株）ＴＲＣ</v>
      </c>
      <c r="J1124" s="30" t="str">
        <f>①陸連データ貼付け!J1124</f>
        <v>センシュウデンギョウ　ティーアールシー</v>
      </c>
      <c r="K1124" s="30" t="str">
        <f t="shared" si="56"/>
        <v>泉州電業（株）ＴＲＣ</v>
      </c>
      <c r="L1124" s="30" t="str">
        <f>IF(①陸連データ貼付け!P1124="","",①陸連データ貼付け!P1124)</f>
        <v/>
      </c>
      <c r="M1124" s="30" t="str">
        <f>①陸連データ貼付け!Q1124</f>
        <v>一般</v>
      </c>
    </row>
    <row r="1125" spans="1:13">
      <c r="A1125" s="30" t="str">
        <f>IF(①陸連データ貼付け!M1125="","",①陸連データ貼付け!M1125)</f>
        <v>Ｄ１１４</v>
      </c>
      <c r="B1125" s="30" t="str">
        <f t="shared" si="54"/>
        <v>Ｄ</v>
      </c>
      <c r="C1125" s="30" t="str">
        <f t="shared" si="55"/>
        <v>１１４</v>
      </c>
      <c r="D1125" s="30">
        <f>①陸連データ貼付け!B1125</f>
        <v>90219627</v>
      </c>
      <c r="E1125" s="30" t="str">
        <f>①陸連データ貼付け!C1125</f>
        <v>西井　良</v>
      </c>
      <c r="F1125" s="30" t="str">
        <f>ASC(①陸連データ貼付け!D1125)</f>
        <v>ﾆｼｲ ﾘｮｳ</v>
      </c>
      <c r="G1125" s="30" t="str">
        <f>①陸連データ貼付け!E1125</f>
        <v>男</v>
      </c>
      <c r="H1125" s="30">
        <f>①陸連データ貼付け!H1125</f>
        <v>30544</v>
      </c>
      <c r="I1125" s="30" t="str">
        <f>①陸連データ貼付け!I1125</f>
        <v>泉州電業（株）ＴＲＣ</v>
      </c>
      <c r="J1125" s="30" t="str">
        <f>①陸連データ貼付け!J1125</f>
        <v>センシュウデンギョウ　ティーアールシー</v>
      </c>
      <c r="K1125" s="30" t="str">
        <f t="shared" si="56"/>
        <v>泉州電業（株）ＴＲＣ</v>
      </c>
      <c r="L1125" s="30" t="str">
        <f>IF(①陸連データ貼付け!P1125="","",①陸連データ貼付け!P1125)</f>
        <v/>
      </c>
      <c r="M1125" s="30" t="str">
        <f>①陸連データ貼付け!Q1125</f>
        <v>一般</v>
      </c>
    </row>
    <row r="1126" spans="1:13">
      <c r="A1126" s="30" t="str">
        <f>IF(①陸連データ貼付け!M1126="","",①陸連データ貼付け!M1126)</f>
        <v>Ｄ１１３</v>
      </c>
      <c r="B1126" s="30" t="str">
        <f t="shared" si="54"/>
        <v>Ｄ</v>
      </c>
      <c r="C1126" s="30" t="str">
        <f t="shared" si="55"/>
        <v>１１３</v>
      </c>
      <c r="D1126" s="30">
        <f>①陸連データ貼付け!B1126</f>
        <v>89242732</v>
      </c>
      <c r="E1126" s="30" t="str">
        <f>①陸連データ貼付け!C1126</f>
        <v>原　泰彦</v>
      </c>
      <c r="F1126" s="30" t="str">
        <f>ASC(①陸連データ貼付け!D1126)</f>
        <v>ﾊﾗ ﾔｽﾋｺ</v>
      </c>
      <c r="G1126" s="30" t="str">
        <f>①陸連データ貼付け!E1126</f>
        <v>男</v>
      </c>
      <c r="H1126" s="30">
        <f>①陸連データ貼付け!H1126</f>
        <v>30544</v>
      </c>
      <c r="I1126" s="30" t="str">
        <f>①陸連データ貼付け!I1126</f>
        <v>泉州電業（株）ＴＲＣ</v>
      </c>
      <c r="J1126" s="30" t="str">
        <f>①陸連データ貼付け!J1126</f>
        <v>センシュウデンギョウ　ティーアールシー</v>
      </c>
      <c r="K1126" s="30" t="str">
        <f t="shared" si="56"/>
        <v>泉州電業（株）ＴＲＣ</v>
      </c>
      <c r="L1126" s="30" t="str">
        <f>IF(①陸連データ貼付け!P1126="","",①陸連データ貼付け!P1126)</f>
        <v/>
      </c>
      <c r="M1126" s="30" t="str">
        <f>①陸連データ貼付け!Q1126</f>
        <v>一般</v>
      </c>
    </row>
    <row r="1127" spans="1:13">
      <c r="A1127" s="30" t="str">
        <f>IF(①陸連データ貼付け!M1127="","",①陸連データ貼付け!M1127)</f>
        <v>Ｄ５８</v>
      </c>
      <c r="B1127" s="30" t="str">
        <f t="shared" si="54"/>
        <v>Ｄ</v>
      </c>
      <c r="C1127" s="30" t="str">
        <f t="shared" si="55"/>
        <v>５８</v>
      </c>
      <c r="D1127" s="30">
        <f>①陸連データ貼付け!B1127</f>
        <v>84919233</v>
      </c>
      <c r="E1127" s="30" t="str">
        <f>①陸連データ貼付け!C1127</f>
        <v>浅井　一浩</v>
      </c>
      <c r="F1127" s="30" t="str">
        <f>ASC(①陸連データ貼付け!D1127)</f>
        <v>ｱｻｲ ｶｽﾞﾋﾛ</v>
      </c>
      <c r="G1127" s="30" t="str">
        <f>①陸連データ貼付け!E1127</f>
        <v>男</v>
      </c>
      <c r="H1127" s="30">
        <f>①陸連データ貼付け!H1127</f>
        <v>30203</v>
      </c>
      <c r="I1127" s="30" t="str">
        <f>①陸連データ貼付け!I1127</f>
        <v>TAHARA Racing</v>
      </c>
      <c r="J1127" s="30" t="str">
        <f>①陸連データ貼付け!J1127</f>
        <v>タハラ　レーシング</v>
      </c>
      <c r="K1127" s="30" t="str">
        <f t="shared" si="56"/>
        <v>TAHARA Racing</v>
      </c>
      <c r="L1127" s="30" t="str">
        <f>IF(①陸連データ貼付け!P1127="","",①陸連データ貼付け!P1127)</f>
        <v/>
      </c>
      <c r="M1127" s="30" t="str">
        <f>①陸連データ貼付け!Q1127</f>
        <v>一般</v>
      </c>
    </row>
    <row r="1128" spans="1:13">
      <c r="A1128" s="30" t="str">
        <f>IF(①陸連データ貼付け!M1128="","",①陸連データ貼付け!M1128)</f>
        <v>Ｄ５２</v>
      </c>
      <c r="B1128" s="30" t="str">
        <f t="shared" si="54"/>
        <v>Ｄ</v>
      </c>
      <c r="C1128" s="30" t="str">
        <f t="shared" si="55"/>
        <v>５２</v>
      </c>
      <c r="D1128" s="30">
        <f>①陸連データ貼付け!B1128</f>
        <v>3017112</v>
      </c>
      <c r="E1128" s="30" t="str">
        <f>①陸連データ貼付け!C1128</f>
        <v>内田　直将</v>
      </c>
      <c r="F1128" s="30" t="str">
        <f>ASC(①陸連データ貼付け!D1128)</f>
        <v>ｳﾁﾀﾞ ﾀｶﾏｻ</v>
      </c>
      <c r="G1128" s="30" t="str">
        <f>①陸連データ貼付け!E1128</f>
        <v>男</v>
      </c>
      <c r="H1128" s="30">
        <f>①陸連データ貼付け!H1128</f>
        <v>30203</v>
      </c>
      <c r="I1128" s="30" t="str">
        <f>①陸連データ貼付け!I1128</f>
        <v>TAHARA Racing</v>
      </c>
      <c r="J1128" s="30" t="str">
        <f>①陸連データ貼付け!J1128</f>
        <v>タハラ　レーシング</v>
      </c>
      <c r="K1128" s="30" t="str">
        <f t="shared" si="56"/>
        <v>TAHARA Racing</v>
      </c>
      <c r="L1128" s="30" t="str">
        <f>IF(①陸連データ貼付け!P1128="","",①陸連データ貼付け!P1128)</f>
        <v/>
      </c>
      <c r="M1128" s="30" t="str">
        <f>①陸連データ貼付け!Q1128</f>
        <v>一般</v>
      </c>
    </row>
    <row r="1129" spans="1:13">
      <c r="A1129" s="30" t="str">
        <f>IF(①陸連データ貼付け!M1129="","",①陸連データ貼付け!M1129)</f>
        <v>Ｄ５０</v>
      </c>
      <c r="B1129" s="30" t="str">
        <f t="shared" si="54"/>
        <v>Ｄ</v>
      </c>
      <c r="C1129" s="30" t="str">
        <f t="shared" si="55"/>
        <v>５０</v>
      </c>
      <c r="D1129" s="30">
        <f>①陸連データ貼付け!B1129</f>
        <v>3016616</v>
      </c>
      <c r="E1129" s="30" t="str">
        <f>①陸連データ貼付け!C1129</f>
        <v>尾田　賢典</v>
      </c>
      <c r="F1129" s="30" t="str">
        <f>ASC(①陸連データ貼付け!D1129)</f>
        <v>ｵﾀﾞ ﾖｼﾉﾘ</v>
      </c>
      <c r="G1129" s="30" t="str">
        <f>①陸連データ貼付け!E1129</f>
        <v>男</v>
      </c>
      <c r="H1129" s="30">
        <f>①陸連データ貼付け!H1129</f>
        <v>30203</v>
      </c>
      <c r="I1129" s="30" t="str">
        <f>①陸連データ貼付け!I1129</f>
        <v>TAHARA Racing</v>
      </c>
      <c r="J1129" s="30" t="str">
        <f>①陸連データ貼付け!J1129</f>
        <v>タハラ　レーシング</v>
      </c>
      <c r="K1129" s="30" t="str">
        <f t="shared" si="56"/>
        <v>TAHARA Racing</v>
      </c>
      <c r="L1129" s="30" t="str">
        <f>IF(①陸連データ貼付け!P1129="","",①陸連データ貼付け!P1129)</f>
        <v/>
      </c>
      <c r="M1129" s="30" t="str">
        <f>①陸連データ貼付け!Q1129</f>
        <v>一般</v>
      </c>
    </row>
    <row r="1130" spans="1:13">
      <c r="A1130" s="30" t="str">
        <f>IF(①陸連データ貼付け!M1130="","",①陸連データ貼付け!M1130)</f>
        <v>Ｄ５３</v>
      </c>
      <c r="B1130" s="30" t="str">
        <f t="shared" ref="B1130:B1193" si="57">LEFT(A1130,1)</f>
        <v>Ｄ</v>
      </c>
      <c r="C1130" s="30" t="str">
        <f t="shared" ref="C1130:C1193" si="58">REPLACE(A1130,1,1,"")</f>
        <v>５３</v>
      </c>
      <c r="D1130" s="30">
        <f>①陸連データ貼付け!B1130</f>
        <v>3017415</v>
      </c>
      <c r="E1130" s="30" t="str">
        <f>①陸連データ貼付け!C1130</f>
        <v>杉本　将友</v>
      </c>
      <c r="F1130" s="30" t="str">
        <f>ASC(①陸連データ貼付け!D1130)</f>
        <v>ｽｷﾞﾓﾄ ﾏｻﾄﾓ</v>
      </c>
      <c r="G1130" s="30" t="str">
        <f>①陸連データ貼付け!E1130</f>
        <v>男</v>
      </c>
      <c r="H1130" s="30">
        <f>①陸連データ貼付け!H1130</f>
        <v>30203</v>
      </c>
      <c r="I1130" s="30" t="str">
        <f>①陸連データ貼付け!I1130</f>
        <v>TAHARA Racing</v>
      </c>
      <c r="J1130" s="30" t="str">
        <f>①陸連データ貼付け!J1130</f>
        <v>タハラ　レーシング</v>
      </c>
      <c r="K1130" s="30" t="str">
        <f t="shared" ref="K1130:K1193" si="59">I1130</f>
        <v>TAHARA Racing</v>
      </c>
      <c r="L1130" s="30" t="str">
        <f>IF(①陸連データ貼付け!P1130="","",①陸連データ貼付け!P1130)</f>
        <v/>
      </c>
      <c r="M1130" s="30" t="str">
        <f>①陸連データ貼付け!Q1130</f>
        <v>一般</v>
      </c>
    </row>
    <row r="1131" spans="1:13">
      <c r="A1131" s="30" t="str">
        <f>IF(①陸連データ貼付け!M1131="","",①陸連データ貼付け!M1131)</f>
        <v>Ｄ５６</v>
      </c>
      <c r="B1131" s="30" t="str">
        <f t="shared" si="57"/>
        <v>Ｄ</v>
      </c>
      <c r="C1131" s="30" t="str">
        <f t="shared" si="58"/>
        <v>５６</v>
      </c>
      <c r="D1131" s="30">
        <f>①陸連データ貼付け!B1131</f>
        <v>56961936</v>
      </c>
      <c r="E1131" s="30" t="str">
        <f>①陸連データ貼付け!C1131</f>
        <v>高橋　謙介</v>
      </c>
      <c r="F1131" s="30" t="str">
        <f>ASC(①陸連データ貼付け!D1131)</f>
        <v>ﾀｶﾊｼ ｹﾝｽｹ</v>
      </c>
      <c r="G1131" s="30" t="str">
        <f>①陸連データ貼付け!E1131</f>
        <v>男</v>
      </c>
      <c r="H1131" s="30">
        <f>①陸連データ貼付け!H1131</f>
        <v>30203</v>
      </c>
      <c r="I1131" s="30" t="str">
        <f>①陸連データ貼付け!I1131</f>
        <v>TAHARA Racing</v>
      </c>
      <c r="J1131" s="30" t="str">
        <f>①陸連データ貼付け!J1131</f>
        <v>タハラ　レーシング</v>
      </c>
      <c r="K1131" s="30" t="str">
        <f t="shared" si="59"/>
        <v>TAHARA Racing</v>
      </c>
      <c r="L1131" s="30" t="str">
        <f>IF(①陸連データ貼付け!P1131="","",①陸連データ貼付け!P1131)</f>
        <v/>
      </c>
      <c r="M1131" s="30" t="str">
        <f>①陸連データ貼付け!Q1131</f>
        <v>一般</v>
      </c>
    </row>
    <row r="1132" spans="1:13">
      <c r="A1132" s="30" t="str">
        <f>IF(①陸連データ貼付け!M1132="","",①陸連データ貼付け!M1132)</f>
        <v>Ｄ５４</v>
      </c>
      <c r="B1132" s="30" t="str">
        <f t="shared" si="57"/>
        <v>Ｄ</v>
      </c>
      <c r="C1132" s="30" t="str">
        <f t="shared" si="58"/>
        <v>５４</v>
      </c>
      <c r="D1132" s="30">
        <f>①陸連データ貼付け!B1132</f>
        <v>3103310</v>
      </c>
      <c r="E1132" s="30" t="str">
        <f>①陸連データ貼付け!C1132</f>
        <v>高林　祐介</v>
      </c>
      <c r="F1132" s="30" t="str">
        <f>ASC(①陸連データ貼付け!D1132)</f>
        <v>ﾀｶﾊﾞﾔｼ ﾕｳｽｹ</v>
      </c>
      <c r="G1132" s="30" t="str">
        <f>①陸連データ貼付け!E1132</f>
        <v>男</v>
      </c>
      <c r="H1132" s="30">
        <f>①陸連データ貼付け!H1132</f>
        <v>30203</v>
      </c>
      <c r="I1132" s="30" t="str">
        <f>①陸連データ貼付け!I1132</f>
        <v>TAHARA Racing</v>
      </c>
      <c r="J1132" s="30" t="str">
        <f>①陸連データ貼付け!J1132</f>
        <v>タハラ　レーシング</v>
      </c>
      <c r="K1132" s="30" t="str">
        <f t="shared" si="59"/>
        <v>TAHARA Racing</v>
      </c>
      <c r="L1132" s="30" t="str">
        <f>IF(①陸連データ貼付け!P1132="","",①陸連データ貼付け!P1132)</f>
        <v/>
      </c>
      <c r="M1132" s="30" t="str">
        <f>①陸連データ貼付け!Q1132</f>
        <v>一般</v>
      </c>
    </row>
    <row r="1133" spans="1:13">
      <c r="A1133" s="30" t="str">
        <f>IF(①陸連データ貼付け!M1133="","",①陸連データ貼付け!M1133)</f>
        <v>Ｄ５７</v>
      </c>
      <c r="B1133" s="30" t="str">
        <f t="shared" si="57"/>
        <v>Ｄ</v>
      </c>
      <c r="C1133" s="30" t="str">
        <f t="shared" si="58"/>
        <v>５７</v>
      </c>
      <c r="D1133" s="30">
        <f>①陸連データ貼付け!B1133</f>
        <v>84919132</v>
      </c>
      <c r="E1133" s="30" t="str">
        <f>①陸連データ貼付け!C1133</f>
        <v>土田　健登</v>
      </c>
      <c r="F1133" s="30" t="str">
        <f>ASC(①陸連データ貼付け!D1133)</f>
        <v>ﾂﾁﾀﾞ ｹﾝﾄ</v>
      </c>
      <c r="G1133" s="30" t="str">
        <f>①陸連データ貼付け!E1133</f>
        <v>男</v>
      </c>
      <c r="H1133" s="30">
        <f>①陸連データ貼付け!H1133</f>
        <v>30203</v>
      </c>
      <c r="I1133" s="30" t="str">
        <f>①陸連データ貼付け!I1133</f>
        <v>TAHARA Racing</v>
      </c>
      <c r="J1133" s="30" t="str">
        <f>①陸連データ貼付け!J1133</f>
        <v>タハラ　レーシング</v>
      </c>
      <c r="K1133" s="30" t="str">
        <f t="shared" si="59"/>
        <v>TAHARA Racing</v>
      </c>
      <c r="L1133" s="30" t="str">
        <f>IF(①陸連データ貼付け!P1133="","",①陸連データ貼付け!P1133)</f>
        <v/>
      </c>
      <c r="M1133" s="30" t="str">
        <f>①陸連データ貼付け!Q1133</f>
        <v>一般</v>
      </c>
    </row>
    <row r="1134" spans="1:13">
      <c r="A1134" s="30" t="str">
        <f>IF(①陸連データ貼付け!M1134="","",①陸連データ貼付け!M1134)</f>
        <v>Ｄ５５</v>
      </c>
      <c r="B1134" s="30" t="str">
        <f t="shared" si="57"/>
        <v>Ｄ</v>
      </c>
      <c r="C1134" s="30" t="str">
        <f t="shared" si="58"/>
        <v>５５</v>
      </c>
      <c r="D1134" s="30">
        <f>①陸連データ貼付け!B1134</f>
        <v>38954029</v>
      </c>
      <c r="E1134" s="30" t="str">
        <f>①陸連データ貼付け!C1134</f>
        <v>長谷　英孝</v>
      </c>
      <c r="F1134" s="30" t="str">
        <f>ASC(①陸連データ貼付け!D1134)</f>
        <v>ﾊｾ ﾋﾃﾞﾀｶ</v>
      </c>
      <c r="G1134" s="30" t="str">
        <f>①陸連データ貼付け!E1134</f>
        <v>男</v>
      </c>
      <c r="H1134" s="30">
        <f>①陸連データ貼付け!H1134</f>
        <v>30203</v>
      </c>
      <c r="I1134" s="30" t="str">
        <f>①陸連データ貼付け!I1134</f>
        <v>TAHARA Racing</v>
      </c>
      <c r="J1134" s="30" t="str">
        <f>①陸連データ貼付け!J1134</f>
        <v>タハラ　レーシング</v>
      </c>
      <c r="K1134" s="30" t="str">
        <f t="shared" si="59"/>
        <v>TAHARA Racing</v>
      </c>
      <c r="L1134" s="30" t="str">
        <f>IF(①陸連データ貼付け!P1134="","",①陸連データ貼付け!P1134)</f>
        <v/>
      </c>
      <c r="M1134" s="30" t="str">
        <f>①陸連データ貼付け!Q1134</f>
        <v>一般</v>
      </c>
    </row>
    <row r="1135" spans="1:13">
      <c r="A1135" s="30" t="str">
        <f>IF(①陸連データ貼付け!M1135="","",①陸連データ貼付け!M1135)</f>
        <v>Ｄ５９</v>
      </c>
      <c r="B1135" s="30" t="str">
        <f t="shared" si="57"/>
        <v>Ｄ</v>
      </c>
      <c r="C1135" s="30" t="str">
        <f t="shared" si="58"/>
        <v>５９</v>
      </c>
      <c r="D1135" s="30">
        <f>①陸連データ貼付け!B1135</f>
        <v>84919435</v>
      </c>
      <c r="E1135" s="30" t="str">
        <f>①陸連データ貼付け!C1135</f>
        <v>肥喜里　光</v>
      </c>
      <c r="F1135" s="30" t="str">
        <f>ASC(①陸連データ貼付け!D1135)</f>
        <v>ﾋｷﾘ ﾋｶﾙ</v>
      </c>
      <c r="G1135" s="30" t="str">
        <f>①陸連データ貼付け!E1135</f>
        <v>男</v>
      </c>
      <c r="H1135" s="30">
        <f>①陸連データ貼付け!H1135</f>
        <v>30203</v>
      </c>
      <c r="I1135" s="30" t="str">
        <f>①陸連データ貼付け!I1135</f>
        <v>TAHARA Racing</v>
      </c>
      <c r="J1135" s="30" t="str">
        <f>①陸連データ貼付け!J1135</f>
        <v>タハラ　レーシング</v>
      </c>
      <c r="K1135" s="30" t="str">
        <f t="shared" si="59"/>
        <v>TAHARA Racing</v>
      </c>
      <c r="L1135" s="30" t="str">
        <f>IF(①陸連データ貼付け!P1135="","",①陸連データ貼付け!P1135)</f>
        <v/>
      </c>
      <c r="M1135" s="30" t="str">
        <f>①陸連データ貼付け!Q1135</f>
        <v>一般</v>
      </c>
    </row>
    <row r="1136" spans="1:13">
      <c r="A1136" s="30" t="str">
        <f>IF(①陸連データ貼付け!M1136="","",①陸連データ貼付け!M1136)</f>
        <v>Ｄ６０</v>
      </c>
      <c r="B1136" s="30" t="str">
        <f t="shared" si="57"/>
        <v>Ｄ</v>
      </c>
      <c r="C1136" s="30" t="str">
        <f t="shared" si="58"/>
        <v>６０</v>
      </c>
      <c r="D1136" s="30">
        <f>①陸連データ貼付け!B1136</f>
        <v>84919536</v>
      </c>
      <c r="E1136" s="30" t="str">
        <f>①陸連データ貼付け!C1136</f>
        <v>松野　峻典</v>
      </c>
      <c r="F1136" s="30" t="str">
        <f>ASC(①陸連データ貼付け!D1136)</f>
        <v>ﾏﾂﾉ ﾀｶﾉﾘ</v>
      </c>
      <c r="G1136" s="30" t="str">
        <f>①陸連データ貼付け!E1136</f>
        <v>男</v>
      </c>
      <c r="H1136" s="30">
        <f>①陸連データ貼付け!H1136</f>
        <v>30203</v>
      </c>
      <c r="I1136" s="30" t="str">
        <f>①陸連データ貼付け!I1136</f>
        <v>TAHARA Racing</v>
      </c>
      <c r="J1136" s="30" t="str">
        <f>①陸連データ貼付け!J1136</f>
        <v>タハラ　レーシング</v>
      </c>
      <c r="K1136" s="30" t="str">
        <f t="shared" si="59"/>
        <v>TAHARA Racing</v>
      </c>
      <c r="L1136" s="30" t="str">
        <f>IF(①陸連データ貼付け!P1136="","",①陸連データ貼付け!P1136)</f>
        <v/>
      </c>
      <c r="M1136" s="30" t="str">
        <f>①陸連データ貼付け!Q1136</f>
        <v>一般</v>
      </c>
    </row>
    <row r="1137" spans="1:13">
      <c r="A1137" s="30" t="str">
        <f>IF(①陸連データ貼付け!M1137="","",①陸連データ貼付け!M1137)</f>
        <v>Ｄ５１</v>
      </c>
      <c r="B1137" s="30" t="str">
        <f t="shared" si="57"/>
        <v>Ｄ</v>
      </c>
      <c r="C1137" s="30" t="str">
        <f t="shared" si="58"/>
        <v>５１</v>
      </c>
      <c r="D1137" s="30">
        <f>①陸連データ貼付け!B1137</f>
        <v>3017011</v>
      </c>
      <c r="E1137" s="30" t="str">
        <f>①陸連データ貼付け!C1137</f>
        <v>吉村　尚悟</v>
      </c>
      <c r="F1137" s="30" t="str">
        <f>ASC(①陸連データ貼付け!D1137)</f>
        <v>ﾖｼﾑﾗ ﾅｵｻﾄ</v>
      </c>
      <c r="G1137" s="30" t="str">
        <f>①陸連データ貼付け!E1137</f>
        <v>男</v>
      </c>
      <c r="H1137" s="30">
        <f>①陸連データ貼付け!H1137</f>
        <v>30203</v>
      </c>
      <c r="I1137" s="30" t="str">
        <f>①陸連データ貼付け!I1137</f>
        <v>TAHARA Racing</v>
      </c>
      <c r="J1137" s="30" t="str">
        <f>①陸連データ貼付け!J1137</f>
        <v>タハラ　レーシング</v>
      </c>
      <c r="K1137" s="30" t="str">
        <f t="shared" si="59"/>
        <v>TAHARA Racing</v>
      </c>
      <c r="L1137" s="30" t="str">
        <f>IF(①陸連データ貼付け!P1137="","",①陸連データ貼付け!P1137)</f>
        <v/>
      </c>
      <c r="M1137" s="30" t="str">
        <f>①陸連データ貼付け!Q1137</f>
        <v>一般</v>
      </c>
    </row>
    <row r="1138" spans="1:13">
      <c r="A1138" s="30" t="str">
        <f>IF(①陸連データ貼付け!M1138="","",①陸連データ貼付け!M1138)</f>
        <v>Ｄ６１</v>
      </c>
      <c r="B1138" s="30" t="str">
        <f t="shared" si="57"/>
        <v>Ｄ</v>
      </c>
      <c r="C1138" s="30" t="str">
        <f t="shared" si="58"/>
        <v>６１</v>
      </c>
      <c r="D1138" s="30">
        <f>①陸連データ貼付け!B1138</f>
        <v>84978743</v>
      </c>
      <c r="E1138" s="30" t="str">
        <f>①陸連データ貼付け!C1138</f>
        <v>渡辺　洋</v>
      </c>
      <c r="F1138" s="30" t="str">
        <f>ASC(①陸連データ貼付け!D1138)</f>
        <v>ﾜﾀﾅﾍﾞ ﾋﾛｼ</v>
      </c>
      <c r="G1138" s="30" t="str">
        <f>①陸連データ貼付け!E1138</f>
        <v>男</v>
      </c>
      <c r="H1138" s="30">
        <f>①陸連データ貼付け!H1138</f>
        <v>30203</v>
      </c>
      <c r="I1138" s="30" t="str">
        <f>①陸連データ貼付け!I1138</f>
        <v>TAHARA Racing</v>
      </c>
      <c r="J1138" s="30" t="str">
        <f>①陸連データ貼付け!J1138</f>
        <v>タハラ　レーシング</v>
      </c>
      <c r="K1138" s="30" t="str">
        <f t="shared" si="59"/>
        <v>TAHARA Racing</v>
      </c>
      <c r="L1138" s="30" t="str">
        <f>IF(①陸連データ貼付け!P1138="","",①陸連データ貼付け!P1138)</f>
        <v/>
      </c>
      <c r="M1138" s="30" t="str">
        <f>①陸連データ貼付け!Q1138</f>
        <v>一般</v>
      </c>
    </row>
    <row r="1139" spans="1:13">
      <c r="A1139" s="30" t="str">
        <f>IF(①陸連データ貼付け!M1139="","",①陸連データ貼付け!M1139)</f>
        <v>Ｄ１７７</v>
      </c>
      <c r="B1139" s="30" t="str">
        <f t="shared" si="57"/>
        <v>Ｄ</v>
      </c>
      <c r="C1139" s="30" t="str">
        <f t="shared" si="58"/>
        <v>１７７</v>
      </c>
      <c r="D1139" s="30">
        <f>①陸連データ貼付け!B1139</f>
        <v>25973834</v>
      </c>
      <c r="E1139" s="30" t="str">
        <f>①陸連データ貼付け!C1139</f>
        <v>扇　英樹</v>
      </c>
      <c r="F1139" s="30" t="str">
        <f>ASC(①陸連データ貼付け!D1139)</f>
        <v>ｵｳｷﾞ ﾋﾃﾞｷ</v>
      </c>
      <c r="G1139" s="30" t="str">
        <f>①陸連データ貼付け!E1139</f>
        <v>男</v>
      </c>
      <c r="H1139" s="30">
        <f>①陸連データ貼付け!H1139</f>
        <v>19083</v>
      </c>
      <c r="I1139" s="30" t="str">
        <f>①陸連データ貼付け!I1139</f>
        <v>田原アスリートクラブ</v>
      </c>
      <c r="J1139" s="30" t="str">
        <f>①陸連データ貼付け!J1139</f>
        <v>タハラアスリートクラブ</v>
      </c>
      <c r="K1139" s="30" t="str">
        <f t="shared" si="59"/>
        <v>田原アスリートクラブ</v>
      </c>
      <c r="L1139" s="30" t="str">
        <f>IF(①陸連データ貼付け!P1139="","",①陸連データ貼付け!P1139)</f>
        <v/>
      </c>
      <c r="M1139" s="30" t="str">
        <f>①陸連データ貼付け!Q1139</f>
        <v>一般</v>
      </c>
    </row>
    <row r="1140" spans="1:13">
      <c r="A1140" s="30" t="str">
        <f>IF(①陸連データ貼付け!M1140="","",①陸連データ貼付け!M1140)</f>
        <v>Ｄ１７６</v>
      </c>
      <c r="B1140" s="30" t="str">
        <f t="shared" si="57"/>
        <v>Ｄ</v>
      </c>
      <c r="C1140" s="30" t="str">
        <f t="shared" si="58"/>
        <v>１７６</v>
      </c>
      <c r="D1140" s="30">
        <f>①陸連データ貼付け!B1140</f>
        <v>2984124</v>
      </c>
      <c r="E1140" s="30" t="str">
        <f>①陸連データ貼付け!C1140</f>
        <v>太田　真司</v>
      </c>
      <c r="F1140" s="30" t="str">
        <f>ASC(①陸連データ貼付け!D1140)</f>
        <v>ｵｵﾀ ｼﾝｼﾞ</v>
      </c>
      <c r="G1140" s="30" t="str">
        <f>①陸連データ貼付け!E1140</f>
        <v>男</v>
      </c>
      <c r="H1140" s="30">
        <f>①陸連データ貼付け!H1140</f>
        <v>19083</v>
      </c>
      <c r="I1140" s="30" t="str">
        <f>①陸連データ貼付け!I1140</f>
        <v>田原アスリートクラブ</v>
      </c>
      <c r="J1140" s="30" t="str">
        <f>①陸連データ貼付け!J1140</f>
        <v>タハラアスリートクラブ</v>
      </c>
      <c r="K1140" s="30" t="str">
        <f t="shared" si="59"/>
        <v>田原アスリートクラブ</v>
      </c>
      <c r="L1140" s="30" t="str">
        <f>IF(①陸連データ貼付け!P1140="","",①陸連データ貼付け!P1140)</f>
        <v/>
      </c>
      <c r="M1140" s="30" t="str">
        <f>①陸連データ貼付け!Q1140</f>
        <v>一般</v>
      </c>
    </row>
    <row r="1141" spans="1:13">
      <c r="A1141" s="30" t="str">
        <f>IF(①陸連データ貼付け!M1141="","",①陸連データ貼付け!M1141)</f>
        <v>Ｄ１７９</v>
      </c>
      <c r="B1141" s="30" t="str">
        <f t="shared" si="57"/>
        <v>Ｄ</v>
      </c>
      <c r="C1141" s="30" t="str">
        <f t="shared" si="58"/>
        <v>１７９</v>
      </c>
      <c r="D1141" s="30">
        <f>①陸連データ貼付け!B1141</f>
        <v>85913834</v>
      </c>
      <c r="E1141" s="30" t="str">
        <f>①陸連データ貼付け!C1141</f>
        <v>福井　健次</v>
      </c>
      <c r="F1141" s="30" t="str">
        <f>ASC(①陸連データ貼付け!D1141)</f>
        <v>ﾌｸｲ ｹﾝｼﾞ</v>
      </c>
      <c r="G1141" s="30" t="str">
        <f>①陸連データ貼付け!E1141</f>
        <v>男</v>
      </c>
      <c r="H1141" s="30">
        <f>①陸連データ貼付け!H1141</f>
        <v>19083</v>
      </c>
      <c r="I1141" s="30" t="str">
        <f>①陸連データ貼付け!I1141</f>
        <v>田原アスリートクラブ</v>
      </c>
      <c r="J1141" s="30" t="str">
        <f>①陸連データ貼付け!J1141</f>
        <v>タハラアスリートクラブ</v>
      </c>
      <c r="K1141" s="30" t="str">
        <f t="shared" si="59"/>
        <v>田原アスリートクラブ</v>
      </c>
      <c r="L1141" s="30" t="str">
        <f>IF(①陸連データ貼付け!P1141="","",①陸連データ貼付け!P1141)</f>
        <v/>
      </c>
      <c r="M1141" s="30" t="str">
        <f>①陸連データ貼付け!Q1141</f>
        <v>一般</v>
      </c>
    </row>
    <row r="1142" spans="1:13">
      <c r="A1142" s="30" t="str">
        <f>IF(①陸連データ貼付け!M1142="","",①陸連データ貼付け!M1142)</f>
        <v>Ｄ１８２</v>
      </c>
      <c r="B1142" s="30" t="str">
        <f t="shared" si="57"/>
        <v>Ｄ</v>
      </c>
      <c r="C1142" s="30" t="str">
        <f t="shared" si="58"/>
        <v>１８２</v>
      </c>
      <c r="D1142" s="30">
        <f>①陸連データ貼付け!B1142</f>
        <v>97522631</v>
      </c>
      <c r="E1142" s="30" t="str">
        <f>①陸連データ貼付け!C1142</f>
        <v>松永　直也</v>
      </c>
      <c r="F1142" s="30" t="str">
        <f>ASC(①陸連データ貼付け!D1142)</f>
        <v>ﾏﾂﾅｶﾞ ﾅｵﾔ</v>
      </c>
      <c r="G1142" s="30" t="str">
        <f>①陸連データ貼付け!E1142</f>
        <v>男</v>
      </c>
      <c r="H1142" s="30">
        <f>①陸連データ貼付け!H1142</f>
        <v>19083</v>
      </c>
      <c r="I1142" s="30" t="str">
        <f>①陸連データ貼付け!I1142</f>
        <v>田原アスリートクラブ</v>
      </c>
      <c r="J1142" s="30" t="str">
        <f>①陸連データ貼付け!J1142</f>
        <v>タハラアスリートクラブ</v>
      </c>
      <c r="K1142" s="30" t="str">
        <f t="shared" si="59"/>
        <v>田原アスリートクラブ</v>
      </c>
      <c r="L1142" s="30" t="str">
        <f>IF(①陸連データ貼付け!P1142="","",①陸連データ貼付け!P1142)</f>
        <v/>
      </c>
      <c r="M1142" s="30" t="str">
        <f>①陸連データ貼付け!Q1142</f>
        <v>一般</v>
      </c>
    </row>
    <row r="1143" spans="1:13">
      <c r="A1143" s="30" t="str">
        <f>IF(①陸連データ貼付け!M1143="","",①陸連データ貼付け!M1143)</f>
        <v>Ｄ１８１</v>
      </c>
      <c r="B1143" s="30" t="str">
        <f t="shared" si="57"/>
        <v>Ｄ</v>
      </c>
      <c r="C1143" s="30" t="str">
        <f t="shared" si="58"/>
        <v>１８１</v>
      </c>
      <c r="D1143" s="30">
        <f>①陸連データ貼付け!B1143</f>
        <v>88453129</v>
      </c>
      <c r="E1143" s="30" t="str">
        <f>①陸連データ貼付け!C1143</f>
        <v>松元　幸子</v>
      </c>
      <c r="F1143" s="30" t="str">
        <f>ASC(①陸連データ貼付け!D1143)</f>
        <v>ﾏﾂﾓﾄ ｻﾁｺ</v>
      </c>
      <c r="G1143" s="30" t="str">
        <f>①陸連データ貼付け!E1143</f>
        <v>女</v>
      </c>
      <c r="H1143" s="30">
        <f>①陸連データ貼付け!H1143</f>
        <v>19083</v>
      </c>
      <c r="I1143" s="30" t="str">
        <f>①陸連データ貼付け!I1143</f>
        <v>田原アスリートクラブ</v>
      </c>
      <c r="J1143" s="30" t="str">
        <f>①陸連データ貼付け!J1143</f>
        <v>タハラアスリートクラブ</v>
      </c>
      <c r="K1143" s="30" t="str">
        <f t="shared" si="59"/>
        <v>田原アスリートクラブ</v>
      </c>
      <c r="L1143" s="30" t="str">
        <f>IF(①陸連データ貼付け!P1143="","",①陸連データ貼付け!P1143)</f>
        <v/>
      </c>
      <c r="M1143" s="30" t="str">
        <f>①陸連データ貼付け!Q1143</f>
        <v>一般</v>
      </c>
    </row>
    <row r="1144" spans="1:13">
      <c r="A1144" s="30" t="str">
        <f>IF(①陸連データ貼付け!M1144="","",①陸連データ貼付け!M1144)</f>
        <v>Ｄ１８４</v>
      </c>
      <c r="B1144" s="30" t="str">
        <f t="shared" si="57"/>
        <v>Ｄ</v>
      </c>
      <c r="C1144" s="30" t="str">
        <f t="shared" si="58"/>
        <v>１８４</v>
      </c>
      <c r="D1144" s="30">
        <f>①陸連データ貼付け!B1144</f>
        <v>97764740</v>
      </c>
      <c r="E1144" s="30" t="str">
        <f>①陸連データ貼付け!C1144</f>
        <v>松元　伸一</v>
      </c>
      <c r="F1144" s="30" t="str">
        <f>ASC(①陸連データ貼付け!D1144)</f>
        <v>ﾏﾂﾓﾄ ｼﾝｲﾁ</v>
      </c>
      <c r="G1144" s="30" t="str">
        <f>①陸連データ貼付け!E1144</f>
        <v>男</v>
      </c>
      <c r="H1144" s="30">
        <f>①陸連データ貼付け!H1144</f>
        <v>19083</v>
      </c>
      <c r="I1144" s="30" t="str">
        <f>①陸連データ貼付け!I1144</f>
        <v>田原アスリートクラブ</v>
      </c>
      <c r="J1144" s="30" t="str">
        <f>①陸連データ貼付け!J1144</f>
        <v>タハラアスリートクラブ</v>
      </c>
      <c r="K1144" s="30" t="str">
        <f t="shared" si="59"/>
        <v>田原アスリートクラブ</v>
      </c>
      <c r="L1144" s="30" t="str">
        <f>IF(①陸連データ貼付け!P1144="","",①陸連データ貼付け!P1144)</f>
        <v/>
      </c>
      <c r="M1144" s="30" t="str">
        <f>①陸連データ貼付け!Q1144</f>
        <v>一般</v>
      </c>
    </row>
    <row r="1145" spans="1:13">
      <c r="A1145" s="30" t="str">
        <f>IF(①陸連データ貼付け!M1145="","",①陸連データ貼付け!M1145)</f>
        <v>Ｄ１８０</v>
      </c>
      <c r="B1145" s="30" t="str">
        <f t="shared" si="57"/>
        <v>Ｄ</v>
      </c>
      <c r="C1145" s="30" t="str">
        <f t="shared" si="58"/>
        <v>１８０</v>
      </c>
      <c r="D1145" s="30">
        <f>①陸連データ貼付け!B1145</f>
        <v>85914330</v>
      </c>
      <c r="E1145" s="30" t="str">
        <f>①陸連データ貼付け!C1145</f>
        <v>山崎　直秀</v>
      </c>
      <c r="F1145" s="30" t="str">
        <f>ASC(①陸連データ貼付け!D1145)</f>
        <v>ﾔﾏｻｷ ﾅｵﾋﾃﾞ</v>
      </c>
      <c r="G1145" s="30" t="str">
        <f>①陸連データ貼付け!E1145</f>
        <v>男</v>
      </c>
      <c r="H1145" s="30">
        <f>①陸連データ貼付け!H1145</f>
        <v>19083</v>
      </c>
      <c r="I1145" s="30" t="str">
        <f>①陸連データ貼付け!I1145</f>
        <v>田原アスリートクラブ</v>
      </c>
      <c r="J1145" s="30" t="str">
        <f>①陸連データ貼付け!J1145</f>
        <v>タハラアスリートクラブ</v>
      </c>
      <c r="K1145" s="30" t="str">
        <f t="shared" si="59"/>
        <v>田原アスリートクラブ</v>
      </c>
      <c r="L1145" s="30" t="str">
        <f>IF(①陸連データ貼付け!P1145="","",①陸連データ貼付け!P1145)</f>
        <v/>
      </c>
      <c r="M1145" s="30" t="str">
        <f>①陸連データ貼付け!Q1145</f>
        <v>一般</v>
      </c>
    </row>
    <row r="1146" spans="1:13">
      <c r="A1146" s="30" t="str">
        <f>IF(①陸連データ貼付け!M1146="","",①陸連データ貼付け!M1146)</f>
        <v>Ｄ１８３</v>
      </c>
      <c r="B1146" s="30" t="str">
        <f t="shared" si="57"/>
        <v>Ｄ</v>
      </c>
      <c r="C1146" s="30" t="str">
        <f t="shared" si="58"/>
        <v>１８３</v>
      </c>
      <c r="D1146" s="30">
        <f>①陸連データ貼付け!B1146</f>
        <v>97522732</v>
      </c>
      <c r="E1146" s="30" t="str">
        <f>①陸連データ貼付け!C1146</f>
        <v>山本　祐隆</v>
      </c>
      <c r="F1146" s="30" t="str">
        <f>ASC(①陸連データ貼付け!D1146)</f>
        <v>ﾔﾏﾓﾄ ﾕﾀｶ</v>
      </c>
      <c r="G1146" s="30" t="str">
        <f>①陸連データ貼付け!E1146</f>
        <v>男</v>
      </c>
      <c r="H1146" s="30">
        <f>①陸連データ貼付け!H1146</f>
        <v>19083</v>
      </c>
      <c r="I1146" s="30" t="str">
        <f>①陸連データ貼付け!I1146</f>
        <v>田原アスリートクラブ</v>
      </c>
      <c r="J1146" s="30" t="str">
        <f>①陸連データ貼付け!J1146</f>
        <v>タハラアスリートクラブ</v>
      </c>
      <c r="K1146" s="30" t="str">
        <f t="shared" si="59"/>
        <v>田原アスリートクラブ</v>
      </c>
      <c r="L1146" s="30" t="str">
        <f>IF(①陸連データ貼付け!P1146="","",①陸連データ貼付け!P1146)</f>
        <v/>
      </c>
      <c r="M1146" s="30" t="str">
        <f>①陸連データ貼付け!Q1146</f>
        <v>一般</v>
      </c>
    </row>
    <row r="1147" spans="1:13">
      <c r="A1147" s="30" t="str">
        <f>IF(①陸連データ貼付け!M1147="","",①陸連データ貼付け!M1147)</f>
        <v>Ｄ１７８</v>
      </c>
      <c r="B1147" s="30" t="str">
        <f t="shared" si="57"/>
        <v>Ｄ</v>
      </c>
      <c r="C1147" s="30" t="str">
        <f t="shared" si="58"/>
        <v>１７８</v>
      </c>
      <c r="D1147" s="30">
        <f>①陸連データ貼付け!B1147</f>
        <v>45586937</v>
      </c>
      <c r="E1147" s="30" t="str">
        <f>①陸連データ貼付け!C1147</f>
        <v>吉川　イサム</v>
      </c>
      <c r="F1147" s="30" t="str">
        <f>ASC(①陸連データ貼付け!D1147)</f>
        <v>ﾖｼｶﾜ ｲｻﾑ</v>
      </c>
      <c r="G1147" s="30" t="str">
        <f>①陸連データ貼付け!E1147</f>
        <v>男</v>
      </c>
      <c r="H1147" s="30">
        <f>①陸連データ貼付け!H1147</f>
        <v>19083</v>
      </c>
      <c r="I1147" s="30" t="str">
        <f>①陸連データ貼付け!I1147</f>
        <v>田原アスリートクラブ</v>
      </c>
      <c r="J1147" s="30" t="str">
        <f>①陸連データ貼付け!J1147</f>
        <v>タハラアスリートクラブ</v>
      </c>
      <c r="K1147" s="30" t="str">
        <f t="shared" si="59"/>
        <v>田原アスリートクラブ</v>
      </c>
      <c r="L1147" s="30" t="str">
        <f>IF(①陸連データ貼付け!P1147="","",①陸連データ貼付け!P1147)</f>
        <v/>
      </c>
      <c r="M1147" s="30" t="str">
        <f>①陸連データ貼付け!Q1147</f>
        <v>一般</v>
      </c>
    </row>
    <row r="1148" spans="1:13">
      <c r="A1148" s="30" t="str">
        <f>IF(①陸連データ貼付け!M1148="","",①陸連データ貼付け!M1148)</f>
        <v>4-119</v>
      </c>
      <c r="B1148" s="30" t="str">
        <f t="shared" si="57"/>
        <v>4</v>
      </c>
      <c r="C1148" s="30" t="str">
        <f t="shared" si="58"/>
        <v>-119</v>
      </c>
      <c r="D1148" s="30">
        <f>①陸連データ貼付け!B1148</f>
        <v>2933118</v>
      </c>
      <c r="E1148" s="30" t="str">
        <f>①陸連データ貼付け!C1148</f>
        <v>伊藤　朝一</v>
      </c>
      <c r="F1148" s="30" t="str">
        <f>ASC(①陸連データ貼付け!D1148)</f>
        <v>ｲﾄｳ ｱｻｲﾁ</v>
      </c>
      <c r="G1148" s="30" t="str">
        <f>①陸連データ貼付け!E1148</f>
        <v>男</v>
      </c>
      <c r="H1148" s="30">
        <f>①陸連データ貼付け!H1148</f>
        <v>27721</v>
      </c>
      <c r="I1148" s="30" t="str">
        <f>①陸連データ貼付け!I1148</f>
        <v>田原クラブ</v>
      </c>
      <c r="J1148" s="30" t="str">
        <f>①陸連データ貼付け!J1148</f>
        <v>タハラクラブ</v>
      </c>
      <c r="K1148" s="30" t="str">
        <f t="shared" si="59"/>
        <v>田原クラブ</v>
      </c>
      <c r="L1148" s="30" t="str">
        <f>IF(①陸連データ貼付け!P1148="","",①陸連データ貼付け!P1148)</f>
        <v/>
      </c>
      <c r="M1148" s="30" t="str">
        <f>①陸連データ貼付け!Q1148</f>
        <v>一般</v>
      </c>
    </row>
    <row r="1149" spans="1:13">
      <c r="A1149" s="30" t="str">
        <f>IF(①陸連データ貼付け!M1149="","",①陸連データ貼付け!M1149)</f>
        <v>4-117</v>
      </c>
      <c r="B1149" s="30" t="str">
        <f t="shared" si="57"/>
        <v>4</v>
      </c>
      <c r="C1149" s="30" t="str">
        <f t="shared" si="58"/>
        <v>-117</v>
      </c>
      <c r="D1149" s="30">
        <f>①陸連データ貼付け!B1149</f>
        <v>2932622</v>
      </c>
      <c r="E1149" s="30" t="str">
        <f>①陸連データ貼付け!C1149</f>
        <v>伊藤　尋思</v>
      </c>
      <c r="F1149" s="30" t="str">
        <f>ASC(①陸連データ貼付け!D1149)</f>
        <v>ｲﾄｳ ｼﾞﾝｼ</v>
      </c>
      <c r="G1149" s="30" t="str">
        <f>①陸連データ貼付け!E1149</f>
        <v>男</v>
      </c>
      <c r="H1149" s="30">
        <f>①陸連データ貼付け!H1149</f>
        <v>27721</v>
      </c>
      <c r="I1149" s="30" t="str">
        <f>①陸連データ貼付け!I1149</f>
        <v>田原クラブ</v>
      </c>
      <c r="J1149" s="30" t="str">
        <f>①陸連データ貼付け!J1149</f>
        <v>タハラクラブ</v>
      </c>
      <c r="K1149" s="30" t="str">
        <f t="shared" si="59"/>
        <v>田原クラブ</v>
      </c>
      <c r="L1149" s="30" t="str">
        <f>IF(①陸連データ貼付け!P1149="","",①陸連データ貼付け!P1149)</f>
        <v/>
      </c>
      <c r="M1149" s="30" t="str">
        <f>①陸連データ貼付け!Q1149</f>
        <v>一般</v>
      </c>
    </row>
    <row r="1150" spans="1:13">
      <c r="A1150" s="30" t="str">
        <f>IF(①陸連データ貼付け!M1150="","",①陸連データ貼付け!M1150)</f>
        <v>4-113</v>
      </c>
      <c r="B1150" s="30" t="str">
        <f t="shared" si="57"/>
        <v>4</v>
      </c>
      <c r="C1150" s="30" t="str">
        <f t="shared" si="58"/>
        <v>-113</v>
      </c>
      <c r="D1150" s="30">
        <f>①陸連データ貼付け!B1150</f>
        <v>2931217</v>
      </c>
      <c r="E1150" s="30" t="str">
        <f>①陸連データ貼付け!C1150</f>
        <v>伊藤　昌典</v>
      </c>
      <c r="F1150" s="30" t="str">
        <f>ASC(①陸連データ貼付け!D1150)</f>
        <v>ｲﾄｳ ﾖｼﾉﾘ</v>
      </c>
      <c r="G1150" s="30" t="str">
        <f>①陸連データ貼付け!E1150</f>
        <v>男</v>
      </c>
      <c r="H1150" s="30">
        <f>①陸連データ貼付け!H1150</f>
        <v>27721</v>
      </c>
      <c r="I1150" s="30" t="str">
        <f>①陸連データ貼付け!I1150</f>
        <v>田原クラブ</v>
      </c>
      <c r="J1150" s="30" t="str">
        <f>①陸連データ貼付け!J1150</f>
        <v>タハラクラブ</v>
      </c>
      <c r="K1150" s="30" t="str">
        <f t="shared" si="59"/>
        <v>田原クラブ</v>
      </c>
      <c r="L1150" s="30" t="str">
        <f>IF(①陸連データ貼付け!P1150="","",①陸連データ貼付け!P1150)</f>
        <v/>
      </c>
      <c r="M1150" s="30" t="str">
        <f>①陸連データ貼付け!Q1150</f>
        <v>一般</v>
      </c>
    </row>
    <row r="1151" spans="1:13">
      <c r="A1151" s="30" t="str">
        <f>IF(①陸連データ貼付け!M1151="","",①陸連データ貼付け!M1151)</f>
        <v>Ｄ１１９</v>
      </c>
      <c r="B1151" s="30" t="str">
        <f t="shared" si="57"/>
        <v>Ｄ</v>
      </c>
      <c r="C1151" s="30" t="str">
        <f t="shared" si="58"/>
        <v>１１９</v>
      </c>
      <c r="D1151" s="30">
        <f>①陸連データ貼付け!B1151</f>
        <v>82198533</v>
      </c>
      <c r="E1151" s="30" t="str">
        <f>①陸連データ貼付け!C1151</f>
        <v>上田　幸輝</v>
      </c>
      <c r="F1151" s="30" t="str">
        <f>ASC(①陸連データ貼付け!D1151)</f>
        <v>ｳｴﾀﾞ ｺｳｷ</v>
      </c>
      <c r="G1151" s="30" t="str">
        <f>①陸連データ貼付け!E1151</f>
        <v>男</v>
      </c>
      <c r="H1151" s="30">
        <f>①陸連データ貼付け!H1151</f>
        <v>27721</v>
      </c>
      <c r="I1151" s="30" t="str">
        <f>①陸連データ貼付け!I1151</f>
        <v>田原クラブ</v>
      </c>
      <c r="J1151" s="30" t="str">
        <f>①陸連データ貼付け!J1151</f>
        <v>タハラクラブ</v>
      </c>
      <c r="K1151" s="30" t="str">
        <f t="shared" si="59"/>
        <v>田原クラブ</v>
      </c>
      <c r="L1151" s="30" t="str">
        <f>IF(①陸連データ貼付け!P1151="","",①陸連データ貼付け!P1151)</f>
        <v/>
      </c>
      <c r="M1151" s="30" t="str">
        <f>①陸連データ貼付け!Q1151</f>
        <v>一般</v>
      </c>
    </row>
    <row r="1152" spans="1:13">
      <c r="A1152" s="30" t="str">
        <f>IF(①陸連データ貼付け!M1152="","",①陸連データ貼付け!M1152)</f>
        <v>4-125</v>
      </c>
      <c r="B1152" s="30" t="str">
        <f t="shared" si="57"/>
        <v>4</v>
      </c>
      <c r="C1152" s="30" t="str">
        <f t="shared" si="58"/>
        <v>-125</v>
      </c>
      <c r="D1152" s="30">
        <f>①陸連データ貼付け!B1152</f>
        <v>46407122</v>
      </c>
      <c r="E1152" s="30" t="str">
        <f>①陸連データ貼付け!C1152</f>
        <v>大場　靖元</v>
      </c>
      <c r="F1152" s="30" t="str">
        <f>ASC(①陸連データ貼付け!D1152)</f>
        <v>ｵｵﾊﾞ ﾔｽﾕｷ</v>
      </c>
      <c r="G1152" s="30" t="str">
        <f>①陸連データ貼付け!E1152</f>
        <v>男</v>
      </c>
      <c r="H1152" s="30">
        <f>①陸連データ貼付け!H1152</f>
        <v>27721</v>
      </c>
      <c r="I1152" s="30" t="str">
        <f>①陸連データ貼付け!I1152</f>
        <v>田原クラブ</v>
      </c>
      <c r="J1152" s="30" t="str">
        <f>①陸連データ貼付け!J1152</f>
        <v>タハラクラブ</v>
      </c>
      <c r="K1152" s="30" t="str">
        <f t="shared" si="59"/>
        <v>田原クラブ</v>
      </c>
      <c r="L1152" s="30" t="str">
        <f>IF(①陸連データ貼付け!P1152="","",①陸連データ貼付け!P1152)</f>
        <v/>
      </c>
      <c r="M1152" s="30" t="str">
        <f>①陸連データ貼付け!Q1152</f>
        <v>一般</v>
      </c>
    </row>
    <row r="1153" spans="1:13">
      <c r="A1153" s="30" t="str">
        <f>IF(①陸連データ貼付け!M1153="","",①陸連データ貼付け!M1153)</f>
        <v>4-116</v>
      </c>
      <c r="B1153" s="30" t="str">
        <f t="shared" si="57"/>
        <v>4</v>
      </c>
      <c r="C1153" s="30" t="str">
        <f t="shared" si="58"/>
        <v>-116</v>
      </c>
      <c r="D1153" s="30">
        <f>①陸連データ貼付け!B1153</f>
        <v>2932420</v>
      </c>
      <c r="E1153" s="30" t="str">
        <f>①陸連データ貼付け!C1153</f>
        <v>小笠原　俊</v>
      </c>
      <c r="F1153" s="30" t="str">
        <f>ASC(①陸連データ貼付け!D1153)</f>
        <v>ｵｶﾞｻﾜﾗ ﾀｶｼ</v>
      </c>
      <c r="G1153" s="30" t="str">
        <f>①陸連データ貼付け!E1153</f>
        <v>男</v>
      </c>
      <c r="H1153" s="30">
        <f>①陸連データ貼付け!H1153</f>
        <v>27721</v>
      </c>
      <c r="I1153" s="30" t="str">
        <f>①陸連データ貼付け!I1153</f>
        <v>田原クラブ</v>
      </c>
      <c r="J1153" s="30" t="str">
        <f>①陸連データ貼付け!J1153</f>
        <v>タハラクラブ</v>
      </c>
      <c r="K1153" s="30" t="str">
        <f t="shared" si="59"/>
        <v>田原クラブ</v>
      </c>
      <c r="L1153" s="30" t="str">
        <f>IF(①陸連データ貼付け!P1153="","",①陸連データ貼付け!P1153)</f>
        <v/>
      </c>
      <c r="M1153" s="30" t="str">
        <f>①陸連データ貼付け!Q1153</f>
        <v>一般</v>
      </c>
    </row>
    <row r="1154" spans="1:13">
      <c r="A1154" s="30" t="str">
        <f>IF(①陸連データ貼付け!M1154="","",①陸連データ貼付け!M1154)</f>
        <v>Ｄ１５７</v>
      </c>
      <c r="B1154" s="30" t="str">
        <f t="shared" si="57"/>
        <v>Ｄ</v>
      </c>
      <c r="C1154" s="30" t="str">
        <f t="shared" si="58"/>
        <v>１５７</v>
      </c>
      <c r="D1154" s="30">
        <f>①陸連データ貼付け!B1154</f>
        <v>39402523</v>
      </c>
      <c r="E1154" s="30" t="str">
        <f>①陸連データ貼付け!C1154</f>
        <v>岡田　隼也</v>
      </c>
      <c r="F1154" s="30" t="str">
        <f>ASC(①陸連データ貼付け!D1154)</f>
        <v>ｵｶﾀﾞ ｼﾞｭﾝﾔ</v>
      </c>
      <c r="G1154" s="30" t="str">
        <f>①陸連データ貼付け!E1154</f>
        <v>男</v>
      </c>
      <c r="H1154" s="30">
        <f>①陸連データ貼付け!H1154</f>
        <v>27721</v>
      </c>
      <c r="I1154" s="30" t="str">
        <f>①陸連データ貼付け!I1154</f>
        <v>田原クラブ</v>
      </c>
      <c r="J1154" s="30" t="str">
        <f>①陸連データ貼付け!J1154</f>
        <v>タハラクラブ</v>
      </c>
      <c r="K1154" s="30" t="str">
        <f t="shared" si="59"/>
        <v>田原クラブ</v>
      </c>
      <c r="L1154" s="30" t="str">
        <f>IF(①陸連データ貼付け!P1154="","",①陸連データ貼付け!P1154)</f>
        <v/>
      </c>
      <c r="M1154" s="30" t="str">
        <f>①陸連データ貼付け!Q1154</f>
        <v>一般</v>
      </c>
    </row>
    <row r="1155" spans="1:13">
      <c r="A1155" s="30" t="str">
        <f>IF(①陸連データ貼付け!M1155="","",①陸連データ貼付け!M1155)</f>
        <v>4-127</v>
      </c>
      <c r="B1155" s="30" t="str">
        <f t="shared" si="57"/>
        <v>4</v>
      </c>
      <c r="C1155" s="30" t="str">
        <f t="shared" si="58"/>
        <v>-127</v>
      </c>
      <c r="D1155" s="30">
        <f>①陸連データ貼付け!B1155</f>
        <v>59406226</v>
      </c>
      <c r="E1155" s="30" t="str">
        <f>①陸連データ貼付け!C1155</f>
        <v>岡村　淳志</v>
      </c>
      <c r="F1155" s="30" t="str">
        <f>ASC(①陸連データ貼付け!D1155)</f>
        <v>ｵｶﾑﾗ ｱﾂｼ</v>
      </c>
      <c r="G1155" s="30" t="str">
        <f>①陸連データ貼付け!E1155</f>
        <v>男</v>
      </c>
      <c r="H1155" s="30">
        <f>①陸連データ貼付け!H1155</f>
        <v>27721</v>
      </c>
      <c r="I1155" s="30" t="str">
        <f>①陸連データ貼付け!I1155</f>
        <v>田原クラブ</v>
      </c>
      <c r="J1155" s="30" t="str">
        <f>①陸連データ貼付け!J1155</f>
        <v>タハラクラブ</v>
      </c>
      <c r="K1155" s="30" t="str">
        <f t="shared" si="59"/>
        <v>田原クラブ</v>
      </c>
      <c r="L1155" s="30" t="str">
        <f>IF(①陸連データ貼付け!P1155="","",①陸連データ貼付け!P1155)</f>
        <v/>
      </c>
      <c r="M1155" s="30" t="str">
        <f>①陸連データ貼付け!Q1155</f>
        <v>一般</v>
      </c>
    </row>
    <row r="1156" spans="1:13">
      <c r="A1156" s="30" t="str">
        <f>IF(①陸連データ貼付け!M1156="","",①陸連データ貼付け!M1156)</f>
        <v>Ｄ１１８</v>
      </c>
      <c r="B1156" s="30" t="str">
        <f t="shared" si="57"/>
        <v>Ｄ</v>
      </c>
      <c r="C1156" s="30" t="str">
        <f t="shared" si="58"/>
        <v>１１８</v>
      </c>
      <c r="D1156" s="30">
        <f>①陸連データ貼付け!B1156</f>
        <v>72782632</v>
      </c>
      <c r="E1156" s="30" t="str">
        <f>①陸連データ貼付け!C1156</f>
        <v>CAMARGO　MARIO　NABETA</v>
      </c>
      <c r="F1156" s="30" t="str">
        <f>ASC(①陸連データ貼付け!D1156)</f>
        <v>ｶﾏﾙｺﾞ ﾏﾘｵﾅﾍﾞﾀ</v>
      </c>
      <c r="G1156" s="30" t="str">
        <f>①陸連データ貼付け!E1156</f>
        <v>男</v>
      </c>
      <c r="H1156" s="30">
        <f>①陸連データ貼付け!H1156</f>
        <v>27721</v>
      </c>
      <c r="I1156" s="30" t="str">
        <f>①陸連データ貼付け!I1156</f>
        <v>田原クラブ</v>
      </c>
      <c r="J1156" s="30" t="str">
        <f>①陸連データ貼付け!J1156</f>
        <v>タハラクラブ</v>
      </c>
      <c r="K1156" s="30" t="str">
        <f t="shared" si="59"/>
        <v>田原クラブ</v>
      </c>
      <c r="L1156" s="30" t="str">
        <f>IF(①陸連データ貼付け!P1156="","",①陸連データ貼付け!P1156)</f>
        <v/>
      </c>
      <c r="M1156" s="30" t="str">
        <f>①陸連データ貼付け!Q1156</f>
        <v>一般</v>
      </c>
    </row>
    <row r="1157" spans="1:13">
      <c r="A1157" s="30" t="str">
        <f>IF(①陸連データ貼付け!M1157="","",①陸連データ貼付け!M1157)</f>
        <v>4-128</v>
      </c>
      <c r="B1157" s="30" t="str">
        <f t="shared" si="57"/>
        <v>4</v>
      </c>
      <c r="C1157" s="30" t="str">
        <f t="shared" si="58"/>
        <v>-128</v>
      </c>
      <c r="D1157" s="30">
        <f>①陸連データ貼付け!B1157</f>
        <v>72782430</v>
      </c>
      <c r="E1157" s="30" t="str">
        <f>①陸連データ貼付け!C1157</f>
        <v>河合　英子</v>
      </c>
      <c r="F1157" s="30" t="str">
        <f>ASC(①陸連データ貼付け!D1157)</f>
        <v>ｶﾜｲ ｴｲｺ</v>
      </c>
      <c r="G1157" s="30" t="str">
        <f>①陸連データ貼付け!E1157</f>
        <v>女</v>
      </c>
      <c r="H1157" s="30">
        <f>①陸連データ貼付け!H1157</f>
        <v>27721</v>
      </c>
      <c r="I1157" s="30" t="str">
        <f>①陸連データ貼付け!I1157</f>
        <v>田原クラブ</v>
      </c>
      <c r="J1157" s="30" t="str">
        <f>①陸連データ貼付け!J1157</f>
        <v>タハラクラブ</v>
      </c>
      <c r="K1157" s="30" t="str">
        <f t="shared" si="59"/>
        <v>田原クラブ</v>
      </c>
      <c r="L1157" s="30" t="str">
        <f>IF(①陸連データ貼付け!P1157="","",①陸連データ貼付け!P1157)</f>
        <v/>
      </c>
      <c r="M1157" s="30" t="str">
        <f>①陸連データ貼付け!Q1157</f>
        <v>一般</v>
      </c>
    </row>
    <row r="1158" spans="1:13">
      <c r="A1158" s="30" t="str">
        <f>IF(①陸連データ貼付け!M1158="","",①陸連データ貼付け!M1158)</f>
        <v>4-126</v>
      </c>
      <c r="B1158" s="30" t="str">
        <f t="shared" si="57"/>
        <v>4</v>
      </c>
      <c r="C1158" s="30" t="str">
        <f t="shared" si="58"/>
        <v>-126</v>
      </c>
      <c r="D1158" s="30">
        <f>①陸連データ貼付け!B1158</f>
        <v>46407223</v>
      </c>
      <c r="E1158" s="30" t="str">
        <f>①陸連データ貼付け!C1158</f>
        <v>河合　成典</v>
      </c>
      <c r="F1158" s="30" t="str">
        <f>ASC(①陸連データ貼付け!D1158)</f>
        <v>ｶﾜｲ ｼｹﾞﾉﾘ</v>
      </c>
      <c r="G1158" s="30" t="str">
        <f>①陸連データ貼付け!E1158</f>
        <v>男</v>
      </c>
      <c r="H1158" s="30">
        <f>①陸連データ貼付け!H1158</f>
        <v>27721</v>
      </c>
      <c r="I1158" s="30" t="str">
        <f>①陸連データ貼付け!I1158</f>
        <v>田原クラブ</v>
      </c>
      <c r="J1158" s="30" t="str">
        <f>①陸連データ貼付け!J1158</f>
        <v>タハラクラブ</v>
      </c>
      <c r="K1158" s="30" t="str">
        <f t="shared" si="59"/>
        <v>田原クラブ</v>
      </c>
      <c r="L1158" s="30" t="str">
        <f>IF(①陸連データ貼付け!P1158="","",①陸連データ貼付け!P1158)</f>
        <v/>
      </c>
      <c r="M1158" s="30" t="str">
        <f>①陸連データ貼付け!Q1158</f>
        <v>一般</v>
      </c>
    </row>
    <row r="1159" spans="1:13">
      <c r="A1159" s="30" t="str">
        <f>IF(①陸連データ貼付け!M1159="","",①陸連データ貼付け!M1159)</f>
        <v>4-118</v>
      </c>
      <c r="B1159" s="30" t="str">
        <f t="shared" si="57"/>
        <v>4</v>
      </c>
      <c r="C1159" s="30" t="str">
        <f t="shared" si="58"/>
        <v>-118</v>
      </c>
      <c r="D1159" s="30">
        <f>①陸連データ貼付け!B1159</f>
        <v>2932824</v>
      </c>
      <c r="E1159" s="30" t="str">
        <f>①陸連データ貼付け!C1159</f>
        <v>河合　康則</v>
      </c>
      <c r="F1159" s="30" t="str">
        <f>ASC(①陸連データ貼付け!D1159)</f>
        <v>ｶﾜｲ ﾔｽﾉﾘ</v>
      </c>
      <c r="G1159" s="30" t="str">
        <f>①陸連データ貼付け!E1159</f>
        <v>男</v>
      </c>
      <c r="H1159" s="30">
        <f>①陸連データ貼付け!H1159</f>
        <v>27721</v>
      </c>
      <c r="I1159" s="30" t="str">
        <f>①陸連データ貼付け!I1159</f>
        <v>田原クラブ</v>
      </c>
      <c r="J1159" s="30" t="str">
        <f>①陸連データ貼付け!J1159</f>
        <v>タハラクラブ</v>
      </c>
      <c r="K1159" s="30" t="str">
        <f t="shared" si="59"/>
        <v>田原クラブ</v>
      </c>
      <c r="L1159" s="30" t="str">
        <f>IF(①陸連データ貼付け!P1159="","",①陸連データ貼付け!P1159)</f>
        <v/>
      </c>
      <c r="M1159" s="30" t="str">
        <f>①陸連データ貼付け!Q1159</f>
        <v>一般</v>
      </c>
    </row>
    <row r="1160" spans="1:13">
      <c r="A1160" s="30" t="str">
        <f>IF(①陸連データ貼付け!M1160="","",①陸連データ貼付け!M1160)</f>
        <v>4-112</v>
      </c>
      <c r="B1160" s="30" t="str">
        <f t="shared" si="57"/>
        <v>4</v>
      </c>
      <c r="C1160" s="30" t="str">
        <f t="shared" si="58"/>
        <v>-112</v>
      </c>
      <c r="D1160" s="30">
        <f>①陸連データ貼付け!B1160</f>
        <v>2929426</v>
      </c>
      <c r="E1160" s="30" t="str">
        <f>①陸連データ貼付け!C1160</f>
        <v>川口　廣和</v>
      </c>
      <c r="F1160" s="30" t="str">
        <f>ASC(①陸連データ貼付け!D1160)</f>
        <v>ｶﾜｸﾞﾁ ﾋﾛｶｽﾞ</v>
      </c>
      <c r="G1160" s="30" t="str">
        <f>①陸連データ貼付け!E1160</f>
        <v>男</v>
      </c>
      <c r="H1160" s="30">
        <f>①陸連データ貼付け!H1160</f>
        <v>27721</v>
      </c>
      <c r="I1160" s="30" t="str">
        <f>①陸連データ貼付け!I1160</f>
        <v>田原クラブ</v>
      </c>
      <c r="J1160" s="30" t="str">
        <f>①陸連データ貼付け!J1160</f>
        <v>タハラクラブ</v>
      </c>
      <c r="K1160" s="30" t="str">
        <f t="shared" si="59"/>
        <v>田原クラブ</v>
      </c>
      <c r="L1160" s="30" t="str">
        <f>IF(①陸連データ貼付け!P1160="","",①陸連データ貼付け!P1160)</f>
        <v/>
      </c>
      <c r="M1160" s="30" t="str">
        <f>①陸連データ貼付け!Q1160</f>
        <v>一般</v>
      </c>
    </row>
    <row r="1161" spans="1:13">
      <c r="A1161" s="30" t="str">
        <f>IF(①陸連データ貼付け!M1161="","",①陸連データ貼付け!M1161)</f>
        <v>4-111</v>
      </c>
      <c r="B1161" s="30" t="str">
        <f t="shared" si="57"/>
        <v>4</v>
      </c>
      <c r="C1161" s="30" t="str">
        <f t="shared" si="58"/>
        <v>-111</v>
      </c>
      <c r="D1161" s="30">
        <f>①陸連データ貼付け!B1161</f>
        <v>2380821</v>
      </c>
      <c r="E1161" s="30" t="str">
        <f>①陸連データ貼付け!C1161</f>
        <v>木藤　裕史</v>
      </c>
      <c r="F1161" s="30" t="str">
        <f>ASC(①陸連データ貼付け!D1161)</f>
        <v>ｷﾄｳ ﾋﾛｼ</v>
      </c>
      <c r="G1161" s="30" t="str">
        <f>①陸連データ貼付け!E1161</f>
        <v>男</v>
      </c>
      <c r="H1161" s="30">
        <f>①陸連データ貼付け!H1161</f>
        <v>27721</v>
      </c>
      <c r="I1161" s="30" t="str">
        <f>①陸連データ貼付け!I1161</f>
        <v>田原クラブ</v>
      </c>
      <c r="J1161" s="30" t="str">
        <f>①陸連データ貼付け!J1161</f>
        <v>タハラクラブ</v>
      </c>
      <c r="K1161" s="30" t="str">
        <f t="shared" si="59"/>
        <v>田原クラブ</v>
      </c>
      <c r="L1161" s="30" t="str">
        <f>IF(①陸連データ貼付け!P1161="","",①陸連データ貼付け!P1161)</f>
        <v/>
      </c>
      <c r="M1161" s="30" t="str">
        <f>①陸連データ貼付け!Q1161</f>
        <v>一般</v>
      </c>
    </row>
    <row r="1162" spans="1:13">
      <c r="A1162" s="30" t="str">
        <f>IF(①陸連データ貼付け!M1162="","",①陸連データ貼付け!M1162)</f>
        <v>Ｄ１２１</v>
      </c>
      <c r="B1162" s="30" t="str">
        <f t="shared" si="57"/>
        <v>Ｄ</v>
      </c>
      <c r="C1162" s="30" t="str">
        <f t="shared" si="58"/>
        <v>１２１</v>
      </c>
      <c r="D1162" s="30">
        <f>①陸連データ貼付け!B1162</f>
        <v>82198836</v>
      </c>
      <c r="E1162" s="30" t="str">
        <f>①陸連データ貼付け!C1162</f>
        <v>河邉　正人</v>
      </c>
      <c r="F1162" s="30" t="str">
        <f>ASC(①陸連データ貼付け!D1162)</f>
        <v>ｺｳﾍﾞ ﾏｻﾄ</v>
      </c>
      <c r="G1162" s="30" t="str">
        <f>①陸連データ貼付け!E1162</f>
        <v>男</v>
      </c>
      <c r="H1162" s="30">
        <f>①陸連データ貼付け!H1162</f>
        <v>27721</v>
      </c>
      <c r="I1162" s="30" t="str">
        <f>①陸連データ貼付け!I1162</f>
        <v>田原クラブ</v>
      </c>
      <c r="J1162" s="30" t="str">
        <f>①陸連データ貼付け!J1162</f>
        <v>タハラクラブ</v>
      </c>
      <c r="K1162" s="30" t="str">
        <f t="shared" si="59"/>
        <v>田原クラブ</v>
      </c>
      <c r="L1162" s="30" t="str">
        <f>IF(①陸連データ貼付け!P1162="","",①陸連データ貼付け!P1162)</f>
        <v/>
      </c>
      <c r="M1162" s="30" t="str">
        <f>①陸連データ貼付け!Q1162</f>
        <v>一般</v>
      </c>
    </row>
    <row r="1163" spans="1:13">
      <c r="A1163" s="30" t="str">
        <f>IF(①陸連データ貼付け!M1163="","",①陸連データ貼付け!M1163)</f>
        <v>4-129</v>
      </c>
      <c r="B1163" s="30" t="str">
        <f t="shared" si="57"/>
        <v>4</v>
      </c>
      <c r="C1163" s="30" t="str">
        <f t="shared" si="58"/>
        <v>-129</v>
      </c>
      <c r="D1163" s="30">
        <f>①陸連データ貼付け!B1163</f>
        <v>73827734</v>
      </c>
      <c r="E1163" s="30" t="str">
        <f>①陸連データ貼付け!C1163</f>
        <v>小久保　仁</v>
      </c>
      <c r="F1163" s="30" t="str">
        <f>ASC(①陸連データ貼付け!D1163)</f>
        <v>ｺｸﾎﾞ ﾋﾄｼ</v>
      </c>
      <c r="G1163" s="30" t="str">
        <f>①陸連データ貼付け!E1163</f>
        <v>男</v>
      </c>
      <c r="H1163" s="30">
        <f>①陸連データ貼付け!H1163</f>
        <v>27721</v>
      </c>
      <c r="I1163" s="30" t="str">
        <f>①陸連データ貼付け!I1163</f>
        <v>田原クラブ</v>
      </c>
      <c r="J1163" s="30" t="str">
        <f>①陸連データ貼付け!J1163</f>
        <v>タハラクラブ</v>
      </c>
      <c r="K1163" s="30" t="str">
        <f t="shared" si="59"/>
        <v>田原クラブ</v>
      </c>
      <c r="L1163" s="30" t="str">
        <f>IF(①陸連データ貼付け!P1163="","",①陸連データ貼付け!P1163)</f>
        <v/>
      </c>
      <c r="M1163" s="30" t="str">
        <f>①陸連データ貼付け!Q1163</f>
        <v>一般</v>
      </c>
    </row>
    <row r="1164" spans="1:13">
      <c r="A1164" s="30" t="str">
        <f>IF(①陸連データ貼付け!M1164="","",①陸連データ貼付け!M1164)</f>
        <v>Ｄ１１６</v>
      </c>
      <c r="B1164" s="30" t="str">
        <f t="shared" si="57"/>
        <v>Ｄ</v>
      </c>
      <c r="C1164" s="30" t="str">
        <f t="shared" si="58"/>
        <v>１１６</v>
      </c>
      <c r="D1164" s="30">
        <f>①陸連データ貼付け!B1164</f>
        <v>24764629</v>
      </c>
      <c r="E1164" s="30" t="str">
        <f>①陸連データ貼付け!C1164</f>
        <v>近並　資</v>
      </c>
      <c r="F1164" s="30" t="str">
        <f>ASC(①陸連データ貼付け!D1164)</f>
        <v>ｺﾝﾅﾐ ﾀｽｸ</v>
      </c>
      <c r="G1164" s="30" t="str">
        <f>①陸連データ貼付け!E1164</f>
        <v>男</v>
      </c>
      <c r="H1164" s="30">
        <f>①陸連データ貼付け!H1164</f>
        <v>27721</v>
      </c>
      <c r="I1164" s="30" t="str">
        <f>①陸連データ貼付け!I1164</f>
        <v>田原クラブ</v>
      </c>
      <c r="J1164" s="30" t="str">
        <f>①陸連データ貼付け!J1164</f>
        <v>タハラクラブ</v>
      </c>
      <c r="K1164" s="30" t="str">
        <f t="shared" si="59"/>
        <v>田原クラブ</v>
      </c>
      <c r="L1164" s="30" t="str">
        <f>IF(①陸連データ貼付け!P1164="","",①陸連データ貼付け!P1164)</f>
        <v/>
      </c>
      <c r="M1164" s="30" t="str">
        <f>①陸連データ貼付け!Q1164</f>
        <v>一般</v>
      </c>
    </row>
    <row r="1165" spans="1:13">
      <c r="A1165" s="30" t="str">
        <f>IF(①陸連データ貼付け!M1165="","",①陸連データ貼付け!M1165)</f>
        <v>4-114</v>
      </c>
      <c r="B1165" s="30" t="str">
        <f t="shared" si="57"/>
        <v>4</v>
      </c>
      <c r="C1165" s="30" t="str">
        <f t="shared" si="58"/>
        <v>-114</v>
      </c>
      <c r="D1165" s="30">
        <f>①陸連データ貼付け!B1165</f>
        <v>2932016</v>
      </c>
      <c r="E1165" s="30" t="str">
        <f>①陸連データ貼付け!C1165</f>
        <v>斎藤　正保</v>
      </c>
      <c r="F1165" s="30" t="str">
        <f>ASC(①陸連データ貼付け!D1165)</f>
        <v>ｻｲﾄｳ ﾏｻﾔｽ</v>
      </c>
      <c r="G1165" s="30" t="str">
        <f>①陸連データ貼付け!E1165</f>
        <v>男</v>
      </c>
      <c r="H1165" s="30">
        <f>①陸連データ貼付け!H1165</f>
        <v>27721</v>
      </c>
      <c r="I1165" s="30" t="str">
        <f>①陸連データ貼付け!I1165</f>
        <v>田原クラブ</v>
      </c>
      <c r="J1165" s="30" t="str">
        <f>①陸連データ貼付け!J1165</f>
        <v>タハラクラブ</v>
      </c>
      <c r="K1165" s="30" t="str">
        <f t="shared" si="59"/>
        <v>田原クラブ</v>
      </c>
      <c r="L1165" s="30" t="str">
        <f>IF(①陸連データ貼付け!P1165="","",①陸連データ貼付け!P1165)</f>
        <v/>
      </c>
      <c r="M1165" s="30" t="str">
        <f>①陸連データ貼付け!Q1165</f>
        <v>一般</v>
      </c>
    </row>
    <row r="1166" spans="1:13">
      <c r="A1166" s="30" t="str">
        <f>IF(①陸連データ貼付け!M1166="","",①陸連データ貼付け!M1166)</f>
        <v>Ｄ１８５</v>
      </c>
      <c r="B1166" s="30" t="str">
        <f t="shared" si="57"/>
        <v>Ｄ</v>
      </c>
      <c r="C1166" s="30" t="str">
        <f t="shared" si="58"/>
        <v>１８５</v>
      </c>
      <c r="D1166" s="30">
        <f>①陸連データ貼付け!B1166</f>
        <v>23760826</v>
      </c>
      <c r="E1166" s="30" t="str">
        <f>①陸連データ貼付け!C1166</f>
        <v>佐々木　敏也</v>
      </c>
      <c r="F1166" s="30" t="str">
        <f>ASC(①陸連データ貼付け!D1166)</f>
        <v>ｻｻｷ ﾄｼﾔ</v>
      </c>
      <c r="G1166" s="30" t="str">
        <f>①陸連データ貼付け!E1166</f>
        <v>男</v>
      </c>
      <c r="H1166" s="30">
        <f>①陸連データ貼付け!H1166</f>
        <v>27721</v>
      </c>
      <c r="I1166" s="30" t="str">
        <f>①陸連データ貼付け!I1166</f>
        <v>田原クラブ</v>
      </c>
      <c r="J1166" s="30" t="str">
        <f>①陸連データ貼付け!J1166</f>
        <v>タハラクラブ</v>
      </c>
      <c r="K1166" s="30" t="str">
        <f t="shared" si="59"/>
        <v>田原クラブ</v>
      </c>
      <c r="L1166" s="30" t="str">
        <f>IF(①陸連データ貼付け!P1166="","",①陸連データ貼付け!P1166)</f>
        <v/>
      </c>
      <c r="M1166" s="30" t="str">
        <f>①陸連データ貼付け!Q1166</f>
        <v>一般</v>
      </c>
    </row>
    <row r="1167" spans="1:13">
      <c r="A1167" s="30" t="str">
        <f>IF(①陸連データ貼付け!M1167="","",①陸連データ貼付け!M1167)</f>
        <v>4-122</v>
      </c>
      <c r="B1167" s="30" t="str">
        <f t="shared" si="57"/>
        <v>4</v>
      </c>
      <c r="C1167" s="30" t="str">
        <f t="shared" si="58"/>
        <v>-122</v>
      </c>
      <c r="D1167" s="30">
        <f>①陸連データ貼付け!B1167</f>
        <v>2934321</v>
      </c>
      <c r="E1167" s="30" t="str">
        <f>①陸連データ貼付け!C1167</f>
        <v>鈴木　啓司</v>
      </c>
      <c r="F1167" s="30" t="str">
        <f>ASC(①陸連データ貼付け!D1167)</f>
        <v>ｽｽﾞｷ ﾋﾛｼ</v>
      </c>
      <c r="G1167" s="30" t="str">
        <f>①陸連データ貼付け!E1167</f>
        <v>男</v>
      </c>
      <c r="H1167" s="30">
        <f>①陸連データ貼付け!H1167</f>
        <v>27721</v>
      </c>
      <c r="I1167" s="30" t="str">
        <f>①陸連データ貼付け!I1167</f>
        <v>田原クラブ</v>
      </c>
      <c r="J1167" s="30" t="str">
        <f>①陸連データ貼付け!J1167</f>
        <v>タハラクラブ</v>
      </c>
      <c r="K1167" s="30" t="str">
        <f t="shared" si="59"/>
        <v>田原クラブ</v>
      </c>
      <c r="L1167" s="30" t="str">
        <f>IF(①陸連データ貼付け!P1167="","",①陸連データ貼付け!P1167)</f>
        <v/>
      </c>
      <c r="M1167" s="30" t="str">
        <f>①陸連データ貼付け!Q1167</f>
        <v>一般</v>
      </c>
    </row>
    <row r="1168" spans="1:13">
      <c r="A1168" s="30" t="str">
        <f>IF(①陸連データ貼付け!M1168="","",①陸連データ貼付け!M1168)</f>
        <v>4-124</v>
      </c>
      <c r="B1168" s="30" t="str">
        <f t="shared" si="57"/>
        <v>4</v>
      </c>
      <c r="C1168" s="30" t="str">
        <f t="shared" si="58"/>
        <v>-124</v>
      </c>
      <c r="D1168" s="30">
        <f>①陸連データ貼付け!B1168</f>
        <v>2934826</v>
      </c>
      <c r="E1168" s="30" t="str">
        <f>①陸連データ貼付け!C1168</f>
        <v>鈴木　雅也</v>
      </c>
      <c r="F1168" s="30" t="str">
        <f>ASC(①陸連データ貼付け!D1168)</f>
        <v>ｽｽﾞｷ ﾏｻﾔ</v>
      </c>
      <c r="G1168" s="30" t="str">
        <f>①陸連データ貼付け!E1168</f>
        <v>男</v>
      </c>
      <c r="H1168" s="30">
        <f>①陸連データ貼付け!H1168</f>
        <v>27721</v>
      </c>
      <c r="I1168" s="30" t="str">
        <f>①陸連データ貼付け!I1168</f>
        <v>田原クラブ</v>
      </c>
      <c r="J1168" s="30" t="str">
        <f>①陸連データ貼付け!J1168</f>
        <v>タハラクラブ</v>
      </c>
      <c r="K1168" s="30" t="str">
        <f t="shared" si="59"/>
        <v>田原クラブ</v>
      </c>
      <c r="L1168" s="30" t="str">
        <f>IF(①陸連データ貼付け!P1168="","",①陸連データ貼付け!P1168)</f>
        <v/>
      </c>
      <c r="M1168" s="30" t="str">
        <f>①陸連データ貼付け!Q1168</f>
        <v>一般</v>
      </c>
    </row>
    <row r="1169" spans="1:13">
      <c r="A1169" s="30" t="str">
        <f>IF(①陸連データ貼付け!M1169="","",①陸連データ貼付け!M1169)</f>
        <v>4-121</v>
      </c>
      <c r="B1169" s="30" t="str">
        <f t="shared" si="57"/>
        <v>4</v>
      </c>
      <c r="C1169" s="30" t="str">
        <f t="shared" si="58"/>
        <v>-121</v>
      </c>
      <c r="D1169" s="30">
        <f>①陸連データ貼付け!B1169</f>
        <v>2933825</v>
      </c>
      <c r="E1169" s="30" t="str">
        <f>①陸連データ貼付け!C1169</f>
        <v>永田　祐一郎</v>
      </c>
      <c r="F1169" s="30" t="str">
        <f>ASC(①陸連データ貼付け!D1169)</f>
        <v>ﾅｶﾞﾀ ﾕｳｲﾁﾛｳ</v>
      </c>
      <c r="G1169" s="30" t="str">
        <f>①陸連データ貼付け!E1169</f>
        <v>男</v>
      </c>
      <c r="H1169" s="30">
        <f>①陸連データ貼付け!H1169</f>
        <v>27721</v>
      </c>
      <c r="I1169" s="30" t="str">
        <f>①陸連データ貼付け!I1169</f>
        <v>田原クラブ</v>
      </c>
      <c r="J1169" s="30" t="str">
        <f>①陸連データ貼付け!J1169</f>
        <v>タハラクラブ</v>
      </c>
      <c r="K1169" s="30" t="str">
        <f t="shared" si="59"/>
        <v>田原クラブ</v>
      </c>
      <c r="L1169" s="30" t="str">
        <f>IF(①陸連データ貼付け!P1169="","",①陸連データ貼付け!P1169)</f>
        <v/>
      </c>
      <c r="M1169" s="30" t="str">
        <f>①陸連データ貼付け!Q1169</f>
        <v>一般</v>
      </c>
    </row>
    <row r="1170" spans="1:13">
      <c r="A1170" s="30" t="str">
        <f>IF(①陸連データ貼付け!M1170="","",①陸連データ貼付け!M1170)</f>
        <v>4-120</v>
      </c>
      <c r="B1170" s="30" t="str">
        <f t="shared" si="57"/>
        <v>4</v>
      </c>
      <c r="C1170" s="30" t="str">
        <f t="shared" si="58"/>
        <v>-120</v>
      </c>
      <c r="D1170" s="30">
        <f>①陸連データ貼付け!B1170</f>
        <v>2933522</v>
      </c>
      <c r="E1170" s="30" t="str">
        <f>①陸連データ貼付け!C1170</f>
        <v>夏目　良幹</v>
      </c>
      <c r="F1170" s="30" t="str">
        <f>ASC(①陸連データ貼付け!D1170)</f>
        <v>ﾅﾂﾒ ﾖｼﾓﾄ</v>
      </c>
      <c r="G1170" s="30" t="str">
        <f>①陸連データ貼付け!E1170</f>
        <v>男</v>
      </c>
      <c r="H1170" s="30">
        <f>①陸連データ貼付け!H1170</f>
        <v>27721</v>
      </c>
      <c r="I1170" s="30" t="str">
        <f>①陸連データ貼付け!I1170</f>
        <v>田原クラブ</v>
      </c>
      <c r="J1170" s="30" t="str">
        <f>①陸連データ貼付け!J1170</f>
        <v>タハラクラブ</v>
      </c>
      <c r="K1170" s="30" t="str">
        <f t="shared" si="59"/>
        <v>田原クラブ</v>
      </c>
      <c r="L1170" s="30" t="str">
        <f>IF(①陸連データ貼付け!P1170="","",①陸連データ貼付け!P1170)</f>
        <v/>
      </c>
      <c r="M1170" s="30" t="str">
        <f>①陸連データ貼付け!Q1170</f>
        <v>一般</v>
      </c>
    </row>
    <row r="1171" spans="1:13">
      <c r="A1171" s="30" t="str">
        <f>IF(①陸連データ貼付け!M1171="","",①陸連データ貼付け!M1171)</f>
        <v>Ｄ１１７</v>
      </c>
      <c r="B1171" s="30" t="str">
        <f t="shared" si="57"/>
        <v>Ｄ</v>
      </c>
      <c r="C1171" s="30" t="str">
        <f t="shared" si="58"/>
        <v>１１７</v>
      </c>
      <c r="D1171" s="30">
        <f>①陸連データ貼付け!B1171</f>
        <v>46096732</v>
      </c>
      <c r="E1171" s="30" t="str">
        <f>①陸連データ貼付け!C1171</f>
        <v>真野　陽太</v>
      </c>
      <c r="F1171" s="30" t="str">
        <f>ASC(①陸連データ貼付け!D1171)</f>
        <v>ﾏﾉ ﾖｳﾀ</v>
      </c>
      <c r="G1171" s="30" t="str">
        <f>①陸連データ貼付け!E1171</f>
        <v>男</v>
      </c>
      <c r="H1171" s="30">
        <f>①陸連データ貼付け!H1171</f>
        <v>27721</v>
      </c>
      <c r="I1171" s="30" t="str">
        <f>①陸連データ貼付け!I1171</f>
        <v>田原クラブ</v>
      </c>
      <c r="J1171" s="30" t="str">
        <f>①陸連データ貼付け!J1171</f>
        <v>タハラクラブ</v>
      </c>
      <c r="K1171" s="30" t="str">
        <f t="shared" si="59"/>
        <v>田原クラブ</v>
      </c>
      <c r="L1171" s="30" t="str">
        <f>IF(①陸連データ貼付け!P1171="","",①陸連データ貼付け!P1171)</f>
        <v/>
      </c>
      <c r="M1171" s="30" t="str">
        <f>①陸連データ貼付け!Q1171</f>
        <v>一般</v>
      </c>
    </row>
    <row r="1172" spans="1:13">
      <c r="A1172" s="30" t="str">
        <f>IF(①陸連データ貼付け!M1172="","",①陸連データ貼付け!M1172)</f>
        <v>Ｄ１１５</v>
      </c>
      <c r="B1172" s="30" t="str">
        <f t="shared" si="57"/>
        <v>Ｄ</v>
      </c>
      <c r="C1172" s="30" t="str">
        <f t="shared" si="58"/>
        <v>１１５</v>
      </c>
      <c r="D1172" s="30">
        <f>①陸連データ貼付け!B1172</f>
        <v>3102288</v>
      </c>
      <c r="E1172" s="30" t="str">
        <f>①陸連データ貼付け!C1172</f>
        <v>光松　英二</v>
      </c>
      <c r="F1172" s="30" t="str">
        <f>ASC(①陸連データ貼付け!D1172)</f>
        <v>ﾐﾂﾏﾂ ｴｲｼﾞ</v>
      </c>
      <c r="G1172" s="30" t="str">
        <f>①陸連データ貼付け!E1172</f>
        <v>男</v>
      </c>
      <c r="H1172" s="30">
        <f>①陸連データ貼付け!H1172</f>
        <v>27721</v>
      </c>
      <c r="I1172" s="30" t="str">
        <f>①陸連データ貼付け!I1172</f>
        <v>田原クラブ</v>
      </c>
      <c r="J1172" s="30" t="str">
        <f>①陸連データ貼付け!J1172</f>
        <v>タハラクラブ</v>
      </c>
      <c r="K1172" s="30" t="str">
        <f t="shared" si="59"/>
        <v>田原クラブ</v>
      </c>
      <c r="L1172" s="30" t="str">
        <f>IF(①陸連データ貼付け!P1172="","",①陸連データ貼付け!P1172)</f>
        <v/>
      </c>
      <c r="M1172" s="30" t="str">
        <f>①陸連データ貼付け!Q1172</f>
        <v>一般</v>
      </c>
    </row>
    <row r="1173" spans="1:13">
      <c r="A1173" s="30" t="str">
        <f>IF(①陸連データ貼付け!M1173="","",①陸連データ貼付け!M1173)</f>
        <v>4-115</v>
      </c>
      <c r="B1173" s="30" t="str">
        <f t="shared" si="57"/>
        <v>4</v>
      </c>
      <c r="C1173" s="30" t="str">
        <f t="shared" si="58"/>
        <v>-115</v>
      </c>
      <c r="D1173" s="30">
        <f>①陸連データ貼付け!B1173</f>
        <v>2932218</v>
      </c>
      <c r="E1173" s="30" t="str">
        <f>①陸連データ貼付け!C1173</f>
        <v>森下　田嘉治</v>
      </c>
      <c r="F1173" s="30" t="str">
        <f>ASC(①陸連データ貼付け!D1173)</f>
        <v>ﾓﾘｼﾀ ﾀｶｼﾞ</v>
      </c>
      <c r="G1173" s="30" t="str">
        <f>①陸連データ貼付け!E1173</f>
        <v>男</v>
      </c>
      <c r="H1173" s="30">
        <f>①陸連データ貼付け!H1173</f>
        <v>27721</v>
      </c>
      <c r="I1173" s="30" t="str">
        <f>①陸連データ貼付け!I1173</f>
        <v>田原クラブ</v>
      </c>
      <c r="J1173" s="30" t="str">
        <f>①陸連データ貼付け!J1173</f>
        <v>タハラクラブ</v>
      </c>
      <c r="K1173" s="30" t="str">
        <f t="shared" si="59"/>
        <v>田原クラブ</v>
      </c>
      <c r="L1173" s="30" t="str">
        <f>IF(①陸連データ貼付け!P1173="","",①陸連データ貼付け!P1173)</f>
        <v/>
      </c>
      <c r="M1173" s="30" t="str">
        <f>①陸連データ貼付け!Q1173</f>
        <v>一般</v>
      </c>
    </row>
    <row r="1174" spans="1:13">
      <c r="A1174" s="30" t="str">
        <f>IF(①陸連データ貼付け!M1174="","",①陸連データ貼付け!M1174)</f>
        <v>Ｄ１２０</v>
      </c>
      <c r="B1174" s="30" t="str">
        <f t="shared" si="57"/>
        <v>Ｄ</v>
      </c>
      <c r="C1174" s="30" t="str">
        <f t="shared" si="58"/>
        <v>１２０</v>
      </c>
      <c r="D1174" s="30">
        <f>①陸連データ貼付け!B1174</f>
        <v>82198735</v>
      </c>
      <c r="E1174" s="30" t="str">
        <f>①陸連データ貼付け!C1174</f>
        <v>八木　悟郎</v>
      </c>
      <c r="F1174" s="30" t="str">
        <f>ASC(①陸連データ貼付け!D1174)</f>
        <v>ﾔｷﾞ ｺﾞﾛｳ</v>
      </c>
      <c r="G1174" s="30" t="str">
        <f>①陸連データ貼付け!E1174</f>
        <v>男</v>
      </c>
      <c r="H1174" s="30">
        <f>①陸連データ貼付け!H1174</f>
        <v>27721</v>
      </c>
      <c r="I1174" s="30" t="str">
        <f>①陸連データ貼付け!I1174</f>
        <v>田原クラブ</v>
      </c>
      <c r="J1174" s="30" t="str">
        <f>①陸連データ貼付け!J1174</f>
        <v>タハラクラブ</v>
      </c>
      <c r="K1174" s="30" t="str">
        <f t="shared" si="59"/>
        <v>田原クラブ</v>
      </c>
      <c r="L1174" s="30" t="str">
        <f>IF(①陸連データ貼付け!P1174="","",①陸連データ貼付け!P1174)</f>
        <v/>
      </c>
      <c r="M1174" s="30" t="str">
        <f>①陸連データ貼付け!Q1174</f>
        <v>一般</v>
      </c>
    </row>
    <row r="1175" spans="1:13">
      <c r="A1175" s="30" t="str">
        <f>IF(①陸連データ貼付け!M1175="","",①陸連データ貼付け!M1175)</f>
        <v>4-130</v>
      </c>
      <c r="B1175" s="30" t="str">
        <f t="shared" si="57"/>
        <v>4</v>
      </c>
      <c r="C1175" s="30" t="str">
        <f t="shared" si="58"/>
        <v>-130</v>
      </c>
      <c r="D1175" s="30">
        <f>①陸連データ貼付け!B1175</f>
        <v>77035830</v>
      </c>
      <c r="E1175" s="30" t="str">
        <f>①陸連データ貼付け!C1175</f>
        <v>矢野　貴也</v>
      </c>
      <c r="F1175" s="30" t="str">
        <f>ASC(①陸連データ貼付け!D1175)</f>
        <v>ﾔﾉ ﾀｶﾅﾘ</v>
      </c>
      <c r="G1175" s="30" t="str">
        <f>①陸連データ貼付け!E1175</f>
        <v>男</v>
      </c>
      <c r="H1175" s="30">
        <f>①陸連データ貼付け!H1175</f>
        <v>27721</v>
      </c>
      <c r="I1175" s="30" t="str">
        <f>①陸連データ貼付け!I1175</f>
        <v>田原クラブ</v>
      </c>
      <c r="J1175" s="30" t="str">
        <f>①陸連データ貼付け!J1175</f>
        <v>タハラクラブ</v>
      </c>
      <c r="K1175" s="30" t="str">
        <f t="shared" si="59"/>
        <v>田原クラブ</v>
      </c>
      <c r="L1175" s="30" t="str">
        <f>IF(①陸連データ貼付け!P1175="","",①陸連データ貼付け!P1175)</f>
        <v/>
      </c>
      <c r="M1175" s="30" t="str">
        <f>①陸連データ貼付け!Q1175</f>
        <v>一般</v>
      </c>
    </row>
    <row r="1176" spans="1:13">
      <c r="A1176" s="30" t="str">
        <f>IF(①陸連データ貼付け!M1176="","",①陸連データ貼付け!M1176)</f>
        <v>4-123</v>
      </c>
      <c r="B1176" s="30" t="str">
        <f t="shared" si="57"/>
        <v>4</v>
      </c>
      <c r="C1176" s="30" t="str">
        <f t="shared" si="58"/>
        <v>-123</v>
      </c>
      <c r="D1176" s="30">
        <f>①陸連データ貼付け!B1176</f>
        <v>2934624</v>
      </c>
      <c r="E1176" s="30" t="str">
        <f>①陸連データ貼付け!C1176</f>
        <v>山上　高弘</v>
      </c>
      <c r="F1176" s="30" t="str">
        <f>ASC(①陸連データ貼付け!D1176)</f>
        <v>ﾔﾏｶﾐ ﾀｶﾋﾛ</v>
      </c>
      <c r="G1176" s="30" t="str">
        <f>①陸連データ貼付け!E1176</f>
        <v>男</v>
      </c>
      <c r="H1176" s="30">
        <f>①陸連データ貼付け!H1176</f>
        <v>27721</v>
      </c>
      <c r="I1176" s="30" t="str">
        <f>①陸連データ貼付け!I1176</f>
        <v>田原クラブ</v>
      </c>
      <c r="J1176" s="30" t="str">
        <f>①陸連データ貼付け!J1176</f>
        <v>タハラクラブ</v>
      </c>
      <c r="K1176" s="30" t="str">
        <f t="shared" si="59"/>
        <v>田原クラブ</v>
      </c>
      <c r="L1176" s="30" t="str">
        <f>IF(①陸連データ貼付け!P1176="","",①陸連データ貼付け!P1176)</f>
        <v/>
      </c>
      <c r="M1176" s="30" t="str">
        <f>①陸連データ貼付け!Q1176</f>
        <v>一般</v>
      </c>
    </row>
    <row r="1177" spans="1:13">
      <c r="A1177" s="30" t="str">
        <f>IF(①陸連データ貼付け!M1177="","",①陸連データ貼付け!M1177)</f>
        <v>Ｄ１２６</v>
      </c>
      <c r="B1177" s="30" t="str">
        <f t="shared" si="57"/>
        <v>Ｄ</v>
      </c>
      <c r="C1177" s="30" t="str">
        <f t="shared" si="58"/>
        <v>１２６</v>
      </c>
      <c r="D1177" s="30">
        <f>①陸連データ貼付け!B1177</f>
        <v>3011055</v>
      </c>
      <c r="E1177" s="30" t="str">
        <f>①陸連データ貼付け!C1177</f>
        <v>神谷　真規</v>
      </c>
      <c r="F1177" s="30" t="str">
        <f>ASC(①陸連データ貼付け!D1177)</f>
        <v>ｶﾐﾔ ﾏｻﾉﾘ</v>
      </c>
      <c r="G1177" s="30" t="str">
        <f>①陸連データ貼付け!E1177</f>
        <v>男</v>
      </c>
      <c r="H1177" s="30">
        <f>①陸連データ貼付け!H1177</f>
        <v>8257</v>
      </c>
      <c r="I1177" s="30" t="str">
        <f>①陸連データ貼付け!I1177</f>
        <v>ＴＷＲＣ</v>
      </c>
      <c r="J1177" s="30" t="str">
        <f>①陸連データ貼付け!J1177</f>
        <v>ティーダブルアールシー</v>
      </c>
      <c r="K1177" s="30" t="str">
        <f t="shared" si="59"/>
        <v>ＴＷＲＣ</v>
      </c>
      <c r="L1177" s="30" t="str">
        <f>IF(①陸連データ貼付け!P1177="","",①陸連データ貼付け!P1177)</f>
        <v/>
      </c>
      <c r="M1177" s="30" t="str">
        <f>①陸連データ貼付け!Q1177</f>
        <v>一般</v>
      </c>
    </row>
    <row r="1178" spans="1:13">
      <c r="A1178" s="30" t="str">
        <f>IF(①陸連データ貼付け!M1178="","",①陸連データ貼付け!M1178)</f>
        <v>Ｄ１３３</v>
      </c>
      <c r="B1178" s="30" t="str">
        <f t="shared" si="57"/>
        <v>Ｄ</v>
      </c>
      <c r="C1178" s="30" t="str">
        <f t="shared" si="58"/>
        <v>１３３</v>
      </c>
      <c r="D1178" s="30">
        <f>①陸連データ貼付け!B1178</f>
        <v>57387232</v>
      </c>
      <c r="E1178" s="30" t="str">
        <f>①陸連データ貼付け!C1178</f>
        <v>川口　琢也</v>
      </c>
      <c r="F1178" s="30" t="str">
        <f>ASC(①陸連データ貼付け!D1178)</f>
        <v>ｶﾜｸﾞﾁ ﾀｸﾔ</v>
      </c>
      <c r="G1178" s="30" t="str">
        <f>①陸連データ貼付け!E1178</f>
        <v>男</v>
      </c>
      <c r="H1178" s="30">
        <f>①陸連データ貼付け!H1178</f>
        <v>8257</v>
      </c>
      <c r="I1178" s="30" t="str">
        <f>①陸連データ貼付け!I1178</f>
        <v>ＴＷＲＣ</v>
      </c>
      <c r="J1178" s="30" t="str">
        <f>①陸連データ貼付け!J1178</f>
        <v>ティーダブルアールシー</v>
      </c>
      <c r="K1178" s="30" t="str">
        <f t="shared" si="59"/>
        <v>ＴＷＲＣ</v>
      </c>
      <c r="L1178" s="30" t="str">
        <f>IF(①陸連データ貼付け!P1178="","",①陸連データ貼付け!P1178)</f>
        <v/>
      </c>
      <c r="M1178" s="30" t="str">
        <f>①陸連データ貼付け!Q1178</f>
        <v>一般</v>
      </c>
    </row>
    <row r="1179" spans="1:13">
      <c r="A1179" s="30" t="str">
        <f>IF(①陸連データ貼付け!M1179="","",①陸連データ貼付け!M1179)</f>
        <v>Ｄ１３２</v>
      </c>
      <c r="B1179" s="30" t="str">
        <f t="shared" si="57"/>
        <v>Ｄ</v>
      </c>
      <c r="C1179" s="30" t="str">
        <f t="shared" si="58"/>
        <v>１３２</v>
      </c>
      <c r="D1179" s="30">
        <f>①陸連データ貼付け!B1179</f>
        <v>35978133</v>
      </c>
      <c r="E1179" s="30" t="str">
        <f>①陸連データ貼付け!C1179</f>
        <v>佐藤　滉大</v>
      </c>
      <c r="F1179" s="30" t="str">
        <f>ASC(①陸連データ貼付け!D1179)</f>
        <v>ｻﾄｳ ｱｷﾋﾛ</v>
      </c>
      <c r="G1179" s="30" t="str">
        <f>①陸連データ貼付け!E1179</f>
        <v>男</v>
      </c>
      <c r="H1179" s="30">
        <f>①陸連データ貼付け!H1179</f>
        <v>8257</v>
      </c>
      <c r="I1179" s="30" t="str">
        <f>①陸連データ貼付け!I1179</f>
        <v>ＴＷＲＣ</v>
      </c>
      <c r="J1179" s="30" t="str">
        <f>①陸連データ貼付け!J1179</f>
        <v>ティーダブルアールシー</v>
      </c>
      <c r="K1179" s="30" t="str">
        <f t="shared" si="59"/>
        <v>ＴＷＲＣ</v>
      </c>
      <c r="L1179" s="30" t="str">
        <f>IF(①陸連データ貼付け!P1179="","",①陸連データ貼付け!P1179)</f>
        <v/>
      </c>
      <c r="M1179" s="30" t="str">
        <f>①陸連データ貼付け!Q1179</f>
        <v>一般</v>
      </c>
    </row>
    <row r="1180" spans="1:13">
      <c r="A1180" s="30" t="str">
        <f>IF(①陸連データ貼付け!M1180="","",①陸連データ貼付け!M1180)</f>
        <v>Ｄ１２３</v>
      </c>
      <c r="B1180" s="30" t="str">
        <f t="shared" si="57"/>
        <v>Ｄ</v>
      </c>
      <c r="C1180" s="30" t="str">
        <f t="shared" si="58"/>
        <v>１２３</v>
      </c>
      <c r="D1180" s="30">
        <f>①陸連データ貼付け!B1180</f>
        <v>3010610</v>
      </c>
      <c r="E1180" s="30" t="str">
        <f>①陸連データ貼付け!C1180</f>
        <v>白井　康人</v>
      </c>
      <c r="F1180" s="30" t="str">
        <f>ASC(①陸連データ貼付け!D1180)</f>
        <v>ｼﾗｲ ﾔｽﾋﾄ</v>
      </c>
      <c r="G1180" s="30" t="str">
        <f>①陸連データ貼付け!E1180</f>
        <v>男</v>
      </c>
      <c r="H1180" s="30">
        <f>①陸連データ貼付け!H1180</f>
        <v>8257</v>
      </c>
      <c r="I1180" s="30" t="str">
        <f>①陸連データ貼付け!I1180</f>
        <v>ＴＷＲＣ</v>
      </c>
      <c r="J1180" s="30" t="str">
        <f>①陸連データ貼付け!J1180</f>
        <v>ティーダブルアールシー</v>
      </c>
      <c r="K1180" s="30" t="str">
        <f t="shared" si="59"/>
        <v>ＴＷＲＣ</v>
      </c>
      <c r="L1180" s="30" t="str">
        <f>IF(①陸連データ貼付け!P1180="","",①陸連データ貼付け!P1180)</f>
        <v/>
      </c>
      <c r="M1180" s="30" t="str">
        <f>①陸連データ貼付け!Q1180</f>
        <v>一般</v>
      </c>
    </row>
    <row r="1181" spans="1:13">
      <c r="A1181" s="30" t="str">
        <f>IF(①陸連データ貼付け!M1181="","",①陸連データ貼付け!M1181)</f>
        <v>Ｄ１３１</v>
      </c>
      <c r="B1181" s="30" t="str">
        <f t="shared" si="57"/>
        <v>Ｄ</v>
      </c>
      <c r="C1181" s="30" t="str">
        <f t="shared" si="58"/>
        <v>１３１</v>
      </c>
      <c r="D1181" s="30">
        <f>①陸連データ貼付け!B1181</f>
        <v>3016818</v>
      </c>
      <c r="E1181" s="30" t="str">
        <f>①陸連データ貼付け!C1181</f>
        <v>菅谷　宗弘</v>
      </c>
      <c r="F1181" s="30" t="str">
        <f>ASC(①陸連データ貼付け!D1181)</f>
        <v>ｽｶﾞﾔ ﾑﾈﾋﾛ</v>
      </c>
      <c r="G1181" s="30" t="str">
        <f>①陸連データ貼付け!E1181</f>
        <v>男</v>
      </c>
      <c r="H1181" s="30">
        <f>①陸連データ貼付け!H1181</f>
        <v>8257</v>
      </c>
      <c r="I1181" s="30" t="str">
        <f>①陸連データ貼付け!I1181</f>
        <v>ＴＷＲＣ</v>
      </c>
      <c r="J1181" s="30" t="str">
        <f>①陸連データ貼付け!J1181</f>
        <v>ティーダブルアールシー</v>
      </c>
      <c r="K1181" s="30" t="str">
        <f t="shared" si="59"/>
        <v>ＴＷＲＣ</v>
      </c>
      <c r="L1181" s="30" t="str">
        <f>IF(①陸連データ貼付け!P1181="","",①陸連データ貼付け!P1181)</f>
        <v/>
      </c>
      <c r="M1181" s="30" t="str">
        <f>①陸連データ貼付け!Q1181</f>
        <v>一般</v>
      </c>
    </row>
    <row r="1182" spans="1:13">
      <c r="A1182" s="30" t="str">
        <f>IF(①陸連データ貼付け!M1182="","",①陸連データ貼付け!M1182)</f>
        <v>Ｄ１２９</v>
      </c>
      <c r="B1182" s="30" t="str">
        <f t="shared" si="57"/>
        <v>Ｄ</v>
      </c>
      <c r="C1182" s="30" t="str">
        <f t="shared" si="58"/>
        <v>１２９</v>
      </c>
      <c r="D1182" s="30">
        <f>①陸連データ貼付け!B1182</f>
        <v>3011388</v>
      </c>
      <c r="E1182" s="30" t="str">
        <f>①陸連データ貼付け!C1182</f>
        <v>竹下　孝司</v>
      </c>
      <c r="F1182" s="30" t="str">
        <f>ASC(①陸連データ貼付け!D1182)</f>
        <v>ﾀｹｼﾀ ｺｳｼﾞ</v>
      </c>
      <c r="G1182" s="30" t="str">
        <f>①陸連データ貼付け!E1182</f>
        <v>男</v>
      </c>
      <c r="H1182" s="30">
        <f>①陸連データ貼付け!H1182</f>
        <v>8257</v>
      </c>
      <c r="I1182" s="30" t="str">
        <f>①陸連データ貼付け!I1182</f>
        <v>ＴＷＲＣ</v>
      </c>
      <c r="J1182" s="30" t="str">
        <f>①陸連データ貼付け!J1182</f>
        <v>ティーダブルアールシー</v>
      </c>
      <c r="K1182" s="30" t="str">
        <f t="shared" si="59"/>
        <v>ＴＷＲＣ</v>
      </c>
      <c r="L1182" s="30" t="str">
        <f>IF(①陸連データ貼付け!P1182="","",①陸連データ貼付け!P1182)</f>
        <v/>
      </c>
      <c r="M1182" s="30" t="str">
        <f>①陸連データ貼付け!Q1182</f>
        <v>一般</v>
      </c>
    </row>
    <row r="1183" spans="1:13">
      <c r="A1183" s="30" t="str">
        <f>IF(①陸連データ貼付け!M1183="","",①陸連データ貼付け!M1183)</f>
        <v>Ｄ１２２</v>
      </c>
      <c r="B1183" s="30" t="str">
        <f t="shared" si="57"/>
        <v>Ｄ</v>
      </c>
      <c r="C1183" s="30" t="str">
        <f t="shared" si="58"/>
        <v>１２２</v>
      </c>
      <c r="D1183" s="30">
        <f>①陸連データ貼付け!B1183</f>
        <v>3010599</v>
      </c>
      <c r="E1183" s="30" t="str">
        <f>①陸連データ貼付け!C1183</f>
        <v>田中　幸治</v>
      </c>
      <c r="F1183" s="30" t="str">
        <f>ASC(①陸連データ貼付け!D1183)</f>
        <v>ﾀﾅｶ ｺｳｼﾞ</v>
      </c>
      <c r="G1183" s="30" t="str">
        <f>①陸連データ貼付け!E1183</f>
        <v>男</v>
      </c>
      <c r="H1183" s="30">
        <f>①陸連データ貼付け!H1183</f>
        <v>8257</v>
      </c>
      <c r="I1183" s="30" t="str">
        <f>①陸連データ貼付け!I1183</f>
        <v>ＴＷＲＣ</v>
      </c>
      <c r="J1183" s="30" t="str">
        <f>①陸連データ貼付け!J1183</f>
        <v>ティーダブルアールシー</v>
      </c>
      <c r="K1183" s="30" t="str">
        <f t="shared" si="59"/>
        <v>ＴＷＲＣ</v>
      </c>
      <c r="L1183" s="30" t="str">
        <f>IF(①陸連データ貼付け!P1183="","",①陸連データ貼付け!P1183)</f>
        <v/>
      </c>
      <c r="M1183" s="30" t="str">
        <f>①陸連データ貼付け!Q1183</f>
        <v>一般</v>
      </c>
    </row>
    <row r="1184" spans="1:13">
      <c r="A1184" s="30" t="str">
        <f>IF(①陸連データ貼付け!M1184="","",①陸連データ貼付け!M1184)</f>
        <v>Ｄ１２４</v>
      </c>
      <c r="B1184" s="30" t="str">
        <f t="shared" si="57"/>
        <v>Ｄ</v>
      </c>
      <c r="C1184" s="30" t="str">
        <f t="shared" si="58"/>
        <v>１２４</v>
      </c>
      <c r="D1184" s="30">
        <f>①陸連データ貼付け!B1184</f>
        <v>3010711</v>
      </c>
      <c r="E1184" s="30" t="str">
        <f>①陸連データ貼付け!C1184</f>
        <v>土持　康博</v>
      </c>
      <c r="F1184" s="30" t="str">
        <f>ASC(①陸連データ貼付け!D1184)</f>
        <v>ﾂﾁﾓﾁ ﾔｽﾋﾛ</v>
      </c>
      <c r="G1184" s="30" t="str">
        <f>①陸連データ貼付け!E1184</f>
        <v>男</v>
      </c>
      <c r="H1184" s="30">
        <f>①陸連データ貼付け!H1184</f>
        <v>8257</v>
      </c>
      <c r="I1184" s="30" t="str">
        <f>①陸連データ貼付け!I1184</f>
        <v>ＴＷＲＣ</v>
      </c>
      <c r="J1184" s="30" t="str">
        <f>①陸連データ貼付け!J1184</f>
        <v>ティーダブルアールシー</v>
      </c>
      <c r="K1184" s="30" t="str">
        <f t="shared" si="59"/>
        <v>ＴＷＲＣ</v>
      </c>
      <c r="L1184" s="30" t="str">
        <f>IF(①陸連データ貼付け!P1184="","",①陸連データ貼付け!P1184)</f>
        <v/>
      </c>
      <c r="M1184" s="30" t="str">
        <f>①陸連データ貼付け!Q1184</f>
        <v>一般</v>
      </c>
    </row>
    <row r="1185" spans="1:13">
      <c r="A1185" s="30" t="str">
        <f>IF(①陸連データ貼付け!M1185="","",①陸連データ貼付け!M1185)</f>
        <v>Ｄ１２７</v>
      </c>
      <c r="B1185" s="30" t="str">
        <f t="shared" si="57"/>
        <v>Ｄ</v>
      </c>
      <c r="C1185" s="30" t="str">
        <f t="shared" si="58"/>
        <v>１２７</v>
      </c>
      <c r="D1185" s="30">
        <f>①陸連データ貼付け!B1185</f>
        <v>3011166</v>
      </c>
      <c r="E1185" s="30" t="str">
        <f>①陸連データ貼付け!C1185</f>
        <v>永田　智彦</v>
      </c>
      <c r="F1185" s="30" t="str">
        <f>ASC(①陸連データ貼付け!D1185)</f>
        <v>ﾅｶﾞﾀ ﾄﾓﾋｺ</v>
      </c>
      <c r="G1185" s="30" t="str">
        <f>①陸連データ貼付け!E1185</f>
        <v>男</v>
      </c>
      <c r="H1185" s="30">
        <f>①陸連データ貼付け!H1185</f>
        <v>8257</v>
      </c>
      <c r="I1185" s="30" t="str">
        <f>①陸連データ貼付け!I1185</f>
        <v>ＴＷＲＣ</v>
      </c>
      <c r="J1185" s="30" t="str">
        <f>①陸連データ貼付け!J1185</f>
        <v>ティーダブルアールシー</v>
      </c>
      <c r="K1185" s="30" t="str">
        <f t="shared" si="59"/>
        <v>ＴＷＲＣ</v>
      </c>
      <c r="L1185" s="30" t="str">
        <f>IF(①陸連データ貼付け!P1185="","",①陸連データ貼付け!P1185)</f>
        <v/>
      </c>
      <c r="M1185" s="30" t="str">
        <f>①陸連データ貼付け!Q1185</f>
        <v>一般</v>
      </c>
    </row>
    <row r="1186" spans="1:13">
      <c r="A1186" s="30" t="str">
        <f>IF(①陸連データ貼付け!M1186="","",①陸連データ貼付け!M1186)</f>
        <v>Ｄ１２５</v>
      </c>
      <c r="B1186" s="30" t="str">
        <f t="shared" si="57"/>
        <v>Ｄ</v>
      </c>
      <c r="C1186" s="30" t="str">
        <f t="shared" si="58"/>
        <v>１２５</v>
      </c>
      <c r="D1186" s="30">
        <f>①陸連データ貼付け!B1186</f>
        <v>3010812</v>
      </c>
      <c r="E1186" s="30" t="str">
        <f>①陸連データ貼付け!C1186</f>
        <v>夏目　勝也</v>
      </c>
      <c r="F1186" s="30" t="str">
        <f>ASC(①陸連データ貼付け!D1186)</f>
        <v>ﾅﾂﾒ ｶﾂﾔ</v>
      </c>
      <c r="G1186" s="30" t="str">
        <f>①陸連データ貼付け!E1186</f>
        <v>男</v>
      </c>
      <c r="H1186" s="30">
        <f>①陸連データ貼付け!H1186</f>
        <v>8257</v>
      </c>
      <c r="I1186" s="30" t="str">
        <f>①陸連データ貼付け!I1186</f>
        <v>ＴＷＲＣ</v>
      </c>
      <c r="J1186" s="30" t="str">
        <f>①陸連データ貼付け!J1186</f>
        <v>ティーダブルアールシー</v>
      </c>
      <c r="K1186" s="30" t="str">
        <f t="shared" si="59"/>
        <v>ＴＷＲＣ</v>
      </c>
      <c r="L1186" s="30" t="str">
        <f>IF(①陸連データ貼付け!P1186="","",①陸連データ貼付け!P1186)</f>
        <v/>
      </c>
      <c r="M1186" s="30" t="str">
        <f>①陸連データ貼付け!Q1186</f>
        <v>一般</v>
      </c>
    </row>
    <row r="1187" spans="1:13">
      <c r="A1187" s="30" t="str">
        <f>IF(①陸連データ貼付け!M1187="","",①陸連データ貼付け!M1187)</f>
        <v>Ｄ１２８</v>
      </c>
      <c r="B1187" s="30" t="str">
        <f t="shared" si="57"/>
        <v>Ｄ</v>
      </c>
      <c r="C1187" s="30" t="str">
        <f t="shared" si="58"/>
        <v>１２８</v>
      </c>
      <c r="D1187" s="30">
        <f>①陸連データ貼付け!B1187</f>
        <v>3011277</v>
      </c>
      <c r="E1187" s="30" t="str">
        <f>①陸連データ貼付け!C1187</f>
        <v>野崎　真</v>
      </c>
      <c r="F1187" s="30" t="str">
        <f>ASC(①陸連データ貼付け!D1187)</f>
        <v>ﾉｻﾞｷ ﾏｺﾄ</v>
      </c>
      <c r="G1187" s="30" t="str">
        <f>①陸連データ貼付け!E1187</f>
        <v>男</v>
      </c>
      <c r="H1187" s="30">
        <f>①陸連データ貼付け!H1187</f>
        <v>8257</v>
      </c>
      <c r="I1187" s="30" t="str">
        <f>①陸連データ貼付け!I1187</f>
        <v>ＴＷＲＣ</v>
      </c>
      <c r="J1187" s="30" t="str">
        <f>①陸連データ貼付け!J1187</f>
        <v>ティーダブルアールシー</v>
      </c>
      <c r="K1187" s="30" t="str">
        <f t="shared" si="59"/>
        <v>ＴＷＲＣ</v>
      </c>
      <c r="L1187" s="30" t="str">
        <f>IF(①陸連データ貼付け!P1187="","",①陸連データ貼付け!P1187)</f>
        <v/>
      </c>
      <c r="M1187" s="30" t="str">
        <f>①陸連データ貼付け!Q1187</f>
        <v>一般</v>
      </c>
    </row>
    <row r="1188" spans="1:13">
      <c r="A1188" s="30" t="str">
        <f>IF(①陸連データ貼付け!M1188="","",①陸連データ貼付け!M1188)</f>
        <v>Ｄ１３０</v>
      </c>
      <c r="B1188" s="30" t="str">
        <f t="shared" si="57"/>
        <v>Ｄ</v>
      </c>
      <c r="C1188" s="30" t="str">
        <f t="shared" si="58"/>
        <v>１３０</v>
      </c>
      <c r="D1188" s="30">
        <f>①陸連データ貼付け!B1188</f>
        <v>3016717</v>
      </c>
      <c r="E1188" s="30" t="str">
        <f>①陸連データ貼付け!C1188</f>
        <v>野宮　章弘</v>
      </c>
      <c r="F1188" s="30" t="str">
        <f>ASC(①陸連データ貼付け!D1188)</f>
        <v>ﾉﾐﾔ ﾉﾘﾋﾛ</v>
      </c>
      <c r="G1188" s="30" t="str">
        <f>①陸連データ貼付け!E1188</f>
        <v>男</v>
      </c>
      <c r="H1188" s="30">
        <f>①陸連データ貼付け!H1188</f>
        <v>8257</v>
      </c>
      <c r="I1188" s="30" t="str">
        <f>①陸連データ貼付け!I1188</f>
        <v>ＴＷＲＣ</v>
      </c>
      <c r="J1188" s="30" t="str">
        <f>①陸連データ貼付け!J1188</f>
        <v>ティーダブルアールシー</v>
      </c>
      <c r="K1188" s="30" t="str">
        <f t="shared" si="59"/>
        <v>ＴＷＲＣ</v>
      </c>
      <c r="L1188" s="30" t="str">
        <f>IF(①陸連データ貼付け!P1188="","",①陸連データ貼付け!P1188)</f>
        <v/>
      </c>
      <c r="M1188" s="30" t="str">
        <f>①陸連データ貼付け!Q1188</f>
        <v>一般</v>
      </c>
    </row>
    <row r="1189" spans="1:13">
      <c r="A1189" s="30" t="str">
        <f>IF(①陸連データ貼付け!M1189="","",①陸連データ貼付け!M1189)</f>
        <v>Ｄ８</v>
      </c>
      <c r="B1189" s="30" t="str">
        <f t="shared" si="57"/>
        <v>Ｄ</v>
      </c>
      <c r="C1189" s="30" t="str">
        <f t="shared" si="58"/>
        <v>８</v>
      </c>
      <c r="D1189" s="30">
        <f>①陸連データ貼付け!B1189</f>
        <v>2995631</v>
      </c>
      <c r="E1189" s="30" t="str">
        <f>①陸連データ貼付け!C1189</f>
        <v>石川　立恵</v>
      </c>
      <c r="F1189" s="30" t="str">
        <f>ASC(①陸連データ貼付け!D1189)</f>
        <v>ｲｼｶﾜ ﾘｴ</v>
      </c>
      <c r="G1189" s="30" t="str">
        <f>①陸連データ貼付け!E1189</f>
        <v>女</v>
      </c>
      <c r="H1189" s="30">
        <f>①陸連データ貼付け!H1189</f>
        <v>19085</v>
      </c>
      <c r="I1189" s="30" t="str">
        <f>①陸連データ貼付け!I1189</f>
        <v>TFC豊橋</v>
      </c>
      <c r="J1189" s="30" t="str">
        <f>①陸連データ貼付け!J1189</f>
        <v>ティエフシートヨハシ</v>
      </c>
      <c r="K1189" s="30" t="str">
        <f t="shared" si="59"/>
        <v>TFC豊橋</v>
      </c>
      <c r="L1189" s="30" t="str">
        <f>IF(①陸連データ貼付け!P1189="","",①陸連データ貼付け!P1189)</f>
        <v/>
      </c>
      <c r="M1189" s="30" t="str">
        <f>①陸連データ貼付け!Q1189</f>
        <v>一般</v>
      </c>
    </row>
    <row r="1190" spans="1:13">
      <c r="A1190" s="30" t="str">
        <f>IF(①陸連データ貼付け!M1190="","",①陸連データ貼付け!M1190)</f>
        <v>Ｄ１０</v>
      </c>
      <c r="B1190" s="30" t="str">
        <f t="shared" si="57"/>
        <v>Ｄ</v>
      </c>
      <c r="C1190" s="30" t="str">
        <f t="shared" si="58"/>
        <v>１０</v>
      </c>
      <c r="D1190" s="30">
        <f>①陸連データ貼付け!B1190</f>
        <v>2995833</v>
      </c>
      <c r="E1190" s="30" t="str">
        <f>①陸連データ貼付け!C1190</f>
        <v>石場　治</v>
      </c>
      <c r="F1190" s="30" t="str">
        <f>ASC(①陸連データ貼付け!D1190)</f>
        <v>ｲｼﾊﾞ ｵｻﾑ</v>
      </c>
      <c r="G1190" s="30" t="str">
        <f>①陸連データ貼付け!E1190</f>
        <v>男</v>
      </c>
      <c r="H1190" s="30">
        <f>①陸連データ貼付け!H1190</f>
        <v>19085</v>
      </c>
      <c r="I1190" s="30" t="str">
        <f>①陸連データ貼付け!I1190</f>
        <v>TFC豊橋</v>
      </c>
      <c r="J1190" s="30" t="str">
        <f>①陸連データ貼付け!J1190</f>
        <v>ティエフシートヨハシ</v>
      </c>
      <c r="K1190" s="30" t="str">
        <f t="shared" si="59"/>
        <v>TFC豊橋</v>
      </c>
      <c r="L1190" s="30" t="str">
        <f>IF(①陸連データ貼付け!P1190="","",①陸連データ貼付け!P1190)</f>
        <v/>
      </c>
      <c r="M1190" s="30" t="str">
        <f>①陸連データ貼付け!Q1190</f>
        <v>一般</v>
      </c>
    </row>
    <row r="1191" spans="1:13">
      <c r="A1191" s="30" t="str">
        <f>IF(①陸連データ貼付け!M1191="","",①陸連データ貼付け!M1191)</f>
        <v>Ｄ１６</v>
      </c>
      <c r="B1191" s="30" t="str">
        <f t="shared" si="57"/>
        <v>Ｄ</v>
      </c>
      <c r="C1191" s="30" t="str">
        <f t="shared" si="58"/>
        <v>１６</v>
      </c>
      <c r="D1191" s="30">
        <f>①陸連データ貼付け!B1191</f>
        <v>2997229</v>
      </c>
      <c r="E1191" s="30" t="str">
        <f>①陸連データ貼付け!C1191</f>
        <v>板垣　和邦</v>
      </c>
      <c r="F1191" s="30" t="str">
        <f>ASC(①陸連データ貼付け!D1191)</f>
        <v>ｲﾀｶﾞｷ ｶｽﾞｸﾆ</v>
      </c>
      <c r="G1191" s="30" t="str">
        <f>①陸連データ貼付け!E1191</f>
        <v>男</v>
      </c>
      <c r="H1191" s="30">
        <f>①陸連データ貼付け!H1191</f>
        <v>19085</v>
      </c>
      <c r="I1191" s="30" t="str">
        <f>①陸連データ貼付け!I1191</f>
        <v>TFC豊橋</v>
      </c>
      <c r="J1191" s="30" t="str">
        <f>①陸連データ貼付け!J1191</f>
        <v>ティエフシートヨハシ</v>
      </c>
      <c r="K1191" s="30" t="str">
        <f t="shared" si="59"/>
        <v>TFC豊橋</v>
      </c>
      <c r="L1191" s="30" t="str">
        <f>IF(①陸連データ貼付け!P1191="","",①陸連データ貼付け!P1191)</f>
        <v/>
      </c>
      <c r="M1191" s="30" t="str">
        <f>①陸連データ貼付け!Q1191</f>
        <v>一般</v>
      </c>
    </row>
    <row r="1192" spans="1:13">
      <c r="A1192" s="30" t="str">
        <f>IF(①陸連データ貼付け!M1192="","",①陸連データ貼付け!M1192)</f>
        <v>Ｄ１７</v>
      </c>
      <c r="B1192" s="30" t="str">
        <f t="shared" si="57"/>
        <v>Ｄ</v>
      </c>
      <c r="C1192" s="30" t="str">
        <f t="shared" si="58"/>
        <v>１７</v>
      </c>
      <c r="D1192" s="30">
        <f>①陸連データ貼付け!B1192</f>
        <v>2997431</v>
      </c>
      <c r="E1192" s="30" t="str">
        <f>①陸連データ貼付け!C1192</f>
        <v>川口　なつき</v>
      </c>
      <c r="F1192" s="30" t="str">
        <f>ASC(①陸連データ貼付け!D1192)</f>
        <v>ｶﾜｸﾞﾁ ﾅﾂｷ</v>
      </c>
      <c r="G1192" s="30" t="str">
        <f>①陸連データ貼付け!E1192</f>
        <v>女</v>
      </c>
      <c r="H1192" s="30">
        <f>①陸連データ貼付け!H1192</f>
        <v>19085</v>
      </c>
      <c r="I1192" s="30" t="str">
        <f>①陸連データ貼付け!I1192</f>
        <v>TFC豊橋</v>
      </c>
      <c r="J1192" s="30" t="str">
        <f>①陸連データ貼付け!J1192</f>
        <v>ティエフシートヨハシ</v>
      </c>
      <c r="K1192" s="30" t="str">
        <f t="shared" si="59"/>
        <v>TFC豊橋</v>
      </c>
      <c r="L1192" s="30" t="str">
        <f>IF(①陸連データ貼付け!P1192="","",①陸連データ貼付け!P1192)</f>
        <v/>
      </c>
      <c r="M1192" s="30" t="str">
        <f>①陸連データ貼付け!Q1192</f>
        <v>一般</v>
      </c>
    </row>
    <row r="1193" spans="1:13">
      <c r="A1193" s="30" t="str">
        <f>IF(①陸連データ貼付け!M1193="","",①陸連データ貼付け!M1193)</f>
        <v>4-053</v>
      </c>
      <c r="B1193" s="30" t="str">
        <f t="shared" si="57"/>
        <v>4</v>
      </c>
      <c r="C1193" s="30" t="str">
        <f t="shared" si="58"/>
        <v>-053</v>
      </c>
      <c r="D1193" s="30">
        <f>①陸連データ貼付け!B1193</f>
        <v>2996228</v>
      </c>
      <c r="E1193" s="30" t="str">
        <f>①陸連データ貼付け!C1193</f>
        <v>佐藤　直子</v>
      </c>
      <c r="F1193" s="30" t="str">
        <f>ASC(①陸連データ貼付け!D1193)</f>
        <v>ｻﾄｳ ﾅｵｺ</v>
      </c>
      <c r="G1193" s="30" t="str">
        <f>①陸連データ貼付け!E1193</f>
        <v>女</v>
      </c>
      <c r="H1193" s="30">
        <f>①陸連データ貼付け!H1193</f>
        <v>19085</v>
      </c>
      <c r="I1193" s="30" t="str">
        <f>①陸連データ貼付け!I1193</f>
        <v>TFC豊橋</v>
      </c>
      <c r="J1193" s="30" t="str">
        <f>①陸連データ貼付け!J1193</f>
        <v>ティエフシートヨハシ</v>
      </c>
      <c r="K1193" s="30" t="str">
        <f t="shared" si="59"/>
        <v>TFC豊橋</v>
      </c>
      <c r="L1193" s="30" t="str">
        <f>IF(①陸連データ貼付け!P1193="","",①陸連データ貼付け!P1193)</f>
        <v/>
      </c>
      <c r="M1193" s="30" t="str">
        <f>①陸連データ貼付け!Q1193</f>
        <v>一般</v>
      </c>
    </row>
    <row r="1194" spans="1:13">
      <c r="A1194" s="30" t="str">
        <f>IF(①陸連データ貼付け!M1194="","",①陸連データ貼付け!M1194)</f>
        <v>Ｄ１５</v>
      </c>
      <c r="B1194" s="30" t="str">
        <f t="shared" ref="B1194:B1257" si="60">LEFT(A1194,1)</f>
        <v>Ｄ</v>
      </c>
      <c r="C1194" s="30" t="str">
        <f t="shared" ref="C1194:C1257" si="61">REPLACE(A1194,1,1,"")</f>
        <v>１５</v>
      </c>
      <c r="D1194" s="30">
        <f>①陸連データ貼付け!B1194</f>
        <v>2997128</v>
      </c>
      <c r="E1194" s="30" t="str">
        <f>①陸連データ貼付け!C1194</f>
        <v>白井　夕貴</v>
      </c>
      <c r="F1194" s="30" t="str">
        <f>ASC(①陸連データ貼付け!D1194)</f>
        <v>ｼﾗｲ ﾕｳｷ</v>
      </c>
      <c r="G1194" s="30" t="str">
        <f>①陸連データ貼付け!E1194</f>
        <v>女</v>
      </c>
      <c r="H1194" s="30">
        <f>①陸連データ貼付け!H1194</f>
        <v>19085</v>
      </c>
      <c r="I1194" s="30" t="str">
        <f>①陸連データ貼付け!I1194</f>
        <v>TFC豊橋</v>
      </c>
      <c r="J1194" s="30" t="str">
        <f>①陸連データ貼付け!J1194</f>
        <v>ティエフシートヨハシ</v>
      </c>
      <c r="K1194" s="30" t="str">
        <f t="shared" ref="K1194:K1257" si="62">I1194</f>
        <v>TFC豊橋</v>
      </c>
      <c r="L1194" s="30" t="str">
        <f>IF(①陸連データ貼付け!P1194="","",①陸連データ貼付け!P1194)</f>
        <v/>
      </c>
      <c r="M1194" s="30" t="str">
        <f>①陸連データ貼付け!Q1194</f>
        <v>一般</v>
      </c>
    </row>
    <row r="1195" spans="1:13">
      <c r="A1195" s="30" t="str">
        <f>IF(①陸連データ貼付け!M1195="","",①陸連データ貼付け!M1195)</f>
        <v>Ｄ９</v>
      </c>
      <c r="B1195" s="30" t="str">
        <f t="shared" si="60"/>
        <v>Ｄ</v>
      </c>
      <c r="C1195" s="30" t="str">
        <f t="shared" si="61"/>
        <v>９</v>
      </c>
      <c r="D1195" s="30">
        <f>①陸連データ貼付け!B1195</f>
        <v>2995732</v>
      </c>
      <c r="E1195" s="30" t="str">
        <f>①陸連データ貼付け!C1195</f>
        <v>神藤　明由</v>
      </c>
      <c r="F1195" s="30" t="str">
        <f>ASC(①陸連データ貼付け!D1195)</f>
        <v>ｼﾞﾝﾄﾞｳ ｱｷﾖｼ</v>
      </c>
      <c r="G1195" s="30" t="str">
        <f>①陸連データ貼付け!E1195</f>
        <v>男</v>
      </c>
      <c r="H1195" s="30">
        <f>①陸連データ貼付け!H1195</f>
        <v>19085</v>
      </c>
      <c r="I1195" s="30" t="str">
        <f>①陸連データ貼付け!I1195</f>
        <v>TFC豊橋</v>
      </c>
      <c r="J1195" s="30" t="str">
        <f>①陸連データ貼付け!J1195</f>
        <v>ティエフシートヨハシ</v>
      </c>
      <c r="K1195" s="30" t="str">
        <f t="shared" si="62"/>
        <v>TFC豊橋</v>
      </c>
      <c r="L1195" s="30" t="str">
        <f>IF(①陸連データ貼付け!P1195="","",①陸連データ貼付け!P1195)</f>
        <v/>
      </c>
      <c r="M1195" s="30" t="str">
        <f>①陸連データ貼付け!Q1195</f>
        <v>一般</v>
      </c>
    </row>
    <row r="1196" spans="1:13">
      <c r="A1196" s="30" t="str">
        <f>IF(①陸連データ貼付け!M1196="","",①陸連データ貼付け!M1196)</f>
        <v>4-056</v>
      </c>
      <c r="B1196" s="30" t="str">
        <f t="shared" si="60"/>
        <v>4</v>
      </c>
      <c r="C1196" s="30" t="str">
        <f t="shared" si="61"/>
        <v>-056</v>
      </c>
      <c r="D1196" s="30">
        <f>①陸連データ貼付け!B1196</f>
        <v>3103916</v>
      </c>
      <c r="E1196" s="30" t="str">
        <f>①陸連データ貼付け!C1196</f>
        <v>杉田　洋子</v>
      </c>
      <c r="F1196" s="30" t="str">
        <f>ASC(①陸連データ貼付け!D1196)</f>
        <v>ｽｷﾞﾀ ﾖｳｺ</v>
      </c>
      <c r="G1196" s="30" t="str">
        <f>①陸連データ貼付け!E1196</f>
        <v>女</v>
      </c>
      <c r="H1196" s="30">
        <f>①陸連データ貼付け!H1196</f>
        <v>19085</v>
      </c>
      <c r="I1196" s="30" t="str">
        <f>①陸連データ貼付け!I1196</f>
        <v>TFC豊橋</v>
      </c>
      <c r="J1196" s="30" t="str">
        <f>①陸連データ貼付け!J1196</f>
        <v>ティエフシートヨハシ</v>
      </c>
      <c r="K1196" s="30" t="str">
        <f t="shared" si="62"/>
        <v>TFC豊橋</v>
      </c>
      <c r="L1196" s="30" t="str">
        <f>IF(①陸連データ貼付け!P1196="","",①陸連データ貼付け!P1196)</f>
        <v/>
      </c>
      <c r="M1196" s="30" t="str">
        <f>①陸連データ貼付け!Q1196</f>
        <v>一般</v>
      </c>
    </row>
    <row r="1197" spans="1:13">
      <c r="A1197" s="30" t="str">
        <f>IF(①陸連データ貼付け!M1197="","",①陸連データ貼付け!M1197)</f>
        <v>4-054</v>
      </c>
      <c r="B1197" s="30" t="str">
        <f t="shared" si="60"/>
        <v>4</v>
      </c>
      <c r="C1197" s="30" t="str">
        <f t="shared" si="61"/>
        <v>-054</v>
      </c>
      <c r="D1197" s="30">
        <f>①陸連データ貼付け!B1197</f>
        <v>2997027</v>
      </c>
      <c r="E1197" s="30" t="str">
        <f>①陸連データ貼付け!C1197</f>
        <v>鈴木　信弘</v>
      </c>
      <c r="F1197" s="30" t="str">
        <f>ASC(①陸連データ貼付け!D1197)</f>
        <v>ｽｽﾞｷ ﾉﾌﾞﾋﾛ</v>
      </c>
      <c r="G1197" s="30" t="str">
        <f>①陸連データ貼付け!E1197</f>
        <v>男</v>
      </c>
      <c r="H1197" s="30">
        <f>①陸連データ貼付け!H1197</f>
        <v>19085</v>
      </c>
      <c r="I1197" s="30" t="str">
        <f>①陸連データ貼付け!I1197</f>
        <v>TFC豊橋</v>
      </c>
      <c r="J1197" s="30" t="str">
        <f>①陸連データ貼付け!J1197</f>
        <v>ティエフシートヨハシ</v>
      </c>
      <c r="K1197" s="30" t="str">
        <f t="shared" si="62"/>
        <v>TFC豊橋</v>
      </c>
      <c r="L1197" s="30" t="str">
        <f>IF(①陸連データ貼付け!P1197="","",①陸連データ貼付け!P1197)</f>
        <v/>
      </c>
      <c r="M1197" s="30" t="str">
        <f>①陸連データ貼付け!Q1197</f>
        <v>一般</v>
      </c>
    </row>
    <row r="1198" spans="1:13">
      <c r="A1198" s="30" t="str">
        <f>IF(①陸連データ貼付け!M1198="","",①陸連データ貼付け!M1198)</f>
        <v>Ｄ１９</v>
      </c>
      <c r="B1198" s="30" t="str">
        <f t="shared" si="60"/>
        <v>Ｄ</v>
      </c>
      <c r="C1198" s="30" t="str">
        <f t="shared" si="61"/>
        <v>１９</v>
      </c>
      <c r="D1198" s="30">
        <f>①陸連データ貼付け!B1198</f>
        <v>2997734</v>
      </c>
      <c r="E1198" s="30" t="str">
        <f>①陸連データ貼付け!C1198</f>
        <v>滝川　一尚</v>
      </c>
      <c r="F1198" s="30" t="str">
        <f>ASC(①陸連データ貼付け!D1198)</f>
        <v>ﾀｷｶﾜ ｶｽﾞﾅｵ</v>
      </c>
      <c r="G1198" s="30" t="str">
        <f>①陸連データ貼付け!E1198</f>
        <v>男</v>
      </c>
      <c r="H1198" s="30">
        <f>①陸連データ貼付け!H1198</f>
        <v>19085</v>
      </c>
      <c r="I1198" s="30" t="str">
        <f>①陸連データ貼付け!I1198</f>
        <v>TFC豊橋</v>
      </c>
      <c r="J1198" s="30" t="str">
        <f>①陸連データ貼付け!J1198</f>
        <v>ティエフシートヨハシ</v>
      </c>
      <c r="K1198" s="30" t="str">
        <f t="shared" si="62"/>
        <v>TFC豊橋</v>
      </c>
      <c r="L1198" s="30" t="str">
        <f>IF(①陸連データ貼付け!P1198="","",①陸連データ貼付け!P1198)</f>
        <v/>
      </c>
      <c r="M1198" s="30" t="str">
        <f>①陸連データ貼付け!Q1198</f>
        <v>一般</v>
      </c>
    </row>
    <row r="1199" spans="1:13">
      <c r="A1199" s="30" t="str">
        <f>IF(①陸連データ貼付け!M1199="","",①陸連データ貼付け!M1199)</f>
        <v>4-057</v>
      </c>
      <c r="B1199" s="30" t="str">
        <f t="shared" si="60"/>
        <v>4</v>
      </c>
      <c r="C1199" s="30" t="str">
        <f t="shared" si="61"/>
        <v>-057</v>
      </c>
      <c r="D1199" s="30">
        <f>①陸連データ貼付け!B1199</f>
        <v>25914526</v>
      </c>
      <c r="E1199" s="30" t="str">
        <f>①陸連データ貼付け!C1199</f>
        <v>田中　智子</v>
      </c>
      <c r="F1199" s="30" t="str">
        <f>ASC(①陸連データ貼付け!D1199)</f>
        <v>ﾀﾅｶ ﾄﾓｺ</v>
      </c>
      <c r="G1199" s="30" t="str">
        <f>①陸連データ貼付け!E1199</f>
        <v>女</v>
      </c>
      <c r="H1199" s="30">
        <f>①陸連データ貼付け!H1199</f>
        <v>19085</v>
      </c>
      <c r="I1199" s="30" t="str">
        <f>①陸連データ貼付け!I1199</f>
        <v>TFC豊橋</v>
      </c>
      <c r="J1199" s="30" t="str">
        <f>①陸連データ貼付け!J1199</f>
        <v>ティエフシートヨハシ</v>
      </c>
      <c r="K1199" s="30" t="str">
        <f t="shared" si="62"/>
        <v>TFC豊橋</v>
      </c>
      <c r="L1199" s="30" t="str">
        <f>IF(①陸連データ貼付け!P1199="","",①陸連データ貼付け!P1199)</f>
        <v/>
      </c>
      <c r="M1199" s="30" t="str">
        <f>①陸連データ貼付け!Q1199</f>
        <v>一般</v>
      </c>
    </row>
    <row r="1200" spans="1:13">
      <c r="A1200" s="30" t="str">
        <f>IF(①陸連データ貼付け!M1200="","",①陸連データ貼付け!M1200)</f>
        <v>Ｄ２１</v>
      </c>
      <c r="B1200" s="30" t="str">
        <f t="shared" si="60"/>
        <v>Ｄ</v>
      </c>
      <c r="C1200" s="30" t="str">
        <f t="shared" si="61"/>
        <v>２１</v>
      </c>
      <c r="D1200" s="30">
        <f>①陸連データ貼付け!B1200</f>
        <v>40290520</v>
      </c>
      <c r="E1200" s="30" t="str">
        <f>①陸連データ貼付け!C1200</f>
        <v>外岡　奈央也</v>
      </c>
      <c r="F1200" s="30" t="str">
        <f>ASC(①陸連データ貼付け!D1200)</f>
        <v>ﾄﾉｵｶ ﾅｵﾔ</v>
      </c>
      <c r="G1200" s="30" t="str">
        <f>①陸連データ貼付け!E1200</f>
        <v>男</v>
      </c>
      <c r="H1200" s="30">
        <f>①陸連データ貼付け!H1200</f>
        <v>19085</v>
      </c>
      <c r="I1200" s="30" t="str">
        <f>①陸連データ貼付け!I1200</f>
        <v>TFC豊橋</v>
      </c>
      <c r="J1200" s="30" t="str">
        <f>①陸連データ貼付け!J1200</f>
        <v>ティエフシートヨハシ</v>
      </c>
      <c r="K1200" s="30" t="str">
        <f t="shared" si="62"/>
        <v>TFC豊橋</v>
      </c>
      <c r="L1200" s="30" t="str">
        <f>IF(①陸連データ貼付け!P1200="","",①陸連データ貼付け!P1200)</f>
        <v/>
      </c>
      <c r="M1200" s="30" t="str">
        <f>①陸連データ貼付け!Q1200</f>
        <v>一般</v>
      </c>
    </row>
    <row r="1201" spans="1:13">
      <c r="A1201" s="30" t="str">
        <f>IF(①陸連データ貼付け!M1201="","",①陸連データ貼付け!M1201)</f>
        <v>4-052</v>
      </c>
      <c r="B1201" s="30" t="str">
        <f t="shared" si="60"/>
        <v>4</v>
      </c>
      <c r="C1201" s="30" t="str">
        <f t="shared" si="61"/>
        <v>-052</v>
      </c>
      <c r="D1201" s="30">
        <f>①陸連データ貼付け!B1201</f>
        <v>2996127</v>
      </c>
      <c r="E1201" s="30" t="str">
        <f>①陸連データ貼付け!C1201</f>
        <v>中嶋　さとみ</v>
      </c>
      <c r="F1201" s="30" t="str">
        <f>ASC(①陸連データ貼付け!D1201)</f>
        <v>ﾅｶｼﾞﾏ ｻﾄﾐ</v>
      </c>
      <c r="G1201" s="30" t="str">
        <f>①陸連データ貼付け!E1201</f>
        <v>女</v>
      </c>
      <c r="H1201" s="30">
        <f>①陸連データ貼付け!H1201</f>
        <v>19085</v>
      </c>
      <c r="I1201" s="30" t="str">
        <f>①陸連データ貼付け!I1201</f>
        <v>TFC豊橋</v>
      </c>
      <c r="J1201" s="30" t="str">
        <f>①陸連データ貼付け!J1201</f>
        <v>ティエフシートヨハシ</v>
      </c>
      <c r="K1201" s="30" t="str">
        <f t="shared" si="62"/>
        <v>TFC豊橋</v>
      </c>
      <c r="L1201" s="30" t="str">
        <f>IF(①陸連データ貼付け!P1201="","",①陸連データ貼付け!P1201)</f>
        <v/>
      </c>
      <c r="M1201" s="30" t="str">
        <f>①陸連データ貼付け!Q1201</f>
        <v>一般</v>
      </c>
    </row>
    <row r="1202" spans="1:13">
      <c r="A1202" s="30" t="str">
        <f>IF(①陸連データ貼付け!M1202="","",①陸連データ貼付け!M1202)</f>
        <v>Ｄ１１</v>
      </c>
      <c r="B1202" s="30" t="str">
        <f t="shared" si="60"/>
        <v>Ｄ</v>
      </c>
      <c r="C1202" s="30" t="str">
        <f t="shared" si="61"/>
        <v>１１</v>
      </c>
      <c r="D1202" s="30">
        <f>①陸連データ貼付け!B1202</f>
        <v>2996026</v>
      </c>
      <c r="E1202" s="30" t="str">
        <f>①陸連データ貼付け!C1202</f>
        <v>仲村　友希</v>
      </c>
      <c r="F1202" s="30" t="str">
        <f>ASC(①陸連データ貼付け!D1202)</f>
        <v>ﾅｶﾑﾗ ﾕｳｷ</v>
      </c>
      <c r="G1202" s="30" t="str">
        <f>①陸連データ貼付け!E1202</f>
        <v>男</v>
      </c>
      <c r="H1202" s="30">
        <f>①陸連データ貼付け!H1202</f>
        <v>19085</v>
      </c>
      <c r="I1202" s="30" t="str">
        <f>①陸連データ貼付け!I1202</f>
        <v>TFC豊橋</v>
      </c>
      <c r="J1202" s="30" t="str">
        <f>①陸連データ貼付け!J1202</f>
        <v>ティエフシートヨハシ</v>
      </c>
      <c r="K1202" s="30" t="str">
        <f t="shared" si="62"/>
        <v>TFC豊橋</v>
      </c>
      <c r="L1202" s="30" t="str">
        <f>IF(①陸連データ貼付け!P1202="","",①陸連データ貼付け!P1202)</f>
        <v/>
      </c>
      <c r="M1202" s="30" t="str">
        <f>①陸連データ貼付け!Q1202</f>
        <v>一般</v>
      </c>
    </row>
    <row r="1203" spans="1:13">
      <c r="A1203" s="30" t="str">
        <f>IF(①陸連データ貼付け!M1203="","",①陸連データ貼付け!M1203)</f>
        <v>Ｄ６</v>
      </c>
      <c r="B1203" s="30" t="str">
        <f t="shared" si="60"/>
        <v>Ｄ</v>
      </c>
      <c r="C1203" s="30" t="str">
        <f t="shared" si="61"/>
        <v>６</v>
      </c>
      <c r="D1203" s="30">
        <f>①陸連データ貼付け!B1203</f>
        <v>2995328</v>
      </c>
      <c r="E1203" s="30" t="str">
        <f>①陸連データ貼付け!C1203</f>
        <v>夏目　輝久</v>
      </c>
      <c r="F1203" s="30" t="str">
        <f>ASC(①陸連データ貼付け!D1203)</f>
        <v>ﾅﾂﾒ ﾃﾙﾋｻ</v>
      </c>
      <c r="G1203" s="30" t="str">
        <f>①陸連データ貼付け!E1203</f>
        <v>男</v>
      </c>
      <c r="H1203" s="30">
        <f>①陸連データ貼付け!H1203</f>
        <v>19085</v>
      </c>
      <c r="I1203" s="30" t="str">
        <f>①陸連データ貼付け!I1203</f>
        <v>TFC豊橋</v>
      </c>
      <c r="J1203" s="30" t="str">
        <f>①陸連データ貼付け!J1203</f>
        <v>ティエフシートヨハシ</v>
      </c>
      <c r="K1203" s="30" t="str">
        <f t="shared" si="62"/>
        <v>TFC豊橋</v>
      </c>
      <c r="L1203" s="30" t="str">
        <f>IF(①陸連データ貼付け!P1203="","",①陸連データ貼付け!P1203)</f>
        <v/>
      </c>
      <c r="M1203" s="30" t="str">
        <f>①陸連データ貼付け!Q1203</f>
        <v>一般</v>
      </c>
    </row>
    <row r="1204" spans="1:13">
      <c r="A1204" s="30" t="str">
        <f>IF(①陸連データ貼付け!M1204="","",①陸連データ貼付け!M1204)</f>
        <v>Ｄ２２</v>
      </c>
      <c r="B1204" s="30" t="str">
        <f t="shared" si="60"/>
        <v>Ｄ</v>
      </c>
      <c r="C1204" s="30" t="str">
        <f t="shared" si="61"/>
        <v>２２</v>
      </c>
      <c r="D1204" s="30">
        <f>①陸連データ貼付け!B1204</f>
        <v>46079026</v>
      </c>
      <c r="E1204" s="30" t="str">
        <f>①陸連データ貼付け!C1204</f>
        <v>服部　珠美</v>
      </c>
      <c r="F1204" s="30" t="str">
        <f>ASC(①陸連データ貼付け!D1204)</f>
        <v>ﾊｯﾄﾘ ﾀﾏﾐ</v>
      </c>
      <c r="G1204" s="30" t="str">
        <f>①陸連データ貼付け!E1204</f>
        <v>女</v>
      </c>
      <c r="H1204" s="30">
        <f>①陸連データ貼付け!H1204</f>
        <v>19085</v>
      </c>
      <c r="I1204" s="30" t="str">
        <f>①陸連データ貼付け!I1204</f>
        <v>TFC豊橋</v>
      </c>
      <c r="J1204" s="30" t="str">
        <f>①陸連データ貼付け!J1204</f>
        <v>ティエフシートヨハシ</v>
      </c>
      <c r="K1204" s="30" t="str">
        <f t="shared" si="62"/>
        <v>TFC豊橋</v>
      </c>
      <c r="L1204" s="30" t="str">
        <f>IF(①陸連データ貼付け!P1204="","",①陸連データ貼付け!P1204)</f>
        <v/>
      </c>
      <c r="M1204" s="30" t="str">
        <f>①陸連データ貼付け!Q1204</f>
        <v>一般</v>
      </c>
    </row>
    <row r="1205" spans="1:13">
      <c r="A1205" s="30" t="str">
        <f>IF(①陸連データ貼付け!M1205="","",①陸連データ貼付け!M1205)</f>
        <v>Ｄ１８６</v>
      </c>
      <c r="B1205" s="30" t="str">
        <f t="shared" si="60"/>
        <v>Ｄ</v>
      </c>
      <c r="C1205" s="30" t="str">
        <f t="shared" si="61"/>
        <v>１８６</v>
      </c>
      <c r="D1205" s="30">
        <f>①陸連データ貼付け!B1205</f>
        <v>75269837</v>
      </c>
      <c r="E1205" s="30" t="str">
        <f>①陸連データ貼付け!C1205</f>
        <v>濱崎　優祐</v>
      </c>
      <c r="F1205" s="30" t="str">
        <f>ASC(①陸連データ貼付け!D1205)</f>
        <v>ﾊﾏｻｷ ﾕｳｽｹ</v>
      </c>
      <c r="G1205" s="30" t="str">
        <f>①陸連データ貼付け!E1205</f>
        <v>男</v>
      </c>
      <c r="H1205" s="30">
        <f>①陸連データ貼付け!H1205</f>
        <v>19085</v>
      </c>
      <c r="I1205" s="30" t="str">
        <f>①陸連データ貼付け!I1205</f>
        <v>TFC豊橋</v>
      </c>
      <c r="J1205" s="30" t="str">
        <f>①陸連データ貼付け!J1205</f>
        <v>ティエフシートヨハシ</v>
      </c>
      <c r="K1205" s="30" t="str">
        <f t="shared" si="62"/>
        <v>TFC豊橋</v>
      </c>
      <c r="L1205" s="30" t="str">
        <f>IF(①陸連データ貼付け!P1205="","",①陸連データ貼付け!P1205)</f>
        <v/>
      </c>
      <c r="M1205" s="30" t="str">
        <f>①陸連データ貼付け!Q1205</f>
        <v>一般</v>
      </c>
    </row>
    <row r="1206" spans="1:13">
      <c r="A1206" s="30" t="str">
        <f>IF(①陸連データ貼付け!M1206="","",①陸連データ貼付け!M1206)</f>
        <v>Ｄ７</v>
      </c>
      <c r="B1206" s="30" t="str">
        <f t="shared" si="60"/>
        <v>Ｄ</v>
      </c>
      <c r="C1206" s="30" t="str">
        <f t="shared" si="61"/>
        <v>７</v>
      </c>
      <c r="D1206" s="30">
        <f>①陸連データ貼付け!B1206</f>
        <v>2995429</v>
      </c>
      <c r="E1206" s="30" t="str">
        <f>①陸連データ貼付け!C1206</f>
        <v>藤原　照明</v>
      </c>
      <c r="F1206" s="30" t="str">
        <f>ASC(①陸連データ貼付け!D1206)</f>
        <v>ﾌｼﾞﾜﾗ ﾃﾙｱｷ</v>
      </c>
      <c r="G1206" s="30" t="str">
        <f>①陸連データ貼付け!E1206</f>
        <v>男</v>
      </c>
      <c r="H1206" s="30">
        <f>①陸連データ貼付け!H1206</f>
        <v>19085</v>
      </c>
      <c r="I1206" s="30" t="str">
        <f>①陸連データ貼付け!I1206</f>
        <v>TFC豊橋</v>
      </c>
      <c r="J1206" s="30" t="str">
        <f>①陸連データ貼付け!J1206</f>
        <v>ティエフシートヨハシ</v>
      </c>
      <c r="K1206" s="30" t="str">
        <f t="shared" si="62"/>
        <v>TFC豊橋</v>
      </c>
      <c r="L1206" s="30" t="str">
        <f>IF(①陸連データ貼付け!P1206="","",①陸連データ貼付け!P1206)</f>
        <v/>
      </c>
      <c r="M1206" s="30" t="str">
        <f>①陸連データ貼付け!Q1206</f>
        <v>一般</v>
      </c>
    </row>
    <row r="1207" spans="1:13">
      <c r="A1207" s="30" t="str">
        <f>IF(①陸連データ貼付け!M1207="","",①陸連データ貼付け!M1207)</f>
        <v>Ｄ１３</v>
      </c>
      <c r="B1207" s="30" t="str">
        <f t="shared" si="60"/>
        <v>Ｄ</v>
      </c>
      <c r="C1207" s="30" t="str">
        <f t="shared" si="61"/>
        <v>１３</v>
      </c>
      <c r="D1207" s="30">
        <f>①陸連データ貼付け!B1207</f>
        <v>2996531</v>
      </c>
      <c r="E1207" s="30" t="str">
        <f>①陸連データ貼付け!C1207</f>
        <v>古田　康貴</v>
      </c>
      <c r="F1207" s="30" t="str">
        <f>ASC(①陸連データ貼付け!D1207)</f>
        <v>ﾌﾙﾀ ﾔｽﾀｶ</v>
      </c>
      <c r="G1207" s="30" t="str">
        <f>①陸連データ貼付け!E1207</f>
        <v>男</v>
      </c>
      <c r="H1207" s="30">
        <f>①陸連データ貼付け!H1207</f>
        <v>19085</v>
      </c>
      <c r="I1207" s="30" t="str">
        <f>①陸連データ貼付け!I1207</f>
        <v>TFC豊橋</v>
      </c>
      <c r="J1207" s="30" t="str">
        <f>①陸連データ貼付け!J1207</f>
        <v>ティエフシートヨハシ</v>
      </c>
      <c r="K1207" s="30" t="str">
        <f t="shared" si="62"/>
        <v>TFC豊橋</v>
      </c>
      <c r="L1207" s="30" t="str">
        <f>IF(①陸連データ貼付け!P1207="","",①陸連データ貼付け!P1207)</f>
        <v/>
      </c>
      <c r="M1207" s="30" t="str">
        <f>①陸連データ貼付け!Q1207</f>
        <v>一般</v>
      </c>
    </row>
    <row r="1208" spans="1:13">
      <c r="A1208" s="30" t="str">
        <f>IF(①陸連データ貼付け!M1208="","",①陸連データ貼付け!M1208)</f>
        <v>4-058</v>
      </c>
      <c r="B1208" s="30" t="str">
        <f t="shared" si="60"/>
        <v>4</v>
      </c>
      <c r="C1208" s="30" t="str">
        <f t="shared" si="61"/>
        <v>-058</v>
      </c>
      <c r="D1208" s="30">
        <f>①陸連データ貼付け!B1208</f>
        <v>28515829</v>
      </c>
      <c r="E1208" s="30" t="str">
        <f>①陸連データ貼付け!C1208</f>
        <v>増田　智実</v>
      </c>
      <c r="F1208" s="30" t="str">
        <f>ASC(①陸連データ貼付け!D1208)</f>
        <v>ﾏｽﾀﾞ ﾄﾓﾐ</v>
      </c>
      <c r="G1208" s="30" t="str">
        <f>①陸連データ貼付け!E1208</f>
        <v>女</v>
      </c>
      <c r="H1208" s="30">
        <f>①陸連データ貼付け!H1208</f>
        <v>19085</v>
      </c>
      <c r="I1208" s="30" t="str">
        <f>①陸連データ貼付け!I1208</f>
        <v>TFC豊橋</v>
      </c>
      <c r="J1208" s="30" t="str">
        <f>①陸連データ貼付け!J1208</f>
        <v>ティエフシートヨハシ</v>
      </c>
      <c r="K1208" s="30" t="str">
        <f t="shared" si="62"/>
        <v>TFC豊橋</v>
      </c>
      <c r="L1208" s="30" t="str">
        <f>IF(①陸連データ貼付け!P1208="","",①陸連データ貼付け!P1208)</f>
        <v/>
      </c>
      <c r="M1208" s="30" t="str">
        <f>①陸連データ貼付け!Q1208</f>
        <v>一般</v>
      </c>
    </row>
    <row r="1209" spans="1:13">
      <c r="A1209" s="30" t="str">
        <f>IF(①陸連データ貼付け!M1209="","",①陸連データ貼付け!M1209)</f>
        <v>Ｄ２０</v>
      </c>
      <c r="B1209" s="30" t="str">
        <f t="shared" si="60"/>
        <v>Ｄ</v>
      </c>
      <c r="C1209" s="30" t="str">
        <f t="shared" si="61"/>
        <v>２０</v>
      </c>
      <c r="D1209" s="30">
        <f>①陸連データ貼付け!B1209</f>
        <v>39414021</v>
      </c>
      <c r="E1209" s="30" t="str">
        <f>①陸連データ貼付け!C1209</f>
        <v>湊　果穂</v>
      </c>
      <c r="F1209" s="30" t="str">
        <f>ASC(①陸連データ貼付け!D1209)</f>
        <v>ﾐﾅﾄ ｶﾎ</v>
      </c>
      <c r="G1209" s="30" t="str">
        <f>①陸連データ貼付け!E1209</f>
        <v>女</v>
      </c>
      <c r="H1209" s="30">
        <f>①陸連データ貼付け!H1209</f>
        <v>19085</v>
      </c>
      <c r="I1209" s="30" t="str">
        <f>①陸連データ貼付け!I1209</f>
        <v>TFC豊橋</v>
      </c>
      <c r="J1209" s="30" t="str">
        <f>①陸連データ貼付け!J1209</f>
        <v>ティエフシートヨハシ</v>
      </c>
      <c r="K1209" s="30" t="str">
        <f t="shared" si="62"/>
        <v>TFC豊橋</v>
      </c>
      <c r="L1209" s="30" t="str">
        <f>IF(①陸連データ貼付け!P1209="","",①陸連データ貼付け!P1209)</f>
        <v/>
      </c>
      <c r="M1209" s="30" t="str">
        <f>①陸連データ貼付け!Q1209</f>
        <v>一般</v>
      </c>
    </row>
    <row r="1210" spans="1:13">
      <c r="A1210" s="30" t="str">
        <f>IF(①陸連データ貼付け!M1210="","",①陸連データ貼付け!M1210)</f>
        <v>4-059</v>
      </c>
      <c r="B1210" s="30" t="str">
        <f t="shared" si="60"/>
        <v>4</v>
      </c>
      <c r="C1210" s="30" t="str">
        <f t="shared" si="61"/>
        <v>-059</v>
      </c>
      <c r="D1210" s="30">
        <f>①陸連データ貼付け!B1210</f>
        <v>68503628</v>
      </c>
      <c r="E1210" s="30" t="str">
        <f>①陸連データ貼付け!C1210</f>
        <v>山本　晃代</v>
      </c>
      <c r="F1210" s="30" t="str">
        <f>ASC(①陸連データ貼付け!D1210)</f>
        <v>ﾔﾏﾓﾄ ｱｷﾖ</v>
      </c>
      <c r="G1210" s="30" t="str">
        <f>①陸連データ貼付け!E1210</f>
        <v>女</v>
      </c>
      <c r="H1210" s="30">
        <f>①陸連データ貼付け!H1210</f>
        <v>19085</v>
      </c>
      <c r="I1210" s="30" t="str">
        <f>①陸連データ貼付け!I1210</f>
        <v>TFC豊橋</v>
      </c>
      <c r="J1210" s="30" t="str">
        <f>①陸連データ貼付け!J1210</f>
        <v>ティエフシートヨハシ</v>
      </c>
      <c r="K1210" s="30" t="str">
        <f t="shared" si="62"/>
        <v>TFC豊橋</v>
      </c>
      <c r="L1210" s="30" t="str">
        <f>IF(①陸連データ貼付け!P1210="","",①陸連データ貼付け!P1210)</f>
        <v/>
      </c>
      <c r="M1210" s="30" t="str">
        <f>①陸連データ貼付け!Q1210</f>
        <v>一般</v>
      </c>
    </row>
    <row r="1211" spans="1:13">
      <c r="A1211" s="30" t="str">
        <f>IF(①陸連データ貼付け!M1211="","",①陸連データ貼付け!M1211)</f>
        <v>Ｄ１４</v>
      </c>
      <c r="B1211" s="30" t="str">
        <f t="shared" si="60"/>
        <v>Ｄ</v>
      </c>
      <c r="C1211" s="30" t="str">
        <f t="shared" si="61"/>
        <v>１４</v>
      </c>
      <c r="D1211" s="30">
        <f>①陸連データ貼付け!B1211</f>
        <v>2996733</v>
      </c>
      <c r="E1211" s="30" t="str">
        <f>①陸連データ貼付け!C1211</f>
        <v>山本　真司</v>
      </c>
      <c r="F1211" s="30" t="str">
        <f>ASC(①陸連データ貼付け!D1211)</f>
        <v>ﾔﾏﾓﾄ ｼﾝｼﾞ</v>
      </c>
      <c r="G1211" s="30" t="str">
        <f>①陸連データ貼付け!E1211</f>
        <v>男</v>
      </c>
      <c r="H1211" s="30">
        <f>①陸連データ貼付け!H1211</f>
        <v>19085</v>
      </c>
      <c r="I1211" s="30" t="str">
        <f>①陸連データ貼付け!I1211</f>
        <v>TFC豊橋</v>
      </c>
      <c r="J1211" s="30" t="str">
        <f>①陸連データ貼付け!J1211</f>
        <v>ティエフシートヨハシ</v>
      </c>
      <c r="K1211" s="30" t="str">
        <f t="shared" si="62"/>
        <v>TFC豊橋</v>
      </c>
      <c r="L1211" s="30" t="str">
        <f>IF(①陸連データ貼付け!P1211="","",①陸連データ貼付け!P1211)</f>
        <v/>
      </c>
      <c r="M1211" s="30" t="str">
        <f>①陸連データ貼付け!Q1211</f>
        <v>一般</v>
      </c>
    </row>
    <row r="1212" spans="1:13">
      <c r="A1212" s="30" t="str">
        <f>IF(①陸連データ貼付け!M1212="","",①陸連データ貼付け!M1212)</f>
        <v>4-055</v>
      </c>
      <c r="B1212" s="30" t="str">
        <f t="shared" si="60"/>
        <v>4</v>
      </c>
      <c r="C1212" s="30" t="str">
        <f t="shared" si="61"/>
        <v>-055</v>
      </c>
      <c r="D1212" s="30">
        <f>①陸連データ貼付け!B1212</f>
        <v>2997330</v>
      </c>
      <c r="E1212" s="30" t="str">
        <f>①陸連データ貼付け!C1212</f>
        <v>山本　法史</v>
      </c>
      <c r="F1212" s="30" t="str">
        <f>ASC(①陸連データ貼付け!D1212)</f>
        <v>ﾔﾏﾓﾄ ﾐﾁﾉﾌﾞ</v>
      </c>
      <c r="G1212" s="30" t="str">
        <f>①陸連データ貼付け!E1212</f>
        <v>男</v>
      </c>
      <c r="H1212" s="30">
        <f>①陸連データ貼付け!H1212</f>
        <v>19085</v>
      </c>
      <c r="I1212" s="30" t="str">
        <f>①陸連データ貼付け!I1212</f>
        <v>TFC豊橋</v>
      </c>
      <c r="J1212" s="30" t="str">
        <f>①陸連データ貼付け!J1212</f>
        <v>ティエフシートヨハシ</v>
      </c>
      <c r="K1212" s="30" t="str">
        <f t="shared" si="62"/>
        <v>TFC豊橋</v>
      </c>
      <c r="L1212" s="30" t="str">
        <f>IF(①陸連データ貼付け!P1212="","",①陸連データ貼付け!P1212)</f>
        <v/>
      </c>
      <c r="M1212" s="30" t="str">
        <f>①陸連データ貼付け!Q1212</f>
        <v>一般</v>
      </c>
    </row>
    <row r="1213" spans="1:13">
      <c r="A1213" s="30" t="str">
        <f>IF(①陸連データ貼付け!M1213="","",①陸連データ貼付け!M1213)</f>
        <v>4-060</v>
      </c>
      <c r="B1213" s="30" t="str">
        <f t="shared" si="60"/>
        <v>4</v>
      </c>
      <c r="C1213" s="30" t="str">
        <f t="shared" si="61"/>
        <v>-060</v>
      </c>
      <c r="D1213" s="30">
        <f>①陸連データ貼付け!B1213</f>
        <v>84188635</v>
      </c>
      <c r="E1213" s="30" t="str">
        <f>①陸連データ貼付け!C1213</f>
        <v>山本　雄一</v>
      </c>
      <c r="F1213" s="30" t="str">
        <f>ASC(①陸連データ貼付け!D1213)</f>
        <v>ﾔﾏﾓﾄ ﾕｳｲﾁ</v>
      </c>
      <c r="G1213" s="30" t="str">
        <f>①陸連データ貼付け!E1213</f>
        <v>男</v>
      </c>
      <c r="H1213" s="30">
        <f>①陸連データ貼付け!H1213</f>
        <v>19085</v>
      </c>
      <c r="I1213" s="30" t="str">
        <f>①陸連データ貼付け!I1213</f>
        <v>TFC豊橋</v>
      </c>
      <c r="J1213" s="30" t="str">
        <f>①陸連データ貼付け!J1213</f>
        <v>ティエフシートヨハシ</v>
      </c>
      <c r="K1213" s="30" t="str">
        <f t="shared" si="62"/>
        <v>TFC豊橋</v>
      </c>
      <c r="L1213" s="30" t="str">
        <f>IF(①陸連データ貼付け!P1213="","",①陸連データ貼付け!P1213)</f>
        <v/>
      </c>
      <c r="M1213" s="30" t="str">
        <f>①陸連データ貼付け!Q1213</f>
        <v>一般</v>
      </c>
    </row>
    <row r="1214" spans="1:13">
      <c r="A1214" s="30" t="str">
        <f>IF(①陸連データ貼付け!M1214="","",①陸連データ貼付け!M1214)</f>
        <v>Ｄ１８</v>
      </c>
      <c r="B1214" s="30" t="str">
        <f t="shared" si="60"/>
        <v>Ｄ</v>
      </c>
      <c r="C1214" s="30" t="str">
        <f t="shared" si="61"/>
        <v>１８</v>
      </c>
      <c r="D1214" s="30">
        <f>①陸連データ貼付け!B1214</f>
        <v>2997633</v>
      </c>
      <c r="E1214" s="30" t="str">
        <f>①陸連データ貼付け!C1214</f>
        <v>横内　隆之</v>
      </c>
      <c r="F1214" s="30" t="str">
        <f>ASC(①陸連データ貼付け!D1214)</f>
        <v>ﾖｺｳﾁ ﾀｶﾕｷ</v>
      </c>
      <c r="G1214" s="30" t="str">
        <f>①陸連データ貼付け!E1214</f>
        <v>男</v>
      </c>
      <c r="H1214" s="30">
        <f>①陸連データ貼付け!H1214</f>
        <v>19085</v>
      </c>
      <c r="I1214" s="30" t="str">
        <f>①陸連データ貼付け!I1214</f>
        <v>TFC豊橋</v>
      </c>
      <c r="J1214" s="30" t="str">
        <f>①陸連データ貼付け!J1214</f>
        <v>ティエフシートヨハシ</v>
      </c>
      <c r="K1214" s="30" t="str">
        <f t="shared" si="62"/>
        <v>TFC豊橋</v>
      </c>
      <c r="L1214" s="30" t="str">
        <f>IF(①陸連データ貼付け!P1214="","",①陸連データ貼付け!P1214)</f>
        <v/>
      </c>
      <c r="M1214" s="30" t="str">
        <f>①陸連データ貼付け!Q1214</f>
        <v>一般</v>
      </c>
    </row>
    <row r="1215" spans="1:13">
      <c r="A1215" s="30" t="str">
        <f>IF(①陸連データ貼付け!M1215="","",①陸連データ貼付け!M1215)</f>
        <v>Ｄ１２</v>
      </c>
      <c r="B1215" s="30" t="str">
        <f t="shared" si="60"/>
        <v>Ｄ</v>
      </c>
      <c r="C1215" s="30" t="str">
        <f t="shared" si="61"/>
        <v>１２</v>
      </c>
      <c r="D1215" s="30">
        <f>①陸連データ貼付け!B1215</f>
        <v>2996430</v>
      </c>
      <c r="E1215" s="30" t="str">
        <f>①陸連データ貼付け!C1215</f>
        <v>横地　勝</v>
      </c>
      <c r="F1215" s="30" t="str">
        <f>ASC(①陸連データ貼付け!D1215)</f>
        <v>ﾖｺﾁ ﾏｻﾙ</v>
      </c>
      <c r="G1215" s="30" t="str">
        <f>①陸連データ貼付け!E1215</f>
        <v>男</v>
      </c>
      <c r="H1215" s="30">
        <f>①陸連データ貼付け!H1215</f>
        <v>19085</v>
      </c>
      <c r="I1215" s="30" t="str">
        <f>①陸連データ貼付け!I1215</f>
        <v>TFC豊橋</v>
      </c>
      <c r="J1215" s="30" t="str">
        <f>①陸連データ貼付け!J1215</f>
        <v>ティエフシートヨハシ</v>
      </c>
      <c r="K1215" s="30" t="str">
        <f t="shared" si="62"/>
        <v>TFC豊橋</v>
      </c>
      <c r="L1215" s="30" t="str">
        <f>IF(①陸連データ貼付け!P1215="","",①陸連データ貼付け!P1215)</f>
        <v/>
      </c>
      <c r="M1215" s="30" t="str">
        <f>①陸連データ貼付け!Q1215</f>
        <v>一般</v>
      </c>
    </row>
    <row r="1216" spans="1:13">
      <c r="A1216" s="30" t="str">
        <f>IF(①陸連データ貼付け!M1216="","",①陸連データ貼付け!M1216)</f>
        <v>Ｄ１３７</v>
      </c>
      <c r="B1216" s="30" t="str">
        <f t="shared" si="60"/>
        <v>Ｄ</v>
      </c>
      <c r="C1216" s="30" t="str">
        <f t="shared" si="61"/>
        <v>１３７</v>
      </c>
      <c r="D1216" s="30">
        <f>①陸連データ貼付け!B1216</f>
        <v>39367735</v>
      </c>
      <c r="E1216" s="30" t="str">
        <f>①陸連データ貼付け!C1216</f>
        <v>阿部　歩</v>
      </c>
      <c r="F1216" s="30" t="str">
        <f>ASC(①陸連データ貼付け!D1216)</f>
        <v>ｱﾍﾞ ｱﾕﾑ</v>
      </c>
      <c r="G1216" s="30" t="str">
        <f>①陸連データ貼付け!E1216</f>
        <v>男</v>
      </c>
      <c r="H1216" s="30">
        <f>①陸連データ貼付け!H1216</f>
        <v>8243</v>
      </c>
      <c r="I1216" s="30" t="str">
        <f>①陸連データ貼付け!I1216</f>
        <v>ＴＴランナーズ</v>
      </c>
      <c r="J1216" s="30" t="str">
        <f>①陸連データ貼付け!J1216</f>
        <v>ティティランナーズ</v>
      </c>
      <c r="K1216" s="30" t="str">
        <f t="shared" si="62"/>
        <v>ＴＴランナーズ</v>
      </c>
      <c r="L1216" s="30" t="str">
        <f>IF(①陸連データ貼付け!P1216="","",①陸連データ貼付け!P1216)</f>
        <v/>
      </c>
      <c r="M1216" s="30" t="str">
        <f>①陸連データ貼付け!Q1216</f>
        <v>一般</v>
      </c>
    </row>
    <row r="1217" spans="1:13">
      <c r="A1217" s="30" t="str">
        <f>IF(①陸連データ貼付け!M1217="","",①陸連データ貼付け!M1217)</f>
        <v>Ｄ１８８</v>
      </c>
      <c r="B1217" s="30" t="str">
        <f t="shared" si="60"/>
        <v>Ｄ</v>
      </c>
      <c r="C1217" s="30" t="str">
        <f t="shared" si="61"/>
        <v>１８８</v>
      </c>
      <c r="D1217" s="30">
        <f>①陸連データ貼付け!B1217</f>
        <v>53962429</v>
      </c>
      <c r="E1217" s="30" t="str">
        <f>①陸連データ貼付け!C1217</f>
        <v>石黒　貴也</v>
      </c>
      <c r="F1217" s="30" t="str">
        <f>ASC(①陸連データ貼付け!D1217)</f>
        <v>ｲｼｸﾞﾛ ﾀｶﾔ</v>
      </c>
      <c r="G1217" s="30" t="str">
        <f>①陸連データ貼付け!E1217</f>
        <v>男</v>
      </c>
      <c r="H1217" s="30">
        <f>①陸連データ貼付け!H1217</f>
        <v>8243</v>
      </c>
      <c r="I1217" s="30" t="str">
        <f>①陸連データ貼付け!I1217</f>
        <v>ＴＴランナーズ</v>
      </c>
      <c r="J1217" s="30" t="str">
        <f>①陸連データ貼付け!J1217</f>
        <v>ティティランナーズ</v>
      </c>
      <c r="K1217" s="30" t="str">
        <f t="shared" si="62"/>
        <v>ＴＴランナーズ</v>
      </c>
      <c r="L1217" s="30" t="str">
        <f>IF(①陸連データ貼付け!P1217="","",①陸連データ貼付け!P1217)</f>
        <v/>
      </c>
      <c r="M1217" s="30" t="str">
        <f>①陸連データ貼付け!Q1217</f>
        <v>一般</v>
      </c>
    </row>
    <row r="1218" spans="1:13">
      <c r="A1218" s="30" t="str">
        <f>IF(①陸連データ貼付け!M1218="","",①陸連データ貼付け!M1218)</f>
        <v>Ｄ８４</v>
      </c>
      <c r="B1218" s="30" t="str">
        <f t="shared" si="60"/>
        <v>Ｄ</v>
      </c>
      <c r="C1218" s="30" t="str">
        <f t="shared" si="61"/>
        <v>８４</v>
      </c>
      <c r="D1218" s="30">
        <f>①陸連データ貼付け!B1218</f>
        <v>97183634</v>
      </c>
      <c r="E1218" s="30" t="str">
        <f>①陸連データ貼付け!C1218</f>
        <v>宇井　準</v>
      </c>
      <c r="F1218" s="30" t="str">
        <f>ASC(①陸連データ貼付け!D1218)</f>
        <v>ｳｲ ﾋﾄｼ</v>
      </c>
      <c r="G1218" s="30" t="str">
        <f>①陸連データ貼付け!E1218</f>
        <v>男</v>
      </c>
      <c r="H1218" s="30">
        <f>①陸連データ貼付け!H1218</f>
        <v>8243</v>
      </c>
      <c r="I1218" s="30" t="str">
        <f>①陸連データ貼付け!I1218</f>
        <v>ＴＴランナーズ</v>
      </c>
      <c r="J1218" s="30" t="str">
        <f>①陸連データ貼付け!J1218</f>
        <v>ティティランナーズ</v>
      </c>
      <c r="K1218" s="30" t="str">
        <f t="shared" si="62"/>
        <v>ＴＴランナーズ</v>
      </c>
      <c r="L1218" s="30" t="str">
        <f>IF(①陸連データ貼付け!P1218="","",①陸連データ貼付け!P1218)</f>
        <v/>
      </c>
      <c r="M1218" s="30" t="str">
        <f>①陸連データ貼付け!Q1218</f>
        <v>一般</v>
      </c>
    </row>
    <row r="1219" spans="1:13">
      <c r="A1219" s="30" t="str">
        <f>IF(①陸連データ貼付け!M1219="","",①陸連データ貼付け!M1219)</f>
        <v>Ｄ７４</v>
      </c>
      <c r="B1219" s="30" t="str">
        <f t="shared" si="60"/>
        <v>Ｄ</v>
      </c>
      <c r="C1219" s="30" t="str">
        <f t="shared" si="61"/>
        <v>７４</v>
      </c>
      <c r="D1219" s="30">
        <f>①陸連データ貼付け!B1219</f>
        <v>5215922</v>
      </c>
      <c r="E1219" s="30" t="str">
        <f>①陸連データ貼付け!C1219</f>
        <v>大林　僚</v>
      </c>
      <c r="F1219" s="30" t="str">
        <f>ASC(①陸連データ貼付け!D1219)</f>
        <v>ｵｵﾊﾞﾔｼ ﾘｮｳ</v>
      </c>
      <c r="G1219" s="30" t="str">
        <f>①陸連データ貼付け!E1219</f>
        <v>男</v>
      </c>
      <c r="H1219" s="30">
        <f>①陸連データ貼付け!H1219</f>
        <v>8243</v>
      </c>
      <c r="I1219" s="30" t="str">
        <f>①陸連データ貼付け!I1219</f>
        <v>ＴＴランナーズ</v>
      </c>
      <c r="J1219" s="30" t="str">
        <f>①陸連データ貼付け!J1219</f>
        <v>ティティランナーズ</v>
      </c>
      <c r="K1219" s="30" t="str">
        <f t="shared" si="62"/>
        <v>ＴＴランナーズ</v>
      </c>
      <c r="L1219" s="30" t="str">
        <f>IF(①陸連データ貼付け!P1219="","",①陸連データ貼付け!P1219)</f>
        <v/>
      </c>
      <c r="M1219" s="30" t="str">
        <f>①陸連データ貼付け!Q1219</f>
        <v>一般</v>
      </c>
    </row>
    <row r="1220" spans="1:13">
      <c r="A1220" s="30" t="str">
        <f>IF(①陸連データ貼付け!M1220="","",①陸連データ貼付け!M1220)</f>
        <v>Ｄ７６</v>
      </c>
      <c r="B1220" s="30" t="str">
        <f t="shared" si="60"/>
        <v>Ｄ</v>
      </c>
      <c r="C1220" s="30" t="str">
        <f t="shared" si="61"/>
        <v>７６</v>
      </c>
      <c r="D1220" s="30">
        <f>①陸連データ貼付け!B1220</f>
        <v>57910931</v>
      </c>
      <c r="E1220" s="30" t="str">
        <f>①陸連データ貼付け!C1220</f>
        <v>小川　満太郎</v>
      </c>
      <c r="F1220" s="30" t="str">
        <f>ASC(①陸連データ貼付け!D1220)</f>
        <v>ｵｶﾞﾜ ﾏﾝﾀﾛｳ</v>
      </c>
      <c r="G1220" s="30" t="str">
        <f>①陸連データ貼付け!E1220</f>
        <v>男</v>
      </c>
      <c r="H1220" s="30">
        <f>①陸連データ貼付け!H1220</f>
        <v>8243</v>
      </c>
      <c r="I1220" s="30" t="str">
        <f>①陸連データ貼付け!I1220</f>
        <v>ＴＴランナーズ</v>
      </c>
      <c r="J1220" s="30" t="str">
        <f>①陸連データ貼付け!J1220</f>
        <v>ティティランナーズ</v>
      </c>
      <c r="K1220" s="30" t="str">
        <f t="shared" si="62"/>
        <v>ＴＴランナーズ</v>
      </c>
      <c r="L1220" s="30" t="str">
        <f>IF(①陸連データ貼付け!P1220="","",①陸連データ貼付け!P1220)</f>
        <v/>
      </c>
      <c r="M1220" s="30" t="str">
        <f>①陸連データ貼付け!Q1220</f>
        <v>一般</v>
      </c>
    </row>
    <row r="1221" spans="1:13">
      <c r="A1221" s="30" t="str">
        <f>IF(①陸連データ貼付け!M1221="","",①陸連データ貼付け!M1221)</f>
        <v>Ｄ７０</v>
      </c>
      <c r="B1221" s="30" t="str">
        <f t="shared" si="60"/>
        <v>Ｄ</v>
      </c>
      <c r="C1221" s="30" t="str">
        <f t="shared" si="61"/>
        <v>７０</v>
      </c>
      <c r="D1221" s="30">
        <f>①陸連データ貼付け!B1221</f>
        <v>3979836</v>
      </c>
      <c r="E1221" s="30" t="str">
        <f>①陸連データ貼付け!C1221</f>
        <v>木村　隆夫</v>
      </c>
      <c r="F1221" s="30" t="str">
        <f>ASC(①陸連データ貼付け!D1221)</f>
        <v>ｷﾑﾗ ﾀｶｵ</v>
      </c>
      <c r="G1221" s="30" t="str">
        <f>①陸連データ貼付け!E1221</f>
        <v>男</v>
      </c>
      <c r="H1221" s="30">
        <f>①陸連データ貼付け!H1221</f>
        <v>8243</v>
      </c>
      <c r="I1221" s="30" t="str">
        <f>①陸連データ貼付け!I1221</f>
        <v>ＴＴランナーズ</v>
      </c>
      <c r="J1221" s="30" t="str">
        <f>①陸連データ貼付け!J1221</f>
        <v>ティティランナーズ</v>
      </c>
      <c r="K1221" s="30" t="str">
        <f t="shared" si="62"/>
        <v>ＴＴランナーズ</v>
      </c>
      <c r="L1221" s="30" t="str">
        <f>IF(①陸連データ貼付け!P1221="","",①陸連データ貼付け!P1221)</f>
        <v/>
      </c>
      <c r="M1221" s="30" t="str">
        <f>①陸連データ貼付け!Q1221</f>
        <v>一般</v>
      </c>
    </row>
    <row r="1222" spans="1:13">
      <c r="A1222" s="30" t="str">
        <f>IF(①陸連データ貼付け!M1222="","",①陸連データ貼付け!M1222)</f>
        <v>Ｄ７７</v>
      </c>
      <c r="B1222" s="30" t="str">
        <f t="shared" si="60"/>
        <v>Ｄ</v>
      </c>
      <c r="C1222" s="30" t="str">
        <f t="shared" si="61"/>
        <v>７７</v>
      </c>
      <c r="D1222" s="30">
        <f>①陸連データ貼付け!B1222</f>
        <v>59597439</v>
      </c>
      <c r="E1222" s="30" t="str">
        <f>①陸連データ貼付け!C1222</f>
        <v>河野　宏樹</v>
      </c>
      <c r="F1222" s="30" t="str">
        <f>ASC(①陸連データ貼付け!D1222)</f>
        <v>ｺｳﾉ ﾋﾛｷ</v>
      </c>
      <c r="G1222" s="30" t="str">
        <f>①陸連データ貼付け!E1222</f>
        <v>男</v>
      </c>
      <c r="H1222" s="30">
        <f>①陸連データ貼付け!H1222</f>
        <v>8243</v>
      </c>
      <c r="I1222" s="30" t="str">
        <f>①陸連データ貼付け!I1222</f>
        <v>ＴＴランナーズ</v>
      </c>
      <c r="J1222" s="30" t="str">
        <f>①陸連データ貼付け!J1222</f>
        <v>ティティランナーズ</v>
      </c>
      <c r="K1222" s="30" t="str">
        <f t="shared" si="62"/>
        <v>ＴＴランナーズ</v>
      </c>
      <c r="L1222" s="30" t="str">
        <f>IF(①陸連データ貼付け!P1222="","",①陸連データ貼付け!P1222)</f>
        <v/>
      </c>
      <c r="M1222" s="30" t="str">
        <f>①陸連データ貼付け!Q1222</f>
        <v>一般</v>
      </c>
    </row>
    <row r="1223" spans="1:13">
      <c r="A1223" s="30" t="str">
        <f>IF(①陸連データ貼付け!M1223="","",①陸連データ貼付け!M1223)</f>
        <v>Ｄ２０８</v>
      </c>
      <c r="B1223" s="30" t="str">
        <f t="shared" si="60"/>
        <v>Ｄ</v>
      </c>
      <c r="C1223" s="30" t="str">
        <f t="shared" si="61"/>
        <v>２０８</v>
      </c>
      <c r="D1223" s="30">
        <f>①陸連データ貼付け!B1223</f>
        <v>19665936</v>
      </c>
      <c r="E1223" s="30" t="str">
        <f>①陸連データ貼付け!C1223</f>
        <v>崎下　紘信</v>
      </c>
      <c r="F1223" s="30" t="str">
        <f>ASC(①陸連データ貼付け!D1223)</f>
        <v>ｻｷｼﾀ ﾋﾛﾉﾌﾞ</v>
      </c>
      <c r="G1223" s="30" t="str">
        <f>①陸連データ貼付け!E1223</f>
        <v>男</v>
      </c>
      <c r="H1223" s="30">
        <f>①陸連データ貼付け!H1223</f>
        <v>8243</v>
      </c>
      <c r="I1223" s="30" t="str">
        <f>①陸連データ貼付け!I1223</f>
        <v>ＴＴランナーズ</v>
      </c>
      <c r="J1223" s="30" t="str">
        <f>①陸連データ貼付け!J1223</f>
        <v>ティティランナーズ</v>
      </c>
      <c r="K1223" s="30" t="str">
        <f t="shared" si="62"/>
        <v>ＴＴランナーズ</v>
      </c>
      <c r="L1223" s="30" t="str">
        <f>IF(①陸連データ貼付け!P1223="","",①陸連データ貼付け!P1223)</f>
        <v/>
      </c>
      <c r="M1223" s="30" t="str">
        <f>①陸連データ貼付け!Q1223</f>
        <v>一般</v>
      </c>
    </row>
    <row r="1224" spans="1:13">
      <c r="A1224" s="30" t="str">
        <f>IF(①陸連データ貼付け!M1224="","",①陸連データ貼付け!M1224)</f>
        <v>Ｄ２０７</v>
      </c>
      <c r="B1224" s="30" t="str">
        <f t="shared" si="60"/>
        <v>Ｄ</v>
      </c>
      <c r="C1224" s="30" t="str">
        <f t="shared" si="61"/>
        <v>２０７</v>
      </c>
      <c r="D1224" s="30">
        <f>①陸連データ貼付け!B1224</f>
        <v>5130211</v>
      </c>
      <c r="E1224" s="30" t="str">
        <f>①陸連データ貼付け!C1224</f>
        <v>宍井　一滋</v>
      </c>
      <c r="F1224" s="30" t="str">
        <f>ASC(①陸連データ貼付け!D1224)</f>
        <v>ｼｼｲ ｶｽﾞｼ</v>
      </c>
      <c r="G1224" s="30" t="str">
        <f>①陸連データ貼付け!E1224</f>
        <v>男</v>
      </c>
      <c r="H1224" s="30">
        <f>①陸連データ貼付け!H1224</f>
        <v>8243</v>
      </c>
      <c r="I1224" s="30" t="str">
        <f>①陸連データ貼付け!I1224</f>
        <v>ＴＴランナーズ</v>
      </c>
      <c r="J1224" s="30" t="str">
        <f>①陸連データ貼付け!J1224</f>
        <v>ティティランナーズ</v>
      </c>
      <c r="K1224" s="30" t="str">
        <f t="shared" si="62"/>
        <v>ＴＴランナーズ</v>
      </c>
      <c r="L1224" s="30" t="str">
        <f>IF(①陸連データ貼付け!P1224="","",①陸連データ貼付け!P1224)</f>
        <v/>
      </c>
      <c r="M1224" s="30" t="str">
        <f>①陸連データ貼付け!Q1224</f>
        <v>一般</v>
      </c>
    </row>
    <row r="1225" spans="1:13">
      <c r="A1225" s="30" t="str">
        <f>IF(①陸連データ貼付け!M1225="","",①陸連データ貼付け!M1225)</f>
        <v>Ｄ８３</v>
      </c>
      <c r="B1225" s="30" t="str">
        <f t="shared" si="60"/>
        <v>Ｄ</v>
      </c>
      <c r="C1225" s="30" t="str">
        <f t="shared" si="61"/>
        <v>８３</v>
      </c>
      <c r="D1225" s="30">
        <f>①陸連データ貼付け!B1225</f>
        <v>56940731</v>
      </c>
      <c r="E1225" s="30" t="str">
        <f>①陸連データ貼付け!C1225</f>
        <v>鈴木　浩介</v>
      </c>
      <c r="F1225" s="30" t="str">
        <f>ASC(①陸連データ貼付け!D1225)</f>
        <v>ｽｽﾞｷ ｺｳｽｹ</v>
      </c>
      <c r="G1225" s="30" t="str">
        <f>①陸連データ貼付け!E1225</f>
        <v>男</v>
      </c>
      <c r="H1225" s="30">
        <f>①陸連データ貼付け!H1225</f>
        <v>8243</v>
      </c>
      <c r="I1225" s="30" t="str">
        <f>①陸連データ貼付け!I1225</f>
        <v>ＴＴランナーズ</v>
      </c>
      <c r="J1225" s="30" t="str">
        <f>①陸連データ貼付け!J1225</f>
        <v>ティティランナーズ</v>
      </c>
      <c r="K1225" s="30" t="str">
        <f t="shared" si="62"/>
        <v>ＴＴランナーズ</v>
      </c>
      <c r="L1225" s="30" t="str">
        <f>IF(①陸連データ貼付け!P1225="","",①陸連データ貼付け!P1225)</f>
        <v/>
      </c>
      <c r="M1225" s="30" t="str">
        <f>①陸連データ貼付け!Q1225</f>
        <v>一般</v>
      </c>
    </row>
    <row r="1226" spans="1:13">
      <c r="A1226" s="30" t="str">
        <f>IF(①陸連データ貼付け!M1226="","",①陸連データ貼付け!M1226)</f>
        <v>Ｄ２０６</v>
      </c>
      <c r="B1226" s="30" t="str">
        <f t="shared" si="60"/>
        <v>Ｄ</v>
      </c>
      <c r="C1226" s="30" t="str">
        <f t="shared" si="61"/>
        <v>２０６</v>
      </c>
      <c r="D1226" s="30">
        <f>①陸連データ貼付け!B1226</f>
        <v>5120816</v>
      </c>
      <c r="E1226" s="30" t="str">
        <f>①陸連データ貼付け!C1226</f>
        <v>鈴木　隆正</v>
      </c>
      <c r="F1226" s="30" t="str">
        <f>ASC(①陸連データ貼付け!D1226)</f>
        <v>ｽｽﾞｷ ﾀｶﾏｻ</v>
      </c>
      <c r="G1226" s="30" t="str">
        <f>①陸連データ貼付け!E1226</f>
        <v>男</v>
      </c>
      <c r="H1226" s="30">
        <f>①陸連データ貼付け!H1226</f>
        <v>8243</v>
      </c>
      <c r="I1226" s="30" t="str">
        <f>①陸連データ貼付け!I1226</f>
        <v>ＴＴランナーズ</v>
      </c>
      <c r="J1226" s="30" t="str">
        <f>①陸連データ貼付け!J1226</f>
        <v>ティティランナーズ</v>
      </c>
      <c r="K1226" s="30" t="str">
        <f t="shared" si="62"/>
        <v>ＴＴランナーズ</v>
      </c>
      <c r="L1226" s="30" t="str">
        <f>IF(①陸連データ貼付け!P1226="","",①陸連データ貼付け!P1226)</f>
        <v/>
      </c>
      <c r="M1226" s="30" t="str">
        <f>①陸連データ貼付け!Q1226</f>
        <v>一般</v>
      </c>
    </row>
    <row r="1227" spans="1:13">
      <c r="A1227" s="30" t="str">
        <f>IF(①陸連データ貼付け!M1227="","",①陸連データ貼付け!M1227)</f>
        <v>4-075</v>
      </c>
      <c r="B1227" s="30" t="str">
        <f t="shared" si="60"/>
        <v>4</v>
      </c>
      <c r="C1227" s="30" t="str">
        <f t="shared" si="61"/>
        <v>-075</v>
      </c>
      <c r="D1227" s="30">
        <f>①陸連データ貼付け!B1227</f>
        <v>3983528</v>
      </c>
      <c r="E1227" s="30" t="str">
        <f>①陸連データ貼付け!C1227</f>
        <v>鈴木　信広</v>
      </c>
      <c r="F1227" s="30" t="str">
        <f>ASC(①陸連データ貼付け!D1227)</f>
        <v>ｽｽﾞｷ ﾉﾌﾞﾋﾛ</v>
      </c>
      <c r="G1227" s="30" t="str">
        <f>①陸連データ貼付け!E1227</f>
        <v>男</v>
      </c>
      <c r="H1227" s="30">
        <f>①陸連データ貼付け!H1227</f>
        <v>8243</v>
      </c>
      <c r="I1227" s="30" t="str">
        <f>①陸連データ貼付け!I1227</f>
        <v>ＴＴランナーズ</v>
      </c>
      <c r="J1227" s="30" t="str">
        <f>①陸連データ貼付け!J1227</f>
        <v>ティティランナーズ</v>
      </c>
      <c r="K1227" s="30" t="str">
        <f t="shared" si="62"/>
        <v>ＴＴランナーズ</v>
      </c>
      <c r="L1227" s="30" t="str">
        <f>IF(①陸連データ貼付け!P1227="","",①陸連データ貼付け!P1227)</f>
        <v/>
      </c>
      <c r="M1227" s="30" t="str">
        <f>①陸連データ貼付け!Q1227</f>
        <v>一般</v>
      </c>
    </row>
    <row r="1228" spans="1:13">
      <c r="A1228" s="30" t="str">
        <f>IF(①陸連データ貼付け!M1228="","",①陸連データ貼付け!M1228)</f>
        <v>Ｄ１８７</v>
      </c>
      <c r="B1228" s="30" t="str">
        <f t="shared" si="60"/>
        <v>Ｄ</v>
      </c>
      <c r="C1228" s="30" t="str">
        <f t="shared" si="61"/>
        <v>１８７</v>
      </c>
      <c r="D1228" s="30">
        <f>①陸連データ貼付け!B1228</f>
        <v>53962328</v>
      </c>
      <c r="E1228" s="30" t="str">
        <f>①陸連データ貼付け!C1228</f>
        <v>土井　昌司</v>
      </c>
      <c r="F1228" s="30" t="str">
        <f>ASC(①陸連データ貼付け!D1228)</f>
        <v>ﾄﾞｲ ﾏｻｼ</v>
      </c>
      <c r="G1228" s="30" t="str">
        <f>①陸連データ貼付け!E1228</f>
        <v>男</v>
      </c>
      <c r="H1228" s="30">
        <f>①陸連データ貼付け!H1228</f>
        <v>8243</v>
      </c>
      <c r="I1228" s="30" t="str">
        <f>①陸連データ貼付け!I1228</f>
        <v>ＴＴランナーズ</v>
      </c>
      <c r="J1228" s="30" t="str">
        <f>①陸連データ貼付け!J1228</f>
        <v>ティティランナーズ</v>
      </c>
      <c r="K1228" s="30" t="str">
        <f t="shared" si="62"/>
        <v>ＴＴランナーズ</v>
      </c>
      <c r="L1228" s="30" t="str">
        <f>IF(①陸連データ貼付け!P1228="","",①陸連データ貼付け!P1228)</f>
        <v/>
      </c>
      <c r="M1228" s="30" t="str">
        <f>①陸連データ貼付け!Q1228</f>
        <v>一般</v>
      </c>
    </row>
    <row r="1229" spans="1:13">
      <c r="A1229" s="30" t="str">
        <f>IF(①陸連データ貼付け!M1229="","",①陸連データ貼付け!M1229)</f>
        <v>Ｄ７２</v>
      </c>
      <c r="B1229" s="30" t="str">
        <f t="shared" si="60"/>
        <v>Ｄ</v>
      </c>
      <c r="C1229" s="30" t="str">
        <f t="shared" si="61"/>
        <v>７２</v>
      </c>
      <c r="D1229" s="30">
        <f>①陸連データ貼付け!B1229</f>
        <v>5114516</v>
      </c>
      <c r="E1229" s="30" t="str">
        <f>①陸連データ貼付け!C1229</f>
        <v>仲井　雅弘</v>
      </c>
      <c r="F1229" s="30" t="str">
        <f>ASC(①陸連データ貼付け!D1229)</f>
        <v>ﾅｶｲ ﾏｻﾋﾛ</v>
      </c>
      <c r="G1229" s="30" t="str">
        <f>①陸連データ貼付け!E1229</f>
        <v>男</v>
      </c>
      <c r="H1229" s="30">
        <f>①陸連データ貼付け!H1229</f>
        <v>8243</v>
      </c>
      <c r="I1229" s="30" t="str">
        <f>①陸連データ貼付け!I1229</f>
        <v>ＴＴランナーズ</v>
      </c>
      <c r="J1229" s="30" t="str">
        <f>①陸連データ貼付け!J1229</f>
        <v>ティティランナーズ</v>
      </c>
      <c r="K1229" s="30" t="str">
        <f t="shared" si="62"/>
        <v>ＴＴランナーズ</v>
      </c>
      <c r="L1229" s="30" t="str">
        <f>IF(①陸連データ貼付け!P1229="","",①陸連データ貼付け!P1229)</f>
        <v/>
      </c>
      <c r="M1229" s="30" t="str">
        <f>①陸連データ貼付け!Q1229</f>
        <v>一般</v>
      </c>
    </row>
    <row r="1230" spans="1:13">
      <c r="A1230" s="30" t="str">
        <f>IF(①陸連データ貼付け!M1230="","",①陸連データ貼付け!M1230)</f>
        <v>Ｄ８５</v>
      </c>
      <c r="B1230" s="30" t="str">
        <f t="shared" si="60"/>
        <v>Ｄ</v>
      </c>
      <c r="C1230" s="30" t="str">
        <f t="shared" si="61"/>
        <v>８５</v>
      </c>
      <c r="D1230" s="30">
        <f>①陸連データ貼付け!B1230</f>
        <v>97183735</v>
      </c>
      <c r="E1230" s="30" t="str">
        <f>①陸連データ貼付け!C1230</f>
        <v>西原　寿弘</v>
      </c>
      <c r="F1230" s="30" t="str">
        <f>ASC(①陸連データ貼付け!D1230)</f>
        <v>ﾆｼﾊﾗ ﾄｼﾋﾛ</v>
      </c>
      <c r="G1230" s="30" t="str">
        <f>①陸連データ貼付け!E1230</f>
        <v>男</v>
      </c>
      <c r="H1230" s="30">
        <f>①陸連データ貼付け!H1230</f>
        <v>8243</v>
      </c>
      <c r="I1230" s="30" t="str">
        <f>①陸連データ貼付け!I1230</f>
        <v>ＴＴランナーズ</v>
      </c>
      <c r="J1230" s="30" t="str">
        <f>①陸連データ貼付け!J1230</f>
        <v>ティティランナーズ</v>
      </c>
      <c r="K1230" s="30" t="str">
        <f t="shared" si="62"/>
        <v>ＴＴランナーズ</v>
      </c>
      <c r="L1230" s="30" t="str">
        <f>IF(①陸連データ貼付け!P1230="","",①陸連データ貼付け!P1230)</f>
        <v/>
      </c>
      <c r="M1230" s="30" t="str">
        <f>①陸連データ貼付け!Q1230</f>
        <v>一般</v>
      </c>
    </row>
    <row r="1231" spans="1:13">
      <c r="A1231" s="30" t="str">
        <f>IF(①陸連データ貼付け!M1231="","",①陸連データ貼付け!M1231)</f>
        <v>Ｄ１３８</v>
      </c>
      <c r="B1231" s="30" t="str">
        <f t="shared" si="60"/>
        <v>Ｄ</v>
      </c>
      <c r="C1231" s="30" t="str">
        <f t="shared" si="61"/>
        <v>１３８</v>
      </c>
      <c r="D1231" s="30">
        <f>①陸連データ貼付け!B1231</f>
        <v>97503832</v>
      </c>
      <c r="E1231" s="30" t="str">
        <f>①陸連データ貼付け!C1231</f>
        <v>畠山　亜由美</v>
      </c>
      <c r="F1231" s="30" t="str">
        <f>ASC(①陸連データ貼付け!D1231)</f>
        <v>ﾊﾀｹﾔﾏ ｱﾕﾐ</v>
      </c>
      <c r="G1231" s="30" t="str">
        <f>①陸連データ貼付け!E1231</f>
        <v>女</v>
      </c>
      <c r="H1231" s="30">
        <f>①陸連データ貼付け!H1231</f>
        <v>8243</v>
      </c>
      <c r="I1231" s="30" t="str">
        <f>①陸連データ貼付け!I1231</f>
        <v>ＴＴランナーズ</v>
      </c>
      <c r="J1231" s="30" t="str">
        <f>①陸連データ貼付け!J1231</f>
        <v>ティティランナーズ</v>
      </c>
      <c r="K1231" s="30" t="str">
        <f t="shared" si="62"/>
        <v>ＴＴランナーズ</v>
      </c>
      <c r="L1231" s="30" t="str">
        <f>IF(①陸連データ貼付け!P1231="","",①陸連データ貼付け!P1231)</f>
        <v/>
      </c>
      <c r="M1231" s="30" t="str">
        <f>①陸連データ貼付け!Q1231</f>
        <v>一般</v>
      </c>
    </row>
    <row r="1232" spans="1:13">
      <c r="A1232" s="30" t="str">
        <f>IF(①陸連データ貼付け!M1232="","",①陸連データ貼付け!M1232)</f>
        <v>Ｄ１８９</v>
      </c>
      <c r="B1232" s="30" t="str">
        <f t="shared" si="60"/>
        <v>Ｄ</v>
      </c>
      <c r="C1232" s="30" t="str">
        <f t="shared" si="61"/>
        <v>１８９</v>
      </c>
      <c r="D1232" s="30">
        <f>①陸連データ貼付け!B1232</f>
        <v>53962530</v>
      </c>
      <c r="E1232" s="30" t="str">
        <f>①陸連データ貼付け!C1232</f>
        <v>福井　敬</v>
      </c>
      <c r="F1232" s="30" t="str">
        <f>ASC(①陸連データ貼付け!D1232)</f>
        <v>ﾌｸｲ ﾀｶｼ</v>
      </c>
      <c r="G1232" s="30" t="str">
        <f>①陸連データ貼付け!E1232</f>
        <v>男</v>
      </c>
      <c r="H1232" s="30">
        <f>①陸連データ貼付け!H1232</f>
        <v>8243</v>
      </c>
      <c r="I1232" s="30" t="str">
        <f>①陸連データ貼付け!I1232</f>
        <v>ＴＴランナーズ</v>
      </c>
      <c r="J1232" s="30" t="str">
        <f>①陸連データ貼付け!J1232</f>
        <v>ティティランナーズ</v>
      </c>
      <c r="K1232" s="30" t="str">
        <f t="shared" si="62"/>
        <v>ＴＴランナーズ</v>
      </c>
      <c r="L1232" s="30" t="str">
        <f>IF(①陸連データ貼付け!P1232="","",①陸連データ貼付け!P1232)</f>
        <v/>
      </c>
      <c r="M1232" s="30" t="str">
        <f>①陸連データ貼付け!Q1232</f>
        <v>一般</v>
      </c>
    </row>
    <row r="1233" spans="1:13">
      <c r="A1233" s="30" t="str">
        <f>IF(①陸連データ貼付け!M1233="","",①陸連データ貼付け!M1233)</f>
        <v>Ｄ７３</v>
      </c>
      <c r="B1233" s="30" t="str">
        <f t="shared" si="60"/>
        <v>Ｄ</v>
      </c>
      <c r="C1233" s="30" t="str">
        <f t="shared" si="61"/>
        <v>７３</v>
      </c>
      <c r="D1233" s="30">
        <f>①陸連データ貼付け!B1233</f>
        <v>5122515</v>
      </c>
      <c r="E1233" s="30" t="str">
        <f>①陸連データ貼付け!C1233</f>
        <v>森下　昌英</v>
      </c>
      <c r="F1233" s="30" t="str">
        <f>ASC(①陸連データ貼付け!D1233)</f>
        <v>ﾓﾘｼﾀ ﾏｻﾋﾃﾞ</v>
      </c>
      <c r="G1233" s="30" t="str">
        <f>①陸連データ貼付け!E1233</f>
        <v>男</v>
      </c>
      <c r="H1233" s="30">
        <f>①陸連データ貼付け!H1233</f>
        <v>8243</v>
      </c>
      <c r="I1233" s="30" t="str">
        <f>①陸連データ貼付け!I1233</f>
        <v>ＴＴランナーズ</v>
      </c>
      <c r="J1233" s="30" t="str">
        <f>①陸連データ貼付け!J1233</f>
        <v>ティティランナーズ</v>
      </c>
      <c r="K1233" s="30" t="str">
        <f t="shared" si="62"/>
        <v>ＴＴランナーズ</v>
      </c>
      <c r="L1233" s="30" t="str">
        <f>IF(①陸連データ貼付け!P1233="","",①陸連データ貼付け!P1233)</f>
        <v/>
      </c>
      <c r="M1233" s="30" t="str">
        <f>①陸連データ貼付け!Q1233</f>
        <v>一般</v>
      </c>
    </row>
    <row r="1234" spans="1:13">
      <c r="A1234" s="30" t="str">
        <f>IF(①陸連データ貼付け!M1234="","",①陸連データ貼付け!M1234)</f>
        <v>Ｄ７１</v>
      </c>
      <c r="B1234" s="30" t="str">
        <f t="shared" si="60"/>
        <v>Ｄ</v>
      </c>
      <c r="C1234" s="30" t="str">
        <f t="shared" si="61"/>
        <v>７１</v>
      </c>
      <c r="D1234" s="30">
        <f>①陸連データ貼付け!B1234</f>
        <v>5106618</v>
      </c>
      <c r="E1234" s="30" t="str">
        <f>①陸連データ貼付け!C1234</f>
        <v>山下　浩</v>
      </c>
      <c r="F1234" s="30" t="str">
        <f>ASC(①陸連データ貼付け!D1234)</f>
        <v>ﾔﾏｼﾀ ﾋﾛｼ</v>
      </c>
      <c r="G1234" s="30" t="str">
        <f>①陸連データ貼付け!E1234</f>
        <v>男</v>
      </c>
      <c r="H1234" s="30">
        <f>①陸連データ貼付け!H1234</f>
        <v>8243</v>
      </c>
      <c r="I1234" s="30" t="str">
        <f>①陸連データ貼付け!I1234</f>
        <v>ＴＴランナーズ</v>
      </c>
      <c r="J1234" s="30" t="str">
        <f>①陸連データ貼付け!J1234</f>
        <v>ティティランナーズ</v>
      </c>
      <c r="K1234" s="30" t="str">
        <f t="shared" si="62"/>
        <v>ＴＴランナーズ</v>
      </c>
      <c r="L1234" s="30" t="str">
        <f>IF(①陸連データ貼付け!P1234="","",①陸連データ貼付け!P1234)</f>
        <v/>
      </c>
      <c r="M1234" s="30" t="str">
        <f>①陸連データ貼付け!Q1234</f>
        <v>一般</v>
      </c>
    </row>
    <row r="1235" spans="1:13">
      <c r="A1235" s="30" t="str">
        <f>IF(①陸連データ貼付け!M1235="","",①陸連データ貼付け!M1235)</f>
        <v>Ｄ７５</v>
      </c>
      <c r="B1235" s="30" t="str">
        <f t="shared" si="60"/>
        <v>Ｄ</v>
      </c>
      <c r="C1235" s="30" t="str">
        <f t="shared" si="61"/>
        <v>７５</v>
      </c>
      <c r="D1235" s="30">
        <f>①陸連データ貼付け!B1235</f>
        <v>39413121</v>
      </c>
      <c r="E1235" s="30" t="str">
        <f>①陸連データ貼付け!C1235</f>
        <v>渡會　竜也</v>
      </c>
      <c r="F1235" s="30" t="str">
        <f>ASC(①陸連データ貼付け!D1235)</f>
        <v>ﾜﾀﾗｲ ﾀﾂﾔ</v>
      </c>
      <c r="G1235" s="30" t="str">
        <f>①陸連データ貼付け!E1235</f>
        <v>男</v>
      </c>
      <c r="H1235" s="30">
        <f>①陸連データ貼付け!H1235</f>
        <v>8243</v>
      </c>
      <c r="I1235" s="30" t="str">
        <f>①陸連データ貼付け!I1235</f>
        <v>ＴＴランナーズ</v>
      </c>
      <c r="J1235" s="30" t="str">
        <f>①陸連データ貼付け!J1235</f>
        <v>ティティランナーズ</v>
      </c>
      <c r="K1235" s="30" t="str">
        <f t="shared" si="62"/>
        <v>ＴＴランナーズ</v>
      </c>
      <c r="L1235" s="30" t="str">
        <f>IF(①陸連データ貼付け!P1235="","",①陸連データ貼付け!P1235)</f>
        <v/>
      </c>
      <c r="M1235" s="30" t="str">
        <f>①陸連データ貼付け!Q1235</f>
        <v>一般</v>
      </c>
    </row>
    <row r="1236" spans="1:13">
      <c r="A1236" s="30" t="str">
        <f>IF(①陸連データ貼付け!M1236="","",①陸連データ貼付け!M1236)</f>
        <v>Ｄ９３</v>
      </c>
      <c r="B1236" s="30" t="str">
        <f t="shared" si="60"/>
        <v>Ｄ</v>
      </c>
      <c r="C1236" s="30" t="str">
        <f t="shared" si="61"/>
        <v>９３</v>
      </c>
      <c r="D1236" s="30">
        <f>①陸連データ貼付け!B1236</f>
        <v>15270823</v>
      </c>
      <c r="E1236" s="30" t="str">
        <f>①陸連データ貼付け!C1236</f>
        <v>新井　将登</v>
      </c>
      <c r="F1236" s="30" t="str">
        <f>ASC(①陸連データ貼付け!D1236)</f>
        <v>ｱﾗｲ ﾏｻﾄ</v>
      </c>
      <c r="G1236" s="30" t="str">
        <f>①陸連データ貼付け!E1236</f>
        <v>男</v>
      </c>
      <c r="H1236" s="30">
        <f>①陸連データ貼付け!H1236</f>
        <v>8221</v>
      </c>
      <c r="I1236" s="30" t="str">
        <f>①陸連データ貼付け!I1236</f>
        <v>豊川クラブ</v>
      </c>
      <c r="J1236" s="30" t="str">
        <f>①陸連データ貼付け!J1236</f>
        <v>トヨカワクラブ</v>
      </c>
      <c r="K1236" s="30" t="str">
        <f t="shared" si="62"/>
        <v>豊川クラブ</v>
      </c>
      <c r="L1236" s="30" t="str">
        <f>IF(①陸連データ貼付け!P1236="","",①陸連データ貼付け!P1236)</f>
        <v/>
      </c>
      <c r="M1236" s="30" t="str">
        <f>①陸連データ貼付け!Q1236</f>
        <v>一般</v>
      </c>
    </row>
    <row r="1237" spans="1:13">
      <c r="A1237" s="30" t="str">
        <f>IF(①陸連データ貼付け!M1237="","",①陸連データ貼付け!M1237)</f>
        <v>4-106</v>
      </c>
      <c r="B1237" s="30" t="str">
        <f t="shared" si="60"/>
        <v>4</v>
      </c>
      <c r="C1237" s="30" t="str">
        <f t="shared" si="61"/>
        <v>-106</v>
      </c>
      <c r="D1237" s="30">
        <f>①陸連データ貼付け!B1237</f>
        <v>77309127</v>
      </c>
      <c r="E1237" s="30" t="str">
        <f>①陸連データ貼付け!C1237</f>
        <v>伊藤　敦哉</v>
      </c>
      <c r="F1237" s="30" t="str">
        <f>ASC(①陸連データ貼付け!D1237)</f>
        <v>ｲﾄｳ ｱﾂﾔ</v>
      </c>
      <c r="G1237" s="30" t="str">
        <f>①陸連データ貼付け!E1237</f>
        <v>男</v>
      </c>
      <c r="H1237" s="30">
        <f>①陸連データ貼付け!H1237</f>
        <v>8221</v>
      </c>
      <c r="I1237" s="30" t="str">
        <f>①陸連データ貼付け!I1237</f>
        <v>豊川クラブ</v>
      </c>
      <c r="J1237" s="30" t="str">
        <f>①陸連データ貼付け!J1237</f>
        <v>トヨカワクラブ</v>
      </c>
      <c r="K1237" s="30" t="str">
        <f t="shared" si="62"/>
        <v>豊川クラブ</v>
      </c>
      <c r="L1237" s="30" t="str">
        <f>IF(①陸連データ貼付け!P1237="","",①陸連データ貼付け!P1237)</f>
        <v/>
      </c>
      <c r="M1237" s="30" t="str">
        <f>①陸連データ貼付け!Q1237</f>
        <v>一般</v>
      </c>
    </row>
    <row r="1238" spans="1:13">
      <c r="A1238" s="30" t="str">
        <f>IF(①陸連データ貼付け!M1238="","",①陸連データ貼付け!M1238)</f>
        <v>4-090</v>
      </c>
      <c r="B1238" s="30" t="str">
        <f t="shared" si="60"/>
        <v>4</v>
      </c>
      <c r="C1238" s="30" t="str">
        <f t="shared" si="61"/>
        <v>-090</v>
      </c>
      <c r="D1238" s="30">
        <f>①陸連データ貼付け!B1238</f>
        <v>2981222</v>
      </c>
      <c r="E1238" s="30" t="str">
        <f>①陸連データ貼付け!C1238</f>
        <v>伊藤　裕仁</v>
      </c>
      <c r="F1238" s="30" t="str">
        <f>ASC(①陸連データ貼付け!D1238)</f>
        <v>ｲﾄｳ ﾋﾛﾋﾄ</v>
      </c>
      <c r="G1238" s="30" t="str">
        <f>①陸連データ貼付け!E1238</f>
        <v>男</v>
      </c>
      <c r="H1238" s="30">
        <f>①陸連データ貼付け!H1238</f>
        <v>8221</v>
      </c>
      <c r="I1238" s="30" t="str">
        <f>①陸連データ貼付け!I1238</f>
        <v>豊川クラブ</v>
      </c>
      <c r="J1238" s="30" t="str">
        <f>①陸連データ貼付け!J1238</f>
        <v>トヨカワクラブ</v>
      </c>
      <c r="K1238" s="30" t="str">
        <f t="shared" si="62"/>
        <v>豊川クラブ</v>
      </c>
      <c r="L1238" s="30" t="str">
        <f>IF(①陸連データ貼付け!P1238="","",①陸連データ貼付け!P1238)</f>
        <v/>
      </c>
      <c r="M1238" s="30" t="str">
        <f>①陸連データ貼付け!Q1238</f>
        <v>一般</v>
      </c>
    </row>
    <row r="1239" spans="1:13">
      <c r="A1239" s="30" t="str">
        <f>IF(①陸連データ貼付け!M1239="","",①陸連データ貼付け!M1239)</f>
        <v>4-096</v>
      </c>
      <c r="B1239" s="30" t="str">
        <f t="shared" si="60"/>
        <v>4</v>
      </c>
      <c r="C1239" s="30" t="str">
        <f t="shared" si="61"/>
        <v>-096</v>
      </c>
      <c r="D1239" s="30">
        <f>①陸連データ貼付け!B1239</f>
        <v>3057419</v>
      </c>
      <c r="E1239" s="30" t="str">
        <f>①陸連データ貼付け!C1239</f>
        <v>伊藤　博之</v>
      </c>
      <c r="F1239" s="30" t="str">
        <f>ASC(①陸連データ貼付け!D1239)</f>
        <v>ｲﾄｳ ﾋﾛﾕｷ</v>
      </c>
      <c r="G1239" s="30" t="str">
        <f>①陸連データ貼付け!E1239</f>
        <v>男</v>
      </c>
      <c r="H1239" s="30">
        <f>①陸連データ貼付け!H1239</f>
        <v>8221</v>
      </c>
      <c r="I1239" s="30" t="str">
        <f>①陸連データ貼付け!I1239</f>
        <v>豊川クラブ</v>
      </c>
      <c r="J1239" s="30" t="str">
        <f>①陸連データ貼付け!J1239</f>
        <v>トヨカワクラブ</v>
      </c>
      <c r="K1239" s="30" t="str">
        <f t="shared" si="62"/>
        <v>豊川クラブ</v>
      </c>
      <c r="L1239" s="30" t="str">
        <f>IF(①陸連データ貼付け!P1239="","",①陸連データ貼付け!P1239)</f>
        <v/>
      </c>
      <c r="M1239" s="30" t="str">
        <f>①陸連データ貼付け!Q1239</f>
        <v>一般</v>
      </c>
    </row>
    <row r="1240" spans="1:13">
      <c r="A1240" s="30" t="str">
        <f>IF(①陸連データ貼付け!M1240="","",①陸連データ貼付け!M1240)</f>
        <v>4-078</v>
      </c>
      <c r="B1240" s="30" t="str">
        <f t="shared" si="60"/>
        <v>4</v>
      </c>
      <c r="C1240" s="30" t="str">
        <f t="shared" si="61"/>
        <v>-078</v>
      </c>
      <c r="D1240" s="30">
        <f>①陸連データ貼付け!B1240</f>
        <v>2979128</v>
      </c>
      <c r="E1240" s="30" t="str">
        <f>①陸連データ貼付け!C1240</f>
        <v>伊藤　義之</v>
      </c>
      <c r="F1240" s="30" t="str">
        <f>ASC(①陸連データ貼付け!D1240)</f>
        <v>ｲﾄｳ ﾖｼﾕｷ</v>
      </c>
      <c r="G1240" s="30" t="str">
        <f>①陸連データ貼付け!E1240</f>
        <v>男</v>
      </c>
      <c r="H1240" s="30">
        <f>①陸連データ貼付け!H1240</f>
        <v>8221</v>
      </c>
      <c r="I1240" s="30" t="str">
        <f>①陸連データ貼付け!I1240</f>
        <v>豊川クラブ</v>
      </c>
      <c r="J1240" s="30" t="str">
        <f>①陸連データ貼付け!J1240</f>
        <v>トヨカワクラブ</v>
      </c>
      <c r="K1240" s="30" t="str">
        <f t="shared" si="62"/>
        <v>豊川クラブ</v>
      </c>
      <c r="L1240" s="30" t="str">
        <f>IF(①陸連データ貼付け!P1240="","",①陸連データ貼付け!P1240)</f>
        <v/>
      </c>
      <c r="M1240" s="30" t="str">
        <f>①陸連データ貼付け!Q1240</f>
        <v>一般</v>
      </c>
    </row>
    <row r="1241" spans="1:13">
      <c r="A1241" s="30" t="str">
        <f>IF(①陸連データ貼付け!M1241="","",①陸連データ貼付け!M1241)</f>
        <v>4-084</v>
      </c>
      <c r="B1241" s="30" t="str">
        <f t="shared" si="60"/>
        <v>4</v>
      </c>
      <c r="C1241" s="30" t="str">
        <f t="shared" si="61"/>
        <v>-084</v>
      </c>
      <c r="D1241" s="30">
        <f>①陸連データ貼付け!B1241</f>
        <v>2980019</v>
      </c>
      <c r="E1241" s="30" t="str">
        <f>①陸連データ貼付け!C1241</f>
        <v>岩瀬　金道</v>
      </c>
      <c r="F1241" s="30" t="str">
        <f>ASC(①陸連データ貼付け!D1241)</f>
        <v>ｲﾜｾ ｶﾈﾐﾁ</v>
      </c>
      <c r="G1241" s="30" t="str">
        <f>①陸連データ貼付け!E1241</f>
        <v>男</v>
      </c>
      <c r="H1241" s="30">
        <f>①陸連データ貼付け!H1241</f>
        <v>8221</v>
      </c>
      <c r="I1241" s="30" t="str">
        <f>①陸連データ貼付け!I1241</f>
        <v>豊川クラブ</v>
      </c>
      <c r="J1241" s="30" t="str">
        <f>①陸連データ貼付け!J1241</f>
        <v>トヨカワクラブ</v>
      </c>
      <c r="K1241" s="30" t="str">
        <f t="shared" si="62"/>
        <v>豊川クラブ</v>
      </c>
      <c r="L1241" s="30" t="str">
        <f>IF(①陸連データ貼付け!P1241="","",①陸連データ貼付け!P1241)</f>
        <v/>
      </c>
      <c r="M1241" s="30" t="str">
        <f>①陸連データ貼付け!Q1241</f>
        <v>一般</v>
      </c>
    </row>
    <row r="1242" spans="1:13">
      <c r="A1242" s="30" t="str">
        <f>IF(①陸連データ貼付け!M1242="","",①陸連データ貼付け!M1242)</f>
        <v>4-089</v>
      </c>
      <c r="B1242" s="30" t="str">
        <f t="shared" si="60"/>
        <v>4</v>
      </c>
      <c r="C1242" s="30" t="str">
        <f t="shared" si="61"/>
        <v>-089</v>
      </c>
      <c r="D1242" s="30">
        <f>①陸連データ貼付け!B1242</f>
        <v>2981020</v>
      </c>
      <c r="E1242" s="30" t="str">
        <f>①陸連データ貼付け!C1242</f>
        <v>岩村　英幸</v>
      </c>
      <c r="F1242" s="30" t="str">
        <f>ASC(①陸連データ貼付け!D1242)</f>
        <v>ｲﾜﾑﾗ ﾋﾃﾞﾕｷ</v>
      </c>
      <c r="G1242" s="30" t="str">
        <f>①陸連データ貼付け!E1242</f>
        <v>男</v>
      </c>
      <c r="H1242" s="30">
        <f>①陸連データ貼付け!H1242</f>
        <v>8221</v>
      </c>
      <c r="I1242" s="30" t="str">
        <f>①陸連データ貼付け!I1242</f>
        <v>豊川クラブ</v>
      </c>
      <c r="J1242" s="30" t="str">
        <f>①陸連データ貼付け!J1242</f>
        <v>トヨカワクラブ</v>
      </c>
      <c r="K1242" s="30" t="str">
        <f t="shared" si="62"/>
        <v>豊川クラブ</v>
      </c>
      <c r="L1242" s="30" t="str">
        <f>IF(①陸連データ貼付け!P1242="","",①陸連データ貼付け!P1242)</f>
        <v/>
      </c>
      <c r="M1242" s="30" t="str">
        <f>①陸連データ貼付け!Q1242</f>
        <v>一般</v>
      </c>
    </row>
    <row r="1243" spans="1:13">
      <c r="A1243" s="30" t="str">
        <f>IF(①陸連データ貼付け!M1243="","",①陸連データ貼付け!M1243)</f>
        <v>4-098</v>
      </c>
      <c r="B1243" s="30" t="str">
        <f t="shared" si="60"/>
        <v>4</v>
      </c>
      <c r="C1243" s="30" t="str">
        <f t="shared" si="61"/>
        <v>-098</v>
      </c>
      <c r="D1243" s="30">
        <f>①陸連データ貼付け!B1243</f>
        <v>3104311</v>
      </c>
      <c r="E1243" s="30" t="str">
        <f>①陸連データ貼付け!C1243</f>
        <v>榎谷　幸郎</v>
      </c>
      <c r="F1243" s="30" t="str">
        <f>ASC(①陸連データ貼付け!D1243)</f>
        <v>ｴﾉｷﾔ ﾕｷｵ</v>
      </c>
      <c r="G1243" s="30" t="str">
        <f>①陸連データ貼付け!E1243</f>
        <v>男</v>
      </c>
      <c r="H1243" s="30">
        <f>①陸連データ貼付け!H1243</f>
        <v>8221</v>
      </c>
      <c r="I1243" s="30" t="str">
        <f>①陸連データ貼付け!I1243</f>
        <v>豊川クラブ</v>
      </c>
      <c r="J1243" s="30" t="str">
        <f>①陸連データ貼付け!J1243</f>
        <v>トヨカワクラブ</v>
      </c>
      <c r="K1243" s="30" t="str">
        <f t="shared" si="62"/>
        <v>豊川クラブ</v>
      </c>
      <c r="L1243" s="30" t="str">
        <f>IF(①陸連データ貼付け!P1243="","",①陸連データ貼付け!P1243)</f>
        <v/>
      </c>
      <c r="M1243" s="30" t="str">
        <f>①陸連データ貼付け!Q1243</f>
        <v>一般</v>
      </c>
    </row>
    <row r="1244" spans="1:13">
      <c r="A1244" s="30" t="str">
        <f>IF(①陸連データ貼付け!M1244="","",①陸連データ貼付け!M1244)</f>
        <v>Ｄ９８</v>
      </c>
      <c r="B1244" s="30" t="str">
        <f t="shared" si="60"/>
        <v>Ｄ</v>
      </c>
      <c r="C1244" s="30" t="str">
        <f t="shared" si="61"/>
        <v>９８</v>
      </c>
      <c r="D1244" s="30">
        <f>①陸連データ貼付け!B1244</f>
        <v>48468838</v>
      </c>
      <c r="E1244" s="30" t="str">
        <f>①陸連データ貼付け!C1244</f>
        <v>岡部　あずさ</v>
      </c>
      <c r="F1244" s="30" t="str">
        <f>ASC(①陸連データ貼付け!D1244)</f>
        <v>ｵｶﾍﾞ ｱｽﾞｻ</v>
      </c>
      <c r="G1244" s="30" t="str">
        <f>①陸連データ貼付け!E1244</f>
        <v>女</v>
      </c>
      <c r="H1244" s="30">
        <f>①陸連データ貼付け!H1244</f>
        <v>8221</v>
      </c>
      <c r="I1244" s="30" t="str">
        <f>①陸連データ貼付け!I1244</f>
        <v>豊川クラブ</v>
      </c>
      <c r="J1244" s="30" t="str">
        <f>①陸連データ貼付け!J1244</f>
        <v>トヨカワクラブ</v>
      </c>
      <c r="K1244" s="30" t="str">
        <f t="shared" si="62"/>
        <v>豊川クラブ</v>
      </c>
      <c r="L1244" s="30" t="str">
        <f>IF(①陸連データ貼付け!P1244="","",①陸連データ貼付け!P1244)</f>
        <v/>
      </c>
      <c r="M1244" s="30" t="str">
        <f>①陸連データ貼付け!Q1244</f>
        <v>一般</v>
      </c>
    </row>
    <row r="1245" spans="1:13">
      <c r="A1245" s="30" t="str">
        <f>IF(①陸連データ貼付け!M1245="","",①陸連データ貼付け!M1245)</f>
        <v>4-076</v>
      </c>
      <c r="B1245" s="30" t="str">
        <f t="shared" si="60"/>
        <v>4</v>
      </c>
      <c r="C1245" s="30" t="str">
        <f t="shared" si="61"/>
        <v>-076</v>
      </c>
      <c r="D1245" s="30">
        <f>①陸連データ貼付け!B1245</f>
        <v>2908928</v>
      </c>
      <c r="E1245" s="30" t="str">
        <f>①陸連データ貼付け!C1245</f>
        <v>尾坂　正尚</v>
      </c>
      <c r="F1245" s="30" t="str">
        <f>ASC(①陸連データ貼付け!D1245)</f>
        <v>ｵｻｶ ﾏｻﾅｵ</v>
      </c>
      <c r="G1245" s="30" t="str">
        <f>①陸連データ貼付け!E1245</f>
        <v>男</v>
      </c>
      <c r="H1245" s="30">
        <f>①陸連データ貼付け!H1245</f>
        <v>8221</v>
      </c>
      <c r="I1245" s="30" t="str">
        <f>①陸連データ貼付け!I1245</f>
        <v>豊川クラブ</v>
      </c>
      <c r="J1245" s="30" t="str">
        <f>①陸連データ貼付け!J1245</f>
        <v>トヨカワクラブ</v>
      </c>
      <c r="K1245" s="30" t="str">
        <f t="shared" si="62"/>
        <v>豊川クラブ</v>
      </c>
      <c r="L1245" s="30" t="str">
        <f>IF(①陸連データ貼付け!P1245="","",①陸連データ貼付け!P1245)</f>
        <v/>
      </c>
      <c r="M1245" s="30" t="str">
        <f>①陸連データ貼付け!Q1245</f>
        <v>一般</v>
      </c>
    </row>
    <row r="1246" spans="1:13">
      <c r="A1246" s="30" t="str">
        <f>IF(①陸連データ貼付け!M1246="","",①陸連データ貼付け!M1246)</f>
        <v>4-080</v>
      </c>
      <c r="B1246" s="30" t="str">
        <f t="shared" si="60"/>
        <v>4</v>
      </c>
      <c r="C1246" s="30" t="str">
        <f t="shared" si="61"/>
        <v>-080</v>
      </c>
      <c r="D1246" s="30">
        <f>①陸連データ貼付け!B1246</f>
        <v>2979431</v>
      </c>
      <c r="E1246" s="30" t="str">
        <f>①陸連データ貼付け!C1246</f>
        <v>小野　叡</v>
      </c>
      <c r="F1246" s="30" t="str">
        <f>ASC(①陸連データ貼付け!D1246)</f>
        <v>ｵﾉ ｻﾄｼ</v>
      </c>
      <c r="G1246" s="30" t="str">
        <f>①陸連データ貼付け!E1246</f>
        <v>男</v>
      </c>
      <c r="H1246" s="30">
        <f>①陸連データ貼付け!H1246</f>
        <v>8221</v>
      </c>
      <c r="I1246" s="30" t="str">
        <f>①陸連データ貼付け!I1246</f>
        <v>豊川クラブ</v>
      </c>
      <c r="J1246" s="30" t="str">
        <f>①陸連データ貼付け!J1246</f>
        <v>トヨカワクラブ</v>
      </c>
      <c r="K1246" s="30" t="str">
        <f t="shared" si="62"/>
        <v>豊川クラブ</v>
      </c>
      <c r="L1246" s="30" t="str">
        <f>IF(①陸連データ貼付け!P1246="","",①陸連データ貼付け!P1246)</f>
        <v/>
      </c>
      <c r="M1246" s="30" t="str">
        <f>①陸連データ貼付け!Q1246</f>
        <v>一般</v>
      </c>
    </row>
    <row r="1247" spans="1:13">
      <c r="A1247" s="30" t="str">
        <f>IF(①陸連データ貼付け!M1247="","",①陸連データ貼付け!M1247)</f>
        <v>Ｄ８６</v>
      </c>
      <c r="B1247" s="30" t="str">
        <f t="shared" si="60"/>
        <v>Ｄ</v>
      </c>
      <c r="C1247" s="30" t="str">
        <f t="shared" si="61"/>
        <v>８６</v>
      </c>
      <c r="D1247" s="30">
        <f>①陸連データ貼付け!B1247</f>
        <v>2981626</v>
      </c>
      <c r="E1247" s="30" t="str">
        <f>①陸連データ貼付け!C1247</f>
        <v>加藤　恭子</v>
      </c>
      <c r="F1247" s="30" t="str">
        <f>ASC(①陸連データ貼付け!D1247)</f>
        <v>ｶﾄｳ ｷｮｳｺ</v>
      </c>
      <c r="G1247" s="30" t="str">
        <f>①陸連データ貼付け!E1247</f>
        <v>女</v>
      </c>
      <c r="H1247" s="30">
        <f>①陸連データ貼付け!H1247</f>
        <v>8221</v>
      </c>
      <c r="I1247" s="30" t="str">
        <f>①陸連データ貼付け!I1247</f>
        <v>豊川クラブ</v>
      </c>
      <c r="J1247" s="30" t="str">
        <f>①陸連データ貼付け!J1247</f>
        <v>トヨカワクラブ</v>
      </c>
      <c r="K1247" s="30" t="str">
        <f t="shared" si="62"/>
        <v>豊川クラブ</v>
      </c>
      <c r="L1247" s="30" t="str">
        <f>IF(①陸連データ貼付け!P1247="","",①陸連データ貼付け!P1247)</f>
        <v/>
      </c>
      <c r="M1247" s="30" t="str">
        <f>①陸連データ貼付け!Q1247</f>
        <v>一般</v>
      </c>
    </row>
    <row r="1248" spans="1:13">
      <c r="A1248" s="30" t="str">
        <f>IF(①陸連データ貼付け!M1248="","",①陸連データ貼付け!M1248)</f>
        <v>4-095</v>
      </c>
      <c r="B1248" s="30" t="str">
        <f t="shared" si="60"/>
        <v>4</v>
      </c>
      <c r="C1248" s="30" t="str">
        <f t="shared" si="61"/>
        <v>-095</v>
      </c>
      <c r="D1248" s="30">
        <f>①陸連データ貼付け!B1248</f>
        <v>3013815</v>
      </c>
      <c r="E1248" s="30" t="str">
        <f>①陸連データ貼付け!C1248</f>
        <v>加藤　春雄</v>
      </c>
      <c r="F1248" s="30" t="str">
        <f>ASC(①陸連データ貼付け!D1248)</f>
        <v>ｶﾄｳ ﾊﾙｵ</v>
      </c>
      <c r="G1248" s="30" t="str">
        <f>①陸連データ貼付け!E1248</f>
        <v>男</v>
      </c>
      <c r="H1248" s="30">
        <f>①陸連データ貼付け!H1248</f>
        <v>8221</v>
      </c>
      <c r="I1248" s="30" t="str">
        <f>①陸連データ貼付け!I1248</f>
        <v>豊川クラブ</v>
      </c>
      <c r="J1248" s="30" t="str">
        <f>①陸連データ貼付け!J1248</f>
        <v>トヨカワクラブ</v>
      </c>
      <c r="K1248" s="30" t="str">
        <f t="shared" si="62"/>
        <v>豊川クラブ</v>
      </c>
      <c r="L1248" s="30" t="str">
        <f>IF(①陸連データ貼付け!P1248="","",①陸連データ貼付け!P1248)</f>
        <v/>
      </c>
      <c r="M1248" s="30" t="str">
        <f>①陸連データ貼付け!Q1248</f>
        <v>一般</v>
      </c>
    </row>
    <row r="1249" spans="1:13">
      <c r="A1249" s="30" t="str">
        <f>IF(①陸連データ貼付け!M1249="","",①陸連データ貼付け!M1249)</f>
        <v>Ｄ９６</v>
      </c>
      <c r="B1249" s="30" t="str">
        <f t="shared" si="60"/>
        <v>Ｄ</v>
      </c>
      <c r="C1249" s="30" t="str">
        <f t="shared" si="61"/>
        <v>９６</v>
      </c>
      <c r="D1249" s="30">
        <f>①陸連データ貼付け!B1249</f>
        <v>38861531</v>
      </c>
      <c r="E1249" s="30" t="str">
        <f>①陸連データ貼付け!C1249</f>
        <v>鎌倉　里穂</v>
      </c>
      <c r="F1249" s="30" t="str">
        <f>ASC(①陸連データ貼付け!D1249)</f>
        <v>ｶﾏｸﾗ ﾘﾎ</v>
      </c>
      <c r="G1249" s="30" t="str">
        <f>①陸連データ貼付け!E1249</f>
        <v>女</v>
      </c>
      <c r="H1249" s="30">
        <f>①陸連データ貼付け!H1249</f>
        <v>8221</v>
      </c>
      <c r="I1249" s="30" t="str">
        <f>①陸連データ貼付け!I1249</f>
        <v>豊川クラブ</v>
      </c>
      <c r="J1249" s="30" t="str">
        <f>①陸連データ貼付け!J1249</f>
        <v>トヨカワクラブ</v>
      </c>
      <c r="K1249" s="30" t="str">
        <f t="shared" si="62"/>
        <v>豊川クラブ</v>
      </c>
      <c r="L1249" s="30" t="str">
        <f>IF(①陸連データ貼付け!P1249="","",①陸連データ貼付け!P1249)</f>
        <v/>
      </c>
      <c r="M1249" s="30" t="str">
        <f>①陸連データ貼付け!Q1249</f>
        <v>一般</v>
      </c>
    </row>
    <row r="1250" spans="1:13">
      <c r="A1250" s="30" t="str">
        <f>IF(①陸連データ貼付け!M1250="","",①陸連データ貼付け!M1250)</f>
        <v>4-077</v>
      </c>
      <c r="B1250" s="30" t="str">
        <f t="shared" si="60"/>
        <v>4</v>
      </c>
      <c r="C1250" s="30" t="str">
        <f t="shared" si="61"/>
        <v>-077</v>
      </c>
      <c r="D1250" s="30">
        <f>①陸連データ貼付け!B1250</f>
        <v>2979027</v>
      </c>
      <c r="E1250" s="30" t="str">
        <f>①陸連データ貼付け!C1250</f>
        <v>唐沢　正直</v>
      </c>
      <c r="F1250" s="30" t="str">
        <f>ASC(①陸連データ貼付け!D1250)</f>
        <v>ｶﾗｻﾜ ﾏｻﾅｵ</v>
      </c>
      <c r="G1250" s="30" t="str">
        <f>①陸連データ貼付け!E1250</f>
        <v>男</v>
      </c>
      <c r="H1250" s="30">
        <f>①陸連データ貼付け!H1250</f>
        <v>8221</v>
      </c>
      <c r="I1250" s="30" t="str">
        <f>①陸連データ貼付け!I1250</f>
        <v>豊川クラブ</v>
      </c>
      <c r="J1250" s="30" t="str">
        <f>①陸連データ貼付け!J1250</f>
        <v>トヨカワクラブ</v>
      </c>
      <c r="K1250" s="30" t="str">
        <f t="shared" si="62"/>
        <v>豊川クラブ</v>
      </c>
      <c r="L1250" s="30" t="str">
        <f>IF(①陸連データ貼付け!P1250="","",①陸連データ貼付け!P1250)</f>
        <v/>
      </c>
      <c r="M1250" s="30" t="str">
        <f>①陸連データ貼付け!Q1250</f>
        <v>一般</v>
      </c>
    </row>
    <row r="1251" spans="1:13">
      <c r="A1251" s="30" t="str">
        <f>IF(①陸連データ貼付け!M1251="","",①陸連データ貼付け!M1251)</f>
        <v>4-101</v>
      </c>
      <c r="B1251" s="30" t="str">
        <f t="shared" si="60"/>
        <v>4</v>
      </c>
      <c r="C1251" s="30" t="str">
        <f t="shared" si="61"/>
        <v>-101</v>
      </c>
      <c r="D1251" s="30">
        <f>①陸連データ貼付け!B1251</f>
        <v>22620214</v>
      </c>
      <c r="E1251" s="30" t="str">
        <f>①陸連データ貼付け!C1251</f>
        <v>河村　修一</v>
      </c>
      <c r="F1251" s="30" t="str">
        <f>ASC(①陸連データ貼付け!D1251)</f>
        <v>ｶﾜﾑﾗ ｼｭｳｲﾁ</v>
      </c>
      <c r="G1251" s="30" t="str">
        <f>①陸連データ貼付け!E1251</f>
        <v>男</v>
      </c>
      <c r="H1251" s="30">
        <f>①陸連データ貼付け!H1251</f>
        <v>8221</v>
      </c>
      <c r="I1251" s="30" t="str">
        <f>①陸連データ貼付け!I1251</f>
        <v>豊川クラブ</v>
      </c>
      <c r="J1251" s="30" t="str">
        <f>①陸連データ貼付け!J1251</f>
        <v>トヨカワクラブ</v>
      </c>
      <c r="K1251" s="30" t="str">
        <f t="shared" si="62"/>
        <v>豊川クラブ</v>
      </c>
      <c r="L1251" s="30" t="str">
        <f>IF(①陸連データ貼付け!P1251="","",①陸連データ貼付け!P1251)</f>
        <v/>
      </c>
      <c r="M1251" s="30" t="str">
        <f>①陸連データ貼付け!Q1251</f>
        <v>一般</v>
      </c>
    </row>
    <row r="1252" spans="1:13">
      <c r="A1252" s="30" t="str">
        <f>IF(①陸連データ貼付け!M1252="","",①陸連データ貼付け!M1252)</f>
        <v>4-094</v>
      </c>
      <c r="B1252" s="30" t="str">
        <f t="shared" si="60"/>
        <v>4</v>
      </c>
      <c r="C1252" s="30" t="str">
        <f t="shared" si="61"/>
        <v>-094</v>
      </c>
      <c r="D1252" s="30">
        <f>①陸連データ貼付け!B1252</f>
        <v>2982728</v>
      </c>
      <c r="E1252" s="30" t="str">
        <f>①陸連データ貼付け!C1252</f>
        <v>木村　清隆</v>
      </c>
      <c r="F1252" s="30" t="str">
        <f>ASC(①陸連データ貼付け!D1252)</f>
        <v>ｷﾑﾗ ｷﾖﾀｶ</v>
      </c>
      <c r="G1252" s="30" t="str">
        <f>①陸連データ貼付け!E1252</f>
        <v>男</v>
      </c>
      <c r="H1252" s="30">
        <f>①陸連データ貼付け!H1252</f>
        <v>8221</v>
      </c>
      <c r="I1252" s="30" t="str">
        <f>①陸連データ貼付け!I1252</f>
        <v>豊川クラブ</v>
      </c>
      <c r="J1252" s="30" t="str">
        <f>①陸連データ貼付け!J1252</f>
        <v>トヨカワクラブ</v>
      </c>
      <c r="K1252" s="30" t="str">
        <f t="shared" si="62"/>
        <v>豊川クラブ</v>
      </c>
      <c r="L1252" s="30" t="str">
        <f>IF(①陸連データ貼付け!P1252="","",①陸連データ貼付け!P1252)</f>
        <v/>
      </c>
      <c r="M1252" s="30" t="str">
        <f>①陸連データ貼付け!Q1252</f>
        <v>一般</v>
      </c>
    </row>
    <row r="1253" spans="1:13">
      <c r="A1253" s="30" t="str">
        <f>IF(①陸連データ貼付け!M1253="","",①陸連データ貼付け!M1253)</f>
        <v>4-110</v>
      </c>
      <c r="B1253" s="30" t="str">
        <f t="shared" si="60"/>
        <v>4</v>
      </c>
      <c r="C1253" s="30" t="str">
        <f t="shared" si="61"/>
        <v>-110</v>
      </c>
      <c r="D1253" s="30">
        <f>①陸連データ貼付け!B1253</f>
        <v>97171631</v>
      </c>
      <c r="E1253" s="30" t="str">
        <f>①陸連データ貼付け!C1253</f>
        <v>熊本　まなみ</v>
      </c>
      <c r="F1253" s="30" t="str">
        <f>ASC(①陸連データ貼付け!D1253)</f>
        <v>ｸﾏﾓﾄ ﾏﾅﾐ</v>
      </c>
      <c r="G1253" s="30" t="str">
        <f>①陸連データ貼付け!E1253</f>
        <v>女</v>
      </c>
      <c r="H1253" s="30">
        <f>①陸連データ貼付け!H1253</f>
        <v>8221</v>
      </c>
      <c r="I1253" s="30" t="str">
        <f>①陸連データ貼付け!I1253</f>
        <v>豊川クラブ</v>
      </c>
      <c r="J1253" s="30" t="str">
        <f>①陸連データ貼付け!J1253</f>
        <v>トヨカワクラブ</v>
      </c>
      <c r="K1253" s="30" t="str">
        <f t="shared" si="62"/>
        <v>豊川クラブ</v>
      </c>
      <c r="L1253" s="30" t="str">
        <f>IF(①陸連データ貼付け!P1253="","",①陸連データ貼付け!P1253)</f>
        <v/>
      </c>
      <c r="M1253" s="30" t="str">
        <f>①陸連データ貼付け!Q1253</f>
        <v>一般</v>
      </c>
    </row>
    <row r="1254" spans="1:13">
      <c r="A1254" s="30" t="str">
        <f>IF(①陸連データ貼付け!M1254="","",①陸連データ貼付け!M1254)</f>
        <v>4-086</v>
      </c>
      <c r="B1254" s="30" t="str">
        <f t="shared" si="60"/>
        <v>4</v>
      </c>
      <c r="C1254" s="30" t="str">
        <f t="shared" si="61"/>
        <v>-086</v>
      </c>
      <c r="D1254" s="30">
        <f>①陸連データ貼付け!B1254</f>
        <v>2980625</v>
      </c>
      <c r="E1254" s="30" t="str">
        <f>①陸連データ貼付け!C1254</f>
        <v>黒木場　孝司</v>
      </c>
      <c r="F1254" s="30" t="str">
        <f>ASC(①陸連データ貼付け!D1254)</f>
        <v>ｸﾛｷﾊﾞ ﾀｶｼ</v>
      </c>
      <c r="G1254" s="30" t="str">
        <f>①陸連データ貼付け!E1254</f>
        <v>男</v>
      </c>
      <c r="H1254" s="30">
        <f>①陸連データ貼付け!H1254</f>
        <v>8221</v>
      </c>
      <c r="I1254" s="30" t="str">
        <f>①陸連データ貼付け!I1254</f>
        <v>豊川クラブ</v>
      </c>
      <c r="J1254" s="30" t="str">
        <f>①陸連データ貼付け!J1254</f>
        <v>トヨカワクラブ</v>
      </c>
      <c r="K1254" s="30" t="str">
        <f t="shared" si="62"/>
        <v>豊川クラブ</v>
      </c>
      <c r="L1254" s="30" t="str">
        <f>IF(①陸連データ貼付け!P1254="","",①陸連データ貼付け!P1254)</f>
        <v/>
      </c>
      <c r="M1254" s="30" t="str">
        <f>①陸連データ貼付け!Q1254</f>
        <v>一般</v>
      </c>
    </row>
    <row r="1255" spans="1:13">
      <c r="A1255" s="30" t="str">
        <f>IF(①陸連データ貼付け!M1255="","",①陸連データ貼付け!M1255)</f>
        <v>Ｄ９１</v>
      </c>
      <c r="B1255" s="30" t="str">
        <f t="shared" si="60"/>
        <v>Ｄ</v>
      </c>
      <c r="C1255" s="30" t="str">
        <f t="shared" si="61"/>
        <v>９１</v>
      </c>
      <c r="D1255" s="30">
        <f>①陸連データ貼付け!B1255</f>
        <v>3057520</v>
      </c>
      <c r="E1255" s="30" t="str">
        <f>①陸連データ貼付け!C1255</f>
        <v>小久保　政紀</v>
      </c>
      <c r="F1255" s="30" t="str">
        <f>ASC(①陸連データ貼付け!D1255)</f>
        <v>ｺｸﾎﾞ ﾏｻｷ</v>
      </c>
      <c r="G1255" s="30" t="str">
        <f>①陸連データ貼付け!E1255</f>
        <v>男</v>
      </c>
      <c r="H1255" s="30">
        <f>①陸連データ貼付け!H1255</f>
        <v>8221</v>
      </c>
      <c r="I1255" s="30" t="str">
        <f>①陸連データ貼付け!I1255</f>
        <v>豊川クラブ</v>
      </c>
      <c r="J1255" s="30" t="str">
        <f>①陸連データ貼付け!J1255</f>
        <v>トヨカワクラブ</v>
      </c>
      <c r="K1255" s="30" t="str">
        <f t="shared" si="62"/>
        <v>豊川クラブ</v>
      </c>
      <c r="L1255" s="30" t="str">
        <f>IF(①陸連データ貼付け!P1255="","",①陸連データ貼付け!P1255)</f>
        <v/>
      </c>
      <c r="M1255" s="30" t="str">
        <f>①陸連データ貼付け!Q1255</f>
        <v>一般</v>
      </c>
    </row>
    <row r="1256" spans="1:13">
      <c r="A1256" s="30" t="str">
        <f>IF(①陸連データ貼付け!M1256="","",①陸連データ貼付け!M1256)</f>
        <v>4-107</v>
      </c>
      <c r="B1256" s="30" t="str">
        <f t="shared" si="60"/>
        <v>4</v>
      </c>
      <c r="C1256" s="30" t="str">
        <f t="shared" si="61"/>
        <v>-107</v>
      </c>
      <c r="D1256" s="30">
        <f>①陸連データ貼付け!B1256</f>
        <v>77310321</v>
      </c>
      <c r="E1256" s="30" t="str">
        <f>①陸連データ貼付け!C1256</f>
        <v>小島　成稔</v>
      </c>
      <c r="F1256" s="30" t="str">
        <f>ASC(①陸連データ貼付け!D1256)</f>
        <v>ｺｼﾞﾏ ﾅﾘﾄｼ</v>
      </c>
      <c r="G1256" s="30" t="str">
        <f>①陸連データ貼付け!E1256</f>
        <v>男</v>
      </c>
      <c r="H1256" s="30">
        <f>①陸連データ貼付け!H1256</f>
        <v>8221</v>
      </c>
      <c r="I1256" s="30" t="str">
        <f>①陸連データ貼付け!I1256</f>
        <v>豊川クラブ</v>
      </c>
      <c r="J1256" s="30" t="str">
        <f>①陸連データ貼付け!J1256</f>
        <v>トヨカワクラブ</v>
      </c>
      <c r="K1256" s="30" t="str">
        <f t="shared" si="62"/>
        <v>豊川クラブ</v>
      </c>
      <c r="L1256" s="30" t="str">
        <f>IF(①陸連データ貼付け!P1256="","",①陸連データ貼付け!P1256)</f>
        <v/>
      </c>
      <c r="M1256" s="30" t="str">
        <f>①陸連データ貼付け!Q1256</f>
        <v>一般</v>
      </c>
    </row>
    <row r="1257" spans="1:13">
      <c r="A1257" s="30" t="str">
        <f>IF(①陸連データ貼付け!M1257="","",①陸連データ貼付け!M1257)</f>
        <v>4-100</v>
      </c>
      <c r="B1257" s="30" t="str">
        <f t="shared" si="60"/>
        <v>4</v>
      </c>
      <c r="C1257" s="30" t="str">
        <f t="shared" si="61"/>
        <v>-100</v>
      </c>
      <c r="D1257" s="30">
        <f>①陸連データ貼付け!B1257</f>
        <v>3104715</v>
      </c>
      <c r="E1257" s="30" t="str">
        <f>①陸連データ貼付け!C1257</f>
        <v>小島　裕樹</v>
      </c>
      <c r="F1257" s="30" t="str">
        <f>ASC(①陸連データ貼付け!D1257)</f>
        <v>ｺｼﾞﾏ ﾋﾛｷ</v>
      </c>
      <c r="G1257" s="30" t="str">
        <f>①陸連データ貼付け!E1257</f>
        <v>男</v>
      </c>
      <c r="H1257" s="30">
        <f>①陸連データ貼付け!H1257</f>
        <v>8221</v>
      </c>
      <c r="I1257" s="30" t="str">
        <f>①陸連データ貼付け!I1257</f>
        <v>豊川クラブ</v>
      </c>
      <c r="J1257" s="30" t="str">
        <f>①陸連データ貼付け!J1257</f>
        <v>トヨカワクラブ</v>
      </c>
      <c r="K1257" s="30" t="str">
        <f t="shared" si="62"/>
        <v>豊川クラブ</v>
      </c>
      <c r="L1257" s="30" t="str">
        <f>IF(①陸連データ貼付け!P1257="","",①陸連データ貼付け!P1257)</f>
        <v/>
      </c>
      <c r="M1257" s="30" t="str">
        <f>①陸連データ貼付け!Q1257</f>
        <v>一般</v>
      </c>
    </row>
    <row r="1258" spans="1:13">
      <c r="A1258" s="30" t="str">
        <f>IF(①陸連データ貼付け!M1258="","",①陸連データ貼付け!M1258)</f>
        <v>Ｄ９４</v>
      </c>
      <c r="B1258" s="30" t="str">
        <f t="shared" ref="B1258:B1321" si="63">LEFT(A1258,1)</f>
        <v>Ｄ</v>
      </c>
      <c r="C1258" s="30" t="str">
        <f t="shared" ref="C1258:C1321" si="64">REPLACE(A1258,1,1,"")</f>
        <v>９４</v>
      </c>
      <c r="D1258" s="30">
        <f>①陸連データ貼付け!B1258</f>
        <v>24730218</v>
      </c>
      <c r="E1258" s="30" t="str">
        <f>①陸連データ貼付け!C1258</f>
        <v>後藤　賢也</v>
      </c>
      <c r="F1258" s="30" t="str">
        <f>ASC(①陸連データ貼付け!D1258)</f>
        <v>ｺﾞﾄｳ ｹﾝﾔ</v>
      </c>
      <c r="G1258" s="30" t="str">
        <f>①陸連データ貼付け!E1258</f>
        <v>男</v>
      </c>
      <c r="H1258" s="30">
        <f>①陸連データ貼付け!H1258</f>
        <v>8221</v>
      </c>
      <c r="I1258" s="30" t="str">
        <f>①陸連データ貼付け!I1258</f>
        <v>豊川クラブ</v>
      </c>
      <c r="J1258" s="30" t="str">
        <f>①陸連データ貼付け!J1258</f>
        <v>トヨカワクラブ</v>
      </c>
      <c r="K1258" s="30" t="str">
        <f t="shared" ref="K1258:K1321" si="65">I1258</f>
        <v>豊川クラブ</v>
      </c>
      <c r="L1258" s="30" t="str">
        <f>IF(①陸連データ貼付け!P1258="","",①陸連データ貼付け!P1258)</f>
        <v/>
      </c>
      <c r="M1258" s="30" t="str">
        <f>①陸連データ貼付け!Q1258</f>
        <v>一般</v>
      </c>
    </row>
    <row r="1259" spans="1:13">
      <c r="A1259" s="30" t="str">
        <f>IF(①陸連データ貼付け!M1259="","",①陸連データ貼付け!M1259)</f>
        <v>Ｄ１０１</v>
      </c>
      <c r="B1259" s="30" t="str">
        <f t="shared" si="63"/>
        <v>Ｄ</v>
      </c>
      <c r="C1259" s="30" t="str">
        <f t="shared" si="64"/>
        <v>１０１</v>
      </c>
      <c r="D1259" s="30">
        <f>①陸連データ貼付け!B1259</f>
        <v>97177233</v>
      </c>
      <c r="E1259" s="30" t="str">
        <f>①陸連データ貼付け!C1259</f>
        <v>小樋　耕市</v>
      </c>
      <c r="F1259" s="30" t="str">
        <f>ASC(①陸連データ貼付け!D1259)</f>
        <v>ｺﾋ ｺｳｲﾁ</v>
      </c>
      <c r="G1259" s="30" t="str">
        <f>①陸連データ貼付け!E1259</f>
        <v>男</v>
      </c>
      <c r="H1259" s="30">
        <f>①陸連データ貼付け!H1259</f>
        <v>8221</v>
      </c>
      <c r="I1259" s="30" t="str">
        <f>①陸連データ貼付け!I1259</f>
        <v>豊川クラブ</v>
      </c>
      <c r="J1259" s="30" t="str">
        <f>①陸連データ貼付け!J1259</f>
        <v>トヨカワクラブ</v>
      </c>
      <c r="K1259" s="30" t="str">
        <f t="shared" si="65"/>
        <v>豊川クラブ</v>
      </c>
      <c r="L1259" s="30" t="str">
        <f>IF(①陸連データ貼付け!P1259="","",①陸連データ貼付け!P1259)</f>
        <v/>
      </c>
      <c r="M1259" s="30" t="str">
        <f>①陸連データ貼付け!Q1259</f>
        <v>一般</v>
      </c>
    </row>
    <row r="1260" spans="1:13">
      <c r="A1260" s="30" t="str">
        <f>IF(①陸連データ貼付け!M1260="","",①陸連データ貼付け!M1260)</f>
        <v>4-103</v>
      </c>
      <c r="B1260" s="30" t="str">
        <f t="shared" si="63"/>
        <v>4</v>
      </c>
      <c r="C1260" s="30" t="str">
        <f t="shared" si="64"/>
        <v>-103</v>
      </c>
      <c r="D1260" s="30">
        <f>①陸連データ貼付け!B1260</f>
        <v>45657431</v>
      </c>
      <c r="E1260" s="30" t="str">
        <f>①陸連データ貼付け!C1260</f>
        <v>坂元　健太郎</v>
      </c>
      <c r="F1260" s="30" t="str">
        <f>ASC(①陸連データ貼付け!D1260)</f>
        <v>ｻｶﾓﾄ ｹﾝﾀﾛｳ</v>
      </c>
      <c r="G1260" s="30" t="str">
        <f>①陸連データ貼付け!E1260</f>
        <v>男</v>
      </c>
      <c r="H1260" s="30">
        <f>①陸連データ貼付け!H1260</f>
        <v>8221</v>
      </c>
      <c r="I1260" s="30" t="str">
        <f>①陸連データ貼付け!I1260</f>
        <v>豊川クラブ</v>
      </c>
      <c r="J1260" s="30" t="str">
        <f>①陸連データ貼付け!J1260</f>
        <v>トヨカワクラブ</v>
      </c>
      <c r="K1260" s="30" t="str">
        <f t="shared" si="65"/>
        <v>豊川クラブ</v>
      </c>
      <c r="L1260" s="30" t="str">
        <f>IF(①陸連データ貼付け!P1260="","",①陸連データ貼付け!P1260)</f>
        <v/>
      </c>
      <c r="M1260" s="30" t="str">
        <f>①陸連データ貼付け!Q1260</f>
        <v>一般</v>
      </c>
    </row>
    <row r="1261" spans="1:13">
      <c r="A1261" s="30" t="str">
        <f>IF(①陸連データ貼付け!M1261="","",①陸連データ貼付け!M1261)</f>
        <v>4-085</v>
      </c>
      <c r="B1261" s="30" t="str">
        <f t="shared" si="63"/>
        <v>4</v>
      </c>
      <c r="C1261" s="30" t="str">
        <f t="shared" si="64"/>
        <v>-085</v>
      </c>
      <c r="D1261" s="30">
        <f>①陸連データ貼付け!B1261</f>
        <v>2980524</v>
      </c>
      <c r="E1261" s="30" t="str">
        <f>①陸連データ貼付け!C1261</f>
        <v>佐野　裕昭</v>
      </c>
      <c r="F1261" s="30" t="str">
        <f>ASC(①陸連データ貼付け!D1261)</f>
        <v>ｻﾉ ﾋﾛｱｷ</v>
      </c>
      <c r="G1261" s="30" t="str">
        <f>①陸連データ貼付け!E1261</f>
        <v>男</v>
      </c>
      <c r="H1261" s="30">
        <f>①陸連データ貼付け!H1261</f>
        <v>8221</v>
      </c>
      <c r="I1261" s="30" t="str">
        <f>①陸連データ貼付け!I1261</f>
        <v>豊川クラブ</v>
      </c>
      <c r="J1261" s="30" t="str">
        <f>①陸連データ貼付け!J1261</f>
        <v>トヨカワクラブ</v>
      </c>
      <c r="K1261" s="30" t="str">
        <f t="shared" si="65"/>
        <v>豊川クラブ</v>
      </c>
      <c r="L1261" s="30" t="str">
        <f>IF(①陸連データ貼付け!P1261="","",①陸連データ貼付け!P1261)</f>
        <v/>
      </c>
      <c r="M1261" s="30" t="str">
        <f>①陸連データ貼付け!Q1261</f>
        <v>一般</v>
      </c>
    </row>
    <row r="1262" spans="1:13">
      <c r="A1262" s="30" t="str">
        <f>IF(①陸連データ貼付け!M1262="","",①陸連データ貼付け!M1262)</f>
        <v>Ｄ９０</v>
      </c>
      <c r="B1262" s="30" t="str">
        <f t="shared" si="63"/>
        <v>Ｄ</v>
      </c>
      <c r="C1262" s="30" t="str">
        <f t="shared" si="64"/>
        <v>９０</v>
      </c>
      <c r="D1262" s="30">
        <f>①陸連データ貼付け!B1262</f>
        <v>2982930</v>
      </c>
      <c r="E1262" s="30" t="str">
        <f>①陸連データ貼付け!C1262</f>
        <v>佐野　亮</v>
      </c>
      <c r="F1262" s="30" t="str">
        <f>ASC(①陸連データ貼付け!D1262)</f>
        <v>ｻﾉ ﾘｮｳ</v>
      </c>
      <c r="G1262" s="30" t="str">
        <f>①陸連データ貼付け!E1262</f>
        <v>男</v>
      </c>
      <c r="H1262" s="30">
        <f>①陸連データ貼付け!H1262</f>
        <v>8221</v>
      </c>
      <c r="I1262" s="30" t="str">
        <f>①陸連データ貼付け!I1262</f>
        <v>豊川クラブ</v>
      </c>
      <c r="J1262" s="30" t="str">
        <f>①陸連データ貼付け!J1262</f>
        <v>トヨカワクラブ</v>
      </c>
      <c r="K1262" s="30" t="str">
        <f t="shared" si="65"/>
        <v>豊川クラブ</v>
      </c>
      <c r="L1262" s="30" t="str">
        <f>IF(①陸連データ貼付け!P1262="","",①陸連データ貼付け!P1262)</f>
        <v/>
      </c>
      <c r="M1262" s="30" t="str">
        <f>①陸連データ貼付け!Q1262</f>
        <v>一般</v>
      </c>
    </row>
    <row r="1263" spans="1:13">
      <c r="A1263" s="30" t="str">
        <f>IF(①陸連データ貼付け!M1263="","",①陸連データ貼付け!M1263)</f>
        <v>Ｄ１００</v>
      </c>
      <c r="B1263" s="30" t="str">
        <f t="shared" si="63"/>
        <v>Ｄ</v>
      </c>
      <c r="C1263" s="30" t="str">
        <f t="shared" si="64"/>
        <v>１００</v>
      </c>
      <c r="D1263" s="30">
        <f>①陸連データ貼付け!B1263</f>
        <v>85258432</v>
      </c>
      <c r="E1263" s="30" t="str">
        <f>①陸連データ貼付け!C1263</f>
        <v>清水　和彦</v>
      </c>
      <c r="F1263" s="30" t="str">
        <f>ASC(①陸連データ貼付け!D1263)</f>
        <v>ｼﾐｽﾞ ｶｽﾞﾋｺ</v>
      </c>
      <c r="G1263" s="30" t="str">
        <f>①陸連データ貼付け!E1263</f>
        <v>男</v>
      </c>
      <c r="H1263" s="30">
        <f>①陸連データ貼付け!H1263</f>
        <v>8221</v>
      </c>
      <c r="I1263" s="30" t="str">
        <f>①陸連データ貼付け!I1263</f>
        <v>豊川クラブ</v>
      </c>
      <c r="J1263" s="30" t="str">
        <f>①陸連データ貼付け!J1263</f>
        <v>トヨカワクラブ</v>
      </c>
      <c r="K1263" s="30" t="str">
        <f t="shared" si="65"/>
        <v>豊川クラブ</v>
      </c>
      <c r="L1263" s="30" t="str">
        <f>IF(①陸連データ貼付け!P1263="","",①陸連データ貼付け!P1263)</f>
        <v/>
      </c>
      <c r="M1263" s="30" t="str">
        <f>①陸連データ貼付け!Q1263</f>
        <v>一般</v>
      </c>
    </row>
    <row r="1264" spans="1:13">
      <c r="A1264" s="30" t="str">
        <f>IF(①陸連データ貼付け!M1264="","",①陸連データ貼付け!M1264)</f>
        <v>Ｄ９５</v>
      </c>
      <c r="B1264" s="30" t="str">
        <f t="shared" si="63"/>
        <v>Ｄ</v>
      </c>
      <c r="C1264" s="30" t="str">
        <f t="shared" si="64"/>
        <v>９５</v>
      </c>
      <c r="D1264" s="30">
        <f>①陸連データ貼付け!B1264</f>
        <v>24763325</v>
      </c>
      <c r="E1264" s="30" t="str">
        <f>①陸連データ貼付け!C1264</f>
        <v>白井　賢吾</v>
      </c>
      <c r="F1264" s="30" t="str">
        <f>ASC(①陸連データ貼付け!D1264)</f>
        <v>ｼﾗｲ ｹﾝｺﾞ</v>
      </c>
      <c r="G1264" s="30" t="str">
        <f>①陸連データ貼付け!E1264</f>
        <v>男</v>
      </c>
      <c r="H1264" s="30">
        <f>①陸連データ貼付け!H1264</f>
        <v>8221</v>
      </c>
      <c r="I1264" s="30" t="str">
        <f>①陸連データ貼付け!I1264</f>
        <v>豊川クラブ</v>
      </c>
      <c r="J1264" s="30" t="str">
        <f>①陸連データ貼付け!J1264</f>
        <v>トヨカワクラブ</v>
      </c>
      <c r="K1264" s="30" t="str">
        <f t="shared" si="65"/>
        <v>豊川クラブ</v>
      </c>
      <c r="L1264" s="30" t="str">
        <f>IF(①陸連データ貼付け!P1264="","",①陸連データ貼付け!P1264)</f>
        <v/>
      </c>
      <c r="M1264" s="30" t="str">
        <f>①陸連データ貼付け!Q1264</f>
        <v>一般</v>
      </c>
    </row>
    <row r="1265" spans="1:13">
      <c r="A1265" s="30" t="str">
        <f>IF(①陸連データ貼付け!M1265="","",①陸連データ貼付け!M1265)</f>
        <v>Ｄ１０２</v>
      </c>
      <c r="B1265" s="30" t="str">
        <f t="shared" si="63"/>
        <v>Ｄ</v>
      </c>
      <c r="C1265" s="30" t="str">
        <f t="shared" si="64"/>
        <v>１０２</v>
      </c>
      <c r="D1265" s="30">
        <f>①陸連データ貼付け!B1265</f>
        <v>97177334</v>
      </c>
      <c r="E1265" s="30" t="str">
        <f>①陸連データ貼付け!C1265</f>
        <v>白井　竜一</v>
      </c>
      <c r="F1265" s="30" t="str">
        <f>ASC(①陸連データ貼付け!D1265)</f>
        <v>ｼﾗｲ ﾘｭｳｲﾁ</v>
      </c>
      <c r="G1265" s="30" t="str">
        <f>①陸連データ貼付け!E1265</f>
        <v>男</v>
      </c>
      <c r="H1265" s="30">
        <f>①陸連データ貼付け!H1265</f>
        <v>8221</v>
      </c>
      <c r="I1265" s="30" t="str">
        <f>①陸連データ貼付け!I1265</f>
        <v>豊川クラブ</v>
      </c>
      <c r="J1265" s="30" t="str">
        <f>①陸連データ貼付け!J1265</f>
        <v>トヨカワクラブ</v>
      </c>
      <c r="K1265" s="30" t="str">
        <f t="shared" si="65"/>
        <v>豊川クラブ</v>
      </c>
      <c r="L1265" s="30" t="str">
        <f>IF(①陸連データ貼付け!P1265="","",①陸連データ貼付け!P1265)</f>
        <v/>
      </c>
      <c r="M1265" s="30" t="str">
        <f>①陸連データ貼付け!Q1265</f>
        <v>一般</v>
      </c>
    </row>
    <row r="1266" spans="1:13">
      <c r="A1266" s="30" t="str">
        <f>IF(①陸連データ貼付け!M1266="","",①陸連データ貼付け!M1266)</f>
        <v>4-087</v>
      </c>
      <c r="B1266" s="30" t="str">
        <f t="shared" si="63"/>
        <v>4</v>
      </c>
      <c r="C1266" s="30" t="str">
        <f t="shared" si="64"/>
        <v>-087</v>
      </c>
      <c r="D1266" s="30">
        <f>①陸連データ貼付け!B1266</f>
        <v>2980726</v>
      </c>
      <c r="E1266" s="30" t="str">
        <f>①陸連データ貼付け!C1266</f>
        <v>鈴木　克哉</v>
      </c>
      <c r="F1266" s="30" t="str">
        <f>ASC(①陸連データ貼付け!D1266)</f>
        <v>ｽｽﾞｷ ｶﾂﾔ</v>
      </c>
      <c r="G1266" s="30" t="str">
        <f>①陸連データ貼付け!E1266</f>
        <v>男</v>
      </c>
      <c r="H1266" s="30">
        <f>①陸連データ貼付け!H1266</f>
        <v>8221</v>
      </c>
      <c r="I1266" s="30" t="str">
        <f>①陸連データ貼付け!I1266</f>
        <v>豊川クラブ</v>
      </c>
      <c r="J1266" s="30" t="str">
        <f>①陸連データ貼付け!J1266</f>
        <v>トヨカワクラブ</v>
      </c>
      <c r="K1266" s="30" t="str">
        <f t="shared" si="65"/>
        <v>豊川クラブ</v>
      </c>
      <c r="L1266" s="30" t="str">
        <f>IF(①陸連データ貼付け!P1266="","",①陸連データ貼付け!P1266)</f>
        <v/>
      </c>
      <c r="M1266" s="30" t="str">
        <f>①陸連データ貼付け!Q1266</f>
        <v>一般</v>
      </c>
    </row>
    <row r="1267" spans="1:13">
      <c r="A1267" s="30" t="str">
        <f>IF(①陸連データ貼付け!M1267="","",①陸連データ貼付け!M1267)</f>
        <v>4-081</v>
      </c>
      <c r="B1267" s="30" t="str">
        <f t="shared" si="63"/>
        <v>4</v>
      </c>
      <c r="C1267" s="30" t="str">
        <f t="shared" si="64"/>
        <v>-081</v>
      </c>
      <c r="D1267" s="30">
        <f>①陸連データ貼付け!B1267</f>
        <v>2979532</v>
      </c>
      <c r="E1267" s="30" t="str">
        <f>①陸連データ貼付け!C1267</f>
        <v>鈴木　覚</v>
      </c>
      <c r="F1267" s="30" t="str">
        <f>ASC(①陸連データ貼付け!D1267)</f>
        <v>ｽｽﾞｷ ｻﾄﾙ</v>
      </c>
      <c r="G1267" s="30" t="str">
        <f>①陸連データ貼付け!E1267</f>
        <v>男</v>
      </c>
      <c r="H1267" s="30">
        <f>①陸連データ貼付け!H1267</f>
        <v>8221</v>
      </c>
      <c r="I1267" s="30" t="str">
        <f>①陸連データ貼付け!I1267</f>
        <v>豊川クラブ</v>
      </c>
      <c r="J1267" s="30" t="str">
        <f>①陸連データ貼付け!J1267</f>
        <v>トヨカワクラブ</v>
      </c>
      <c r="K1267" s="30" t="str">
        <f t="shared" si="65"/>
        <v>豊川クラブ</v>
      </c>
      <c r="L1267" s="30" t="str">
        <f>IF(①陸連データ貼付け!P1267="","",①陸連データ貼付け!P1267)</f>
        <v/>
      </c>
      <c r="M1267" s="30" t="str">
        <f>①陸連データ貼付け!Q1267</f>
        <v>一般</v>
      </c>
    </row>
    <row r="1268" spans="1:13">
      <c r="A1268" s="30" t="str">
        <f>IF(①陸連データ貼付け!M1268="","",①陸連データ貼付け!M1268)</f>
        <v>Ｄ８８</v>
      </c>
      <c r="B1268" s="30" t="str">
        <f t="shared" si="63"/>
        <v>Ｄ</v>
      </c>
      <c r="C1268" s="30" t="str">
        <f t="shared" si="64"/>
        <v>８８</v>
      </c>
      <c r="D1268" s="30">
        <f>①陸連データ貼付け!B1268</f>
        <v>2981929</v>
      </c>
      <c r="E1268" s="30" t="str">
        <f>①陸連データ貼付け!C1268</f>
        <v>鈴木　稔</v>
      </c>
      <c r="F1268" s="30" t="str">
        <f>ASC(①陸連データ貼付け!D1268)</f>
        <v>ｽｽﾞｷ ﾐﾉﾙ</v>
      </c>
      <c r="G1268" s="30" t="str">
        <f>①陸連データ貼付け!E1268</f>
        <v>男</v>
      </c>
      <c r="H1268" s="30">
        <f>①陸連データ貼付け!H1268</f>
        <v>8221</v>
      </c>
      <c r="I1268" s="30" t="str">
        <f>①陸連データ貼付け!I1268</f>
        <v>豊川クラブ</v>
      </c>
      <c r="J1268" s="30" t="str">
        <f>①陸連データ貼付け!J1268</f>
        <v>トヨカワクラブ</v>
      </c>
      <c r="K1268" s="30" t="str">
        <f t="shared" si="65"/>
        <v>豊川クラブ</v>
      </c>
      <c r="L1268" s="30" t="str">
        <f>IF(①陸連データ貼付け!P1268="","",①陸連データ貼付け!P1268)</f>
        <v/>
      </c>
      <c r="M1268" s="30" t="str">
        <f>①陸連データ貼付け!Q1268</f>
        <v>一般</v>
      </c>
    </row>
    <row r="1269" spans="1:13">
      <c r="A1269" s="30" t="str">
        <f>IF(①陸連データ貼付け!M1269="","",①陸連データ貼付け!M1269)</f>
        <v>4-108</v>
      </c>
      <c r="B1269" s="30" t="str">
        <f t="shared" si="63"/>
        <v>4</v>
      </c>
      <c r="C1269" s="30" t="str">
        <f t="shared" si="64"/>
        <v>-108</v>
      </c>
      <c r="D1269" s="30">
        <f>①陸連データ貼付け!B1269</f>
        <v>85151828</v>
      </c>
      <c r="E1269" s="30" t="str">
        <f>①陸連データ貼付け!C1269</f>
        <v>薗田　峰愛</v>
      </c>
      <c r="F1269" s="30" t="str">
        <f>ASC(①陸連データ貼付け!D1269)</f>
        <v>ｿﾉﾀﾞ ﾐﾈﾁｶ</v>
      </c>
      <c r="G1269" s="30" t="str">
        <f>①陸連データ貼付け!E1269</f>
        <v>男</v>
      </c>
      <c r="H1269" s="30">
        <f>①陸連データ貼付け!H1269</f>
        <v>8221</v>
      </c>
      <c r="I1269" s="30" t="str">
        <f>①陸連データ貼付け!I1269</f>
        <v>豊川クラブ</v>
      </c>
      <c r="J1269" s="30" t="str">
        <f>①陸連データ貼付け!J1269</f>
        <v>トヨカワクラブ</v>
      </c>
      <c r="K1269" s="30" t="str">
        <f t="shared" si="65"/>
        <v>豊川クラブ</v>
      </c>
      <c r="L1269" s="30" t="str">
        <f>IF(①陸連データ貼付け!P1269="","",①陸連データ貼付け!P1269)</f>
        <v/>
      </c>
      <c r="M1269" s="30" t="str">
        <f>①陸連データ貼付け!Q1269</f>
        <v>一般</v>
      </c>
    </row>
    <row r="1270" spans="1:13">
      <c r="A1270" s="30" t="str">
        <f>IF(①陸連データ貼付け!M1270="","",①陸連データ貼付け!M1270)</f>
        <v>4-082</v>
      </c>
      <c r="B1270" s="30" t="str">
        <f t="shared" si="63"/>
        <v>4</v>
      </c>
      <c r="C1270" s="30" t="str">
        <f t="shared" si="64"/>
        <v>-082</v>
      </c>
      <c r="D1270" s="30">
        <f>①陸連データ貼付け!B1270</f>
        <v>2979633</v>
      </c>
      <c r="E1270" s="30" t="str">
        <f>①陸連データ貼付け!C1270</f>
        <v>園部　安喜</v>
      </c>
      <c r="F1270" s="30" t="str">
        <f>ASC(①陸連データ貼付け!D1270)</f>
        <v>ｿﾉﾍﾞ ﾔｽﾖｼ</v>
      </c>
      <c r="G1270" s="30" t="str">
        <f>①陸連データ貼付け!E1270</f>
        <v>男</v>
      </c>
      <c r="H1270" s="30">
        <f>①陸連データ貼付け!H1270</f>
        <v>8221</v>
      </c>
      <c r="I1270" s="30" t="str">
        <f>①陸連データ貼付け!I1270</f>
        <v>豊川クラブ</v>
      </c>
      <c r="J1270" s="30" t="str">
        <f>①陸連データ貼付け!J1270</f>
        <v>トヨカワクラブ</v>
      </c>
      <c r="K1270" s="30" t="str">
        <f t="shared" si="65"/>
        <v>豊川クラブ</v>
      </c>
      <c r="L1270" s="30" t="str">
        <f>IF(①陸連データ貼付け!P1270="","",①陸連データ貼付け!P1270)</f>
        <v/>
      </c>
      <c r="M1270" s="30" t="str">
        <f>①陸連データ貼付け!Q1270</f>
        <v>一般</v>
      </c>
    </row>
    <row r="1271" spans="1:13">
      <c r="A1271" s="30" t="str">
        <f>IF(①陸連データ貼付け!M1271="","",①陸連データ貼付け!M1271)</f>
        <v>Ｄ８７</v>
      </c>
      <c r="B1271" s="30" t="str">
        <f t="shared" si="63"/>
        <v>Ｄ</v>
      </c>
      <c r="C1271" s="30" t="str">
        <f t="shared" si="64"/>
        <v>８７</v>
      </c>
      <c r="D1271" s="30">
        <f>①陸連データ貼付け!B1271</f>
        <v>2981727</v>
      </c>
      <c r="E1271" s="30" t="str">
        <f>①陸連データ貼付け!C1271</f>
        <v>高橋　和則</v>
      </c>
      <c r="F1271" s="30" t="str">
        <f>ASC(①陸連データ貼付け!D1271)</f>
        <v>ﾀｶﾊｼ ｶｽﾞﾉﾘ</v>
      </c>
      <c r="G1271" s="30" t="str">
        <f>①陸連データ貼付け!E1271</f>
        <v>男</v>
      </c>
      <c r="H1271" s="30">
        <f>①陸連データ貼付け!H1271</f>
        <v>8221</v>
      </c>
      <c r="I1271" s="30" t="str">
        <f>①陸連データ貼付け!I1271</f>
        <v>豊川クラブ</v>
      </c>
      <c r="J1271" s="30" t="str">
        <f>①陸連データ貼付け!J1271</f>
        <v>トヨカワクラブ</v>
      </c>
      <c r="K1271" s="30" t="str">
        <f t="shared" si="65"/>
        <v>豊川クラブ</v>
      </c>
      <c r="L1271" s="30" t="str">
        <f>IF(①陸連データ貼付け!P1271="","",①陸連データ貼付け!P1271)</f>
        <v/>
      </c>
      <c r="M1271" s="30" t="str">
        <f>①陸連データ貼付け!Q1271</f>
        <v>一般</v>
      </c>
    </row>
    <row r="1272" spans="1:13">
      <c r="A1272" s="30" t="str">
        <f>IF(①陸連データ貼付け!M1272="","",①陸連データ貼付け!M1272)</f>
        <v>4-104</v>
      </c>
      <c r="B1272" s="30" t="str">
        <f t="shared" si="63"/>
        <v>4</v>
      </c>
      <c r="C1272" s="30" t="str">
        <f t="shared" si="64"/>
        <v>-104</v>
      </c>
      <c r="D1272" s="30">
        <f>①陸連データ貼付け!B1272</f>
        <v>45657633</v>
      </c>
      <c r="E1272" s="30" t="str">
        <f>①陸連データ貼付け!C1272</f>
        <v>田中　芳昌</v>
      </c>
      <c r="F1272" s="30" t="str">
        <f>ASC(①陸連データ貼付け!D1272)</f>
        <v>ﾀﾅｶ ﾖｼﾏｻ</v>
      </c>
      <c r="G1272" s="30" t="str">
        <f>①陸連データ貼付け!E1272</f>
        <v>男</v>
      </c>
      <c r="H1272" s="30">
        <f>①陸連データ貼付け!H1272</f>
        <v>8221</v>
      </c>
      <c r="I1272" s="30" t="str">
        <f>①陸連データ貼付け!I1272</f>
        <v>豊川クラブ</v>
      </c>
      <c r="J1272" s="30" t="str">
        <f>①陸連データ貼付け!J1272</f>
        <v>トヨカワクラブ</v>
      </c>
      <c r="K1272" s="30" t="str">
        <f t="shared" si="65"/>
        <v>豊川クラブ</v>
      </c>
      <c r="L1272" s="30" t="str">
        <f>IF(①陸連データ貼付け!P1272="","",①陸連データ貼付け!P1272)</f>
        <v/>
      </c>
      <c r="M1272" s="30" t="str">
        <f>①陸連データ貼付け!Q1272</f>
        <v>一般</v>
      </c>
    </row>
    <row r="1273" spans="1:13">
      <c r="A1273" s="30" t="str">
        <f>IF(①陸連データ貼付け!M1273="","",①陸連データ貼付け!M1273)</f>
        <v>4-093</v>
      </c>
      <c r="B1273" s="30" t="str">
        <f t="shared" si="63"/>
        <v>4</v>
      </c>
      <c r="C1273" s="30" t="str">
        <f t="shared" si="64"/>
        <v>-093</v>
      </c>
      <c r="D1273" s="30">
        <f>①陸連データ貼付け!B1273</f>
        <v>2982324</v>
      </c>
      <c r="E1273" s="30" t="str">
        <f>①陸連データ貼付け!C1273</f>
        <v>永井　祥也</v>
      </c>
      <c r="F1273" s="30" t="str">
        <f>ASC(①陸連データ貼付け!D1273)</f>
        <v>ﾅｶﾞｲ ｻﾁﾔ</v>
      </c>
      <c r="G1273" s="30" t="str">
        <f>①陸連データ貼付け!E1273</f>
        <v>男</v>
      </c>
      <c r="H1273" s="30">
        <f>①陸連データ貼付け!H1273</f>
        <v>8221</v>
      </c>
      <c r="I1273" s="30" t="str">
        <f>①陸連データ貼付け!I1273</f>
        <v>豊川クラブ</v>
      </c>
      <c r="J1273" s="30" t="str">
        <f>①陸連データ貼付け!J1273</f>
        <v>トヨカワクラブ</v>
      </c>
      <c r="K1273" s="30" t="str">
        <f t="shared" si="65"/>
        <v>豊川クラブ</v>
      </c>
      <c r="L1273" s="30" t="str">
        <f>IF(①陸連データ貼付け!P1273="","",①陸連データ貼付け!P1273)</f>
        <v/>
      </c>
      <c r="M1273" s="30" t="str">
        <f>①陸連データ貼付け!Q1273</f>
        <v>一般</v>
      </c>
    </row>
    <row r="1274" spans="1:13">
      <c r="A1274" s="30" t="str">
        <f>IF(①陸連データ貼付け!M1274="","",①陸連データ貼付け!M1274)</f>
        <v>Ｄ９２</v>
      </c>
      <c r="B1274" s="30" t="str">
        <f t="shared" si="63"/>
        <v>Ｄ</v>
      </c>
      <c r="C1274" s="30" t="str">
        <f t="shared" si="64"/>
        <v>９２</v>
      </c>
      <c r="D1274" s="30">
        <f>①陸連データ貼付け!B1274</f>
        <v>3104513</v>
      </c>
      <c r="E1274" s="30" t="str">
        <f>①陸連データ貼付け!C1274</f>
        <v>萩原　千絵</v>
      </c>
      <c r="F1274" s="30" t="str">
        <f>ASC(①陸連データ貼付け!D1274)</f>
        <v>ﾊｷﾞﾊﾗ ﾁｴ</v>
      </c>
      <c r="G1274" s="30" t="str">
        <f>①陸連データ貼付け!E1274</f>
        <v>女</v>
      </c>
      <c r="H1274" s="30">
        <f>①陸連データ貼付け!H1274</f>
        <v>8221</v>
      </c>
      <c r="I1274" s="30" t="str">
        <f>①陸連データ貼付け!I1274</f>
        <v>豊川クラブ</v>
      </c>
      <c r="J1274" s="30" t="str">
        <f>①陸連データ貼付け!J1274</f>
        <v>トヨカワクラブ</v>
      </c>
      <c r="K1274" s="30" t="str">
        <f t="shared" si="65"/>
        <v>豊川クラブ</v>
      </c>
      <c r="L1274" s="30" t="str">
        <f>IF(①陸連データ貼付け!P1274="","",①陸連データ貼付け!P1274)</f>
        <v/>
      </c>
      <c r="M1274" s="30" t="str">
        <f>①陸連データ貼付け!Q1274</f>
        <v>一般</v>
      </c>
    </row>
    <row r="1275" spans="1:13">
      <c r="A1275" s="30" t="str">
        <f>IF(①陸連データ貼付け!M1275="","",①陸連データ貼付け!M1275)</f>
        <v>Ｄ１０４</v>
      </c>
      <c r="B1275" s="30" t="str">
        <f t="shared" si="63"/>
        <v>Ｄ</v>
      </c>
      <c r="C1275" s="30" t="str">
        <f t="shared" si="64"/>
        <v>１０４</v>
      </c>
      <c r="D1275" s="30">
        <f>①陸連データ貼付け!B1275</f>
        <v>97177536</v>
      </c>
      <c r="E1275" s="30" t="str">
        <f>①陸連データ貼付け!C1275</f>
        <v>波多野　拓弥</v>
      </c>
      <c r="F1275" s="30" t="str">
        <f>ASC(①陸連データ貼付け!D1275)</f>
        <v>ﾊﾀﾉ ﾀｸﾔ</v>
      </c>
      <c r="G1275" s="30" t="str">
        <f>①陸連データ貼付け!E1275</f>
        <v>男</v>
      </c>
      <c r="H1275" s="30">
        <f>①陸連データ貼付け!H1275</f>
        <v>8221</v>
      </c>
      <c r="I1275" s="30" t="str">
        <f>①陸連データ貼付け!I1275</f>
        <v>豊川クラブ</v>
      </c>
      <c r="J1275" s="30" t="str">
        <f>①陸連データ貼付け!J1275</f>
        <v>トヨカワクラブ</v>
      </c>
      <c r="K1275" s="30" t="str">
        <f t="shared" si="65"/>
        <v>豊川クラブ</v>
      </c>
      <c r="L1275" s="30" t="str">
        <f>IF(①陸連データ貼付け!P1275="","",①陸連データ貼付け!P1275)</f>
        <v/>
      </c>
      <c r="M1275" s="30" t="str">
        <f>①陸連データ貼付け!Q1275</f>
        <v>一般</v>
      </c>
    </row>
    <row r="1276" spans="1:13">
      <c r="A1276" s="30" t="str">
        <f>IF(①陸連データ貼付け!M1276="","",①陸連データ貼付け!M1276)</f>
        <v>Ｄ１０３</v>
      </c>
      <c r="B1276" s="30" t="str">
        <f t="shared" si="63"/>
        <v>Ｄ</v>
      </c>
      <c r="C1276" s="30" t="str">
        <f t="shared" si="64"/>
        <v>１０３</v>
      </c>
      <c r="D1276" s="30">
        <f>①陸連データ貼付け!B1276</f>
        <v>97177435</v>
      </c>
      <c r="E1276" s="30" t="str">
        <f>①陸連データ貼付け!C1276</f>
        <v>服部　陸彦</v>
      </c>
      <c r="F1276" s="30" t="str">
        <f>ASC(①陸連データ貼付け!D1276)</f>
        <v>ﾊｯﾄﾘ ﾀｶﾋｺ</v>
      </c>
      <c r="G1276" s="30" t="str">
        <f>①陸連データ貼付け!E1276</f>
        <v>男</v>
      </c>
      <c r="H1276" s="30">
        <f>①陸連データ貼付け!H1276</f>
        <v>8221</v>
      </c>
      <c r="I1276" s="30" t="str">
        <f>①陸連データ貼付け!I1276</f>
        <v>豊川クラブ</v>
      </c>
      <c r="J1276" s="30" t="str">
        <f>①陸連データ貼付け!J1276</f>
        <v>トヨカワクラブ</v>
      </c>
      <c r="K1276" s="30" t="str">
        <f t="shared" si="65"/>
        <v>豊川クラブ</v>
      </c>
      <c r="L1276" s="30" t="str">
        <f>IF(①陸連データ貼付け!P1276="","",①陸連データ貼付け!P1276)</f>
        <v/>
      </c>
      <c r="M1276" s="30" t="str">
        <f>①陸連データ貼付け!Q1276</f>
        <v>一般</v>
      </c>
    </row>
    <row r="1277" spans="1:13">
      <c r="A1277" s="30" t="str">
        <f>IF(①陸連データ貼付け!M1277="","",①陸連データ貼付け!M1277)</f>
        <v>Ｄ９９</v>
      </c>
      <c r="B1277" s="30" t="str">
        <f t="shared" si="63"/>
        <v>Ｄ</v>
      </c>
      <c r="C1277" s="30" t="str">
        <f t="shared" si="64"/>
        <v>９９</v>
      </c>
      <c r="D1277" s="30">
        <f>①陸連データ貼付け!B1277</f>
        <v>84166126</v>
      </c>
      <c r="E1277" s="30" t="str">
        <f>①陸連データ貼付け!C1277</f>
        <v>原田　賢一</v>
      </c>
      <c r="F1277" s="30" t="str">
        <f>ASC(①陸連データ貼付け!D1277)</f>
        <v>ﾊﾗﾀﾞ ｹﾝｲﾁ</v>
      </c>
      <c r="G1277" s="30" t="str">
        <f>①陸連データ貼付け!E1277</f>
        <v>男</v>
      </c>
      <c r="H1277" s="30">
        <f>①陸連データ貼付け!H1277</f>
        <v>8221</v>
      </c>
      <c r="I1277" s="30" t="str">
        <f>①陸連データ貼付け!I1277</f>
        <v>豊川クラブ</v>
      </c>
      <c r="J1277" s="30" t="str">
        <f>①陸連データ貼付け!J1277</f>
        <v>トヨカワクラブ</v>
      </c>
      <c r="K1277" s="30" t="str">
        <f t="shared" si="65"/>
        <v>豊川クラブ</v>
      </c>
      <c r="L1277" s="30" t="str">
        <f>IF(①陸連データ貼付け!P1277="","",①陸連データ貼付け!P1277)</f>
        <v/>
      </c>
      <c r="M1277" s="30" t="str">
        <f>①陸連データ貼付け!Q1277</f>
        <v>一般</v>
      </c>
    </row>
    <row r="1278" spans="1:13">
      <c r="A1278" s="30" t="str">
        <f>IF(①陸連データ貼付け!M1278="","",①陸連データ貼付け!M1278)</f>
        <v>Ｄ９７</v>
      </c>
      <c r="B1278" s="30" t="str">
        <f t="shared" si="63"/>
        <v>Ｄ</v>
      </c>
      <c r="C1278" s="30" t="str">
        <f t="shared" si="64"/>
        <v>９７</v>
      </c>
      <c r="D1278" s="30">
        <f>①陸連データ貼付け!B1278</f>
        <v>39351425</v>
      </c>
      <c r="E1278" s="30" t="str">
        <f>①陸連データ貼付け!C1278</f>
        <v>萬代　翔也</v>
      </c>
      <c r="F1278" s="30" t="str">
        <f>ASC(①陸連データ貼付け!D1278)</f>
        <v>ﾊﾞﾝﾀﾞｲ ｼｮｳﾔ</v>
      </c>
      <c r="G1278" s="30" t="str">
        <f>①陸連データ貼付け!E1278</f>
        <v>男</v>
      </c>
      <c r="H1278" s="30">
        <f>①陸連データ貼付け!H1278</f>
        <v>8221</v>
      </c>
      <c r="I1278" s="30" t="str">
        <f>①陸連データ貼付け!I1278</f>
        <v>豊川クラブ</v>
      </c>
      <c r="J1278" s="30" t="str">
        <f>①陸連データ貼付け!J1278</f>
        <v>トヨカワクラブ</v>
      </c>
      <c r="K1278" s="30" t="str">
        <f t="shared" si="65"/>
        <v>豊川クラブ</v>
      </c>
      <c r="L1278" s="30" t="str">
        <f>IF(①陸連データ貼付け!P1278="","",①陸連データ貼付け!P1278)</f>
        <v/>
      </c>
      <c r="M1278" s="30" t="str">
        <f>①陸連データ貼付け!Q1278</f>
        <v>一般</v>
      </c>
    </row>
    <row r="1279" spans="1:13">
      <c r="A1279" s="30" t="str">
        <f>IF(①陸連データ貼付け!M1279="","",①陸連データ貼付け!M1279)</f>
        <v>4-099</v>
      </c>
      <c r="B1279" s="30" t="str">
        <f t="shared" si="63"/>
        <v>4</v>
      </c>
      <c r="C1279" s="30" t="str">
        <f t="shared" si="64"/>
        <v>-099</v>
      </c>
      <c r="D1279" s="30">
        <f>①陸連データ貼付け!B1279</f>
        <v>3104614</v>
      </c>
      <c r="E1279" s="30" t="str">
        <f>①陸連データ貼付け!C1279</f>
        <v>広田　麻奈巳</v>
      </c>
      <c r="F1279" s="30" t="str">
        <f>ASC(①陸連データ貼付け!D1279)</f>
        <v>ﾋﾛﾀ ﾏﾅﾐ</v>
      </c>
      <c r="G1279" s="30" t="str">
        <f>①陸連データ貼付け!E1279</f>
        <v>女</v>
      </c>
      <c r="H1279" s="30">
        <f>①陸連データ貼付け!H1279</f>
        <v>8221</v>
      </c>
      <c r="I1279" s="30" t="str">
        <f>①陸連データ貼付け!I1279</f>
        <v>豊川クラブ</v>
      </c>
      <c r="J1279" s="30" t="str">
        <f>①陸連データ貼付け!J1279</f>
        <v>トヨカワクラブ</v>
      </c>
      <c r="K1279" s="30" t="str">
        <f t="shared" si="65"/>
        <v>豊川クラブ</v>
      </c>
      <c r="L1279" s="30" t="str">
        <f>IF(①陸連データ貼付け!P1279="","",①陸連データ貼付け!P1279)</f>
        <v/>
      </c>
      <c r="M1279" s="30" t="str">
        <f>①陸連データ貼付け!Q1279</f>
        <v>一般</v>
      </c>
    </row>
    <row r="1280" spans="1:13">
      <c r="A1280" s="30" t="str">
        <f>IF(①陸連データ貼付け!M1280="","",①陸連データ貼付け!M1280)</f>
        <v>Ｄ８９</v>
      </c>
      <c r="B1280" s="30" t="str">
        <f t="shared" si="63"/>
        <v>Ｄ</v>
      </c>
      <c r="C1280" s="30" t="str">
        <f t="shared" si="64"/>
        <v>８９</v>
      </c>
      <c r="D1280" s="30">
        <f>①陸連データ貼付け!B1280</f>
        <v>2982021</v>
      </c>
      <c r="E1280" s="30" t="str">
        <f>①陸連データ貼付け!C1280</f>
        <v>船井　英彰</v>
      </c>
      <c r="F1280" s="30" t="str">
        <f>ASC(①陸連データ貼付け!D1280)</f>
        <v>ﾌﾅｲ ﾋﾃﾞｱｷ</v>
      </c>
      <c r="G1280" s="30" t="str">
        <f>①陸連データ貼付け!E1280</f>
        <v>男</v>
      </c>
      <c r="H1280" s="30">
        <f>①陸連データ貼付け!H1280</f>
        <v>8221</v>
      </c>
      <c r="I1280" s="30" t="str">
        <f>①陸連データ貼付け!I1280</f>
        <v>豊川クラブ</v>
      </c>
      <c r="J1280" s="30" t="str">
        <f>①陸連データ貼付け!J1280</f>
        <v>トヨカワクラブ</v>
      </c>
      <c r="K1280" s="30" t="str">
        <f t="shared" si="65"/>
        <v>豊川クラブ</v>
      </c>
      <c r="L1280" s="30" t="str">
        <f>IF(①陸連データ貼付け!P1280="","",①陸連データ貼付け!P1280)</f>
        <v/>
      </c>
      <c r="M1280" s="30" t="str">
        <f>①陸連データ貼付け!Q1280</f>
        <v>一般</v>
      </c>
    </row>
    <row r="1281" spans="1:13">
      <c r="A1281" s="30" t="str">
        <f>IF(①陸連データ貼付け!M1281="","",①陸連データ貼付け!M1281)</f>
        <v>4-097</v>
      </c>
      <c r="B1281" s="30" t="str">
        <f t="shared" si="63"/>
        <v>4</v>
      </c>
      <c r="C1281" s="30" t="str">
        <f t="shared" si="64"/>
        <v>-097</v>
      </c>
      <c r="D1281" s="30">
        <f>①陸連データ貼付け!B1281</f>
        <v>3057722</v>
      </c>
      <c r="E1281" s="30" t="str">
        <f>①陸連データ貼付け!C1281</f>
        <v>保手濱　和幸</v>
      </c>
      <c r="F1281" s="30" t="str">
        <f>ASC(①陸連データ貼付け!D1281)</f>
        <v>ﾎﾃﾊﾏ ｶｽﾞﾕｷ</v>
      </c>
      <c r="G1281" s="30" t="str">
        <f>①陸連データ貼付け!E1281</f>
        <v>男</v>
      </c>
      <c r="H1281" s="30">
        <f>①陸連データ貼付け!H1281</f>
        <v>8221</v>
      </c>
      <c r="I1281" s="30" t="str">
        <f>①陸連データ貼付け!I1281</f>
        <v>豊川クラブ</v>
      </c>
      <c r="J1281" s="30" t="str">
        <f>①陸連データ貼付け!J1281</f>
        <v>トヨカワクラブ</v>
      </c>
      <c r="K1281" s="30" t="str">
        <f t="shared" si="65"/>
        <v>豊川クラブ</v>
      </c>
      <c r="L1281" s="30" t="str">
        <f>IF(①陸連データ貼付け!P1281="","",①陸連データ貼付け!P1281)</f>
        <v/>
      </c>
      <c r="M1281" s="30" t="str">
        <f>①陸連データ貼付け!Q1281</f>
        <v>一般</v>
      </c>
    </row>
    <row r="1282" spans="1:13">
      <c r="A1282" s="30" t="str">
        <f>IF(①陸連データ貼付け!M1282="","",①陸連データ貼付け!M1282)</f>
        <v>4-109</v>
      </c>
      <c r="B1282" s="30" t="str">
        <f t="shared" si="63"/>
        <v>4</v>
      </c>
      <c r="C1282" s="30" t="str">
        <f t="shared" si="64"/>
        <v>-109</v>
      </c>
      <c r="D1282" s="30">
        <f>①陸連データ貼付け!B1282</f>
        <v>97171530</v>
      </c>
      <c r="E1282" s="30" t="str">
        <f>①陸連データ貼付け!C1282</f>
        <v>松下　悠起</v>
      </c>
      <c r="F1282" s="30" t="str">
        <f>ASC(①陸連データ貼付け!D1282)</f>
        <v>ﾏﾂｼﾀ ﾕｳｷ</v>
      </c>
      <c r="G1282" s="30" t="str">
        <f>①陸連データ貼付け!E1282</f>
        <v>男</v>
      </c>
      <c r="H1282" s="30">
        <f>①陸連データ貼付け!H1282</f>
        <v>8221</v>
      </c>
      <c r="I1282" s="30" t="str">
        <f>①陸連データ貼付け!I1282</f>
        <v>豊川クラブ</v>
      </c>
      <c r="J1282" s="30" t="str">
        <f>①陸連データ貼付け!J1282</f>
        <v>トヨカワクラブ</v>
      </c>
      <c r="K1282" s="30" t="str">
        <f t="shared" si="65"/>
        <v>豊川クラブ</v>
      </c>
      <c r="L1282" s="30" t="str">
        <f>IF(①陸連データ貼付け!P1282="","",①陸連データ貼付け!P1282)</f>
        <v/>
      </c>
      <c r="M1282" s="30" t="str">
        <f>①陸連データ貼付け!Q1282</f>
        <v>一般</v>
      </c>
    </row>
    <row r="1283" spans="1:13">
      <c r="A1283" s="30" t="str">
        <f>IF(①陸連データ貼付け!M1283="","",①陸連データ貼付け!M1283)</f>
        <v>4-083</v>
      </c>
      <c r="B1283" s="30" t="str">
        <f t="shared" si="63"/>
        <v>4</v>
      </c>
      <c r="C1283" s="30" t="str">
        <f t="shared" si="64"/>
        <v>-083</v>
      </c>
      <c r="D1283" s="30">
        <f>①陸連データ貼付け!B1283</f>
        <v>2979835</v>
      </c>
      <c r="E1283" s="30" t="str">
        <f>①陸連データ貼付け!C1283</f>
        <v>三浦　勉</v>
      </c>
      <c r="F1283" s="30" t="str">
        <f>ASC(①陸連データ貼付け!D1283)</f>
        <v>ﾐｳﾗ ﾂﾄﾑ</v>
      </c>
      <c r="G1283" s="30" t="str">
        <f>①陸連データ貼付け!E1283</f>
        <v>男</v>
      </c>
      <c r="H1283" s="30">
        <f>①陸連データ貼付け!H1283</f>
        <v>8221</v>
      </c>
      <c r="I1283" s="30" t="str">
        <f>①陸連データ貼付け!I1283</f>
        <v>豊川クラブ</v>
      </c>
      <c r="J1283" s="30" t="str">
        <f>①陸連データ貼付け!J1283</f>
        <v>トヨカワクラブ</v>
      </c>
      <c r="K1283" s="30" t="str">
        <f t="shared" si="65"/>
        <v>豊川クラブ</v>
      </c>
      <c r="L1283" s="30" t="str">
        <f>IF(①陸連データ貼付け!P1283="","",①陸連データ貼付け!P1283)</f>
        <v/>
      </c>
      <c r="M1283" s="30" t="str">
        <f>①陸連データ貼付け!Q1283</f>
        <v>一般</v>
      </c>
    </row>
    <row r="1284" spans="1:13">
      <c r="A1284" s="30" t="str">
        <f>IF(①陸連データ貼付け!M1284="","",①陸連データ貼付け!M1284)</f>
        <v>4-091</v>
      </c>
      <c r="B1284" s="30" t="str">
        <f t="shared" si="63"/>
        <v>4</v>
      </c>
      <c r="C1284" s="30" t="str">
        <f t="shared" si="64"/>
        <v>-091</v>
      </c>
      <c r="D1284" s="30">
        <f>①陸連データ貼付け!B1284</f>
        <v>2981525</v>
      </c>
      <c r="E1284" s="30" t="str">
        <f>①陸連データ貼付け!C1284</f>
        <v>山口　法文</v>
      </c>
      <c r="F1284" s="30" t="str">
        <f>ASC(①陸連データ貼付け!D1284)</f>
        <v>ﾔﾏｸﾞﾁ ﾉﾘﾌﾐ</v>
      </c>
      <c r="G1284" s="30" t="str">
        <f>①陸連データ貼付け!E1284</f>
        <v>男</v>
      </c>
      <c r="H1284" s="30">
        <f>①陸連データ貼付け!H1284</f>
        <v>8221</v>
      </c>
      <c r="I1284" s="30" t="str">
        <f>①陸連データ貼付け!I1284</f>
        <v>豊川クラブ</v>
      </c>
      <c r="J1284" s="30" t="str">
        <f>①陸連データ貼付け!J1284</f>
        <v>トヨカワクラブ</v>
      </c>
      <c r="K1284" s="30" t="str">
        <f t="shared" si="65"/>
        <v>豊川クラブ</v>
      </c>
      <c r="L1284" s="30" t="str">
        <f>IF(①陸連データ貼付け!P1284="","",①陸連データ貼付け!P1284)</f>
        <v/>
      </c>
      <c r="M1284" s="30" t="str">
        <f>①陸連データ貼付け!Q1284</f>
        <v>一般</v>
      </c>
    </row>
    <row r="1285" spans="1:13">
      <c r="A1285" s="30" t="str">
        <f>IF(①陸連データ貼付け!M1285="","",①陸連データ貼付け!M1285)</f>
        <v>4-088</v>
      </c>
      <c r="B1285" s="30" t="str">
        <f t="shared" si="63"/>
        <v>4</v>
      </c>
      <c r="C1285" s="30" t="str">
        <f t="shared" si="64"/>
        <v>-088</v>
      </c>
      <c r="D1285" s="30">
        <f>①陸連データ貼付け!B1285</f>
        <v>2980827</v>
      </c>
      <c r="E1285" s="30" t="str">
        <f>①陸連データ貼付け!C1285</f>
        <v>山口　雅司</v>
      </c>
      <c r="F1285" s="30" t="str">
        <f>ASC(①陸連データ貼付け!D1285)</f>
        <v>ﾔﾏｸﾞﾁ ﾏｻｼ</v>
      </c>
      <c r="G1285" s="30" t="str">
        <f>①陸連データ貼付け!E1285</f>
        <v>男</v>
      </c>
      <c r="H1285" s="30">
        <f>①陸連データ貼付け!H1285</f>
        <v>8221</v>
      </c>
      <c r="I1285" s="30" t="str">
        <f>①陸連データ貼付け!I1285</f>
        <v>豊川クラブ</v>
      </c>
      <c r="J1285" s="30" t="str">
        <f>①陸連データ貼付け!J1285</f>
        <v>トヨカワクラブ</v>
      </c>
      <c r="K1285" s="30" t="str">
        <f t="shared" si="65"/>
        <v>豊川クラブ</v>
      </c>
      <c r="L1285" s="30" t="str">
        <f>IF(①陸連データ貼付け!P1285="","",①陸連データ貼付け!P1285)</f>
        <v/>
      </c>
      <c r="M1285" s="30" t="str">
        <f>①陸連データ貼付け!Q1285</f>
        <v>一般</v>
      </c>
    </row>
    <row r="1286" spans="1:13">
      <c r="A1286" s="30" t="str">
        <f>IF(①陸連データ貼付け!M1286="","",①陸連データ貼付け!M1286)</f>
        <v>4-079</v>
      </c>
      <c r="B1286" s="30" t="str">
        <f t="shared" si="63"/>
        <v>4</v>
      </c>
      <c r="C1286" s="30" t="str">
        <f t="shared" si="64"/>
        <v>-079</v>
      </c>
      <c r="D1286" s="30">
        <f>①陸連データ貼付け!B1286</f>
        <v>2979330</v>
      </c>
      <c r="E1286" s="30" t="str">
        <f>①陸連データ貼付け!C1286</f>
        <v>山下　齊</v>
      </c>
      <c r="F1286" s="30" t="str">
        <f>ASC(①陸連データ貼付け!D1286)</f>
        <v>ﾔﾏｼﾀ ﾋﾄｼ</v>
      </c>
      <c r="G1286" s="30" t="str">
        <f>①陸連データ貼付け!E1286</f>
        <v>男</v>
      </c>
      <c r="H1286" s="30">
        <f>①陸連データ貼付け!H1286</f>
        <v>8221</v>
      </c>
      <c r="I1286" s="30" t="str">
        <f>①陸連データ貼付け!I1286</f>
        <v>豊川クラブ</v>
      </c>
      <c r="J1286" s="30" t="str">
        <f>①陸連データ貼付け!J1286</f>
        <v>トヨカワクラブ</v>
      </c>
      <c r="K1286" s="30" t="str">
        <f t="shared" si="65"/>
        <v>豊川クラブ</v>
      </c>
      <c r="L1286" s="30" t="str">
        <f>IF(①陸連データ貼付け!P1286="","",①陸連データ貼付け!P1286)</f>
        <v/>
      </c>
      <c r="M1286" s="30" t="str">
        <f>①陸連データ貼付け!Q1286</f>
        <v>一般</v>
      </c>
    </row>
    <row r="1287" spans="1:13">
      <c r="A1287" s="30" t="str">
        <f>IF(①陸連データ貼付け!M1287="","",①陸連データ貼付け!M1287)</f>
        <v>4-092</v>
      </c>
      <c r="B1287" s="30" t="str">
        <f t="shared" si="63"/>
        <v>4</v>
      </c>
      <c r="C1287" s="30" t="str">
        <f t="shared" si="64"/>
        <v>-092</v>
      </c>
      <c r="D1287" s="30">
        <f>①陸連データ貼付け!B1287</f>
        <v>2982122</v>
      </c>
      <c r="E1287" s="30" t="str">
        <f>①陸連データ貼付け!C1287</f>
        <v>山田　恭義</v>
      </c>
      <c r="F1287" s="30" t="str">
        <f>ASC(①陸連データ貼付け!D1287)</f>
        <v>ﾔﾏﾀﾞ ﾔｽﾉﾘ</v>
      </c>
      <c r="G1287" s="30" t="str">
        <f>①陸連データ貼付け!E1287</f>
        <v>男</v>
      </c>
      <c r="H1287" s="30">
        <f>①陸連データ貼付け!H1287</f>
        <v>8221</v>
      </c>
      <c r="I1287" s="30" t="str">
        <f>①陸連データ貼付け!I1287</f>
        <v>豊川クラブ</v>
      </c>
      <c r="J1287" s="30" t="str">
        <f>①陸連データ貼付け!J1287</f>
        <v>トヨカワクラブ</v>
      </c>
      <c r="K1287" s="30" t="str">
        <f t="shared" si="65"/>
        <v>豊川クラブ</v>
      </c>
      <c r="L1287" s="30" t="str">
        <f>IF(①陸連データ貼付け!P1287="","",①陸連データ貼付け!P1287)</f>
        <v/>
      </c>
      <c r="M1287" s="30" t="str">
        <f>①陸連データ貼付け!Q1287</f>
        <v>一般</v>
      </c>
    </row>
    <row r="1288" spans="1:13">
      <c r="A1288" s="30" t="str">
        <f>IF(①陸連データ貼付け!M1288="","",①陸連データ貼付け!M1288)</f>
        <v>4-105</v>
      </c>
      <c r="B1288" s="30" t="str">
        <f t="shared" si="63"/>
        <v>4</v>
      </c>
      <c r="C1288" s="30" t="str">
        <f t="shared" si="64"/>
        <v>-105</v>
      </c>
      <c r="D1288" s="30">
        <f>①陸連データ貼付け!B1288</f>
        <v>45658230</v>
      </c>
      <c r="E1288" s="30" t="str">
        <f>①陸連データ貼付け!C1288</f>
        <v>山本　哲也</v>
      </c>
      <c r="F1288" s="30" t="str">
        <f>ASC(①陸連データ貼付け!D1288)</f>
        <v>ﾔﾏﾓﾄ ﾃﾂﾔ</v>
      </c>
      <c r="G1288" s="30" t="str">
        <f>①陸連データ貼付け!E1288</f>
        <v>男</v>
      </c>
      <c r="H1288" s="30">
        <f>①陸連データ貼付け!H1288</f>
        <v>8221</v>
      </c>
      <c r="I1288" s="30" t="str">
        <f>①陸連データ貼付け!I1288</f>
        <v>豊川クラブ</v>
      </c>
      <c r="J1288" s="30" t="str">
        <f>①陸連データ貼付け!J1288</f>
        <v>トヨカワクラブ</v>
      </c>
      <c r="K1288" s="30" t="str">
        <f t="shared" si="65"/>
        <v>豊川クラブ</v>
      </c>
      <c r="L1288" s="30" t="str">
        <f>IF(①陸連データ貼付け!P1288="","",①陸連データ貼付け!P1288)</f>
        <v/>
      </c>
      <c r="M1288" s="30" t="str">
        <f>①陸連データ貼付け!Q1288</f>
        <v>一般</v>
      </c>
    </row>
    <row r="1289" spans="1:13">
      <c r="A1289" s="30" t="str">
        <f>IF(①陸連データ貼付け!M1289="","",①陸連データ貼付け!M1289)</f>
        <v>4-102</v>
      </c>
      <c r="B1289" s="30" t="str">
        <f t="shared" si="63"/>
        <v>4</v>
      </c>
      <c r="C1289" s="30" t="str">
        <f t="shared" si="64"/>
        <v>-102</v>
      </c>
      <c r="D1289" s="30">
        <f>①陸連データ貼付け!B1289</f>
        <v>37515122</v>
      </c>
      <c r="E1289" s="30" t="str">
        <f>①陸連データ貼付け!C1289</f>
        <v>渡辺　紋香</v>
      </c>
      <c r="F1289" s="30" t="str">
        <f>ASC(①陸連データ貼付け!D1289)</f>
        <v>ﾜﾀﾅﾍﾞ ｱﾔｶ</v>
      </c>
      <c r="G1289" s="30" t="str">
        <f>①陸連データ貼付け!E1289</f>
        <v>女</v>
      </c>
      <c r="H1289" s="30">
        <f>①陸連データ貼付け!H1289</f>
        <v>8221</v>
      </c>
      <c r="I1289" s="30" t="str">
        <f>①陸連データ貼付け!I1289</f>
        <v>豊川クラブ</v>
      </c>
      <c r="J1289" s="30" t="str">
        <f>①陸連データ貼付け!J1289</f>
        <v>トヨカワクラブ</v>
      </c>
      <c r="K1289" s="30" t="str">
        <f t="shared" si="65"/>
        <v>豊川クラブ</v>
      </c>
      <c r="L1289" s="30" t="str">
        <f>IF(①陸連データ貼付け!P1289="","",①陸連データ貼付け!P1289)</f>
        <v/>
      </c>
      <c r="M1289" s="30" t="str">
        <f>①陸連データ貼付け!Q1289</f>
        <v>一般</v>
      </c>
    </row>
    <row r="1290" spans="1:13">
      <c r="A1290" s="30" t="str">
        <f>IF(①陸連データ貼付け!M1290="","",①陸連データ貼付け!M1290)</f>
        <v>Ｄ１３９</v>
      </c>
      <c r="B1290" s="30" t="str">
        <f t="shared" si="63"/>
        <v>Ｄ</v>
      </c>
      <c r="C1290" s="30" t="str">
        <f t="shared" si="64"/>
        <v>１３９</v>
      </c>
      <c r="D1290" s="30">
        <f>①陸連データ貼付け!B1290</f>
        <v>3103411</v>
      </c>
      <c r="E1290" s="30" t="str">
        <f>①陸連データ貼付け!C1290</f>
        <v>伊藤　祐哉</v>
      </c>
      <c r="F1290" s="30" t="str">
        <f>ASC(①陸連データ貼付け!D1290)</f>
        <v>ｲﾄｳ ﾕｳﾔ</v>
      </c>
      <c r="G1290" s="30" t="str">
        <f>①陸連データ貼付け!E1290</f>
        <v>男</v>
      </c>
      <c r="H1290" s="30">
        <f>①陸連データ貼付け!H1290</f>
        <v>8267</v>
      </c>
      <c r="I1290" s="30" t="str">
        <f>①陸連データ貼付け!I1290</f>
        <v>トヨタ自動車陸上長距離部</v>
      </c>
      <c r="J1290" s="30" t="str">
        <f>①陸連データ貼付け!J1290</f>
        <v>トヨタジドウシャ(カ)リクジョウチョウキョリブ</v>
      </c>
      <c r="K1290" s="30" t="str">
        <f t="shared" si="65"/>
        <v>トヨタ自動車陸上長距離部</v>
      </c>
      <c r="L1290" s="30" t="str">
        <f>IF(①陸連データ貼付け!P1290="","",①陸連データ貼付け!P1290)</f>
        <v/>
      </c>
      <c r="M1290" s="30" t="str">
        <f>①陸連データ貼付け!Q1290</f>
        <v>一般</v>
      </c>
    </row>
    <row r="1291" spans="1:13">
      <c r="A1291" s="30" t="str">
        <f>IF(①陸連データ貼付け!M1291="","",①陸連データ貼付け!M1291)</f>
        <v>Ｄ１４８</v>
      </c>
      <c r="B1291" s="30" t="str">
        <f t="shared" si="63"/>
        <v>Ｄ</v>
      </c>
      <c r="C1291" s="30" t="str">
        <f t="shared" si="64"/>
        <v>１４８</v>
      </c>
      <c r="D1291" s="30">
        <f>①陸連データ貼付け!B1291</f>
        <v>45623626</v>
      </c>
      <c r="E1291" s="30" t="str">
        <f>①陸連データ貼付け!C1291</f>
        <v>井上　翔太</v>
      </c>
      <c r="F1291" s="30" t="str">
        <f>ASC(①陸連データ貼付け!D1291)</f>
        <v>ｲﾉｳｴ ｼｮｳﾀ</v>
      </c>
      <c r="G1291" s="30" t="str">
        <f>①陸連データ貼付け!E1291</f>
        <v>男</v>
      </c>
      <c r="H1291" s="30">
        <f>①陸連データ貼付け!H1291</f>
        <v>8267</v>
      </c>
      <c r="I1291" s="30" t="str">
        <f>①陸連データ貼付け!I1291</f>
        <v>トヨタ自動車陸上長距離部</v>
      </c>
      <c r="J1291" s="30" t="str">
        <f>①陸連データ貼付け!J1291</f>
        <v>トヨタジドウシャ(カ)リクジョウチョウキョリブ</v>
      </c>
      <c r="K1291" s="30" t="str">
        <f t="shared" si="65"/>
        <v>トヨタ自動車陸上長距離部</v>
      </c>
      <c r="L1291" s="30" t="str">
        <f>IF(①陸連データ貼付け!P1291="","",①陸連データ貼付け!P1291)</f>
        <v/>
      </c>
      <c r="M1291" s="30" t="str">
        <f>①陸連データ貼付け!Q1291</f>
        <v>一般</v>
      </c>
    </row>
    <row r="1292" spans="1:13">
      <c r="A1292" s="30" t="str">
        <f>IF(①陸連データ貼付け!M1292="","",①陸連データ貼付け!M1292)</f>
        <v>Ｄ１４６</v>
      </c>
      <c r="B1292" s="30" t="str">
        <f t="shared" si="63"/>
        <v>Ｄ</v>
      </c>
      <c r="C1292" s="30" t="str">
        <f t="shared" si="64"/>
        <v>１４６</v>
      </c>
      <c r="D1292" s="30">
        <f>①陸連データ貼付け!B1292</f>
        <v>24938531</v>
      </c>
      <c r="E1292" s="30" t="str">
        <f>①陸連データ貼付け!C1292</f>
        <v>大石　港与</v>
      </c>
      <c r="F1292" s="30" t="str">
        <f>ASC(①陸連データ貼付け!D1292)</f>
        <v>ｵｵｲｼ ﾐﾅﾄ</v>
      </c>
      <c r="G1292" s="30" t="str">
        <f>①陸連データ貼付け!E1292</f>
        <v>男</v>
      </c>
      <c r="H1292" s="30">
        <f>①陸連データ貼付け!H1292</f>
        <v>8267</v>
      </c>
      <c r="I1292" s="30" t="str">
        <f>①陸連データ貼付け!I1292</f>
        <v>トヨタ自動車陸上長距離部</v>
      </c>
      <c r="J1292" s="30" t="str">
        <f>①陸連データ貼付け!J1292</f>
        <v>トヨタジドウシャ(カ)リクジョウチョウキョリブ</v>
      </c>
      <c r="K1292" s="30" t="str">
        <f t="shared" si="65"/>
        <v>トヨタ自動車陸上長距離部</v>
      </c>
      <c r="L1292" s="30" t="str">
        <f>IF(①陸連データ貼付け!P1292="","",①陸連データ貼付け!P1292)</f>
        <v/>
      </c>
      <c r="M1292" s="30" t="str">
        <f>①陸連データ貼付け!Q1292</f>
        <v>一般</v>
      </c>
    </row>
    <row r="1293" spans="1:13">
      <c r="A1293" s="30" t="str">
        <f>IF(①陸連データ貼付け!M1293="","",①陸連データ貼付け!M1293)</f>
        <v>Ｄ１５５</v>
      </c>
      <c r="B1293" s="30" t="str">
        <f t="shared" si="63"/>
        <v>Ｄ</v>
      </c>
      <c r="C1293" s="30" t="str">
        <f t="shared" si="64"/>
        <v>１５５</v>
      </c>
      <c r="D1293" s="30">
        <f>①陸連データ貼付け!B1293</f>
        <v>72643022</v>
      </c>
      <c r="E1293" s="30" t="str">
        <f>①陸連データ貼付け!C1293</f>
        <v>窪田　忍</v>
      </c>
      <c r="F1293" s="30" t="str">
        <f>ASC(①陸連データ貼付け!D1293)</f>
        <v>ｸﾎﾞﾀ ｼﾉﾌﾞ</v>
      </c>
      <c r="G1293" s="30" t="str">
        <f>①陸連データ貼付け!E1293</f>
        <v>男</v>
      </c>
      <c r="H1293" s="30">
        <f>①陸連データ貼付け!H1293</f>
        <v>8267</v>
      </c>
      <c r="I1293" s="30" t="str">
        <f>①陸連データ貼付け!I1293</f>
        <v>トヨタ自動車陸上長距離部</v>
      </c>
      <c r="J1293" s="30" t="str">
        <f>①陸連データ貼付け!J1293</f>
        <v>トヨタジドウシャ(カ)リクジョウチョウキョリブ</v>
      </c>
      <c r="K1293" s="30" t="str">
        <f t="shared" si="65"/>
        <v>トヨタ自動車陸上長距離部</v>
      </c>
      <c r="L1293" s="30" t="str">
        <f>IF(①陸連データ貼付け!P1293="","",①陸連データ貼付け!P1293)</f>
        <v/>
      </c>
      <c r="M1293" s="30" t="str">
        <f>①陸連データ貼付け!Q1293</f>
        <v>一般</v>
      </c>
    </row>
    <row r="1294" spans="1:13">
      <c r="A1294" s="30" t="str">
        <f>IF(①陸連データ貼付け!M1294="","",①陸連データ貼付け!M1294)</f>
        <v>Ｄ１４７</v>
      </c>
      <c r="B1294" s="30" t="str">
        <f t="shared" si="63"/>
        <v>Ｄ</v>
      </c>
      <c r="C1294" s="30" t="str">
        <f t="shared" si="64"/>
        <v>１４７</v>
      </c>
      <c r="D1294" s="30">
        <f>①陸連データ貼付け!B1294</f>
        <v>33525018</v>
      </c>
      <c r="E1294" s="30" t="str">
        <f>①陸連データ貼付け!C1294</f>
        <v>近藤　聖志</v>
      </c>
      <c r="F1294" s="30" t="str">
        <f>ASC(①陸連データ貼付け!D1294)</f>
        <v>ｺﾝﾄﾞｳ ｻﾄｼ</v>
      </c>
      <c r="G1294" s="30" t="str">
        <f>①陸連データ貼付け!E1294</f>
        <v>男</v>
      </c>
      <c r="H1294" s="30">
        <f>①陸連データ貼付け!H1294</f>
        <v>8267</v>
      </c>
      <c r="I1294" s="30" t="str">
        <f>①陸連データ貼付け!I1294</f>
        <v>トヨタ自動車陸上長距離部</v>
      </c>
      <c r="J1294" s="30" t="str">
        <f>①陸連データ貼付け!J1294</f>
        <v>トヨタジドウシャ(カ)リクジョウチョウキョリブ</v>
      </c>
      <c r="K1294" s="30" t="str">
        <f t="shared" si="65"/>
        <v>トヨタ自動車陸上長距離部</v>
      </c>
      <c r="L1294" s="30" t="str">
        <f>IF(①陸連データ貼付け!P1294="","",①陸連データ貼付け!P1294)</f>
        <v/>
      </c>
      <c r="M1294" s="30" t="str">
        <f>①陸連データ貼付け!Q1294</f>
        <v>一般</v>
      </c>
    </row>
    <row r="1295" spans="1:13">
      <c r="A1295" s="30" t="str">
        <f>IF(①陸連データ貼付け!M1295="","",①陸連データ貼付け!M1295)</f>
        <v>Ｄ１５４</v>
      </c>
      <c r="B1295" s="30" t="str">
        <f t="shared" si="63"/>
        <v>Ｄ</v>
      </c>
      <c r="C1295" s="30" t="str">
        <f t="shared" si="64"/>
        <v>１５４</v>
      </c>
      <c r="D1295" s="30">
        <f>①陸連データ貼付け!B1295</f>
        <v>58544228</v>
      </c>
      <c r="E1295" s="30" t="str">
        <f>①陸連データ貼付け!C1295</f>
        <v>ジョセフ　カマシ</v>
      </c>
      <c r="F1295" s="30" t="str">
        <f>ASC(①陸連データ貼付け!D1295)</f>
        <v>ｼﾞｮｾﾌ ｶﾏｼ</v>
      </c>
      <c r="G1295" s="30" t="str">
        <f>①陸連データ貼付け!E1295</f>
        <v>男</v>
      </c>
      <c r="H1295" s="30">
        <f>①陸連データ貼付け!H1295</f>
        <v>8267</v>
      </c>
      <c r="I1295" s="30" t="str">
        <f>①陸連データ貼付け!I1295</f>
        <v>トヨタ自動車陸上長距離部</v>
      </c>
      <c r="J1295" s="30" t="str">
        <f>①陸連データ貼付け!J1295</f>
        <v>トヨタジドウシャ(カ)リクジョウチョウキョリブ</v>
      </c>
      <c r="K1295" s="30" t="str">
        <f t="shared" si="65"/>
        <v>トヨタ自動車陸上長距離部</v>
      </c>
      <c r="L1295" s="30" t="str">
        <f>IF(①陸連データ貼付け!P1295="","",①陸連データ貼付け!P1295)</f>
        <v/>
      </c>
      <c r="M1295" s="30" t="str">
        <f>①陸連データ貼付け!Q1295</f>
        <v>一般</v>
      </c>
    </row>
    <row r="1296" spans="1:13">
      <c r="A1296" s="30" t="str">
        <f>IF(①陸連データ貼付け!M1296="","",①陸連データ貼付け!M1296)</f>
        <v>Ｄ１５３</v>
      </c>
      <c r="B1296" s="30" t="str">
        <f t="shared" si="63"/>
        <v>Ｄ</v>
      </c>
      <c r="C1296" s="30" t="str">
        <f t="shared" si="64"/>
        <v>１５３</v>
      </c>
      <c r="D1296" s="30">
        <f>①陸連データ貼付け!B1296</f>
        <v>58543732</v>
      </c>
      <c r="E1296" s="30" t="str">
        <f>①陸連データ貼付け!C1296</f>
        <v>田中　秀幸</v>
      </c>
      <c r="F1296" s="30" t="str">
        <f>ASC(①陸連データ貼付け!D1296)</f>
        <v>ﾀﾅｶ ﾋﾃﾞﾕｷ</v>
      </c>
      <c r="G1296" s="30" t="str">
        <f>①陸連データ貼付け!E1296</f>
        <v>男</v>
      </c>
      <c r="H1296" s="30">
        <f>①陸連データ貼付け!H1296</f>
        <v>8267</v>
      </c>
      <c r="I1296" s="30" t="str">
        <f>①陸連データ貼付け!I1296</f>
        <v>トヨタ自動車陸上長距離部</v>
      </c>
      <c r="J1296" s="30" t="str">
        <f>①陸連データ貼付け!J1296</f>
        <v>トヨタジドウシャ(カ)リクジョウチョウキョリブ</v>
      </c>
      <c r="K1296" s="30" t="str">
        <f t="shared" si="65"/>
        <v>トヨタ自動車陸上長距離部</v>
      </c>
      <c r="L1296" s="30" t="str">
        <f>IF(①陸連データ貼付け!P1296="","",①陸連データ貼付け!P1296)</f>
        <v/>
      </c>
      <c r="M1296" s="30" t="str">
        <f>①陸連データ貼付け!Q1296</f>
        <v>一般</v>
      </c>
    </row>
    <row r="1297" spans="1:13">
      <c r="A1297" s="30" t="str">
        <f>IF(①陸連データ貼付け!M1297="","",①陸連データ貼付け!M1297)</f>
        <v>Ｄ１４５</v>
      </c>
      <c r="B1297" s="30" t="str">
        <f t="shared" si="63"/>
        <v>Ｄ</v>
      </c>
      <c r="C1297" s="30" t="str">
        <f t="shared" si="64"/>
        <v>１４５</v>
      </c>
      <c r="D1297" s="30">
        <f>①陸連データ貼付け!B1297</f>
        <v>21975024</v>
      </c>
      <c r="E1297" s="30" t="str">
        <f>①陸連データ貼付け!C1297</f>
        <v>外丸　和輝</v>
      </c>
      <c r="F1297" s="30" t="str">
        <f>ASC(①陸連データ貼付け!D1297)</f>
        <v>ﾄﾏﾙ ｶｽﾞｷ</v>
      </c>
      <c r="G1297" s="30" t="str">
        <f>①陸連データ貼付け!E1297</f>
        <v>男</v>
      </c>
      <c r="H1297" s="30">
        <f>①陸連データ貼付け!H1297</f>
        <v>8267</v>
      </c>
      <c r="I1297" s="30" t="str">
        <f>①陸連データ貼付け!I1297</f>
        <v>トヨタ自動車陸上長距離部</v>
      </c>
      <c r="J1297" s="30" t="str">
        <f>①陸連データ貼付け!J1297</f>
        <v>トヨタジドウシャ(カ)リクジョウチョウキョリブ</v>
      </c>
      <c r="K1297" s="30" t="str">
        <f t="shared" si="65"/>
        <v>トヨタ自動車陸上長距離部</v>
      </c>
      <c r="L1297" s="30" t="str">
        <f>IF(①陸連データ貼付け!P1297="","",①陸連データ貼付け!P1297)</f>
        <v/>
      </c>
      <c r="M1297" s="30" t="str">
        <f>①陸連データ貼付け!Q1297</f>
        <v>一般</v>
      </c>
    </row>
    <row r="1298" spans="1:13">
      <c r="A1298" s="30" t="str">
        <f>IF(①陸連データ貼付け!M1298="","",①陸連データ貼付け!M1298)</f>
        <v>Ｄ１４４</v>
      </c>
      <c r="B1298" s="30" t="str">
        <f t="shared" si="63"/>
        <v>Ｄ</v>
      </c>
      <c r="C1298" s="30" t="str">
        <f t="shared" si="64"/>
        <v>１４４</v>
      </c>
      <c r="D1298" s="30">
        <f>①陸連データ貼付け!B1298</f>
        <v>11806824</v>
      </c>
      <c r="E1298" s="30" t="str">
        <f>①陸連データ貼付け!C1298</f>
        <v>服部　勇馬</v>
      </c>
      <c r="F1298" s="30" t="str">
        <f>ASC(①陸連データ貼付け!D1298)</f>
        <v>ﾊｯﾄﾘ ﾕｳﾏ</v>
      </c>
      <c r="G1298" s="30" t="str">
        <f>①陸連データ貼付け!E1298</f>
        <v>男</v>
      </c>
      <c r="H1298" s="30">
        <f>①陸連データ貼付け!H1298</f>
        <v>8267</v>
      </c>
      <c r="I1298" s="30" t="str">
        <f>①陸連データ貼付け!I1298</f>
        <v>トヨタ自動車陸上長距離部</v>
      </c>
      <c r="J1298" s="30" t="str">
        <f>①陸連データ貼付け!J1298</f>
        <v>トヨタジドウシャ(カ)リクジョウチョウキョリブ</v>
      </c>
      <c r="K1298" s="30" t="str">
        <f t="shared" si="65"/>
        <v>トヨタ自動車陸上長距離部</v>
      </c>
      <c r="L1298" s="30" t="str">
        <f>IF(①陸連データ貼付け!P1298="","",①陸連データ貼付け!P1298)</f>
        <v/>
      </c>
      <c r="M1298" s="30" t="str">
        <f>①陸連データ貼付け!Q1298</f>
        <v>一般</v>
      </c>
    </row>
    <row r="1299" spans="1:13">
      <c r="A1299" s="30" t="str">
        <f>IF(①陸連データ貼付け!M1299="","",①陸連データ貼付け!M1299)</f>
        <v>Ｄ１５１</v>
      </c>
      <c r="B1299" s="30" t="str">
        <f t="shared" si="63"/>
        <v>Ｄ</v>
      </c>
      <c r="C1299" s="30" t="str">
        <f t="shared" si="64"/>
        <v>１５１</v>
      </c>
      <c r="D1299" s="30">
        <f>①陸連データ貼付け!B1299</f>
        <v>58543429</v>
      </c>
      <c r="E1299" s="30" t="str">
        <f>①陸連データ貼付け!C1299</f>
        <v>早川　翼</v>
      </c>
      <c r="F1299" s="30" t="str">
        <f>ASC(①陸連データ貼付け!D1299)</f>
        <v>ﾊﾔｶﾜ ﾂﾊﾞｻ</v>
      </c>
      <c r="G1299" s="30" t="str">
        <f>①陸連データ貼付け!E1299</f>
        <v>男</v>
      </c>
      <c r="H1299" s="30">
        <f>①陸連データ貼付け!H1299</f>
        <v>8267</v>
      </c>
      <c r="I1299" s="30" t="str">
        <f>①陸連データ貼付け!I1299</f>
        <v>トヨタ自動車陸上長距離部</v>
      </c>
      <c r="J1299" s="30" t="str">
        <f>①陸連データ貼付け!J1299</f>
        <v>トヨタジドウシャ(カ)リクジョウチョウキョリブ</v>
      </c>
      <c r="K1299" s="30" t="str">
        <f t="shared" si="65"/>
        <v>トヨタ自動車陸上長距離部</v>
      </c>
      <c r="L1299" s="30" t="str">
        <f>IF(①陸連データ貼付け!P1299="","",①陸連データ貼付け!P1299)</f>
        <v/>
      </c>
      <c r="M1299" s="30" t="str">
        <f>①陸連データ貼付け!Q1299</f>
        <v>一般</v>
      </c>
    </row>
    <row r="1300" spans="1:13">
      <c r="A1300" s="30" t="str">
        <f>IF(①陸連データ貼付け!M1300="","",①陸連データ貼付け!M1300)</f>
        <v>Ｄ１５６</v>
      </c>
      <c r="B1300" s="30" t="str">
        <f t="shared" si="63"/>
        <v>Ｄ</v>
      </c>
      <c r="C1300" s="30" t="str">
        <f t="shared" si="64"/>
        <v>１５６</v>
      </c>
      <c r="D1300" s="30">
        <f>①陸連データ貼付け!B1300</f>
        <v>73121721</v>
      </c>
      <c r="E1300" s="30" t="str">
        <f>①陸連データ貼付け!C1300</f>
        <v>ヒラム　ガディア</v>
      </c>
      <c r="F1300" s="30" t="str">
        <f>ASC(①陸連データ貼付け!D1300)</f>
        <v>ﾋﾗﾑ ｶﾞﾃﾞｨｱ</v>
      </c>
      <c r="G1300" s="30" t="str">
        <f>①陸連データ貼付け!E1300</f>
        <v>男</v>
      </c>
      <c r="H1300" s="30">
        <f>①陸連データ貼付け!H1300</f>
        <v>8267</v>
      </c>
      <c r="I1300" s="30" t="str">
        <f>①陸連データ貼付け!I1300</f>
        <v>トヨタ自動車陸上長距離部</v>
      </c>
      <c r="J1300" s="30" t="str">
        <f>①陸連データ貼付け!J1300</f>
        <v>トヨタジドウシャ(カ)リクジョウチョウキョリブ</v>
      </c>
      <c r="K1300" s="30" t="str">
        <f t="shared" si="65"/>
        <v>トヨタ自動車陸上長距離部</v>
      </c>
      <c r="L1300" s="30" t="str">
        <f>IF(①陸連データ貼付け!P1300="","",①陸連データ貼付け!P1300)</f>
        <v/>
      </c>
      <c r="M1300" s="30" t="str">
        <f>①陸連データ貼付け!Q1300</f>
        <v>一般</v>
      </c>
    </row>
    <row r="1301" spans="1:13">
      <c r="A1301" s="30" t="str">
        <f>IF(①陸連データ貼付け!M1301="","",①陸連データ貼付け!M1301)</f>
        <v>Ｄ１５２</v>
      </c>
      <c r="B1301" s="30" t="str">
        <f t="shared" si="63"/>
        <v>Ｄ</v>
      </c>
      <c r="C1301" s="30" t="str">
        <f t="shared" si="64"/>
        <v>１５２</v>
      </c>
      <c r="D1301" s="30">
        <f>①陸連データ貼付け!B1301</f>
        <v>58543631</v>
      </c>
      <c r="E1301" s="30" t="str">
        <f>①陸連データ貼付け!C1301</f>
        <v>藤井　啓介</v>
      </c>
      <c r="F1301" s="30" t="str">
        <f>ASC(①陸連データ貼付け!D1301)</f>
        <v>ﾌｼﾞｲ ｹｲｽｹ</v>
      </c>
      <c r="G1301" s="30" t="str">
        <f>①陸連データ貼付け!E1301</f>
        <v>男</v>
      </c>
      <c r="H1301" s="30">
        <f>①陸連データ貼付け!H1301</f>
        <v>8267</v>
      </c>
      <c r="I1301" s="30" t="str">
        <f>①陸連データ貼付け!I1301</f>
        <v>トヨタ自動車陸上長距離部</v>
      </c>
      <c r="J1301" s="30" t="str">
        <f>①陸連データ貼付け!J1301</f>
        <v>トヨタジドウシャ(カ)リクジョウチョウキョリブ</v>
      </c>
      <c r="K1301" s="30" t="str">
        <f t="shared" si="65"/>
        <v>トヨタ自動車陸上長距離部</v>
      </c>
      <c r="L1301" s="30" t="str">
        <f>IF(①陸連データ貼付け!P1301="","",①陸連データ貼付け!P1301)</f>
        <v/>
      </c>
      <c r="M1301" s="30" t="str">
        <f>①陸連データ貼付け!Q1301</f>
        <v>一般</v>
      </c>
    </row>
    <row r="1302" spans="1:13">
      <c r="A1302" s="30" t="str">
        <f>IF(①陸連データ貼付け!M1302="","",①陸連データ貼付け!M1302)</f>
        <v>Ｄ１４９</v>
      </c>
      <c r="B1302" s="30" t="str">
        <f t="shared" si="63"/>
        <v>Ｄ</v>
      </c>
      <c r="C1302" s="30" t="str">
        <f t="shared" si="64"/>
        <v>１４９</v>
      </c>
      <c r="D1302" s="30">
        <f>①陸連データ貼付け!B1302</f>
        <v>45623727</v>
      </c>
      <c r="E1302" s="30" t="str">
        <f>①陸連データ貼付け!C1302</f>
        <v>藤本　拓</v>
      </c>
      <c r="F1302" s="30" t="str">
        <f>ASC(①陸連データ貼付け!D1302)</f>
        <v>ﾌｼﾞﾓﾄ ﾀｸ</v>
      </c>
      <c r="G1302" s="30" t="str">
        <f>①陸連データ貼付け!E1302</f>
        <v>男</v>
      </c>
      <c r="H1302" s="30">
        <f>①陸連データ貼付け!H1302</f>
        <v>8267</v>
      </c>
      <c r="I1302" s="30" t="str">
        <f>①陸連データ貼付け!I1302</f>
        <v>トヨタ自動車陸上長距離部</v>
      </c>
      <c r="J1302" s="30" t="str">
        <f>①陸連データ貼付け!J1302</f>
        <v>トヨタジドウシャ(カ)リクジョウチョウキョリブ</v>
      </c>
      <c r="K1302" s="30" t="str">
        <f t="shared" si="65"/>
        <v>トヨタ自動車陸上長距離部</v>
      </c>
      <c r="L1302" s="30" t="str">
        <f>IF(①陸連データ貼付け!P1302="","",①陸連データ貼付け!P1302)</f>
        <v/>
      </c>
      <c r="M1302" s="30" t="str">
        <f>①陸連データ貼付け!Q1302</f>
        <v>一般</v>
      </c>
    </row>
    <row r="1303" spans="1:13">
      <c r="A1303" s="30" t="str">
        <f>IF(①陸連データ貼付け!M1303="","",①陸連データ貼付け!M1303)</f>
        <v>Ｄ１５０</v>
      </c>
      <c r="B1303" s="30" t="str">
        <f t="shared" si="63"/>
        <v>Ｄ</v>
      </c>
      <c r="C1303" s="30" t="str">
        <f t="shared" si="64"/>
        <v>１５０</v>
      </c>
      <c r="D1303" s="30">
        <f>①陸連データ貼付け!B1303</f>
        <v>45623828</v>
      </c>
      <c r="E1303" s="30" t="str">
        <f>①陸連データ貼付け!C1303</f>
        <v>松原　健太</v>
      </c>
      <c r="F1303" s="30" t="str">
        <f>ASC(①陸連データ貼付け!D1303)</f>
        <v>ﾏﾂﾊﾞﾗ ｹﾝﾀ</v>
      </c>
      <c r="G1303" s="30" t="str">
        <f>①陸連データ貼付け!E1303</f>
        <v>男</v>
      </c>
      <c r="H1303" s="30">
        <f>①陸連データ貼付け!H1303</f>
        <v>8267</v>
      </c>
      <c r="I1303" s="30" t="str">
        <f>①陸連データ貼付け!I1303</f>
        <v>トヨタ自動車陸上長距離部</v>
      </c>
      <c r="J1303" s="30" t="str">
        <f>①陸連データ貼付け!J1303</f>
        <v>トヨタジドウシャ(カ)リクジョウチョウキョリブ</v>
      </c>
      <c r="K1303" s="30" t="str">
        <f t="shared" si="65"/>
        <v>トヨタ自動車陸上長距離部</v>
      </c>
      <c r="L1303" s="30" t="str">
        <f>IF(①陸連データ貼付け!P1303="","",①陸連データ貼付け!P1303)</f>
        <v/>
      </c>
      <c r="M1303" s="30" t="str">
        <f>①陸連データ貼付け!Q1303</f>
        <v>一般</v>
      </c>
    </row>
    <row r="1304" spans="1:13">
      <c r="A1304" s="30" t="str">
        <f>IF(①陸連データ貼付け!M1304="","",①陸連データ貼付け!M1304)</f>
        <v>Ｄ１４１</v>
      </c>
      <c r="B1304" s="30" t="str">
        <f t="shared" si="63"/>
        <v>Ｄ</v>
      </c>
      <c r="C1304" s="30" t="str">
        <f t="shared" si="64"/>
        <v>１４１</v>
      </c>
      <c r="D1304" s="30">
        <f>①陸連データ貼付け!B1304</f>
        <v>3103613</v>
      </c>
      <c r="E1304" s="30" t="str">
        <f>①陸連データ貼付け!C1304</f>
        <v>松本　賢太</v>
      </c>
      <c r="F1304" s="30" t="str">
        <f>ASC(①陸連データ貼付け!D1304)</f>
        <v>ﾏﾂﾓﾄ ｹﾝﾀ</v>
      </c>
      <c r="G1304" s="30" t="str">
        <f>①陸連データ貼付け!E1304</f>
        <v>男</v>
      </c>
      <c r="H1304" s="30">
        <f>①陸連データ貼付け!H1304</f>
        <v>8267</v>
      </c>
      <c r="I1304" s="30" t="str">
        <f>①陸連データ貼付け!I1304</f>
        <v>トヨタ自動車陸上長距離部</v>
      </c>
      <c r="J1304" s="30" t="str">
        <f>①陸連データ貼付け!J1304</f>
        <v>トヨタジドウシャ(カ)リクジョウチョウキョリブ</v>
      </c>
      <c r="K1304" s="30" t="str">
        <f t="shared" si="65"/>
        <v>トヨタ自動車陸上長距離部</v>
      </c>
      <c r="L1304" s="30" t="str">
        <f>IF(①陸連データ貼付け!P1304="","",①陸連データ貼付け!P1304)</f>
        <v/>
      </c>
      <c r="M1304" s="30" t="str">
        <f>①陸連データ貼付け!Q1304</f>
        <v>一般</v>
      </c>
    </row>
    <row r="1305" spans="1:13">
      <c r="A1305" s="30" t="str">
        <f>IF(①陸連データ貼付け!M1305="","",①陸連データ貼付け!M1305)</f>
        <v>Ｄ１４２</v>
      </c>
      <c r="B1305" s="30" t="str">
        <f t="shared" si="63"/>
        <v>Ｄ</v>
      </c>
      <c r="C1305" s="30" t="str">
        <f t="shared" si="64"/>
        <v>１４２</v>
      </c>
      <c r="D1305" s="30">
        <f>①陸連データ貼付け!B1305</f>
        <v>3314920</v>
      </c>
      <c r="E1305" s="30" t="str">
        <f>①陸連データ貼付け!C1305</f>
        <v>松本　稜</v>
      </c>
      <c r="F1305" s="30" t="str">
        <f>ASC(①陸連データ貼付け!D1305)</f>
        <v>ﾏﾂﾓﾄ ﾘｮｳ</v>
      </c>
      <c r="G1305" s="30" t="str">
        <f>①陸連データ貼付け!E1305</f>
        <v>男</v>
      </c>
      <c r="H1305" s="30">
        <f>①陸連データ貼付け!H1305</f>
        <v>8267</v>
      </c>
      <c r="I1305" s="30" t="str">
        <f>①陸連データ貼付け!I1305</f>
        <v>トヨタ自動車陸上長距離部</v>
      </c>
      <c r="J1305" s="30" t="str">
        <f>①陸連データ貼付け!J1305</f>
        <v>トヨタジドウシャ(カ)リクジョウチョウキョリブ</v>
      </c>
      <c r="K1305" s="30" t="str">
        <f t="shared" si="65"/>
        <v>トヨタ自動車陸上長距離部</v>
      </c>
      <c r="L1305" s="30" t="str">
        <f>IF(①陸連データ貼付け!P1305="","",①陸連データ貼付け!P1305)</f>
        <v/>
      </c>
      <c r="M1305" s="30" t="str">
        <f>①陸連データ貼付け!Q1305</f>
        <v>一般</v>
      </c>
    </row>
    <row r="1306" spans="1:13">
      <c r="A1306" s="30" t="str">
        <f>IF(①陸連データ貼付け!M1306="","",①陸連データ貼付け!M1306)</f>
        <v>Ｄ１４０</v>
      </c>
      <c r="B1306" s="30" t="str">
        <f t="shared" si="63"/>
        <v>Ｄ</v>
      </c>
      <c r="C1306" s="30" t="str">
        <f t="shared" si="64"/>
        <v>１４０</v>
      </c>
      <c r="D1306" s="30">
        <f>①陸連データ貼付け!B1306</f>
        <v>3103512</v>
      </c>
      <c r="E1306" s="30" t="str">
        <f>①陸連データ貼付け!C1306</f>
        <v>宮脇　千博</v>
      </c>
      <c r="F1306" s="30" t="str">
        <f>ASC(①陸連データ貼付け!D1306)</f>
        <v>ﾐﾔﾜｷ ﾁﾋﾛ</v>
      </c>
      <c r="G1306" s="30" t="str">
        <f>①陸連データ貼付け!E1306</f>
        <v>男</v>
      </c>
      <c r="H1306" s="30">
        <f>①陸連データ貼付け!H1306</f>
        <v>8267</v>
      </c>
      <c r="I1306" s="30" t="str">
        <f>①陸連データ貼付け!I1306</f>
        <v>トヨタ自動車陸上長距離部</v>
      </c>
      <c r="J1306" s="30" t="str">
        <f>①陸連データ貼付け!J1306</f>
        <v>トヨタジドウシャ(カ)リクジョウチョウキョリブ</v>
      </c>
      <c r="K1306" s="30" t="str">
        <f t="shared" si="65"/>
        <v>トヨタ自動車陸上長距離部</v>
      </c>
      <c r="L1306" s="30" t="str">
        <f>IF(①陸連データ貼付け!P1306="","",①陸連データ貼付け!P1306)</f>
        <v/>
      </c>
      <c r="M1306" s="30" t="str">
        <f>①陸連データ貼付け!Q1306</f>
        <v>一般</v>
      </c>
    </row>
    <row r="1307" spans="1:13">
      <c r="A1307" s="30" t="str">
        <f>IF(①陸連データ貼付け!M1307="","",①陸連データ貼付け!M1307)</f>
        <v>Ｄ１４３</v>
      </c>
      <c r="B1307" s="30" t="str">
        <f t="shared" si="63"/>
        <v>Ｄ</v>
      </c>
      <c r="C1307" s="30" t="str">
        <f t="shared" si="64"/>
        <v>１４３</v>
      </c>
      <c r="D1307" s="30">
        <f>①陸連データ貼付け!B1307</f>
        <v>5130413</v>
      </c>
      <c r="E1307" s="30" t="str">
        <f>①陸連データ貼付け!C1307</f>
        <v>山本　修平</v>
      </c>
      <c r="F1307" s="30" t="str">
        <f>ASC(①陸連データ貼付け!D1307)</f>
        <v>ﾔﾏﾓﾄ ｼｭｳﾍｲ</v>
      </c>
      <c r="G1307" s="30" t="str">
        <f>①陸連データ貼付け!E1307</f>
        <v>男</v>
      </c>
      <c r="H1307" s="30">
        <f>①陸連データ貼付け!H1307</f>
        <v>8267</v>
      </c>
      <c r="I1307" s="30" t="str">
        <f>①陸連データ貼付け!I1307</f>
        <v>トヨタ自動車陸上長距離部</v>
      </c>
      <c r="J1307" s="30" t="str">
        <f>①陸連データ貼付け!J1307</f>
        <v>トヨタジドウシャ(カ)リクジョウチョウキョリブ</v>
      </c>
      <c r="K1307" s="30" t="str">
        <f t="shared" si="65"/>
        <v>トヨタ自動車陸上長距離部</v>
      </c>
      <c r="L1307" s="30" t="str">
        <f>IF(①陸連データ貼付け!P1307="","",①陸連データ貼付け!P1307)</f>
        <v/>
      </c>
      <c r="M1307" s="30" t="str">
        <f>①陸連データ貼付け!Q1307</f>
        <v>一般</v>
      </c>
    </row>
    <row r="1308" spans="1:13">
      <c r="A1308" s="30" t="str">
        <f>IF(①陸連データ貼付け!M1308="","",①陸連データ貼付け!M1308)</f>
        <v>4-147</v>
      </c>
      <c r="B1308" s="30" t="str">
        <f t="shared" si="63"/>
        <v>4</v>
      </c>
      <c r="C1308" s="30" t="str">
        <f t="shared" si="64"/>
        <v>-147</v>
      </c>
      <c r="D1308" s="30">
        <f>①陸連データ貼付け!B1308</f>
        <v>2927626</v>
      </c>
      <c r="E1308" s="30" t="str">
        <f>①陸連データ貼付け!C1308</f>
        <v>市川　富夫</v>
      </c>
      <c r="F1308" s="30" t="str">
        <f>ASC(①陸連データ貼付け!D1308)</f>
        <v>ｲﾁｶﾜ ﾄﾐｵ</v>
      </c>
      <c r="G1308" s="30" t="str">
        <f>①陸連データ貼付け!E1308</f>
        <v>男</v>
      </c>
      <c r="H1308" s="30">
        <f>①陸連データ貼付け!H1308</f>
        <v>8188</v>
      </c>
      <c r="I1308" s="30" t="str">
        <f>①陸連データ貼付け!I1308</f>
        <v>豊橋クラブ</v>
      </c>
      <c r="J1308" s="30" t="str">
        <f>①陸連データ貼付け!J1308</f>
        <v>トヨハシクラブ</v>
      </c>
      <c r="K1308" s="30" t="str">
        <f t="shared" si="65"/>
        <v>豊橋クラブ</v>
      </c>
      <c r="L1308" s="30" t="str">
        <f>IF(①陸連データ貼付け!P1308="","",①陸連データ貼付け!P1308)</f>
        <v/>
      </c>
      <c r="M1308" s="30" t="str">
        <f>①陸連データ貼付け!Q1308</f>
        <v>一般</v>
      </c>
    </row>
    <row r="1309" spans="1:13">
      <c r="A1309" s="30" t="str">
        <f>IF(①陸連データ貼付け!M1309="","",①陸連データ貼付け!M1309)</f>
        <v>4-172</v>
      </c>
      <c r="B1309" s="30" t="str">
        <f t="shared" si="63"/>
        <v>4</v>
      </c>
      <c r="C1309" s="30" t="str">
        <f t="shared" si="64"/>
        <v>-172</v>
      </c>
      <c r="D1309" s="30">
        <f>①陸連データ貼付け!B1309</f>
        <v>2931924</v>
      </c>
      <c r="E1309" s="30" t="str">
        <f>①陸連データ貼付け!C1309</f>
        <v>大羽　謙祐</v>
      </c>
      <c r="F1309" s="30" t="str">
        <f>ASC(①陸連データ貼付け!D1309)</f>
        <v>ｵｵﾊﾞ ｹﾝｽｹ</v>
      </c>
      <c r="G1309" s="30" t="str">
        <f>①陸連データ貼付け!E1309</f>
        <v>男</v>
      </c>
      <c r="H1309" s="30">
        <f>①陸連データ貼付け!H1309</f>
        <v>8188</v>
      </c>
      <c r="I1309" s="30" t="str">
        <f>①陸連データ貼付け!I1309</f>
        <v>豊橋クラブ</v>
      </c>
      <c r="J1309" s="30" t="str">
        <f>①陸連データ貼付け!J1309</f>
        <v>トヨハシクラブ</v>
      </c>
      <c r="K1309" s="30" t="str">
        <f t="shared" si="65"/>
        <v>豊橋クラブ</v>
      </c>
      <c r="L1309" s="30" t="str">
        <f>IF(①陸連データ貼付け!P1309="","",①陸連データ貼付け!P1309)</f>
        <v/>
      </c>
      <c r="M1309" s="30" t="str">
        <f>①陸連データ貼付け!Q1309</f>
        <v>一般</v>
      </c>
    </row>
    <row r="1310" spans="1:13">
      <c r="A1310" s="30" t="str">
        <f>IF(①陸連データ貼付け!M1310="","",①陸連データ貼付け!M1310)</f>
        <v>4-191</v>
      </c>
      <c r="B1310" s="30" t="str">
        <f t="shared" si="63"/>
        <v>4</v>
      </c>
      <c r="C1310" s="30" t="str">
        <f t="shared" si="64"/>
        <v>-191</v>
      </c>
      <c r="D1310" s="30">
        <f>①陸連データ貼付け!B1310</f>
        <v>2932521</v>
      </c>
      <c r="E1310" s="30" t="str">
        <f>①陸連データ貼付け!C1310</f>
        <v>岡田　淳史</v>
      </c>
      <c r="F1310" s="30" t="str">
        <f>ASC(①陸連データ貼付け!D1310)</f>
        <v>ｵｶﾀﾞ ｱﾂｼ</v>
      </c>
      <c r="G1310" s="30" t="str">
        <f>①陸連データ貼付け!E1310</f>
        <v>男</v>
      </c>
      <c r="H1310" s="30">
        <f>①陸連データ貼付け!H1310</f>
        <v>8188</v>
      </c>
      <c r="I1310" s="30" t="str">
        <f>①陸連データ貼付け!I1310</f>
        <v>豊橋クラブ</v>
      </c>
      <c r="J1310" s="30" t="str">
        <f>①陸連データ貼付け!J1310</f>
        <v>トヨハシクラブ</v>
      </c>
      <c r="K1310" s="30" t="str">
        <f t="shared" si="65"/>
        <v>豊橋クラブ</v>
      </c>
      <c r="L1310" s="30" t="str">
        <f>IF(①陸連データ貼付け!P1310="","",①陸連データ貼付け!P1310)</f>
        <v/>
      </c>
      <c r="M1310" s="30" t="str">
        <f>①陸連データ貼付け!Q1310</f>
        <v>一般</v>
      </c>
    </row>
    <row r="1311" spans="1:13">
      <c r="A1311" s="30" t="str">
        <f>IF(①陸連データ貼付け!M1311="","",①陸連データ貼付け!M1311)</f>
        <v>4-182</v>
      </c>
      <c r="B1311" s="30" t="str">
        <f t="shared" si="63"/>
        <v>4</v>
      </c>
      <c r="C1311" s="30" t="str">
        <f t="shared" si="64"/>
        <v>-182</v>
      </c>
      <c r="D1311" s="30">
        <f>①陸連データ貼付け!B1311</f>
        <v>2934927</v>
      </c>
      <c r="E1311" s="30" t="str">
        <f>①陸連データ貼付け!C1311</f>
        <v>荻野　尚子</v>
      </c>
      <c r="F1311" s="30" t="str">
        <f>ASC(①陸連データ貼付け!D1311)</f>
        <v>ｵｷﾞﾉ ﾅｵｺ</v>
      </c>
      <c r="G1311" s="30" t="str">
        <f>①陸連データ貼付け!E1311</f>
        <v>女</v>
      </c>
      <c r="H1311" s="30">
        <f>①陸連データ貼付け!H1311</f>
        <v>8188</v>
      </c>
      <c r="I1311" s="30" t="str">
        <f>①陸連データ貼付け!I1311</f>
        <v>豊橋クラブ</v>
      </c>
      <c r="J1311" s="30" t="str">
        <f>①陸連データ貼付け!J1311</f>
        <v>トヨハシクラブ</v>
      </c>
      <c r="K1311" s="30" t="str">
        <f t="shared" si="65"/>
        <v>豊橋クラブ</v>
      </c>
      <c r="L1311" s="30" t="str">
        <f>IF(①陸連データ貼付け!P1311="","",①陸連データ貼付け!P1311)</f>
        <v/>
      </c>
      <c r="M1311" s="30" t="str">
        <f>①陸連データ貼付け!Q1311</f>
        <v>一般</v>
      </c>
    </row>
    <row r="1312" spans="1:13">
      <c r="A1312" s="30" t="str">
        <f>IF(①陸連データ貼付け!M1312="","",①陸連データ貼付け!M1312)</f>
        <v>4-151</v>
      </c>
      <c r="B1312" s="30" t="str">
        <f t="shared" si="63"/>
        <v>4</v>
      </c>
      <c r="C1312" s="30" t="str">
        <f t="shared" si="64"/>
        <v>-151</v>
      </c>
      <c r="D1312" s="30">
        <f>①陸連データ貼付け!B1312</f>
        <v>2928627</v>
      </c>
      <c r="E1312" s="30" t="str">
        <f>①陸連データ貼付け!C1312</f>
        <v>小澤　三郎</v>
      </c>
      <c r="F1312" s="30" t="str">
        <f>ASC(①陸連データ貼付け!D1312)</f>
        <v>ｵｻﾞﾜ ｻﾌﾞﾛｳ</v>
      </c>
      <c r="G1312" s="30" t="str">
        <f>①陸連データ貼付け!E1312</f>
        <v>男</v>
      </c>
      <c r="H1312" s="30">
        <f>①陸連データ貼付け!H1312</f>
        <v>8188</v>
      </c>
      <c r="I1312" s="30" t="str">
        <f>①陸連データ貼付け!I1312</f>
        <v>豊橋クラブ</v>
      </c>
      <c r="J1312" s="30" t="str">
        <f>①陸連データ貼付け!J1312</f>
        <v>トヨハシクラブ</v>
      </c>
      <c r="K1312" s="30" t="str">
        <f t="shared" si="65"/>
        <v>豊橋クラブ</v>
      </c>
      <c r="L1312" s="30" t="str">
        <f>IF(①陸連データ貼付け!P1312="","",①陸連データ貼付け!P1312)</f>
        <v/>
      </c>
      <c r="M1312" s="30" t="str">
        <f>①陸連データ貼付け!Q1312</f>
        <v>一般</v>
      </c>
    </row>
    <row r="1313" spans="1:13">
      <c r="A1313" s="30" t="str">
        <f>IF(①陸連データ貼付け!M1313="","",①陸連データ貼付け!M1313)</f>
        <v>4-181</v>
      </c>
      <c r="B1313" s="30" t="str">
        <f t="shared" si="63"/>
        <v>4</v>
      </c>
      <c r="C1313" s="30" t="str">
        <f t="shared" si="64"/>
        <v>-181</v>
      </c>
      <c r="D1313" s="30">
        <f>①陸連データ貼付け!B1313</f>
        <v>2934725</v>
      </c>
      <c r="E1313" s="30" t="str">
        <f>①陸連データ貼付け!C1313</f>
        <v>小野田　朋恵</v>
      </c>
      <c r="F1313" s="30" t="str">
        <f>ASC(①陸連データ貼付け!D1313)</f>
        <v>ｵﾉﾀﾞ ﾄﾓｴ</v>
      </c>
      <c r="G1313" s="30" t="str">
        <f>①陸連データ貼付け!E1313</f>
        <v>女</v>
      </c>
      <c r="H1313" s="30">
        <f>①陸連データ貼付け!H1313</f>
        <v>8188</v>
      </c>
      <c r="I1313" s="30" t="str">
        <f>①陸連データ貼付け!I1313</f>
        <v>豊橋クラブ</v>
      </c>
      <c r="J1313" s="30" t="str">
        <f>①陸連データ貼付け!J1313</f>
        <v>トヨハシクラブ</v>
      </c>
      <c r="K1313" s="30" t="str">
        <f t="shared" si="65"/>
        <v>豊橋クラブ</v>
      </c>
      <c r="L1313" s="30" t="str">
        <f>IF(①陸連データ貼付け!P1313="","",①陸連データ貼付け!P1313)</f>
        <v/>
      </c>
      <c r="M1313" s="30" t="str">
        <f>①陸連データ貼付け!Q1313</f>
        <v>一般</v>
      </c>
    </row>
    <row r="1314" spans="1:13">
      <c r="A1314" s="30" t="str">
        <f>IF(①陸連データ貼付け!M1314="","",①陸連データ貼付け!M1314)</f>
        <v>4-148</v>
      </c>
      <c r="B1314" s="30" t="str">
        <f t="shared" si="63"/>
        <v>4</v>
      </c>
      <c r="C1314" s="30" t="str">
        <f t="shared" si="64"/>
        <v>-148</v>
      </c>
      <c r="D1314" s="30">
        <f>①陸連データ貼付け!B1314</f>
        <v>2927828</v>
      </c>
      <c r="E1314" s="30" t="str">
        <f>①陸連データ貼付け!C1314</f>
        <v>小山田　武</v>
      </c>
      <c r="F1314" s="30" t="str">
        <f>ASC(①陸連データ貼付け!D1314)</f>
        <v>ｵﾔﾏﾀﾞ ﾀｹｼ</v>
      </c>
      <c r="G1314" s="30" t="str">
        <f>①陸連データ貼付け!E1314</f>
        <v>男</v>
      </c>
      <c r="H1314" s="30">
        <f>①陸連データ貼付け!H1314</f>
        <v>8188</v>
      </c>
      <c r="I1314" s="30" t="str">
        <f>①陸連データ貼付け!I1314</f>
        <v>豊橋クラブ</v>
      </c>
      <c r="J1314" s="30" t="str">
        <f>①陸連データ貼付け!J1314</f>
        <v>トヨハシクラブ</v>
      </c>
      <c r="K1314" s="30" t="str">
        <f t="shared" si="65"/>
        <v>豊橋クラブ</v>
      </c>
      <c r="L1314" s="30" t="str">
        <f>IF(①陸連データ貼付け!P1314="","",①陸連データ貼付け!P1314)</f>
        <v/>
      </c>
      <c r="M1314" s="30" t="str">
        <f>①陸連データ貼付け!Q1314</f>
        <v>一般</v>
      </c>
    </row>
    <row r="1315" spans="1:13">
      <c r="A1315" s="30" t="str">
        <f>IF(①陸連データ貼付け!M1315="","",①陸連データ貼付け!M1315)</f>
        <v>4-166</v>
      </c>
      <c r="B1315" s="30" t="str">
        <f t="shared" si="63"/>
        <v>4</v>
      </c>
      <c r="C1315" s="30" t="str">
        <f t="shared" si="64"/>
        <v>-166</v>
      </c>
      <c r="D1315" s="30">
        <f>①陸連データ貼付け!B1315</f>
        <v>2931318</v>
      </c>
      <c r="E1315" s="30" t="str">
        <f>①陸連データ貼付け!C1315</f>
        <v>加子　勇</v>
      </c>
      <c r="F1315" s="30" t="str">
        <f>ASC(①陸連データ貼付け!D1315)</f>
        <v>ｶｺ ｲｻﾑ</v>
      </c>
      <c r="G1315" s="30" t="str">
        <f>①陸連データ貼付け!E1315</f>
        <v>男</v>
      </c>
      <c r="H1315" s="30">
        <f>①陸連データ貼付け!H1315</f>
        <v>8188</v>
      </c>
      <c r="I1315" s="30" t="str">
        <f>①陸連データ貼付け!I1315</f>
        <v>豊橋クラブ</v>
      </c>
      <c r="J1315" s="30" t="str">
        <f>①陸連データ貼付け!J1315</f>
        <v>トヨハシクラブ</v>
      </c>
      <c r="K1315" s="30" t="str">
        <f t="shared" si="65"/>
        <v>豊橋クラブ</v>
      </c>
      <c r="L1315" s="30" t="str">
        <f>IF(①陸連データ貼付け!P1315="","",①陸連データ貼付け!P1315)</f>
        <v/>
      </c>
      <c r="M1315" s="30" t="str">
        <f>①陸連データ貼付け!Q1315</f>
        <v>一般</v>
      </c>
    </row>
    <row r="1316" spans="1:13">
      <c r="A1316" s="30" t="str">
        <f>IF(①陸連データ貼付け!M1316="","",①陸連データ貼付け!M1316)</f>
        <v>4-176</v>
      </c>
      <c r="B1316" s="30" t="str">
        <f t="shared" si="63"/>
        <v>4</v>
      </c>
      <c r="C1316" s="30" t="str">
        <f t="shared" si="64"/>
        <v>-176</v>
      </c>
      <c r="D1316" s="30">
        <f>①陸連データ貼付け!B1316</f>
        <v>2933623</v>
      </c>
      <c r="E1316" s="30" t="str">
        <f>①陸連データ貼付け!C1316</f>
        <v>加藤　正俊</v>
      </c>
      <c r="F1316" s="30" t="str">
        <f>ASC(①陸連データ貼付け!D1316)</f>
        <v>ｶﾄｳ ﾏｻﾄｼ</v>
      </c>
      <c r="G1316" s="30" t="str">
        <f>①陸連データ貼付け!E1316</f>
        <v>男</v>
      </c>
      <c r="H1316" s="30">
        <f>①陸連データ貼付け!H1316</f>
        <v>8188</v>
      </c>
      <c r="I1316" s="30" t="str">
        <f>①陸連データ貼付け!I1316</f>
        <v>豊橋クラブ</v>
      </c>
      <c r="J1316" s="30" t="str">
        <f>①陸連データ貼付け!J1316</f>
        <v>トヨハシクラブ</v>
      </c>
      <c r="K1316" s="30" t="str">
        <f t="shared" si="65"/>
        <v>豊橋クラブ</v>
      </c>
      <c r="L1316" s="30" t="str">
        <f>IF(①陸連データ貼付け!P1316="","",①陸連データ貼付け!P1316)</f>
        <v/>
      </c>
      <c r="M1316" s="30" t="str">
        <f>①陸連データ貼付け!Q1316</f>
        <v>一般</v>
      </c>
    </row>
    <row r="1317" spans="1:13">
      <c r="A1317" s="30" t="str">
        <f>IF(①陸連データ貼付け!M1317="","",①陸連データ貼付け!M1317)</f>
        <v>4-184</v>
      </c>
      <c r="B1317" s="30" t="str">
        <f t="shared" si="63"/>
        <v>4</v>
      </c>
      <c r="C1317" s="30" t="str">
        <f t="shared" si="64"/>
        <v>-184</v>
      </c>
      <c r="D1317" s="30">
        <f>①陸連データ貼付け!B1317</f>
        <v>2979229</v>
      </c>
      <c r="E1317" s="30" t="str">
        <f>①陸連データ貼付け!C1317</f>
        <v>金澤　満</v>
      </c>
      <c r="F1317" s="30" t="str">
        <f>ASC(①陸連データ貼付け!D1317)</f>
        <v>ｶﾅｻﾞﾜ ﾐﾂﾙ</v>
      </c>
      <c r="G1317" s="30" t="str">
        <f>①陸連データ貼付け!E1317</f>
        <v>男</v>
      </c>
      <c r="H1317" s="30">
        <f>①陸連データ貼付け!H1317</f>
        <v>8188</v>
      </c>
      <c r="I1317" s="30" t="str">
        <f>①陸連データ貼付け!I1317</f>
        <v>豊橋クラブ</v>
      </c>
      <c r="J1317" s="30" t="str">
        <f>①陸連データ貼付け!J1317</f>
        <v>トヨハシクラブ</v>
      </c>
      <c r="K1317" s="30" t="str">
        <f t="shared" si="65"/>
        <v>豊橋クラブ</v>
      </c>
      <c r="L1317" s="30" t="str">
        <f>IF(①陸連データ貼付け!P1317="","",①陸連データ貼付け!P1317)</f>
        <v/>
      </c>
      <c r="M1317" s="30" t="str">
        <f>①陸連データ貼付け!Q1317</f>
        <v>一般</v>
      </c>
    </row>
    <row r="1318" spans="1:13">
      <c r="A1318" s="30" t="str">
        <f>IF(①陸連データ貼付け!M1318="","",①陸連データ貼付け!M1318)</f>
        <v>Ｄ１７４</v>
      </c>
      <c r="B1318" s="30" t="str">
        <f t="shared" si="63"/>
        <v>Ｄ</v>
      </c>
      <c r="C1318" s="30" t="str">
        <f t="shared" si="64"/>
        <v>１７４</v>
      </c>
      <c r="D1318" s="30">
        <f>①陸連データ貼付け!B1318</f>
        <v>25061014</v>
      </c>
      <c r="E1318" s="30" t="str">
        <f>①陸連データ貼付け!C1318</f>
        <v>北河　紀人</v>
      </c>
      <c r="F1318" s="30" t="str">
        <f>ASC(①陸連データ貼付け!D1318)</f>
        <v>ｷﾀｶﾞﾜ ﾉﾘﾋﾄ</v>
      </c>
      <c r="G1318" s="30" t="str">
        <f>①陸連データ貼付け!E1318</f>
        <v>男</v>
      </c>
      <c r="H1318" s="30">
        <f>①陸連データ貼付け!H1318</f>
        <v>8188</v>
      </c>
      <c r="I1318" s="30" t="str">
        <f>①陸連データ貼付け!I1318</f>
        <v>豊橋クラブ</v>
      </c>
      <c r="J1318" s="30" t="str">
        <f>①陸連データ貼付け!J1318</f>
        <v>トヨハシクラブ</v>
      </c>
      <c r="K1318" s="30" t="str">
        <f t="shared" si="65"/>
        <v>豊橋クラブ</v>
      </c>
      <c r="L1318" s="30" t="str">
        <f>IF(①陸連データ貼付け!P1318="","",①陸連データ貼付け!P1318)</f>
        <v/>
      </c>
      <c r="M1318" s="30" t="str">
        <f>①陸連データ貼付け!Q1318</f>
        <v>一般</v>
      </c>
    </row>
    <row r="1319" spans="1:13">
      <c r="A1319" s="30" t="str">
        <f>IF(①陸連データ貼付け!M1319="","",①陸連データ貼付け!M1319)</f>
        <v>4-145</v>
      </c>
      <c r="B1319" s="30" t="str">
        <f t="shared" si="63"/>
        <v>4</v>
      </c>
      <c r="C1319" s="30" t="str">
        <f t="shared" si="64"/>
        <v>-145</v>
      </c>
      <c r="D1319" s="30">
        <f>①陸連データ貼付け!B1319</f>
        <v>2224919</v>
      </c>
      <c r="E1319" s="30" t="str">
        <f>①陸連データ貼付け!C1319</f>
        <v>黒田　昭夫</v>
      </c>
      <c r="F1319" s="30" t="str">
        <f>ASC(①陸連データ貼付け!D1319)</f>
        <v>ｸﾛﾀﾞ ｱｷｵ</v>
      </c>
      <c r="G1319" s="30" t="str">
        <f>①陸連データ貼付け!E1319</f>
        <v>男</v>
      </c>
      <c r="H1319" s="30">
        <f>①陸連データ貼付け!H1319</f>
        <v>8188</v>
      </c>
      <c r="I1319" s="30" t="str">
        <f>①陸連データ貼付け!I1319</f>
        <v>豊橋クラブ</v>
      </c>
      <c r="J1319" s="30" t="str">
        <f>①陸連データ貼付け!J1319</f>
        <v>トヨハシクラブ</v>
      </c>
      <c r="K1319" s="30" t="str">
        <f t="shared" si="65"/>
        <v>豊橋クラブ</v>
      </c>
      <c r="L1319" s="30" t="str">
        <f>IF(①陸連データ貼付け!P1319="","",①陸連データ貼付け!P1319)</f>
        <v/>
      </c>
      <c r="M1319" s="30" t="str">
        <f>①陸連データ貼付け!Q1319</f>
        <v>一般</v>
      </c>
    </row>
    <row r="1320" spans="1:13">
      <c r="A1320" s="30" t="str">
        <f>IF(①陸連データ貼付け!M1320="","",①陸連データ貼付け!M1320)</f>
        <v>4-165</v>
      </c>
      <c r="B1320" s="30" t="str">
        <f t="shared" si="63"/>
        <v>4</v>
      </c>
      <c r="C1320" s="30" t="str">
        <f t="shared" si="64"/>
        <v>-165</v>
      </c>
      <c r="D1320" s="30">
        <f>①陸連データ貼付け!B1320</f>
        <v>2931116</v>
      </c>
      <c r="E1320" s="30" t="str">
        <f>①陸連データ貼付け!C1320</f>
        <v>小塚　慎一</v>
      </c>
      <c r="F1320" s="30" t="str">
        <f>ASC(①陸連データ貼付け!D1320)</f>
        <v>ｺﾂﾞｶ ｼﾝｲﾁ</v>
      </c>
      <c r="G1320" s="30" t="str">
        <f>①陸連データ貼付け!E1320</f>
        <v>男</v>
      </c>
      <c r="H1320" s="30">
        <f>①陸連データ貼付け!H1320</f>
        <v>8188</v>
      </c>
      <c r="I1320" s="30" t="str">
        <f>①陸連データ貼付け!I1320</f>
        <v>豊橋クラブ</v>
      </c>
      <c r="J1320" s="30" t="str">
        <f>①陸連データ貼付け!J1320</f>
        <v>トヨハシクラブ</v>
      </c>
      <c r="K1320" s="30" t="str">
        <f t="shared" si="65"/>
        <v>豊橋クラブ</v>
      </c>
      <c r="L1320" s="30" t="str">
        <f>IF(①陸連データ貼付け!P1320="","",①陸連データ貼付け!P1320)</f>
        <v/>
      </c>
      <c r="M1320" s="30" t="str">
        <f>①陸連データ貼付け!Q1320</f>
        <v>一般</v>
      </c>
    </row>
    <row r="1321" spans="1:13">
      <c r="A1321" s="30" t="str">
        <f>IF(①陸連データ貼付け!M1321="","",①陸連データ貼付け!M1321)</f>
        <v>4-177</v>
      </c>
      <c r="B1321" s="30" t="str">
        <f t="shared" si="63"/>
        <v>4</v>
      </c>
      <c r="C1321" s="30" t="str">
        <f t="shared" si="64"/>
        <v>-177</v>
      </c>
      <c r="D1321" s="30">
        <f>①陸連データ貼付け!B1321</f>
        <v>2933724</v>
      </c>
      <c r="E1321" s="30" t="str">
        <f>①陸連データ貼付け!C1321</f>
        <v>小林　整</v>
      </c>
      <c r="F1321" s="30" t="str">
        <f>ASC(①陸連データ貼付け!D1321)</f>
        <v>ｺﾊﾞﾔｼ ﾀﾀﾞｼ</v>
      </c>
      <c r="G1321" s="30" t="str">
        <f>①陸連データ貼付け!E1321</f>
        <v>男</v>
      </c>
      <c r="H1321" s="30">
        <f>①陸連データ貼付け!H1321</f>
        <v>8188</v>
      </c>
      <c r="I1321" s="30" t="str">
        <f>①陸連データ貼付け!I1321</f>
        <v>豊橋クラブ</v>
      </c>
      <c r="J1321" s="30" t="str">
        <f>①陸連データ貼付け!J1321</f>
        <v>トヨハシクラブ</v>
      </c>
      <c r="K1321" s="30" t="str">
        <f t="shared" si="65"/>
        <v>豊橋クラブ</v>
      </c>
      <c r="L1321" s="30" t="str">
        <f>IF(①陸連データ貼付け!P1321="","",①陸連データ貼付け!P1321)</f>
        <v/>
      </c>
      <c r="M1321" s="30" t="str">
        <f>①陸連データ貼付け!Q1321</f>
        <v>一般</v>
      </c>
    </row>
    <row r="1322" spans="1:13">
      <c r="A1322" s="30" t="str">
        <f>IF(①陸連データ貼付け!M1322="","",①陸連データ貼付け!M1322)</f>
        <v>4-179</v>
      </c>
      <c r="B1322" s="30" t="str">
        <f t="shared" ref="B1322:B1385" si="66">LEFT(A1322,1)</f>
        <v>4</v>
      </c>
      <c r="C1322" s="30" t="str">
        <f t="shared" ref="C1322:C1385" si="67">REPLACE(A1322,1,1,"")</f>
        <v>-179</v>
      </c>
      <c r="D1322" s="30">
        <f>①陸連データ貼付け!B1322</f>
        <v>2934119</v>
      </c>
      <c r="E1322" s="30" t="str">
        <f>①陸連データ貼付け!C1322</f>
        <v>佐藤　悦子</v>
      </c>
      <c r="F1322" s="30" t="str">
        <f>ASC(①陸連データ貼付け!D1322)</f>
        <v>ｻﾄｳ ｴﾂｺ</v>
      </c>
      <c r="G1322" s="30" t="str">
        <f>①陸連データ貼付け!E1322</f>
        <v>女</v>
      </c>
      <c r="H1322" s="30">
        <f>①陸連データ貼付け!H1322</f>
        <v>8188</v>
      </c>
      <c r="I1322" s="30" t="str">
        <f>①陸連データ貼付け!I1322</f>
        <v>豊橋クラブ</v>
      </c>
      <c r="J1322" s="30" t="str">
        <f>①陸連データ貼付け!J1322</f>
        <v>トヨハシクラブ</v>
      </c>
      <c r="K1322" s="30" t="str">
        <f t="shared" ref="K1322:K1385" si="68">I1322</f>
        <v>豊橋クラブ</v>
      </c>
      <c r="L1322" s="30" t="str">
        <f>IF(①陸連データ貼付け!P1322="","",①陸連データ貼付け!P1322)</f>
        <v/>
      </c>
      <c r="M1322" s="30" t="str">
        <f>①陸連データ貼付け!Q1322</f>
        <v>一般</v>
      </c>
    </row>
    <row r="1323" spans="1:13">
      <c r="A1323" s="30" t="str">
        <f>IF(①陸連データ貼付け!M1323="","",①陸連データ貼付け!M1323)</f>
        <v>4-183</v>
      </c>
      <c r="B1323" s="30" t="str">
        <f t="shared" si="66"/>
        <v>4</v>
      </c>
      <c r="C1323" s="30" t="str">
        <f t="shared" si="67"/>
        <v>-183</v>
      </c>
      <c r="D1323" s="30">
        <f>①陸連データ貼付け!B1323</f>
        <v>2935221</v>
      </c>
      <c r="E1323" s="30" t="str">
        <f>①陸連データ貼付け!C1323</f>
        <v>佐藤　充</v>
      </c>
      <c r="F1323" s="30" t="str">
        <f>ASC(①陸連データ貼付け!D1323)</f>
        <v>ｻﾄｳ ﾐﾂﾙ</v>
      </c>
      <c r="G1323" s="30" t="str">
        <f>①陸連データ貼付け!E1323</f>
        <v>男</v>
      </c>
      <c r="H1323" s="30">
        <f>①陸連データ貼付け!H1323</f>
        <v>8188</v>
      </c>
      <c r="I1323" s="30" t="str">
        <f>①陸連データ貼付け!I1323</f>
        <v>豊橋クラブ</v>
      </c>
      <c r="J1323" s="30" t="str">
        <f>①陸連データ貼付け!J1323</f>
        <v>トヨハシクラブ</v>
      </c>
      <c r="K1323" s="30" t="str">
        <f t="shared" si="68"/>
        <v>豊橋クラブ</v>
      </c>
      <c r="L1323" s="30" t="str">
        <f>IF(①陸連データ貼付け!P1323="","",①陸連データ貼付け!P1323)</f>
        <v/>
      </c>
      <c r="M1323" s="30" t="str">
        <f>①陸連データ貼付け!Q1323</f>
        <v>一般</v>
      </c>
    </row>
    <row r="1324" spans="1:13">
      <c r="A1324" s="30" t="str">
        <f>IF(①陸連データ貼付け!M1324="","",①陸連データ貼付け!M1324)</f>
        <v>4-159</v>
      </c>
      <c r="B1324" s="30" t="str">
        <f t="shared" si="66"/>
        <v>4</v>
      </c>
      <c r="C1324" s="30" t="str">
        <f t="shared" si="67"/>
        <v>-159</v>
      </c>
      <c r="D1324" s="30">
        <f>①陸連データ貼付け!B1324</f>
        <v>2930216</v>
      </c>
      <c r="E1324" s="30" t="str">
        <f>①陸連データ貼付け!C1324</f>
        <v>柴田　要吉</v>
      </c>
      <c r="F1324" s="30" t="str">
        <f>ASC(①陸連データ貼付け!D1324)</f>
        <v>ｼﾊﾞﾀ ﾖｳｷﾁ</v>
      </c>
      <c r="G1324" s="30" t="str">
        <f>①陸連データ貼付け!E1324</f>
        <v>男</v>
      </c>
      <c r="H1324" s="30">
        <f>①陸連データ貼付け!H1324</f>
        <v>8188</v>
      </c>
      <c r="I1324" s="30" t="str">
        <f>①陸連データ貼付け!I1324</f>
        <v>豊橋クラブ</v>
      </c>
      <c r="J1324" s="30" t="str">
        <f>①陸連データ貼付け!J1324</f>
        <v>トヨハシクラブ</v>
      </c>
      <c r="K1324" s="30" t="str">
        <f t="shared" si="68"/>
        <v>豊橋クラブ</v>
      </c>
      <c r="L1324" s="30" t="str">
        <f>IF(①陸連データ貼付け!P1324="","",①陸連データ貼付け!P1324)</f>
        <v/>
      </c>
      <c r="M1324" s="30" t="str">
        <f>①陸連データ貼付け!Q1324</f>
        <v>一般</v>
      </c>
    </row>
    <row r="1325" spans="1:13">
      <c r="A1325" s="30" t="str">
        <f>IF(①陸連データ貼付け!M1325="","",①陸連データ貼付け!M1325)</f>
        <v>4-170</v>
      </c>
      <c r="B1325" s="30" t="str">
        <f t="shared" si="66"/>
        <v>4</v>
      </c>
      <c r="C1325" s="30" t="str">
        <f t="shared" si="67"/>
        <v>-170</v>
      </c>
      <c r="D1325" s="30">
        <f>①陸連データ貼付け!B1325</f>
        <v>2931722</v>
      </c>
      <c r="E1325" s="30" t="str">
        <f>①陸連データ貼付け!C1325</f>
        <v>白井　公子</v>
      </c>
      <c r="F1325" s="30" t="str">
        <f>ASC(①陸連データ貼付け!D1325)</f>
        <v>ｼﾗｲ ｷﾐｺ</v>
      </c>
      <c r="G1325" s="30" t="str">
        <f>①陸連データ貼付け!E1325</f>
        <v>女</v>
      </c>
      <c r="H1325" s="30">
        <f>①陸連データ貼付け!H1325</f>
        <v>8188</v>
      </c>
      <c r="I1325" s="30" t="str">
        <f>①陸連データ貼付け!I1325</f>
        <v>豊橋クラブ</v>
      </c>
      <c r="J1325" s="30" t="str">
        <f>①陸連データ貼付け!J1325</f>
        <v>トヨハシクラブ</v>
      </c>
      <c r="K1325" s="30" t="str">
        <f t="shared" si="68"/>
        <v>豊橋クラブ</v>
      </c>
      <c r="L1325" s="30" t="str">
        <f>IF(①陸連データ貼付け!P1325="","",①陸連データ貼付け!P1325)</f>
        <v/>
      </c>
      <c r="M1325" s="30" t="str">
        <f>①陸連データ貼付け!Q1325</f>
        <v>一般</v>
      </c>
    </row>
    <row r="1326" spans="1:13">
      <c r="A1326" s="30" t="str">
        <f>IF(①陸連データ貼付け!M1326="","",①陸連データ貼付け!M1326)</f>
        <v>4-174</v>
      </c>
      <c r="B1326" s="30" t="str">
        <f t="shared" si="66"/>
        <v>4</v>
      </c>
      <c r="C1326" s="30" t="str">
        <f t="shared" si="67"/>
        <v>-174</v>
      </c>
      <c r="D1326" s="30">
        <f>①陸連データ貼付け!B1326</f>
        <v>2932723</v>
      </c>
      <c r="E1326" s="30" t="str">
        <f>①陸連データ貼付け!C1326</f>
        <v>白井　忠彦</v>
      </c>
      <c r="F1326" s="30" t="str">
        <f>ASC(①陸連データ貼付け!D1326)</f>
        <v>ｼﾗｲ ﾀﾀﾞﾋｺ</v>
      </c>
      <c r="G1326" s="30" t="str">
        <f>①陸連データ貼付け!E1326</f>
        <v>男</v>
      </c>
      <c r="H1326" s="30">
        <f>①陸連データ貼付け!H1326</f>
        <v>8188</v>
      </c>
      <c r="I1326" s="30" t="str">
        <f>①陸連データ貼付け!I1326</f>
        <v>豊橋クラブ</v>
      </c>
      <c r="J1326" s="30" t="str">
        <f>①陸連データ貼付け!J1326</f>
        <v>トヨハシクラブ</v>
      </c>
      <c r="K1326" s="30" t="str">
        <f t="shared" si="68"/>
        <v>豊橋クラブ</v>
      </c>
      <c r="L1326" s="30" t="str">
        <f>IF(①陸連データ貼付け!P1326="","",①陸連データ貼付け!P1326)</f>
        <v/>
      </c>
      <c r="M1326" s="30" t="str">
        <f>①陸連データ貼付け!Q1326</f>
        <v>一般</v>
      </c>
    </row>
    <row r="1327" spans="1:13">
      <c r="A1327" s="30" t="str">
        <f>IF(①陸連データ貼付け!M1327="","",①陸連データ貼付け!M1327)</f>
        <v>4-185</v>
      </c>
      <c r="B1327" s="30" t="str">
        <f t="shared" si="66"/>
        <v>4</v>
      </c>
      <c r="C1327" s="30" t="str">
        <f t="shared" si="67"/>
        <v>-185</v>
      </c>
      <c r="D1327" s="30">
        <f>①陸連データ貼付け!B1327</f>
        <v>25061418</v>
      </c>
      <c r="E1327" s="30" t="str">
        <f>①陸連データ貼付け!C1327</f>
        <v>白井　英昭</v>
      </c>
      <c r="F1327" s="30" t="str">
        <f>ASC(①陸連データ貼付け!D1327)</f>
        <v>ｼﾗｲ ﾋﾃﾞｱｷ</v>
      </c>
      <c r="G1327" s="30" t="str">
        <f>①陸連データ貼付け!E1327</f>
        <v>男</v>
      </c>
      <c r="H1327" s="30">
        <f>①陸連データ貼付け!H1327</f>
        <v>8188</v>
      </c>
      <c r="I1327" s="30" t="str">
        <f>①陸連データ貼付け!I1327</f>
        <v>豊橋クラブ</v>
      </c>
      <c r="J1327" s="30" t="str">
        <f>①陸連データ貼付け!J1327</f>
        <v>トヨハシクラブ</v>
      </c>
      <c r="K1327" s="30" t="str">
        <f t="shared" si="68"/>
        <v>豊橋クラブ</v>
      </c>
      <c r="L1327" s="30" t="str">
        <f>IF(①陸連データ貼付け!P1327="","",①陸連データ貼付け!P1327)</f>
        <v/>
      </c>
      <c r="M1327" s="30" t="str">
        <f>①陸連データ貼付け!Q1327</f>
        <v>一般</v>
      </c>
    </row>
    <row r="1328" spans="1:13">
      <c r="A1328" s="30" t="str">
        <f>IF(①陸連データ貼付け!M1328="","",①陸連データ貼付け!M1328)</f>
        <v>4-156</v>
      </c>
      <c r="B1328" s="30" t="str">
        <f t="shared" si="66"/>
        <v>4</v>
      </c>
      <c r="C1328" s="30" t="str">
        <f t="shared" si="67"/>
        <v>-156</v>
      </c>
      <c r="D1328" s="30">
        <f>①陸連データ貼付け!B1328</f>
        <v>2929729</v>
      </c>
      <c r="E1328" s="30" t="str">
        <f>①陸連データ貼付け!C1328</f>
        <v>白井　雅則</v>
      </c>
      <c r="F1328" s="30" t="str">
        <f>ASC(①陸連データ貼付け!D1328)</f>
        <v>ｼﾗｲ ﾏｻﾉﾘ</v>
      </c>
      <c r="G1328" s="30" t="str">
        <f>①陸連データ貼付け!E1328</f>
        <v>男</v>
      </c>
      <c r="H1328" s="30">
        <f>①陸連データ貼付け!H1328</f>
        <v>8188</v>
      </c>
      <c r="I1328" s="30" t="str">
        <f>①陸連データ貼付け!I1328</f>
        <v>豊橋クラブ</v>
      </c>
      <c r="J1328" s="30" t="str">
        <f>①陸連データ貼付け!J1328</f>
        <v>トヨハシクラブ</v>
      </c>
      <c r="K1328" s="30" t="str">
        <f t="shared" si="68"/>
        <v>豊橋クラブ</v>
      </c>
      <c r="L1328" s="30" t="str">
        <f>IF(①陸連データ貼付け!P1328="","",①陸連データ貼付け!P1328)</f>
        <v/>
      </c>
      <c r="M1328" s="30" t="str">
        <f>①陸連データ貼付け!Q1328</f>
        <v>一般</v>
      </c>
    </row>
    <row r="1329" spans="1:13">
      <c r="A1329" s="30" t="str">
        <f>IF(①陸連データ貼付け!M1329="","",①陸連データ貼付け!M1329)</f>
        <v>4-160</v>
      </c>
      <c r="B1329" s="30" t="str">
        <f t="shared" si="66"/>
        <v>4</v>
      </c>
      <c r="C1329" s="30" t="str">
        <f t="shared" si="67"/>
        <v>-160</v>
      </c>
      <c r="D1329" s="30">
        <f>①陸連データ貼付け!B1329</f>
        <v>2930317</v>
      </c>
      <c r="E1329" s="30" t="str">
        <f>①陸連データ貼付け!C1329</f>
        <v>白井　良三</v>
      </c>
      <c r="F1329" s="30" t="str">
        <f>ASC(①陸連データ貼付け!D1329)</f>
        <v>ｼﾗｲ ﾘｮｳｿﾞｳ</v>
      </c>
      <c r="G1329" s="30" t="str">
        <f>①陸連データ貼付け!E1329</f>
        <v>男</v>
      </c>
      <c r="H1329" s="30">
        <f>①陸連データ貼付け!H1329</f>
        <v>8188</v>
      </c>
      <c r="I1329" s="30" t="str">
        <f>①陸連データ貼付け!I1329</f>
        <v>豊橋クラブ</v>
      </c>
      <c r="J1329" s="30" t="str">
        <f>①陸連データ貼付け!J1329</f>
        <v>トヨハシクラブ</v>
      </c>
      <c r="K1329" s="30" t="str">
        <f t="shared" si="68"/>
        <v>豊橋クラブ</v>
      </c>
      <c r="L1329" s="30" t="str">
        <f>IF(①陸連データ貼付け!P1329="","",①陸連データ貼付け!P1329)</f>
        <v/>
      </c>
      <c r="M1329" s="30" t="str">
        <f>①陸連データ貼付け!Q1329</f>
        <v>一般</v>
      </c>
    </row>
    <row r="1330" spans="1:13">
      <c r="A1330" s="30" t="str">
        <f>IF(①陸連データ貼付け!M1330="","",①陸連データ貼付け!M1330)</f>
        <v>4-164</v>
      </c>
      <c r="B1330" s="30" t="str">
        <f t="shared" si="66"/>
        <v>4</v>
      </c>
      <c r="C1330" s="30" t="str">
        <f t="shared" si="67"/>
        <v>-164</v>
      </c>
      <c r="D1330" s="30">
        <f>①陸連データ貼付け!B1330</f>
        <v>2930923</v>
      </c>
      <c r="E1330" s="30" t="str">
        <f>①陸連データ貼付け!C1330</f>
        <v>神藤　敏人</v>
      </c>
      <c r="F1330" s="30" t="str">
        <f>ASC(①陸連データ貼付け!D1330)</f>
        <v>ｼﾞﾝﾄﾞｳ ﾄｼﾋﾄ</v>
      </c>
      <c r="G1330" s="30" t="str">
        <f>①陸連データ貼付け!E1330</f>
        <v>男</v>
      </c>
      <c r="H1330" s="30">
        <f>①陸連データ貼付け!H1330</f>
        <v>8188</v>
      </c>
      <c r="I1330" s="30" t="str">
        <f>①陸連データ貼付け!I1330</f>
        <v>豊橋クラブ</v>
      </c>
      <c r="J1330" s="30" t="str">
        <f>①陸連データ貼付け!J1330</f>
        <v>トヨハシクラブ</v>
      </c>
      <c r="K1330" s="30" t="str">
        <f t="shared" si="68"/>
        <v>豊橋クラブ</v>
      </c>
      <c r="L1330" s="30" t="str">
        <f>IF(①陸連データ貼付け!P1330="","",①陸連データ貼付け!P1330)</f>
        <v/>
      </c>
      <c r="M1330" s="30" t="str">
        <f>①陸連データ貼付け!Q1330</f>
        <v>一般</v>
      </c>
    </row>
    <row r="1331" spans="1:13">
      <c r="A1331" s="30" t="str">
        <f>IF(①陸連データ貼付け!M1331="","",①陸連データ貼付け!M1331)</f>
        <v>4-188</v>
      </c>
      <c r="B1331" s="30" t="str">
        <f t="shared" si="66"/>
        <v>4</v>
      </c>
      <c r="C1331" s="30" t="str">
        <f t="shared" si="67"/>
        <v>-188</v>
      </c>
      <c r="D1331" s="30">
        <f>①陸連データ貼付け!B1331</f>
        <v>71786837</v>
      </c>
      <c r="E1331" s="30" t="str">
        <f>①陸連データ貼付け!C1331</f>
        <v>鈴木　俊也</v>
      </c>
      <c r="F1331" s="30" t="str">
        <f>ASC(①陸連データ貼付け!D1331)</f>
        <v>ｽｽﾞｷ ｼｭﾝﾔ</v>
      </c>
      <c r="G1331" s="30" t="str">
        <f>①陸連データ貼付け!E1331</f>
        <v>男</v>
      </c>
      <c r="H1331" s="30">
        <f>①陸連データ貼付け!H1331</f>
        <v>8188</v>
      </c>
      <c r="I1331" s="30" t="str">
        <f>①陸連データ貼付け!I1331</f>
        <v>豊橋クラブ</v>
      </c>
      <c r="J1331" s="30" t="str">
        <f>①陸連データ貼付け!J1331</f>
        <v>トヨハシクラブ</v>
      </c>
      <c r="K1331" s="30" t="str">
        <f t="shared" si="68"/>
        <v>豊橋クラブ</v>
      </c>
      <c r="L1331" s="30" t="str">
        <f>IF(①陸連データ貼付け!P1331="","",①陸連データ貼付け!P1331)</f>
        <v/>
      </c>
      <c r="M1331" s="30" t="str">
        <f>①陸連データ貼付け!Q1331</f>
        <v>一般</v>
      </c>
    </row>
    <row r="1332" spans="1:13">
      <c r="A1332" s="30" t="str">
        <f>IF(①陸連データ貼付け!M1332="","",①陸連データ貼付け!M1332)</f>
        <v>4-162</v>
      </c>
      <c r="B1332" s="30" t="str">
        <f t="shared" si="66"/>
        <v>4</v>
      </c>
      <c r="C1332" s="30" t="str">
        <f t="shared" si="67"/>
        <v>-162</v>
      </c>
      <c r="D1332" s="30">
        <f>①陸連データ貼付け!B1332</f>
        <v>2930519</v>
      </c>
      <c r="E1332" s="30" t="str">
        <f>①陸連データ貼付け!C1332</f>
        <v>鈴木　政男</v>
      </c>
      <c r="F1332" s="30" t="str">
        <f>ASC(①陸連データ貼付け!D1332)</f>
        <v>ｽｽﾞｷ ﾏｻｵ</v>
      </c>
      <c r="G1332" s="30" t="str">
        <f>①陸連データ貼付け!E1332</f>
        <v>男</v>
      </c>
      <c r="H1332" s="30">
        <f>①陸連データ貼付け!H1332</f>
        <v>8188</v>
      </c>
      <c r="I1332" s="30" t="str">
        <f>①陸連データ貼付け!I1332</f>
        <v>豊橋クラブ</v>
      </c>
      <c r="J1332" s="30" t="str">
        <f>①陸連データ貼付け!J1332</f>
        <v>トヨハシクラブ</v>
      </c>
      <c r="K1332" s="30" t="str">
        <f t="shared" si="68"/>
        <v>豊橋クラブ</v>
      </c>
      <c r="L1332" s="30" t="str">
        <f>IF(①陸連データ貼付け!P1332="","",①陸連データ貼付け!P1332)</f>
        <v/>
      </c>
      <c r="M1332" s="30" t="str">
        <f>①陸連データ貼付け!Q1332</f>
        <v>一般</v>
      </c>
    </row>
    <row r="1333" spans="1:13">
      <c r="A1333" s="30" t="str">
        <f>IF(①陸連データ貼付け!M1333="","",①陸連データ貼付け!M1333)</f>
        <v>4-154</v>
      </c>
      <c r="B1333" s="30" t="str">
        <f t="shared" si="66"/>
        <v>4</v>
      </c>
      <c r="C1333" s="30" t="str">
        <f t="shared" si="67"/>
        <v>-154</v>
      </c>
      <c r="D1333" s="30">
        <f>①陸連データ貼付け!B1333</f>
        <v>2929123</v>
      </c>
      <c r="E1333" s="30" t="str">
        <f>①陸連データ貼付け!C1333</f>
        <v>田中　喜久子</v>
      </c>
      <c r="F1333" s="30" t="str">
        <f>ASC(①陸連データ貼付け!D1333)</f>
        <v>ﾀﾅｶ ｷｸｺ</v>
      </c>
      <c r="G1333" s="30" t="str">
        <f>①陸連データ貼付け!E1333</f>
        <v>女</v>
      </c>
      <c r="H1333" s="30">
        <f>①陸連データ貼付け!H1333</f>
        <v>8188</v>
      </c>
      <c r="I1333" s="30" t="str">
        <f>①陸連データ貼付け!I1333</f>
        <v>豊橋クラブ</v>
      </c>
      <c r="J1333" s="30" t="str">
        <f>①陸連データ貼付け!J1333</f>
        <v>トヨハシクラブ</v>
      </c>
      <c r="K1333" s="30" t="str">
        <f t="shared" si="68"/>
        <v>豊橋クラブ</v>
      </c>
      <c r="L1333" s="30" t="str">
        <f>IF(①陸連データ貼付け!P1333="","",①陸連データ貼付け!P1333)</f>
        <v/>
      </c>
      <c r="M1333" s="30" t="str">
        <f>①陸連データ貼付け!Q1333</f>
        <v>一般</v>
      </c>
    </row>
    <row r="1334" spans="1:13">
      <c r="A1334" s="30" t="str">
        <f>IF(①陸連データ貼付け!M1334="","",①陸連データ貼付け!M1334)</f>
        <v>4-180</v>
      </c>
      <c r="B1334" s="30" t="str">
        <f t="shared" si="66"/>
        <v>4</v>
      </c>
      <c r="C1334" s="30" t="str">
        <f t="shared" si="67"/>
        <v>-180</v>
      </c>
      <c r="D1334" s="30">
        <f>①陸連データ貼付け!B1334</f>
        <v>2934422</v>
      </c>
      <c r="E1334" s="30" t="str">
        <f>①陸連データ貼付け!C1334</f>
        <v>中村　昭広</v>
      </c>
      <c r="F1334" s="30" t="str">
        <f>ASC(①陸連データ貼付け!D1334)</f>
        <v>ﾅｶﾑﾗ ｱｷﾋﾛ</v>
      </c>
      <c r="G1334" s="30" t="str">
        <f>①陸連データ貼付け!E1334</f>
        <v>男</v>
      </c>
      <c r="H1334" s="30">
        <f>①陸連データ貼付け!H1334</f>
        <v>8188</v>
      </c>
      <c r="I1334" s="30" t="str">
        <f>①陸連データ貼付け!I1334</f>
        <v>豊橋クラブ</v>
      </c>
      <c r="J1334" s="30" t="str">
        <f>①陸連データ貼付け!J1334</f>
        <v>トヨハシクラブ</v>
      </c>
      <c r="K1334" s="30" t="str">
        <f t="shared" si="68"/>
        <v>豊橋クラブ</v>
      </c>
      <c r="L1334" s="30" t="str">
        <f>IF(①陸連データ貼付け!P1334="","",①陸連データ貼付け!P1334)</f>
        <v/>
      </c>
      <c r="M1334" s="30" t="str">
        <f>①陸連データ貼付け!Q1334</f>
        <v>一般</v>
      </c>
    </row>
    <row r="1335" spans="1:13">
      <c r="A1335" s="30" t="str">
        <f>IF(①陸連データ貼付け!M1335="","",①陸連データ貼付け!M1335)</f>
        <v>4-157</v>
      </c>
      <c r="B1335" s="30" t="str">
        <f t="shared" si="66"/>
        <v>4</v>
      </c>
      <c r="C1335" s="30" t="str">
        <f t="shared" si="67"/>
        <v>-157</v>
      </c>
      <c r="D1335" s="30">
        <f>①陸連データ貼付け!B1335</f>
        <v>2929931</v>
      </c>
      <c r="E1335" s="30" t="str">
        <f>①陸連データ貼付け!C1335</f>
        <v>中村　清</v>
      </c>
      <c r="F1335" s="30" t="str">
        <f>ASC(①陸連データ貼付け!D1335)</f>
        <v>ﾅｶﾑﾗ ｷﾖｼ</v>
      </c>
      <c r="G1335" s="30" t="str">
        <f>①陸連データ貼付け!E1335</f>
        <v>男</v>
      </c>
      <c r="H1335" s="30">
        <f>①陸連データ貼付け!H1335</f>
        <v>8188</v>
      </c>
      <c r="I1335" s="30" t="str">
        <f>①陸連データ貼付け!I1335</f>
        <v>豊橋クラブ</v>
      </c>
      <c r="J1335" s="30" t="str">
        <f>①陸連データ貼付け!J1335</f>
        <v>トヨハシクラブ</v>
      </c>
      <c r="K1335" s="30" t="str">
        <f t="shared" si="68"/>
        <v>豊橋クラブ</v>
      </c>
      <c r="L1335" s="30" t="str">
        <f>IF(①陸連データ貼付け!P1335="","",①陸連データ貼付け!P1335)</f>
        <v/>
      </c>
      <c r="M1335" s="30" t="str">
        <f>①陸連データ貼付け!Q1335</f>
        <v>一般</v>
      </c>
    </row>
    <row r="1336" spans="1:13">
      <c r="A1336" s="30" t="str">
        <f>IF(①陸連データ貼付け!M1336="","",①陸連データ貼付け!M1336)</f>
        <v>4-187</v>
      </c>
      <c r="B1336" s="30" t="str">
        <f t="shared" si="66"/>
        <v>4</v>
      </c>
      <c r="C1336" s="30" t="str">
        <f t="shared" si="67"/>
        <v>-187</v>
      </c>
      <c r="D1336" s="30">
        <f>①陸連データ貼付け!B1336</f>
        <v>35825023</v>
      </c>
      <c r="E1336" s="30" t="str">
        <f>①陸連データ貼付け!C1336</f>
        <v>西崎　里織</v>
      </c>
      <c r="F1336" s="30" t="str">
        <f>ASC(①陸連データ貼付け!D1336)</f>
        <v>ﾆｼｻﾞｷ ｻｵﾘ</v>
      </c>
      <c r="G1336" s="30" t="str">
        <f>①陸連データ貼付け!E1336</f>
        <v>女</v>
      </c>
      <c r="H1336" s="30">
        <f>①陸連データ貼付け!H1336</f>
        <v>8188</v>
      </c>
      <c r="I1336" s="30" t="str">
        <f>①陸連データ貼付け!I1336</f>
        <v>豊橋クラブ</v>
      </c>
      <c r="J1336" s="30" t="str">
        <f>①陸連データ貼付け!J1336</f>
        <v>トヨハシクラブ</v>
      </c>
      <c r="K1336" s="30" t="str">
        <f t="shared" si="68"/>
        <v>豊橋クラブ</v>
      </c>
      <c r="L1336" s="30" t="str">
        <f>IF(①陸連データ貼付け!P1336="","",①陸連データ貼付け!P1336)</f>
        <v/>
      </c>
      <c r="M1336" s="30" t="str">
        <f>①陸連データ貼付け!Q1336</f>
        <v>一般</v>
      </c>
    </row>
    <row r="1337" spans="1:13">
      <c r="A1337" s="30" t="str">
        <f>IF(①陸連データ貼付け!M1337="","",①陸連データ貼付け!M1337)</f>
        <v>4-150</v>
      </c>
      <c r="B1337" s="30" t="str">
        <f t="shared" si="66"/>
        <v>4</v>
      </c>
      <c r="C1337" s="30" t="str">
        <f t="shared" si="67"/>
        <v>-150</v>
      </c>
      <c r="D1337" s="30">
        <f>①陸連データ貼付け!B1337</f>
        <v>2928526</v>
      </c>
      <c r="E1337" s="30" t="str">
        <f>①陸連データ貼付け!C1337</f>
        <v>服部　清</v>
      </c>
      <c r="F1337" s="30" t="str">
        <f>ASC(①陸連データ貼付け!D1337)</f>
        <v>ﾊｯﾄﾘ ｷﾖｼ</v>
      </c>
      <c r="G1337" s="30" t="str">
        <f>①陸連データ貼付け!E1337</f>
        <v>男</v>
      </c>
      <c r="H1337" s="30">
        <f>①陸連データ貼付け!H1337</f>
        <v>8188</v>
      </c>
      <c r="I1337" s="30" t="str">
        <f>①陸連データ貼付け!I1337</f>
        <v>豊橋クラブ</v>
      </c>
      <c r="J1337" s="30" t="str">
        <f>①陸連データ貼付け!J1337</f>
        <v>トヨハシクラブ</v>
      </c>
      <c r="K1337" s="30" t="str">
        <f t="shared" si="68"/>
        <v>豊橋クラブ</v>
      </c>
      <c r="L1337" s="30" t="str">
        <f>IF(①陸連データ貼付け!P1337="","",①陸連データ貼付け!P1337)</f>
        <v/>
      </c>
      <c r="M1337" s="30" t="str">
        <f>①陸連データ貼付け!Q1337</f>
        <v>一般</v>
      </c>
    </row>
    <row r="1338" spans="1:13">
      <c r="A1338" s="30" t="str">
        <f>IF(①陸連データ貼付け!M1338="","",①陸連データ貼付け!M1338)</f>
        <v>4-149</v>
      </c>
      <c r="B1338" s="30" t="str">
        <f t="shared" si="66"/>
        <v>4</v>
      </c>
      <c r="C1338" s="30" t="str">
        <f t="shared" si="67"/>
        <v>-149</v>
      </c>
      <c r="D1338" s="30">
        <f>①陸連データ貼付け!B1338</f>
        <v>2928324</v>
      </c>
      <c r="E1338" s="30" t="str">
        <f>①陸連データ貼付け!C1338</f>
        <v>林　孜</v>
      </c>
      <c r="F1338" s="30" t="str">
        <f>ASC(①陸連データ貼付け!D1338)</f>
        <v>ﾊﾔｼ ﾂﾄﾑ</v>
      </c>
      <c r="G1338" s="30" t="str">
        <f>①陸連データ貼付け!E1338</f>
        <v>男</v>
      </c>
      <c r="H1338" s="30">
        <f>①陸連データ貼付け!H1338</f>
        <v>8188</v>
      </c>
      <c r="I1338" s="30" t="str">
        <f>①陸連データ貼付け!I1338</f>
        <v>豊橋クラブ</v>
      </c>
      <c r="J1338" s="30" t="str">
        <f>①陸連データ貼付け!J1338</f>
        <v>トヨハシクラブ</v>
      </c>
      <c r="K1338" s="30" t="str">
        <f t="shared" si="68"/>
        <v>豊橋クラブ</v>
      </c>
      <c r="L1338" s="30" t="str">
        <f>IF(①陸連データ貼付け!P1338="","",①陸連データ貼付け!P1338)</f>
        <v/>
      </c>
      <c r="M1338" s="30" t="str">
        <f>①陸連データ貼付け!Q1338</f>
        <v>一般</v>
      </c>
    </row>
    <row r="1339" spans="1:13">
      <c r="A1339" s="30" t="str">
        <f>IF(①陸連データ貼付け!M1339="","",①陸連データ貼付け!M1339)</f>
        <v>4-158</v>
      </c>
      <c r="B1339" s="30" t="str">
        <f t="shared" si="66"/>
        <v>4</v>
      </c>
      <c r="C1339" s="30" t="str">
        <f t="shared" si="67"/>
        <v>-158</v>
      </c>
      <c r="D1339" s="30">
        <f>①陸連データ貼付け!B1339</f>
        <v>2930115</v>
      </c>
      <c r="E1339" s="30" t="str">
        <f>①陸連データ貼付け!C1339</f>
        <v>巴山　鉱一</v>
      </c>
      <c r="F1339" s="30" t="str">
        <f>ASC(①陸連データ貼付け!D1339)</f>
        <v>ﾊﾔﾏ ｺｳｲﾁ</v>
      </c>
      <c r="G1339" s="30" t="str">
        <f>①陸連データ貼付け!E1339</f>
        <v>男</v>
      </c>
      <c r="H1339" s="30">
        <f>①陸連データ貼付け!H1339</f>
        <v>8188</v>
      </c>
      <c r="I1339" s="30" t="str">
        <f>①陸連データ貼付け!I1339</f>
        <v>豊橋クラブ</v>
      </c>
      <c r="J1339" s="30" t="str">
        <f>①陸連データ貼付け!J1339</f>
        <v>トヨハシクラブ</v>
      </c>
      <c r="K1339" s="30" t="str">
        <f t="shared" si="68"/>
        <v>豊橋クラブ</v>
      </c>
      <c r="L1339" s="30" t="str">
        <f>IF(①陸連データ貼付け!P1339="","",①陸連データ貼付け!P1339)</f>
        <v/>
      </c>
      <c r="M1339" s="30" t="str">
        <f>①陸連データ貼付け!Q1339</f>
        <v>一般</v>
      </c>
    </row>
    <row r="1340" spans="1:13">
      <c r="A1340" s="30" t="str">
        <f>IF(①陸連データ貼付け!M1340="","",①陸連データ貼付け!M1340)</f>
        <v>4-171</v>
      </c>
      <c r="B1340" s="30" t="str">
        <f t="shared" si="66"/>
        <v>4</v>
      </c>
      <c r="C1340" s="30" t="str">
        <f t="shared" si="67"/>
        <v>-171</v>
      </c>
      <c r="D1340" s="30">
        <f>①陸連データ貼付け!B1340</f>
        <v>2931823</v>
      </c>
      <c r="E1340" s="30" t="str">
        <f>①陸連データ貼付け!C1340</f>
        <v>原　公彦</v>
      </c>
      <c r="F1340" s="30" t="str">
        <f>ASC(①陸連データ貼付け!D1340)</f>
        <v>ﾊﾗ ﾄﾓﾋｺ</v>
      </c>
      <c r="G1340" s="30" t="str">
        <f>①陸連データ貼付け!E1340</f>
        <v>男</v>
      </c>
      <c r="H1340" s="30">
        <f>①陸連データ貼付け!H1340</f>
        <v>8188</v>
      </c>
      <c r="I1340" s="30" t="str">
        <f>①陸連データ貼付け!I1340</f>
        <v>豊橋クラブ</v>
      </c>
      <c r="J1340" s="30" t="str">
        <f>①陸連データ貼付け!J1340</f>
        <v>トヨハシクラブ</v>
      </c>
      <c r="K1340" s="30" t="str">
        <f t="shared" si="68"/>
        <v>豊橋クラブ</v>
      </c>
      <c r="L1340" s="30" t="str">
        <f>IF(①陸連データ貼付け!P1340="","",①陸連データ貼付け!P1340)</f>
        <v/>
      </c>
      <c r="M1340" s="30" t="str">
        <f>①陸連データ貼付け!Q1340</f>
        <v>一般</v>
      </c>
    </row>
    <row r="1341" spans="1:13">
      <c r="A1341" s="30" t="str">
        <f>IF(①陸連データ貼付け!M1341="","",①陸連データ貼付け!M1341)</f>
        <v>4-163</v>
      </c>
      <c r="B1341" s="30" t="str">
        <f t="shared" si="66"/>
        <v>4</v>
      </c>
      <c r="C1341" s="30" t="str">
        <f t="shared" si="67"/>
        <v>-163</v>
      </c>
      <c r="D1341" s="30">
        <f>①陸連データ貼付け!B1341</f>
        <v>2930721</v>
      </c>
      <c r="E1341" s="30" t="str">
        <f>①陸連データ貼付け!C1341</f>
        <v>兵藤　重二</v>
      </c>
      <c r="F1341" s="30" t="str">
        <f>ASC(①陸連データ貼付け!D1341)</f>
        <v>ﾋｮｳﾄﾞｳ ｼｹﾞｼﾞ</v>
      </c>
      <c r="G1341" s="30" t="str">
        <f>①陸連データ貼付け!E1341</f>
        <v>男</v>
      </c>
      <c r="H1341" s="30">
        <f>①陸連データ貼付け!H1341</f>
        <v>8188</v>
      </c>
      <c r="I1341" s="30" t="str">
        <f>①陸連データ貼付け!I1341</f>
        <v>豊橋クラブ</v>
      </c>
      <c r="J1341" s="30" t="str">
        <f>①陸連データ貼付け!J1341</f>
        <v>トヨハシクラブ</v>
      </c>
      <c r="K1341" s="30" t="str">
        <f t="shared" si="68"/>
        <v>豊橋クラブ</v>
      </c>
      <c r="L1341" s="30" t="str">
        <f>IF(①陸連データ貼付け!P1341="","",①陸連データ貼付け!P1341)</f>
        <v/>
      </c>
      <c r="M1341" s="30" t="str">
        <f>①陸連データ貼付け!Q1341</f>
        <v>一般</v>
      </c>
    </row>
    <row r="1342" spans="1:13">
      <c r="A1342" s="30" t="str">
        <f>IF(①陸連データ貼付け!M1342="","",①陸連データ貼付け!M1342)</f>
        <v>4-153</v>
      </c>
      <c r="B1342" s="30" t="str">
        <f t="shared" si="66"/>
        <v>4</v>
      </c>
      <c r="C1342" s="30" t="str">
        <f t="shared" si="67"/>
        <v>-153</v>
      </c>
      <c r="D1342" s="30">
        <f>①陸連データ貼付け!B1342</f>
        <v>2929022</v>
      </c>
      <c r="E1342" s="30" t="str">
        <f>①陸連データ貼付け!C1342</f>
        <v>兵道　政明</v>
      </c>
      <c r="F1342" s="30" t="str">
        <f>ASC(①陸連データ貼付け!D1342)</f>
        <v>ﾋｮｳﾄﾞｳ ﾏｻｱｷ</v>
      </c>
      <c r="G1342" s="30" t="str">
        <f>①陸連データ貼付け!E1342</f>
        <v>男</v>
      </c>
      <c r="H1342" s="30">
        <f>①陸連データ貼付け!H1342</f>
        <v>8188</v>
      </c>
      <c r="I1342" s="30" t="str">
        <f>①陸連データ貼付け!I1342</f>
        <v>豊橋クラブ</v>
      </c>
      <c r="J1342" s="30" t="str">
        <f>①陸連データ貼付け!J1342</f>
        <v>トヨハシクラブ</v>
      </c>
      <c r="K1342" s="30" t="str">
        <f t="shared" si="68"/>
        <v>豊橋クラブ</v>
      </c>
      <c r="L1342" s="30" t="str">
        <f>IF(①陸連データ貼付け!P1342="","",①陸連データ貼付け!P1342)</f>
        <v/>
      </c>
      <c r="M1342" s="30" t="str">
        <f>①陸連データ貼付け!Q1342</f>
        <v>一般</v>
      </c>
    </row>
    <row r="1343" spans="1:13">
      <c r="A1343" s="30" t="str">
        <f>IF(①陸連データ貼付け!M1343="","",①陸連データ貼付け!M1343)</f>
        <v>4-192</v>
      </c>
      <c r="B1343" s="30" t="str">
        <f t="shared" si="66"/>
        <v>4</v>
      </c>
      <c r="C1343" s="30" t="str">
        <f t="shared" si="67"/>
        <v>-192</v>
      </c>
      <c r="D1343" s="30">
        <f>①陸連データ貼付け!B1343</f>
        <v>2935322</v>
      </c>
      <c r="E1343" s="30" t="str">
        <f>①陸連データ貼付け!C1343</f>
        <v>福田　勝顕</v>
      </c>
      <c r="F1343" s="30" t="str">
        <f>ASC(①陸連データ貼付け!D1343)</f>
        <v>ﾌｸﾀ ｶﾂｱｷ</v>
      </c>
      <c r="G1343" s="30" t="str">
        <f>①陸連データ貼付け!E1343</f>
        <v>男</v>
      </c>
      <c r="H1343" s="30">
        <f>①陸連データ貼付け!H1343</f>
        <v>8188</v>
      </c>
      <c r="I1343" s="30" t="str">
        <f>①陸連データ貼付け!I1343</f>
        <v>豊橋クラブ</v>
      </c>
      <c r="J1343" s="30" t="str">
        <f>①陸連データ貼付け!J1343</f>
        <v>トヨハシクラブ</v>
      </c>
      <c r="K1343" s="30" t="str">
        <f t="shared" si="68"/>
        <v>豊橋クラブ</v>
      </c>
      <c r="L1343" s="30" t="str">
        <f>IF(①陸連データ貼付け!P1343="","",①陸連データ貼付け!P1343)</f>
        <v/>
      </c>
      <c r="M1343" s="30" t="str">
        <f>①陸連データ貼付け!Q1343</f>
        <v>一般</v>
      </c>
    </row>
    <row r="1344" spans="1:13">
      <c r="A1344" s="30" t="str">
        <f>IF(①陸連データ貼付け!M1344="","",①陸連データ貼付け!M1344)</f>
        <v>4-152</v>
      </c>
      <c r="B1344" s="30" t="str">
        <f t="shared" si="66"/>
        <v>4</v>
      </c>
      <c r="C1344" s="30" t="str">
        <f t="shared" si="67"/>
        <v>-152</v>
      </c>
      <c r="D1344" s="30">
        <f>①陸連データ貼付け!B1344</f>
        <v>2928930</v>
      </c>
      <c r="E1344" s="30" t="str">
        <f>①陸連データ貼付け!C1344</f>
        <v>藤井　浩</v>
      </c>
      <c r="F1344" s="30" t="str">
        <f>ASC(①陸連データ貼付け!D1344)</f>
        <v>ﾌｼﾞｲ ﾋﾛｼ</v>
      </c>
      <c r="G1344" s="30" t="str">
        <f>①陸連データ貼付け!E1344</f>
        <v>男</v>
      </c>
      <c r="H1344" s="30">
        <f>①陸連データ貼付け!H1344</f>
        <v>8188</v>
      </c>
      <c r="I1344" s="30" t="str">
        <f>①陸連データ貼付け!I1344</f>
        <v>豊橋クラブ</v>
      </c>
      <c r="J1344" s="30" t="str">
        <f>①陸連データ貼付け!J1344</f>
        <v>トヨハシクラブ</v>
      </c>
      <c r="K1344" s="30" t="str">
        <f t="shared" si="68"/>
        <v>豊橋クラブ</v>
      </c>
      <c r="L1344" s="30" t="str">
        <f>IF(①陸連データ貼付け!P1344="","",①陸連データ貼付け!P1344)</f>
        <v/>
      </c>
      <c r="M1344" s="30" t="str">
        <f>①陸連データ貼付け!Q1344</f>
        <v>一般</v>
      </c>
    </row>
    <row r="1345" spans="1:13">
      <c r="A1345" s="30" t="str">
        <f>IF(①陸連データ貼付け!M1345="","",①陸連データ貼付け!M1345)</f>
        <v>4-173</v>
      </c>
      <c r="B1345" s="30" t="str">
        <f t="shared" si="66"/>
        <v>4</v>
      </c>
      <c r="C1345" s="30" t="str">
        <f t="shared" si="67"/>
        <v>-173</v>
      </c>
      <c r="D1345" s="30">
        <f>①陸連データ貼付け!B1345</f>
        <v>2932117</v>
      </c>
      <c r="E1345" s="30" t="str">
        <f>①陸連データ貼付け!C1345</f>
        <v>藤城　昭人</v>
      </c>
      <c r="F1345" s="30" t="str">
        <f>ASC(①陸連データ貼付け!D1345)</f>
        <v>ﾌｼﾞｼﾛ ｱｷﾄ</v>
      </c>
      <c r="G1345" s="30" t="str">
        <f>①陸連データ貼付け!E1345</f>
        <v>男</v>
      </c>
      <c r="H1345" s="30">
        <f>①陸連データ貼付け!H1345</f>
        <v>8188</v>
      </c>
      <c r="I1345" s="30" t="str">
        <f>①陸連データ貼付け!I1345</f>
        <v>豊橋クラブ</v>
      </c>
      <c r="J1345" s="30" t="str">
        <f>①陸連データ貼付け!J1345</f>
        <v>トヨハシクラブ</v>
      </c>
      <c r="K1345" s="30" t="str">
        <f t="shared" si="68"/>
        <v>豊橋クラブ</v>
      </c>
      <c r="L1345" s="30" t="str">
        <f>IF(①陸連データ貼付け!P1345="","",①陸連データ貼付け!P1345)</f>
        <v/>
      </c>
      <c r="M1345" s="30" t="str">
        <f>①陸連データ貼付け!Q1345</f>
        <v>一般</v>
      </c>
    </row>
    <row r="1346" spans="1:13">
      <c r="A1346" s="30" t="str">
        <f>IF(①陸連データ貼付け!M1346="","",①陸連データ貼付け!M1346)</f>
        <v>4-167</v>
      </c>
      <c r="B1346" s="30" t="str">
        <f t="shared" si="66"/>
        <v>4</v>
      </c>
      <c r="C1346" s="30" t="str">
        <f t="shared" si="67"/>
        <v>-167</v>
      </c>
      <c r="D1346" s="30">
        <f>①陸連データ貼付け!B1346</f>
        <v>2931419</v>
      </c>
      <c r="E1346" s="30" t="str">
        <f>①陸連データ貼付け!C1346</f>
        <v>牧田　功</v>
      </c>
      <c r="F1346" s="30" t="str">
        <f>ASC(①陸連データ貼付け!D1346)</f>
        <v>ﾏｷﾀ ｲｻｵ</v>
      </c>
      <c r="G1346" s="30" t="str">
        <f>①陸連データ貼付け!E1346</f>
        <v>男</v>
      </c>
      <c r="H1346" s="30">
        <f>①陸連データ貼付け!H1346</f>
        <v>8188</v>
      </c>
      <c r="I1346" s="30" t="str">
        <f>①陸連データ貼付け!I1346</f>
        <v>豊橋クラブ</v>
      </c>
      <c r="J1346" s="30" t="str">
        <f>①陸連データ貼付け!J1346</f>
        <v>トヨハシクラブ</v>
      </c>
      <c r="K1346" s="30" t="str">
        <f t="shared" si="68"/>
        <v>豊橋クラブ</v>
      </c>
      <c r="L1346" s="30" t="str">
        <f>IF(①陸連データ貼付け!P1346="","",①陸連データ貼付け!P1346)</f>
        <v/>
      </c>
      <c r="M1346" s="30" t="str">
        <f>①陸連データ貼付け!Q1346</f>
        <v>一般</v>
      </c>
    </row>
    <row r="1347" spans="1:13">
      <c r="A1347" s="30" t="str">
        <f>IF(①陸連データ貼付け!M1347="","",①陸連データ貼付け!M1347)</f>
        <v>4-168</v>
      </c>
      <c r="B1347" s="30" t="str">
        <f t="shared" si="66"/>
        <v>4</v>
      </c>
      <c r="C1347" s="30" t="str">
        <f t="shared" si="67"/>
        <v>-168</v>
      </c>
      <c r="D1347" s="30">
        <f>①陸連データ貼付け!B1347</f>
        <v>2931520</v>
      </c>
      <c r="E1347" s="30" t="str">
        <f>①陸連データ貼付け!C1347</f>
        <v>松本　良夫</v>
      </c>
      <c r="F1347" s="30" t="str">
        <f>ASC(①陸連データ貼付け!D1347)</f>
        <v>ﾏﾂﾓﾄ ﾖｼｵ</v>
      </c>
      <c r="G1347" s="30" t="str">
        <f>①陸連データ貼付け!E1347</f>
        <v>男</v>
      </c>
      <c r="H1347" s="30">
        <f>①陸連データ貼付け!H1347</f>
        <v>8188</v>
      </c>
      <c r="I1347" s="30" t="str">
        <f>①陸連データ貼付け!I1347</f>
        <v>豊橋クラブ</v>
      </c>
      <c r="J1347" s="30" t="str">
        <f>①陸連データ貼付け!J1347</f>
        <v>トヨハシクラブ</v>
      </c>
      <c r="K1347" s="30" t="str">
        <f t="shared" si="68"/>
        <v>豊橋クラブ</v>
      </c>
      <c r="L1347" s="30" t="str">
        <f>IF(①陸連データ貼付け!P1347="","",①陸連データ貼付け!P1347)</f>
        <v/>
      </c>
      <c r="M1347" s="30" t="str">
        <f>①陸連データ貼付け!Q1347</f>
        <v>一般</v>
      </c>
    </row>
    <row r="1348" spans="1:13">
      <c r="A1348" s="30" t="str">
        <f>IF(①陸連データ貼付け!M1348="","",①陸連データ貼付け!M1348)</f>
        <v>4-169</v>
      </c>
      <c r="B1348" s="30" t="str">
        <f t="shared" si="66"/>
        <v>4</v>
      </c>
      <c r="C1348" s="30" t="str">
        <f t="shared" si="67"/>
        <v>-169</v>
      </c>
      <c r="D1348" s="30">
        <f>①陸連データ貼付け!B1348</f>
        <v>2931621</v>
      </c>
      <c r="E1348" s="30" t="str">
        <f>①陸連データ貼付け!C1348</f>
        <v>松山　憲一</v>
      </c>
      <c r="F1348" s="30" t="str">
        <f>ASC(①陸連データ貼付け!D1348)</f>
        <v>ﾏﾂﾔﾏ ｹﾝｲﾁ</v>
      </c>
      <c r="G1348" s="30" t="str">
        <f>①陸連データ貼付け!E1348</f>
        <v>男</v>
      </c>
      <c r="H1348" s="30">
        <f>①陸連データ貼付け!H1348</f>
        <v>8188</v>
      </c>
      <c r="I1348" s="30" t="str">
        <f>①陸連データ貼付け!I1348</f>
        <v>豊橋クラブ</v>
      </c>
      <c r="J1348" s="30" t="str">
        <f>①陸連データ貼付け!J1348</f>
        <v>トヨハシクラブ</v>
      </c>
      <c r="K1348" s="30" t="str">
        <f t="shared" si="68"/>
        <v>豊橋クラブ</v>
      </c>
      <c r="L1348" s="30" t="str">
        <f>IF(①陸連データ貼付け!P1348="","",①陸連データ貼付け!P1348)</f>
        <v/>
      </c>
      <c r="M1348" s="30" t="str">
        <f>①陸連データ貼付け!Q1348</f>
        <v>一般</v>
      </c>
    </row>
    <row r="1349" spans="1:13">
      <c r="A1349" s="30" t="str">
        <f>IF(①陸連データ貼付け!M1349="","",①陸連データ貼付け!M1349)</f>
        <v>4-178</v>
      </c>
      <c r="B1349" s="30" t="str">
        <f t="shared" si="66"/>
        <v>4</v>
      </c>
      <c r="C1349" s="30" t="str">
        <f t="shared" si="67"/>
        <v>-178</v>
      </c>
      <c r="D1349" s="30">
        <f>①陸連データ貼付け!B1349</f>
        <v>2933926</v>
      </c>
      <c r="E1349" s="30" t="str">
        <f>①陸連データ貼付け!C1349</f>
        <v>皆上　しのぶ</v>
      </c>
      <c r="F1349" s="30" t="str">
        <f>ASC(①陸連データ貼付け!D1349)</f>
        <v>ﾐﾅｶﾐ ｼﾉﾌﾞ</v>
      </c>
      <c r="G1349" s="30" t="str">
        <f>①陸連データ貼付け!E1349</f>
        <v>女</v>
      </c>
      <c r="H1349" s="30">
        <f>①陸連データ貼付け!H1349</f>
        <v>8188</v>
      </c>
      <c r="I1349" s="30" t="str">
        <f>①陸連データ貼付け!I1349</f>
        <v>豊橋クラブ</v>
      </c>
      <c r="J1349" s="30" t="str">
        <f>①陸連データ貼付け!J1349</f>
        <v>トヨハシクラブ</v>
      </c>
      <c r="K1349" s="30" t="str">
        <f t="shared" si="68"/>
        <v>豊橋クラブ</v>
      </c>
      <c r="L1349" s="30" t="str">
        <f>IF(①陸連データ貼付け!P1349="","",①陸連データ貼付け!P1349)</f>
        <v/>
      </c>
      <c r="M1349" s="30" t="str">
        <f>①陸連データ貼付け!Q1349</f>
        <v>一般</v>
      </c>
    </row>
    <row r="1350" spans="1:13">
      <c r="A1350" s="30" t="str">
        <f>IF(①陸連データ貼付け!M1350="","",①陸連データ貼付け!M1350)</f>
        <v>Ｄ１７５</v>
      </c>
      <c r="B1350" s="30" t="str">
        <f t="shared" si="66"/>
        <v>Ｄ</v>
      </c>
      <c r="C1350" s="30" t="str">
        <f t="shared" si="67"/>
        <v>１７５</v>
      </c>
      <c r="D1350" s="30">
        <f>①陸連データ貼付け!B1350</f>
        <v>46517225</v>
      </c>
      <c r="E1350" s="30" t="str">
        <f>①陸連データ貼付け!C1350</f>
        <v>三宅　孝司</v>
      </c>
      <c r="F1350" s="30" t="str">
        <f>ASC(①陸連データ貼付け!D1350)</f>
        <v>ﾐﾔｹ ｺｳｼﾞ</v>
      </c>
      <c r="G1350" s="30" t="str">
        <f>①陸連データ貼付け!E1350</f>
        <v>男</v>
      </c>
      <c r="H1350" s="30">
        <f>①陸連データ貼付け!H1350</f>
        <v>8188</v>
      </c>
      <c r="I1350" s="30" t="str">
        <f>①陸連データ貼付け!I1350</f>
        <v>豊橋クラブ</v>
      </c>
      <c r="J1350" s="30" t="str">
        <f>①陸連データ貼付け!J1350</f>
        <v>トヨハシクラブ</v>
      </c>
      <c r="K1350" s="30" t="str">
        <f t="shared" si="68"/>
        <v>豊橋クラブ</v>
      </c>
      <c r="L1350" s="30" t="str">
        <f>IF(①陸連データ貼付け!P1350="","",①陸連データ貼付け!P1350)</f>
        <v/>
      </c>
      <c r="M1350" s="30" t="str">
        <f>①陸連データ貼付け!Q1350</f>
        <v>一般</v>
      </c>
    </row>
    <row r="1351" spans="1:13">
      <c r="A1351" s="30" t="str">
        <f>IF(①陸連データ貼付け!M1351="","",①陸連データ貼付け!M1351)</f>
        <v>Ｄ１７３</v>
      </c>
      <c r="B1351" s="30" t="str">
        <f t="shared" si="66"/>
        <v>Ｄ</v>
      </c>
      <c r="C1351" s="30" t="str">
        <f t="shared" si="67"/>
        <v>１７３</v>
      </c>
      <c r="D1351" s="30">
        <f>①陸連データ貼付け!B1351</f>
        <v>2935120</v>
      </c>
      <c r="E1351" s="30" t="str">
        <f>①陸連データ貼付け!C1351</f>
        <v>桃野　修太郎</v>
      </c>
      <c r="F1351" s="30" t="str">
        <f>ASC(①陸連データ貼付け!D1351)</f>
        <v>ﾓﾓﾉ ｼｭｳﾀﾛｳ</v>
      </c>
      <c r="G1351" s="30" t="str">
        <f>①陸連データ貼付け!E1351</f>
        <v>男</v>
      </c>
      <c r="H1351" s="30">
        <f>①陸連データ貼付け!H1351</f>
        <v>8188</v>
      </c>
      <c r="I1351" s="30" t="str">
        <f>①陸連データ貼付け!I1351</f>
        <v>豊橋クラブ</v>
      </c>
      <c r="J1351" s="30" t="str">
        <f>①陸連データ貼付け!J1351</f>
        <v>トヨハシクラブ</v>
      </c>
      <c r="K1351" s="30" t="str">
        <f t="shared" si="68"/>
        <v>豊橋クラブ</v>
      </c>
      <c r="L1351" s="30" t="str">
        <f>IF(①陸連データ貼付け!P1351="","",①陸連データ貼付け!P1351)</f>
        <v/>
      </c>
      <c r="M1351" s="30" t="str">
        <f>①陸連データ貼付け!Q1351</f>
        <v>一般</v>
      </c>
    </row>
    <row r="1352" spans="1:13">
      <c r="A1352" s="30" t="str">
        <f>IF(①陸連データ貼付け!M1352="","",①陸連データ貼付け!M1352)</f>
        <v>4-175</v>
      </c>
      <c r="B1352" s="30" t="str">
        <f t="shared" si="66"/>
        <v>4</v>
      </c>
      <c r="C1352" s="30" t="str">
        <f t="shared" si="67"/>
        <v>-175</v>
      </c>
      <c r="D1352" s="30">
        <f>①陸連データ貼付け!B1352</f>
        <v>2933421</v>
      </c>
      <c r="E1352" s="30" t="str">
        <f>①陸連データ貼付け!C1352</f>
        <v>山本　誠司</v>
      </c>
      <c r="F1352" s="30" t="str">
        <f>ASC(①陸連データ貼付け!D1352)</f>
        <v>ﾔﾏﾓﾄ ｾｲｼﾞ</v>
      </c>
      <c r="G1352" s="30" t="str">
        <f>①陸連データ貼付け!E1352</f>
        <v>男</v>
      </c>
      <c r="H1352" s="30">
        <f>①陸連データ貼付け!H1352</f>
        <v>8188</v>
      </c>
      <c r="I1352" s="30" t="str">
        <f>①陸連データ貼付け!I1352</f>
        <v>豊橋クラブ</v>
      </c>
      <c r="J1352" s="30" t="str">
        <f>①陸連データ貼付け!J1352</f>
        <v>トヨハシクラブ</v>
      </c>
      <c r="K1352" s="30" t="str">
        <f t="shared" si="68"/>
        <v>豊橋クラブ</v>
      </c>
      <c r="L1352" s="30" t="str">
        <f>IF(①陸連データ貼付け!P1352="","",①陸連データ貼付け!P1352)</f>
        <v/>
      </c>
      <c r="M1352" s="30" t="str">
        <f>①陸連データ貼付け!Q1352</f>
        <v>一般</v>
      </c>
    </row>
    <row r="1353" spans="1:13">
      <c r="A1353" s="30" t="str">
        <f>IF(①陸連データ貼付け!M1353="","",①陸連データ貼付け!M1353)</f>
        <v>4-186</v>
      </c>
      <c r="B1353" s="30" t="str">
        <f t="shared" si="66"/>
        <v>4</v>
      </c>
      <c r="C1353" s="30" t="str">
        <f t="shared" si="67"/>
        <v>-186</v>
      </c>
      <c r="D1353" s="30">
        <f>①陸連データ貼付け!B1353</f>
        <v>34559430</v>
      </c>
      <c r="E1353" s="30" t="str">
        <f>①陸連データ貼付け!C1353</f>
        <v>山本　陽子</v>
      </c>
      <c r="F1353" s="30" t="str">
        <f>ASC(①陸連データ貼付け!D1353)</f>
        <v>ﾔﾏﾓﾄ ﾖｳｺ</v>
      </c>
      <c r="G1353" s="30" t="str">
        <f>①陸連データ貼付け!E1353</f>
        <v>女</v>
      </c>
      <c r="H1353" s="30">
        <f>①陸連データ貼付け!H1353</f>
        <v>8188</v>
      </c>
      <c r="I1353" s="30" t="str">
        <f>①陸連データ貼付け!I1353</f>
        <v>豊橋クラブ</v>
      </c>
      <c r="J1353" s="30" t="str">
        <f>①陸連データ貼付け!J1353</f>
        <v>トヨハシクラブ</v>
      </c>
      <c r="K1353" s="30" t="str">
        <f t="shared" si="68"/>
        <v>豊橋クラブ</v>
      </c>
      <c r="L1353" s="30" t="str">
        <f>IF(①陸連データ貼付け!P1353="","",①陸連データ貼付け!P1353)</f>
        <v/>
      </c>
      <c r="M1353" s="30" t="str">
        <f>①陸連データ貼付け!Q1353</f>
        <v>一般</v>
      </c>
    </row>
    <row r="1354" spans="1:13">
      <c r="A1354" s="30" t="str">
        <f>IF(①陸連データ貼付け!M1354="","",①陸連データ貼付け!M1354)</f>
        <v>4-161</v>
      </c>
      <c r="B1354" s="30" t="str">
        <f t="shared" si="66"/>
        <v>4</v>
      </c>
      <c r="C1354" s="30" t="str">
        <f t="shared" si="67"/>
        <v>-161</v>
      </c>
      <c r="D1354" s="30">
        <f>①陸連データ貼付け!B1354</f>
        <v>2930418</v>
      </c>
      <c r="E1354" s="30" t="str">
        <f>①陸連データ貼付け!C1354</f>
        <v>横田　小百合</v>
      </c>
      <c r="F1354" s="30" t="str">
        <f>ASC(①陸連データ貼付け!D1354)</f>
        <v>ﾖｺﾀ ｻﾕﾘ</v>
      </c>
      <c r="G1354" s="30" t="str">
        <f>①陸連データ貼付け!E1354</f>
        <v>女</v>
      </c>
      <c r="H1354" s="30">
        <f>①陸連データ貼付け!H1354</f>
        <v>8188</v>
      </c>
      <c r="I1354" s="30" t="str">
        <f>①陸連データ貼付け!I1354</f>
        <v>豊橋クラブ</v>
      </c>
      <c r="J1354" s="30" t="str">
        <f>①陸連データ貼付け!J1354</f>
        <v>トヨハシクラブ</v>
      </c>
      <c r="K1354" s="30" t="str">
        <f t="shared" si="68"/>
        <v>豊橋クラブ</v>
      </c>
      <c r="L1354" s="30" t="str">
        <f>IF(①陸連データ貼付け!P1354="","",①陸連データ貼付け!P1354)</f>
        <v/>
      </c>
      <c r="M1354" s="30" t="str">
        <f>①陸連データ貼付け!Q1354</f>
        <v>一般</v>
      </c>
    </row>
    <row r="1355" spans="1:13">
      <c r="A1355" s="30" t="str">
        <f>IF(①陸連データ貼付け!M1355="","",①陸連データ貼付け!M1355)</f>
        <v>4-155</v>
      </c>
      <c r="B1355" s="30" t="str">
        <f t="shared" si="66"/>
        <v>4</v>
      </c>
      <c r="C1355" s="30" t="str">
        <f t="shared" si="67"/>
        <v>-155</v>
      </c>
      <c r="D1355" s="30">
        <f>①陸連データ貼付け!B1355</f>
        <v>2929527</v>
      </c>
      <c r="E1355" s="30" t="str">
        <f>①陸連データ貼付け!C1355</f>
        <v>横田　幸夫</v>
      </c>
      <c r="F1355" s="30" t="str">
        <f>ASC(①陸連データ貼付け!D1355)</f>
        <v>ﾖｺﾀ ﾕｷｵ</v>
      </c>
      <c r="G1355" s="30" t="str">
        <f>①陸連データ貼付け!E1355</f>
        <v>男</v>
      </c>
      <c r="H1355" s="30">
        <f>①陸連データ貼付け!H1355</f>
        <v>8188</v>
      </c>
      <c r="I1355" s="30" t="str">
        <f>①陸連データ貼付け!I1355</f>
        <v>豊橋クラブ</v>
      </c>
      <c r="J1355" s="30" t="str">
        <f>①陸連データ貼付け!J1355</f>
        <v>トヨハシクラブ</v>
      </c>
      <c r="K1355" s="30" t="str">
        <f t="shared" si="68"/>
        <v>豊橋クラブ</v>
      </c>
      <c r="L1355" s="30" t="str">
        <f>IF(①陸連データ貼付け!P1355="","",①陸連データ貼付け!P1355)</f>
        <v/>
      </c>
      <c r="M1355" s="30" t="str">
        <f>①陸連データ貼付け!Q1355</f>
        <v>一般</v>
      </c>
    </row>
    <row r="1356" spans="1:13">
      <c r="A1356" s="30" t="str">
        <f>IF(①陸連データ貼付け!M1356="","",①陸連データ貼付け!M1356)</f>
        <v>4-189</v>
      </c>
      <c r="B1356" s="30" t="str">
        <f t="shared" si="66"/>
        <v>4</v>
      </c>
      <c r="C1356" s="30" t="str">
        <f t="shared" si="67"/>
        <v>-189</v>
      </c>
      <c r="D1356" s="30">
        <f>①陸連データ貼付け!B1356</f>
        <v>88794541</v>
      </c>
      <c r="E1356" s="30" t="str">
        <f>①陸連データ貼付け!C1356</f>
        <v>和田　敬輔</v>
      </c>
      <c r="F1356" s="30" t="str">
        <f>ASC(①陸連データ貼付け!D1356)</f>
        <v>ﾜﾀﾞ ｹｲｽｹ</v>
      </c>
      <c r="G1356" s="30" t="str">
        <f>①陸連データ貼付け!E1356</f>
        <v>男</v>
      </c>
      <c r="H1356" s="30">
        <f>①陸連データ貼付け!H1356</f>
        <v>8188</v>
      </c>
      <c r="I1356" s="30" t="str">
        <f>①陸連データ貼付け!I1356</f>
        <v>豊橋クラブ</v>
      </c>
      <c r="J1356" s="30" t="str">
        <f>①陸連データ貼付け!J1356</f>
        <v>トヨハシクラブ</v>
      </c>
      <c r="K1356" s="30" t="str">
        <f t="shared" si="68"/>
        <v>豊橋クラブ</v>
      </c>
      <c r="L1356" s="30" t="str">
        <f>IF(①陸連データ貼付け!P1356="","",①陸連データ貼付け!P1356)</f>
        <v/>
      </c>
      <c r="M1356" s="30" t="str">
        <f>①陸連データ貼付け!Q1356</f>
        <v>一般</v>
      </c>
    </row>
    <row r="1357" spans="1:13">
      <c r="A1357" s="30" t="str">
        <f>IF(①陸連データ貼付け!M1357="","",①陸連データ貼付け!M1357)</f>
        <v>4-146</v>
      </c>
      <c r="B1357" s="30" t="str">
        <f t="shared" si="66"/>
        <v>4</v>
      </c>
      <c r="C1357" s="30" t="str">
        <f t="shared" si="67"/>
        <v>-146</v>
      </c>
      <c r="D1357" s="30">
        <f>①陸連データ貼付け!B1357</f>
        <v>2383117</v>
      </c>
      <c r="E1357" s="30" t="str">
        <f>①陸連データ貼付け!C1357</f>
        <v>渡會　啓太</v>
      </c>
      <c r="F1357" s="30" t="str">
        <f>ASC(①陸連データ貼付け!D1357)</f>
        <v>ﾜﾀﾗｲ ｹｲﾀ</v>
      </c>
      <c r="G1357" s="30" t="str">
        <f>①陸連データ貼付け!E1357</f>
        <v>男</v>
      </c>
      <c r="H1357" s="30">
        <f>①陸連データ貼付け!H1357</f>
        <v>8188</v>
      </c>
      <c r="I1357" s="30" t="str">
        <f>①陸連データ貼付け!I1357</f>
        <v>豊橋クラブ</v>
      </c>
      <c r="J1357" s="30" t="str">
        <f>①陸連データ貼付け!J1357</f>
        <v>トヨハシクラブ</v>
      </c>
      <c r="K1357" s="30" t="str">
        <f t="shared" si="68"/>
        <v>豊橋クラブ</v>
      </c>
      <c r="L1357" s="30" t="str">
        <f>IF(①陸連データ貼付け!P1357="","",①陸連データ貼付け!P1357)</f>
        <v/>
      </c>
      <c r="M1357" s="30" t="str">
        <f>①陸連データ貼付け!Q1357</f>
        <v>一般</v>
      </c>
    </row>
    <row r="1358" spans="1:13">
      <c r="A1358" s="30" t="str">
        <f>IF(①陸連データ貼付け!M1358="","",①陸連データ貼付け!M1358)</f>
        <v>Ｄ８１</v>
      </c>
      <c r="B1358" s="30" t="str">
        <f t="shared" si="66"/>
        <v>Ｄ</v>
      </c>
      <c r="C1358" s="30" t="str">
        <f t="shared" si="67"/>
        <v>８１</v>
      </c>
      <c r="D1358" s="30">
        <f>①陸連データ貼付け!B1358</f>
        <v>72468936</v>
      </c>
      <c r="E1358" s="30" t="str">
        <f>①陸連データ貼付け!C1358</f>
        <v>井口　智景</v>
      </c>
      <c r="F1358" s="30" t="str">
        <f>ASC(①陸連データ貼付け!D1358)</f>
        <v>ｲｸﾞﾁ ﾁｶｹﾞ</v>
      </c>
      <c r="G1358" s="30" t="str">
        <f>①陸連データ貼付け!E1358</f>
        <v>女</v>
      </c>
      <c r="H1358" s="30">
        <f>①陸連データ貼付け!H1358</f>
        <v>30930</v>
      </c>
      <c r="I1358" s="30" t="str">
        <f>①陸連データ貼付け!I1358</f>
        <v>豊橋市役所</v>
      </c>
      <c r="J1358" s="30" t="str">
        <f>①陸連データ貼付け!J1358</f>
        <v>トヨハシシヤクショ</v>
      </c>
      <c r="K1358" s="30" t="str">
        <f t="shared" si="68"/>
        <v>豊橋市役所</v>
      </c>
      <c r="L1358" s="30" t="str">
        <f>IF(①陸連データ貼付け!P1358="","",①陸連データ貼付け!P1358)</f>
        <v/>
      </c>
      <c r="M1358" s="30" t="str">
        <f>①陸連データ貼付け!Q1358</f>
        <v>一般</v>
      </c>
    </row>
    <row r="1359" spans="1:13">
      <c r="A1359" s="30" t="str">
        <f>IF(①陸連データ貼付け!M1359="","",①陸連データ貼付け!M1359)</f>
        <v>Ｄ２０５</v>
      </c>
      <c r="B1359" s="30" t="str">
        <f t="shared" si="66"/>
        <v>Ｄ</v>
      </c>
      <c r="C1359" s="30" t="str">
        <f t="shared" si="67"/>
        <v>２０５</v>
      </c>
      <c r="D1359" s="30">
        <f>①陸連データ貼付け!B1359</f>
        <v>39374329</v>
      </c>
      <c r="E1359" s="30" t="str">
        <f>①陸連データ貼付け!C1359</f>
        <v>岡田　裕二朗</v>
      </c>
      <c r="F1359" s="30" t="str">
        <f>ASC(①陸連データ貼付け!D1359)</f>
        <v>ｵｶﾀﾞ ﾕｳｼﾞﾛｳ</v>
      </c>
      <c r="G1359" s="30" t="str">
        <f>①陸連データ貼付け!E1359</f>
        <v>男</v>
      </c>
      <c r="H1359" s="30">
        <f>①陸連データ貼付け!H1359</f>
        <v>30930</v>
      </c>
      <c r="I1359" s="30" t="str">
        <f>①陸連データ貼付け!I1359</f>
        <v>豊橋市役所</v>
      </c>
      <c r="J1359" s="30" t="str">
        <f>①陸連データ貼付け!J1359</f>
        <v>トヨハシシヤクショ</v>
      </c>
      <c r="K1359" s="30" t="str">
        <f t="shared" si="68"/>
        <v>豊橋市役所</v>
      </c>
      <c r="L1359" s="30" t="str">
        <f>IF(①陸連データ貼付け!P1359="","",①陸連データ貼付け!P1359)</f>
        <v/>
      </c>
      <c r="M1359" s="30" t="str">
        <f>①陸連データ貼付け!Q1359</f>
        <v>一般</v>
      </c>
    </row>
    <row r="1360" spans="1:13">
      <c r="A1360" s="30" t="str">
        <f>IF(①陸連データ貼付け!M1360="","",①陸連データ貼付け!M1360)</f>
        <v>Ｄ７８</v>
      </c>
      <c r="B1360" s="30" t="str">
        <f t="shared" si="66"/>
        <v>Ｄ</v>
      </c>
      <c r="C1360" s="30" t="str">
        <f t="shared" si="67"/>
        <v>７８</v>
      </c>
      <c r="D1360" s="30">
        <f>①陸連データ貼付け!B1360</f>
        <v>20618118</v>
      </c>
      <c r="E1360" s="30" t="str">
        <f>①陸連データ貼付け!C1360</f>
        <v>小島　拓也</v>
      </c>
      <c r="F1360" s="30" t="str">
        <f>ASC(①陸連データ貼付け!D1360)</f>
        <v>ｺｼﾞﾏ ﾀｸﾔ</v>
      </c>
      <c r="G1360" s="30" t="str">
        <f>①陸連データ貼付け!E1360</f>
        <v>男</v>
      </c>
      <c r="H1360" s="30">
        <f>①陸連データ貼付け!H1360</f>
        <v>30930</v>
      </c>
      <c r="I1360" s="30" t="str">
        <f>①陸連データ貼付け!I1360</f>
        <v>豊橋市役所</v>
      </c>
      <c r="J1360" s="30" t="str">
        <f>①陸連データ貼付け!J1360</f>
        <v>トヨハシシヤクショ</v>
      </c>
      <c r="K1360" s="30" t="str">
        <f t="shared" si="68"/>
        <v>豊橋市役所</v>
      </c>
      <c r="L1360" s="30" t="str">
        <f>IF(①陸連データ貼付け!P1360="","",①陸連データ貼付け!P1360)</f>
        <v/>
      </c>
      <c r="M1360" s="30" t="str">
        <f>①陸連データ貼付け!Q1360</f>
        <v>一般</v>
      </c>
    </row>
    <row r="1361" spans="1:13">
      <c r="A1361" s="30" t="str">
        <f>IF(①陸連データ貼付け!M1361="","",①陸連データ貼付け!M1361)</f>
        <v>Ｄ８０</v>
      </c>
      <c r="B1361" s="30" t="str">
        <f t="shared" si="66"/>
        <v>Ｄ</v>
      </c>
      <c r="C1361" s="30" t="str">
        <f t="shared" si="67"/>
        <v>８０</v>
      </c>
      <c r="D1361" s="30">
        <f>①陸連データ貼付け!B1361</f>
        <v>72066122</v>
      </c>
      <c r="E1361" s="30" t="str">
        <f>①陸連データ貼付け!C1361</f>
        <v>西川　トオル</v>
      </c>
      <c r="F1361" s="30" t="str">
        <f>ASC(①陸連データ貼付け!D1361)</f>
        <v>ﾆｼｶﾜ ﾄｵﾙ</v>
      </c>
      <c r="G1361" s="30" t="str">
        <f>①陸連データ貼付け!E1361</f>
        <v>男</v>
      </c>
      <c r="H1361" s="30">
        <f>①陸連データ貼付け!H1361</f>
        <v>30930</v>
      </c>
      <c r="I1361" s="30" t="str">
        <f>①陸連データ貼付け!I1361</f>
        <v>豊橋市役所</v>
      </c>
      <c r="J1361" s="30" t="str">
        <f>①陸連データ貼付け!J1361</f>
        <v>トヨハシシヤクショ</v>
      </c>
      <c r="K1361" s="30" t="str">
        <f t="shared" si="68"/>
        <v>豊橋市役所</v>
      </c>
      <c r="L1361" s="30" t="str">
        <f>IF(①陸連データ貼付け!P1361="","",①陸連データ貼付け!P1361)</f>
        <v/>
      </c>
      <c r="M1361" s="30" t="str">
        <f>①陸連データ貼付け!Q1361</f>
        <v>一般</v>
      </c>
    </row>
    <row r="1362" spans="1:13">
      <c r="A1362" s="30" t="str">
        <f>IF(①陸連データ貼付け!M1362="","",①陸連データ貼付け!M1362)</f>
        <v>Ｄ８２</v>
      </c>
      <c r="B1362" s="30" t="str">
        <f t="shared" si="66"/>
        <v>Ｄ</v>
      </c>
      <c r="C1362" s="30" t="str">
        <f t="shared" si="67"/>
        <v>８２</v>
      </c>
      <c r="D1362" s="30">
        <f>①陸連データ貼付け!B1362</f>
        <v>96969241</v>
      </c>
      <c r="E1362" s="30" t="str">
        <f>①陸連データ貼付け!C1362</f>
        <v>牧野　武</v>
      </c>
      <c r="F1362" s="30" t="str">
        <f>ASC(①陸連データ貼付け!D1362)</f>
        <v>ﾏｷﾉ ﾀｹｼ</v>
      </c>
      <c r="G1362" s="30" t="str">
        <f>①陸連データ貼付け!E1362</f>
        <v>男</v>
      </c>
      <c r="H1362" s="30">
        <f>①陸連データ貼付け!H1362</f>
        <v>30930</v>
      </c>
      <c r="I1362" s="30" t="str">
        <f>①陸連データ貼付け!I1362</f>
        <v>豊橋市役所</v>
      </c>
      <c r="J1362" s="30" t="str">
        <f>①陸連データ貼付け!J1362</f>
        <v>トヨハシシヤクショ</v>
      </c>
      <c r="K1362" s="30" t="str">
        <f t="shared" si="68"/>
        <v>豊橋市役所</v>
      </c>
      <c r="L1362" s="30" t="str">
        <f>IF(①陸連データ貼付け!P1362="","",①陸連データ貼付け!P1362)</f>
        <v/>
      </c>
      <c r="M1362" s="30" t="str">
        <f>①陸連データ貼付け!Q1362</f>
        <v>一般</v>
      </c>
    </row>
    <row r="1363" spans="1:13">
      <c r="A1363" s="30" t="str">
        <f>IF(①陸連データ貼付け!M1363="","",①陸連データ貼付け!M1363)</f>
        <v>Ｄ７９</v>
      </c>
      <c r="B1363" s="30" t="str">
        <f t="shared" si="66"/>
        <v>Ｄ</v>
      </c>
      <c r="C1363" s="30" t="str">
        <f t="shared" si="67"/>
        <v>７９</v>
      </c>
      <c r="D1363" s="30">
        <f>①陸連データ貼付け!B1363</f>
        <v>72035421</v>
      </c>
      <c r="E1363" s="30" t="str">
        <f>①陸連データ貼付け!C1363</f>
        <v>松井　宏親</v>
      </c>
      <c r="F1363" s="30" t="str">
        <f>ASC(①陸連データ貼付け!D1363)</f>
        <v>ﾏﾂｲ ﾋﾛﾁｶ</v>
      </c>
      <c r="G1363" s="30" t="str">
        <f>①陸連データ貼付け!E1363</f>
        <v>男</v>
      </c>
      <c r="H1363" s="30">
        <f>①陸連データ貼付け!H1363</f>
        <v>30930</v>
      </c>
      <c r="I1363" s="30" t="str">
        <f>①陸連データ貼付け!I1363</f>
        <v>豊橋市役所</v>
      </c>
      <c r="J1363" s="30" t="str">
        <f>①陸連データ貼付け!J1363</f>
        <v>トヨハシシヤクショ</v>
      </c>
      <c r="K1363" s="30" t="str">
        <f t="shared" si="68"/>
        <v>豊橋市役所</v>
      </c>
      <c r="L1363" s="30" t="str">
        <f>IF(①陸連データ貼付け!P1363="","",①陸連データ貼付け!P1363)</f>
        <v/>
      </c>
      <c r="M1363" s="30" t="str">
        <f>①陸連データ貼付け!Q1363</f>
        <v>一般</v>
      </c>
    </row>
    <row r="1364" spans="1:13">
      <c r="A1364" s="30" t="str">
        <f>IF(①陸連データ貼付け!M1364="","",①陸連データ貼付け!M1364)</f>
        <v>Ｄ２０４</v>
      </c>
      <c r="B1364" s="30" t="str">
        <f t="shared" si="66"/>
        <v>Ｄ</v>
      </c>
      <c r="C1364" s="30" t="str">
        <f t="shared" si="67"/>
        <v>２０４</v>
      </c>
      <c r="D1364" s="30">
        <f>①陸連データ貼付け!B1364</f>
        <v>39062424</v>
      </c>
      <c r="E1364" s="30" t="str">
        <f>①陸連データ貼付け!C1364</f>
        <v>村松　隆世</v>
      </c>
      <c r="F1364" s="30" t="str">
        <f>ASC(①陸連データ貼付け!D1364)</f>
        <v>ﾑﾗﾏﾂ ﾘｭｳｾｲ</v>
      </c>
      <c r="G1364" s="30" t="str">
        <f>①陸連データ貼付け!E1364</f>
        <v>男</v>
      </c>
      <c r="H1364" s="30">
        <f>①陸連データ貼付け!H1364</f>
        <v>30930</v>
      </c>
      <c r="I1364" s="30" t="str">
        <f>①陸連データ貼付け!I1364</f>
        <v>豊橋市役所</v>
      </c>
      <c r="J1364" s="30" t="str">
        <f>①陸連データ貼付け!J1364</f>
        <v>トヨハシシヤクショ</v>
      </c>
      <c r="K1364" s="30" t="str">
        <f t="shared" si="68"/>
        <v>豊橋市役所</v>
      </c>
      <c r="L1364" s="30" t="str">
        <f>IF(①陸連データ貼付け!P1364="","",①陸連データ貼付け!P1364)</f>
        <v/>
      </c>
      <c r="M1364" s="30" t="str">
        <f>①陸連データ貼付け!Q1364</f>
        <v>一般</v>
      </c>
    </row>
    <row r="1365" spans="1:13">
      <c r="A1365" s="30" t="str">
        <f>IF(①陸連データ貼付け!M1365="","",①陸連データ貼付け!M1365)</f>
        <v>Ｄ１９６</v>
      </c>
      <c r="B1365" s="30" t="str">
        <f t="shared" si="66"/>
        <v>Ｄ</v>
      </c>
      <c r="C1365" s="30" t="str">
        <f t="shared" si="67"/>
        <v>１９６</v>
      </c>
      <c r="D1365" s="30">
        <f>①陸連データ貼付け!B1365</f>
        <v>85743027</v>
      </c>
      <c r="E1365" s="30" t="str">
        <f>①陸連データ貼付け!C1365</f>
        <v>呉　会杰</v>
      </c>
      <c r="F1365" s="30" t="str">
        <f>ASC(①陸連データ貼付け!D1365)</f>
        <v>ｳｰ ﾌｨｼﾞｪ</v>
      </c>
      <c r="G1365" s="30" t="str">
        <f>①陸連データ貼付け!E1365</f>
        <v>男</v>
      </c>
      <c r="H1365" s="30">
        <f>①陸連データ貼付け!H1365</f>
        <v>26768</v>
      </c>
      <c r="I1365" s="30" t="str">
        <f>①陸連データ貼付け!I1365</f>
        <v>Nittoランニングクラブ</v>
      </c>
      <c r="J1365" s="30" t="str">
        <f>①陸連データ貼付け!J1365</f>
        <v>ニットーランニングクラブ</v>
      </c>
      <c r="K1365" s="30" t="str">
        <f t="shared" si="68"/>
        <v>Nittoランニングクラブ</v>
      </c>
      <c r="L1365" s="30" t="str">
        <f>IF(①陸連データ貼付け!P1365="","",①陸連データ貼付け!P1365)</f>
        <v/>
      </c>
      <c r="M1365" s="30" t="str">
        <f>①陸連データ貼付け!Q1365</f>
        <v>一般</v>
      </c>
    </row>
    <row r="1366" spans="1:13">
      <c r="A1366" s="30" t="str">
        <f>IF(①陸連データ貼付け!M1366="","",①陸連データ貼付け!M1366)</f>
        <v>Ｄ２００</v>
      </c>
      <c r="B1366" s="30" t="str">
        <f t="shared" si="66"/>
        <v>Ｄ</v>
      </c>
      <c r="C1366" s="30" t="str">
        <f t="shared" si="67"/>
        <v>２００</v>
      </c>
      <c r="D1366" s="30">
        <f>①陸連データ貼付け!B1366</f>
        <v>97786037</v>
      </c>
      <c r="E1366" s="30" t="str">
        <f>①陸連データ貼付け!C1366</f>
        <v>近江　孝彬</v>
      </c>
      <c r="F1366" s="30" t="str">
        <f>ASC(①陸連データ貼付け!D1366)</f>
        <v>ｵｳﾐ ﾀｶｱｷ</v>
      </c>
      <c r="G1366" s="30" t="str">
        <f>①陸連データ貼付け!E1366</f>
        <v>男</v>
      </c>
      <c r="H1366" s="30">
        <f>①陸連データ貼付け!H1366</f>
        <v>26768</v>
      </c>
      <c r="I1366" s="30" t="str">
        <f>①陸連データ貼付け!I1366</f>
        <v>Nittoランニングクラブ</v>
      </c>
      <c r="J1366" s="30" t="str">
        <f>①陸連データ貼付け!J1366</f>
        <v>ニットーランニングクラブ</v>
      </c>
      <c r="K1366" s="30" t="str">
        <f t="shared" si="68"/>
        <v>Nittoランニングクラブ</v>
      </c>
      <c r="L1366" s="30" t="str">
        <f>IF(①陸連データ貼付け!P1366="","",①陸連データ貼付け!P1366)</f>
        <v/>
      </c>
      <c r="M1366" s="30" t="str">
        <f>①陸連データ貼付け!Q1366</f>
        <v>一般</v>
      </c>
    </row>
    <row r="1367" spans="1:13">
      <c r="A1367" s="30" t="str">
        <f>IF(①陸連データ貼付け!M1367="","",①陸連データ貼付け!M1367)</f>
        <v>Ｄ１９２</v>
      </c>
      <c r="B1367" s="30" t="str">
        <f t="shared" si="66"/>
        <v>Ｄ</v>
      </c>
      <c r="C1367" s="30" t="str">
        <f t="shared" si="67"/>
        <v>１９２</v>
      </c>
      <c r="D1367" s="30">
        <f>①陸連データ貼付け!B1367</f>
        <v>52525827</v>
      </c>
      <c r="E1367" s="30" t="str">
        <f>①陸連データ貼付け!C1367</f>
        <v>荻原　展代</v>
      </c>
      <c r="F1367" s="30" t="str">
        <f>ASC(①陸連データ貼付け!D1367)</f>
        <v>ｵｷﾞﾊﾗ ﾉﾌﾞﾖ</v>
      </c>
      <c r="G1367" s="30" t="str">
        <f>①陸連データ貼付け!E1367</f>
        <v>女</v>
      </c>
      <c r="H1367" s="30">
        <f>①陸連データ貼付け!H1367</f>
        <v>26768</v>
      </c>
      <c r="I1367" s="30" t="str">
        <f>①陸連データ貼付け!I1367</f>
        <v>Nittoランニングクラブ</v>
      </c>
      <c r="J1367" s="30" t="str">
        <f>①陸連データ貼付け!J1367</f>
        <v>ニットーランニングクラブ</v>
      </c>
      <c r="K1367" s="30" t="str">
        <f t="shared" si="68"/>
        <v>Nittoランニングクラブ</v>
      </c>
      <c r="L1367" s="30" t="str">
        <f>IF(①陸連データ貼付け!P1367="","",①陸連データ貼付け!P1367)</f>
        <v/>
      </c>
      <c r="M1367" s="30" t="str">
        <f>①陸連データ貼付け!Q1367</f>
        <v>一般</v>
      </c>
    </row>
    <row r="1368" spans="1:13">
      <c r="A1368" s="30" t="str">
        <f>IF(①陸連データ貼付け!M1368="","",①陸連データ貼付け!M1368)</f>
        <v>Ｄ１９０</v>
      </c>
      <c r="B1368" s="30" t="str">
        <f t="shared" si="66"/>
        <v>Ｄ</v>
      </c>
      <c r="C1368" s="30" t="str">
        <f t="shared" si="67"/>
        <v>１９０</v>
      </c>
      <c r="D1368" s="30">
        <f>①陸連データ貼付け!B1368</f>
        <v>2926524</v>
      </c>
      <c r="E1368" s="30" t="str">
        <f>①陸連データ貼付け!C1368</f>
        <v>河合　京子</v>
      </c>
      <c r="F1368" s="30" t="str">
        <f>ASC(①陸連データ貼付け!D1368)</f>
        <v>ｶﾜｲ ｹｲｺ</v>
      </c>
      <c r="G1368" s="30" t="str">
        <f>①陸連データ貼付け!E1368</f>
        <v>女</v>
      </c>
      <c r="H1368" s="30">
        <f>①陸連データ貼付け!H1368</f>
        <v>26768</v>
      </c>
      <c r="I1368" s="30" t="str">
        <f>①陸連データ貼付け!I1368</f>
        <v>Nittoランニングクラブ</v>
      </c>
      <c r="J1368" s="30" t="str">
        <f>①陸連データ貼付け!J1368</f>
        <v>ニットーランニングクラブ</v>
      </c>
      <c r="K1368" s="30" t="str">
        <f t="shared" si="68"/>
        <v>Nittoランニングクラブ</v>
      </c>
      <c r="L1368" s="30" t="str">
        <f>IF(①陸連データ貼付け!P1368="","",①陸連データ貼付け!P1368)</f>
        <v/>
      </c>
      <c r="M1368" s="30" t="str">
        <f>①陸連データ貼付け!Q1368</f>
        <v>一般</v>
      </c>
    </row>
    <row r="1369" spans="1:13">
      <c r="A1369" s="30" t="str">
        <f>IF(①陸連データ貼付け!M1369="","",①陸連データ貼付け!M1369)</f>
        <v>Ｄ１９４</v>
      </c>
      <c r="B1369" s="30" t="str">
        <f t="shared" si="66"/>
        <v>Ｄ</v>
      </c>
      <c r="C1369" s="30" t="str">
        <f t="shared" si="67"/>
        <v>１９４</v>
      </c>
      <c r="D1369" s="30">
        <f>①陸連データ貼付け!B1369</f>
        <v>84319328</v>
      </c>
      <c r="E1369" s="30" t="str">
        <f>①陸連データ貼付け!C1369</f>
        <v>河合　俊樹</v>
      </c>
      <c r="F1369" s="30" t="str">
        <f>ASC(①陸連データ貼付け!D1369)</f>
        <v>ｶﾜｲ ﾄｼｷ</v>
      </c>
      <c r="G1369" s="30" t="str">
        <f>①陸連データ貼付け!E1369</f>
        <v>男</v>
      </c>
      <c r="H1369" s="30">
        <f>①陸連データ貼付け!H1369</f>
        <v>26768</v>
      </c>
      <c r="I1369" s="30" t="str">
        <f>①陸連データ貼付け!I1369</f>
        <v>Nittoランニングクラブ</v>
      </c>
      <c r="J1369" s="30" t="str">
        <f>①陸連データ貼付け!J1369</f>
        <v>ニットーランニングクラブ</v>
      </c>
      <c r="K1369" s="30" t="str">
        <f t="shared" si="68"/>
        <v>Nittoランニングクラブ</v>
      </c>
      <c r="L1369" s="30" t="str">
        <f>IF(①陸連データ貼付け!P1369="","",①陸連データ貼付け!P1369)</f>
        <v/>
      </c>
      <c r="M1369" s="30" t="str">
        <f>①陸連データ貼付け!Q1369</f>
        <v>一般</v>
      </c>
    </row>
    <row r="1370" spans="1:13">
      <c r="A1370" s="30" t="str">
        <f>IF(①陸連データ貼付け!M1370="","",①陸連データ貼付け!M1370)</f>
        <v>Ｄ１９８</v>
      </c>
      <c r="B1370" s="30" t="str">
        <f t="shared" si="66"/>
        <v>Ｄ</v>
      </c>
      <c r="C1370" s="30" t="str">
        <f t="shared" si="67"/>
        <v>１９８</v>
      </c>
      <c r="D1370" s="30">
        <f>①陸連データ貼付け!B1370</f>
        <v>85743330</v>
      </c>
      <c r="E1370" s="30" t="str">
        <f>①陸連データ貼付け!C1370</f>
        <v>其田　清久</v>
      </c>
      <c r="F1370" s="30" t="str">
        <f>ASC(①陸連データ貼付け!D1370)</f>
        <v>ｿﾉﾀﾞ ｷﾖﾋｻ</v>
      </c>
      <c r="G1370" s="30" t="str">
        <f>①陸連データ貼付け!E1370</f>
        <v>男</v>
      </c>
      <c r="H1370" s="30">
        <f>①陸連データ貼付け!H1370</f>
        <v>26768</v>
      </c>
      <c r="I1370" s="30" t="str">
        <f>①陸連データ貼付け!I1370</f>
        <v>Nittoランニングクラブ</v>
      </c>
      <c r="J1370" s="30" t="str">
        <f>①陸連データ貼付け!J1370</f>
        <v>ニットーランニングクラブ</v>
      </c>
      <c r="K1370" s="30" t="str">
        <f t="shared" si="68"/>
        <v>Nittoランニングクラブ</v>
      </c>
      <c r="L1370" s="30" t="str">
        <f>IF(①陸連データ貼付け!P1370="","",①陸連データ貼付け!P1370)</f>
        <v/>
      </c>
      <c r="M1370" s="30" t="str">
        <f>①陸連データ貼付け!Q1370</f>
        <v>一般</v>
      </c>
    </row>
    <row r="1371" spans="1:13">
      <c r="A1371" s="30" t="str">
        <f>IF(①陸連データ貼付け!M1371="","",①陸連データ貼付け!M1371)</f>
        <v>Ｄ１９３</v>
      </c>
      <c r="B1371" s="30" t="str">
        <f t="shared" si="66"/>
        <v>Ｄ</v>
      </c>
      <c r="C1371" s="30" t="str">
        <f t="shared" si="67"/>
        <v>１９３</v>
      </c>
      <c r="D1371" s="30">
        <f>①陸連データ貼付け!B1371</f>
        <v>59167230</v>
      </c>
      <c r="E1371" s="30" t="str">
        <f>①陸連データ貼付け!C1371</f>
        <v>中嶋　克太</v>
      </c>
      <c r="F1371" s="30" t="str">
        <f>ASC(①陸連データ貼付け!D1371)</f>
        <v>ﾅｶｼﾞﾏ ｶﾂﾋﾛ</v>
      </c>
      <c r="G1371" s="30" t="str">
        <f>①陸連データ貼付け!E1371</f>
        <v>男</v>
      </c>
      <c r="H1371" s="30">
        <f>①陸連データ貼付け!H1371</f>
        <v>26768</v>
      </c>
      <c r="I1371" s="30" t="str">
        <f>①陸連データ貼付け!I1371</f>
        <v>Nittoランニングクラブ</v>
      </c>
      <c r="J1371" s="30" t="str">
        <f>①陸連データ貼付け!J1371</f>
        <v>ニットーランニングクラブ</v>
      </c>
      <c r="K1371" s="30" t="str">
        <f t="shared" si="68"/>
        <v>Nittoランニングクラブ</v>
      </c>
      <c r="L1371" s="30" t="str">
        <f>IF(①陸連データ貼付け!P1371="","",①陸連データ貼付け!P1371)</f>
        <v/>
      </c>
      <c r="M1371" s="30" t="str">
        <f>①陸連データ貼付け!Q1371</f>
        <v>一般</v>
      </c>
    </row>
    <row r="1372" spans="1:13">
      <c r="A1372" s="30" t="str">
        <f>IF(①陸連データ貼付け!M1372="","",①陸連データ貼付け!M1372)</f>
        <v>Ｄ１９１</v>
      </c>
      <c r="B1372" s="30" t="str">
        <f t="shared" si="66"/>
        <v>Ｄ</v>
      </c>
      <c r="C1372" s="30" t="str">
        <f t="shared" si="67"/>
        <v>１９１</v>
      </c>
      <c r="D1372" s="30">
        <f>①陸連データ貼付け!B1372</f>
        <v>16315622</v>
      </c>
      <c r="E1372" s="30" t="str">
        <f>①陸連データ貼付け!C1372</f>
        <v>根上　和也</v>
      </c>
      <c r="F1372" s="30" t="str">
        <f>ASC(①陸連データ貼付け!D1372)</f>
        <v>ﾈｶﾞﾐ ｶｽﾞﾔ</v>
      </c>
      <c r="G1372" s="30" t="str">
        <f>①陸連データ貼付け!E1372</f>
        <v>男</v>
      </c>
      <c r="H1372" s="30">
        <f>①陸連データ貼付け!H1372</f>
        <v>26768</v>
      </c>
      <c r="I1372" s="30" t="str">
        <f>①陸連データ貼付け!I1372</f>
        <v>Nittoランニングクラブ</v>
      </c>
      <c r="J1372" s="30" t="str">
        <f>①陸連データ貼付け!J1372</f>
        <v>ニットーランニングクラブ</v>
      </c>
      <c r="K1372" s="30" t="str">
        <f t="shared" si="68"/>
        <v>Nittoランニングクラブ</v>
      </c>
      <c r="L1372" s="30" t="str">
        <f>IF(①陸連データ貼付け!P1372="","",①陸連データ貼付け!P1372)</f>
        <v/>
      </c>
      <c r="M1372" s="30" t="str">
        <f>①陸連データ貼付け!Q1372</f>
        <v>一般</v>
      </c>
    </row>
    <row r="1373" spans="1:13">
      <c r="A1373" s="30" t="str">
        <f>IF(①陸連データ貼付け!M1373="","",①陸連データ貼付け!M1373)</f>
        <v>Ｄ１９７</v>
      </c>
      <c r="B1373" s="30" t="str">
        <f t="shared" si="66"/>
        <v>Ｄ</v>
      </c>
      <c r="C1373" s="30" t="str">
        <f t="shared" si="67"/>
        <v>１９７</v>
      </c>
      <c r="D1373" s="30">
        <f>①陸連データ貼付け!B1373</f>
        <v>85743229</v>
      </c>
      <c r="E1373" s="30" t="str">
        <f>①陸連データ貼付け!C1373</f>
        <v>伴　彩嘉</v>
      </c>
      <c r="F1373" s="30" t="str">
        <f>ASC(①陸連データ貼付け!D1373)</f>
        <v>ﾊﾞﾝ ｱﾔｶ</v>
      </c>
      <c r="G1373" s="30" t="str">
        <f>①陸連データ貼付け!E1373</f>
        <v>女</v>
      </c>
      <c r="H1373" s="30">
        <f>①陸連データ貼付け!H1373</f>
        <v>26768</v>
      </c>
      <c r="I1373" s="30" t="str">
        <f>①陸連データ貼付け!I1373</f>
        <v>Nittoランニングクラブ</v>
      </c>
      <c r="J1373" s="30" t="str">
        <f>①陸連データ貼付け!J1373</f>
        <v>ニットーランニングクラブ</v>
      </c>
      <c r="K1373" s="30" t="str">
        <f t="shared" si="68"/>
        <v>Nittoランニングクラブ</v>
      </c>
      <c r="L1373" s="30" t="str">
        <f>IF(①陸連データ貼付け!P1373="","",①陸連データ貼付け!P1373)</f>
        <v/>
      </c>
      <c r="M1373" s="30" t="str">
        <f>①陸連データ貼付け!Q1373</f>
        <v>一般</v>
      </c>
    </row>
    <row r="1374" spans="1:13">
      <c r="A1374" s="30" t="str">
        <f>IF(①陸連データ貼付け!M1374="","",①陸連データ貼付け!M1374)</f>
        <v>Ｄ１９９</v>
      </c>
      <c r="B1374" s="30" t="str">
        <f t="shared" si="66"/>
        <v>Ｄ</v>
      </c>
      <c r="C1374" s="30" t="str">
        <f t="shared" si="67"/>
        <v>１９９</v>
      </c>
      <c r="D1374" s="30">
        <f>①陸連データ貼付け!B1374</f>
        <v>85743431</v>
      </c>
      <c r="E1374" s="30" t="str">
        <f>①陸連データ貼付け!C1374</f>
        <v>牧野　博三</v>
      </c>
      <c r="F1374" s="30" t="str">
        <f>ASC(①陸連データ貼付け!D1374)</f>
        <v>ﾏｷﾉ ﾋﾛﾐ</v>
      </c>
      <c r="G1374" s="30" t="str">
        <f>①陸連データ貼付け!E1374</f>
        <v>男</v>
      </c>
      <c r="H1374" s="30">
        <f>①陸連データ貼付け!H1374</f>
        <v>26768</v>
      </c>
      <c r="I1374" s="30" t="str">
        <f>①陸連データ貼付け!I1374</f>
        <v>Nittoランニングクラブ</v>
      </c>
      <c r="J1374" s="30" t="str">
        <f>①陸連データ貼付け!J1374</f>
        <v>ニットーランニングクラブ</v>
      </c>
      <c r="K1374" s="30" t="str">
        <f t="shared" si="68"/>
        <v>Nittoランニングクラブ</v>
      </c>
      <c r="L1374" s="30" t="str">
        <f>IF(①陸連データ貼付け!P1374="","",①陸連データ貼付け!P1374)</f>
        <v/>
      </c>
      <c r="M1374" s="30" t="str">
        <f>①陸連データ貼付け!Q1374</f>
        <v>一般</v>
      </c>
    </row>
    <row r="1375" spans="1:13">
      <c r="A1375" s="30" t="str">
        <f>IF(①陸連データ貼付け!M1375="","",①陸連データ貼付け!M1375)</f>
        <v>Ｄ１９５</v>
      </c>
      <c r="B1375" s="30" t="str">
        <f t="shared" si="66"/>
        <v>Ｄ</v>
      </c>
      <c r="C1375" s="30" t="str">
        <f t="shared" si="67"/>
        <v>１９５</v>
      </c>
      <c r="D1375" s="30">
        <f>①陸連データ貼付け!B1375</f>
        <v>85742733</v>
      </c>
      <c r="E1375" s="30" t="str">
        <f>①陸連データ貼付け!C1375</f>
        <v>三浦　卓</v>
      </c>
      <c r="F1375" s="30" t="str">
        <f>ASC(①陸連データ貼付け!D1375)</f>
        <v>ﾐｳﾗ ﾀｸ</v>
      </c>
      <c r="G1375" s="30" t="str">
        <f>①陸連データ貼付け!E1375</f>
        <v>男</v>
      </c>
      <c r="H1375" s="30">
        <f>①陸連データ貼付け!H1375</f>
        <v>26768</v>
      </c>
      <c r="I1375" s="30" t="str">
        <f>①陸連データ貼付け!I1375</f>
        <v>Nittoランニングクラブ</v>
      </c>
      <c r="J1375" s="30" t="str">
        <f>①陸連データ貼付け!J1375</f>
        <v>ニットーランニングクラブ</v>
      </c>
      <c r="K1375" s="30" t="str">
        <f t="shared" si="68"/>
        <v>Nittoランニングクラブ</v>
      </c>
      <c r="L1375" s="30" t="str">
        <f>IF(①陸連データ貼付け!P1375="","",①陸連データ貼付け!P1375)</f>
        <v/>
      </c>
      <c r="M1375" s="30" t="str">
        <f>①陸連データ貼付け!Q1375</f>
        <v>一般</v>
      </c>
    </row>
    <row r="1376" spans="1:13">
      <c r="A1376" s="30" t="str">
        <f>IF(①陸連データ貼付け!M1376="","",①陸連データ貼付け!M1376)</f>
        <v>Ｄ３９</v>
      </c>
      <c r="B1376" s="30" t="str">
        <f t="shared" si="66"/>
        <v>Ｄ</v>
      </c>
      <c r="C1376" s="30" t="str">
        <f t="shared" si="67"/>
        <v>３９</v>
      </c>
      <c r="D1376" s="30">
        <f>①陸連データ貼付け!B1376</f>
        <v>2925927</v>
      </c>
      <c r="E1376" s="30" t="str">
        <f>①陸連データ貼付け!C1376</f>
        <v>青山　義宏</v>
      </c>
      <c r="F1376" s="30" t="str">
        <f>ASC(①陸連データ貼付け!D1376)</f>
        <v>ｱｵﾔﾏ ﾖｼﾋﾛ</v>
      </c>
      <c r="G1376" s="30" t="str">
        <f>①陸連データ貼付け!E1376</f>
        <v>男</v>
      </c>
      <c r="H1376" s="30">
        <f>①陸連データ貼付け!H1376</f>
        <v>19075</v>
      </c>
      <c r="I1376" s="30" t="str">
        <f>①陸連データ貼付け!I1376</f>
        <v>ネバーギブアップR.C.</v>
      </c>
      <c r="J1376" s="30" t="str">
        <f>①陸連データ貼付け!J1376</f>
        <v>ネバーギブアップアールシー</v>
      </c>
      <c r="K1376" s="30" t="str">
        <f t="shared" si="68"/>
        <v>ネバーギブアップR.C.</v>
      </c>
      <c r="L1376" s="30" t="str">
        <f>IF(①陸連データ貼付け!P1376="","",①陸連データ貼付け!P1376)</f>
        <v/>
      </c>
      <c r="M1376" s="30" t="str">
        <f>①陸連データ貼付け!Q1376</f>
        <v>一般</v>
      </c>
    </row>
    <row r="1377" spans="1:13">
      <c r="A1377" s="30" t="str">
        <f>IF(①陸連データ貼付け!M1377="","",①陸連データ貼付け!M1377)</f>
        <v>Ｄ４７</v>
      </c>
      <c r="B1377" s="30" t="str">
        <f t="shared" si="66"/>
        <v>Ｄ</v>
      </c>
      <c r="C1377" s="30" t="str">
        <f t="shared" si="67"/>
        <v>４７</v>
      </c>
      <c r="D1377" s="30">
        <f>①陸連データ貼付け!B1377</f>
        <v>80315421</v>
      </c>
      <c r="E1377" s="30" t="str">
        <f>①陸連データ貼付け!C1377</f>
        <v>安藤　義人</v>
      </c>
      <c r="F1377" s="30" t="str">
        <f>ASC(①陸連データ貼付け!D1377)</f>
        <v>ｱﾝﾄﾞｳ ﾖｼﾄ</v>
      </c>
      <c r="G1377" s="30" t="str">
        <f>①陸連データ貼付け!E1377</f>
        <v>男</v>
      </c>
      <c r="H1377" s="30">
        <f>①陸連データ貼付け!H1377</f>
        <v>19075</v>
      </c>
      <c r="I1377" s="30" t="str">
        <f>①陸連データ貼付け!I1377</f>
        <v>ネバーギブアップR.C.</v>
      </c>
      <c r="J1377" s="30" t="str">
        <f>①陸連データ貼付け!J1377</f>
        <v>ネバーギブアップアールシー</v>
      </c>
      <c r="K1377" s="30" t="str">
        <f t="shared" si="68"/>
        <v>ネバーギブアップR.C.</v>
      </c>
      <c r="L1377" s="30" t="str">
        <f>IF(①陸連データ貼付け!P1377="","",①陸連データ貼付け!P1377)</f>
        <v/>
      </c>
      <c r="M1377" s="30" t="str">
        <f>①陸連データ貼付け!Q1377</f>
        <v>一般</v>
      </c>
    </row>
    <row r="1378" spans="1:13">
      <c r="A1378" s="30" t="str">
        <f>IF(①陸連データ貼付け!M1378="","",①陸連データ貼付け!M1378)</f>
        <v>Ｄ４３</v>
      </c>
      <c r="B1378" s="30" t="str">
        <f t="shared" si="66"/>
        <v>Ｄ</v>
      </c>
      <c r="C1378" s="30" t="str">
        <f t="shared" si="67"/>
        <v>４３</v>
      </c>
      <c r="D1378" s="30">
        <f>①陸連データ貼付け!B1378</f>
        <v>2926827</v>
      </c>
      <c r="E1378" s="30" t="str">
        <f>①陸連データ貼付け!C1378</f>
        <v>伊藤　知裕</v>
      </c>
      <c r="F1378" s="30" t="str">
        <f>ASC(①陸連データ貼付け!D1378)</f>
        <v>ｲﾄｳ ﾁﾋﾛ</v>
      </c>
      <c r="G1378" s="30" t="str">
        <f>①陸連データ貼付け!E1378</f>
        <v>男</v>
      </c>
      <c r="H1378" s="30">
        <f>①陸連データ貼付け!H1378</f>
        <v>19075</v>
      </c>
      <c r="I1378" s="30" t="str">
        <f>①陸連データ貼付け!I1378</f>
        <v>ネバーギブアップR.C.</v>
      </c>
      <c r="J1378" s="30" t="str">
        <f>①陸連データ貼付け!J1378</f>
        <v>ネバーギブアップアールシー</v>
      </c>
      <c r="K1378" s="30" t="str">
        <f t="shared" si="68"/>
        <v>ネバーギブアップR.C.</v>
      </c>
      <c r="L1378" s="30" t="str">
        <f>IF(①陸連データ貼付け!P1378="","",①陸連データ貼付け!P1378)</f>
        <v/>
      </c>
      <c r="M1378" s="30" t="str">
        <f>①陸連データ貼付け!Q1378</f>
        <v>一般</v>
      </c>
    </row>
    <row r="1379" spans="1:13">
      <c r="A1379" s="30" t="str">
        <f>IF(①陸連データ貼付け!M1379="","",①陸連データ貼付け!M1379)</f>
        <v>Ｄ４８</v>
      </c>
      <c r="B1379" s="30" t="str">
        <f t="shared" si="66"/>
        <v>Ｄ</v>
      </c>
      <c r="C1379" s="30" t="str">
        <f t="shared" si="67"/>
        <v>４８</v>
      </c>
      <c r="D1379" s="30">
        <f>①陸連データ貼付け!B1379</f>
        <v>96806231</v>
      </c>
      <c r="E1379" s="30" t="str">
        <f>①陸連データ貼付け!C1379</f>
        <v>金田　芳輝</v>
      </c>
      <c r="F1379" s="30" t="str">
        <f>ASC(①陸連データ貼付け!D1379)</f>
        <v>ｶﾅﾀﾞ ﾖｼﾃﾙ</v>
      </c>
      <c r="G1379" s="30" t="str">
        <f>①陸連データ貼付け!E1379</f>
        <v>男</v>
      </c>
      <c r="H1379" s="30">
        <f>①陸連データ貼付け!H1379</f>
        <v>19075</v>
      </c>
      <c r="I1379" s="30" t="str">
        <f>①陸連データ貼付け!I1379</f>
        <v>ネバーギブアップR.C.</v>
      </c>
      <c r="J1379" s="30" t="str">
        <f>①陸連データ貼付け!J1379</f>
        <v>ネバーギブアップアールシー</v>
      </c>
      <c r="K1379" s="30" t="str">
        <f t="shared" si="68"/>
        <v>ネバーギブアップR.C.</v>
      </c>
      <c r="L1379" s="30" t="str">
        <f>IF(①陸連データ貼付け!P1379="","",①陸連データ貼付け!P1379)</f>
        <v/>
      </c>
      <c r="M1379" s="30" t="str">
        <f>①陸連データ貼付け!Q1379</f>
        <v>一般</v>
      </c>
    </row>
    <row r="1380" spans="1:13">
      <c r="A1380" s="30" t="str">
        <f>IF(①陸連データ貼付け!M1380="","",①陸連データ貼付け!M1380)</f>
        <v>Ｄ３８</v>
      </c>
      <c r="B1380" s="30" t="str">
        <f t="shared" si="66"/>
        <v>Ｄ</v>
      </c>
      <c r="C1380" s="30" t="str">
        <f t="shared" si="67"/>
        <v>３８</v>
      </c>
      <c r="D1380" s="30">
        <f>①陸連データ貼付け!B1380</f>
        <v>2925826</v>
      </c>
      <c r="E1380" s="30" t="str">
        <f>①陸連データ貼付け!C1380</f>
        <v>川口　匡</v>
      </c>
      <c r="F1380" s="30" t="str">
        <f>ASC(①陸連データ貼付け!D1380)</f>
        <v>ｶﾜｸﾞﾁ ﾀﾀﾞｼ</v>
      </c>
      <c r="G1380" s="30" t="str">
        <f>①陸連データ貼付け!E1380</f>
        <v>男</v>
      </c>
      <c r="H1380" s="30">
        <f>①陸連データ貼付け!H1380</f>
        <v>19075</v>
      </c>
      <c r="I1380" s="30" t="str">
        <f>①陸連データ貼付け!I1380</f>
        <v>ネバーギブアップR.C.</v>
      </c>
      <c r="J1380" s="30" t="str">
        <f>①陸連データ貼付け!J1380</f>
        <v>ネバーギブアップアールシー</v>
      </c>
      <c r="K1380" s="30" t="str">
        <f t="shared" si="68"/>
        <v>ネバーギブアップR.C.</v>
      </c>
      <c r="L1380" s="30" t="str">
        <f>IF(①陸連データ貼付け!P1380="","",①陸連データ貼付け!P1380)</f>
        <v/>
      </c>
      <c r="M1380" s="30" t="str">
        <f>①陸連データ貼付け!Q1380</f>
        <v>一般</v>
      </c>
    </row>
    <row r="1381" spans="1:13">
      <c r="A1381" s="30" t="str">
        <f>IF(①陸連データ貼付け!M1381="","",①陸連データ貼付け!M1381)</f>
        <v>Ｄ４４</v>
      </c>
      <c r="B1381" s="30" t="str">
        <f t="shared" si="66"/>
        <v>Ｄ</v>
      </c>
      <c r="C1381" s="30" t="str">
        <f t="shared" si="67"/>
        <v>４４</v>
      </c>
      <c r="D1381" s="30">
        <f>①陸連データ貼付け!B1381</f>
        <v>2926928</v>
      </c>
      <c r="E1381" s="30" t="str">
        <f>①陸連データ貼付け!C1381</f>
        <v>内藤　雅文</v>
      </c>
      <c r="F1381" s="30" t="str">
        <f>ASC(①陸連データ貼付け!D1381)</f>
        <v>ﾅｲﾄｳ ﾏｻﾌﾐ</v>
      </c>
      <c r="G1381" s="30" t="str">
        <f>①陸連データ貼付け!E1381</f>
        <v>男</v>
      </c>
      <c r="H1381" s="30">
        <f>①陸連データ貼付け!H1381</f>
        <v>19075</v>
      </c>
      <c r="I1381" s="30" t="str">
        <f>①陸連データ貼付け!I1381</f>
        <v>ネバーギブアップR.C.</v>
      </c>
      <c r="J1381" s="30" t="str">
        <f>①陸連データ貼付け!J1381</f>
        <v>ネバーギブアップアールシー</v>
      </c>
      <c r="K1381" s="30" t="str">
        <f t="shared" si="68"/>
        <v>ネバーギブアップR.C.</v>
      </c>
      <c r="L1381" s="30" t="str">
        <f>IF(①陸連データ貼付け!P1381="","",①陸連データ貼付け!P1381)</f>
        <v/>
      </c>
      <c r="M1381" s="30" t="str">
        <f>①陸連データ貼付け!Q1381</f>
        <v>一般</v>
      </c>
    </row>
    <row r="1382" spans="1:13">
      <c r="A1382" s="30" t="str">
        <f>IF(①陸連データ貼付け!M1382="","",①陸連データ貼付け!M1382)</f>
        <v>Ｄ４９</v>
      </c>
      <c r="B1382" s="30" t="str">
        <f t="shared" si="66"/>
        <v>Ｄ</v>
      </c>
      <c r="C1382" s="30" t="str">
        <f t="shared" si="67"/>
        <v>４９</v>
      </c>
      <c r="D1382" s="30">
        <f>①陸連データ貼付け!B1382</f>
        <v>96806433</v>
      </c>
      <c r="E1382" s="30" t="str">
        <f>①陸連データ貼付け!C1382</f>
        <v>中野　真澄</v>
      </c>
      <c r="F1382" s="30" t="str">
        <f>ASC(①陸連データ貼付け!D1382)</f>
        <v>ﾅｶﾉ ﾏｽﾐ</v>
      </c>
      <c r="G1382" s="30" t="str">
        <f>①陸連データ貼付け!E1382</f>
        <v>女</v>
      </c>
      <c r="H1382" s="30">
        <f>①陸連データ貼付け!H1382</f>
        <v>19075</v>
      </c>
      <c r="I1382" s="30" t="str">
        <f>①陸連データ貼付け!I1382</f>
        <v>ネバーギブアップR.C.</v>
      </c>
      <c r="J1382" s="30" t="str">
        <f>①陸連データ貼付け!J1382</f>
        <v>ネバーギブアップアールシー</v>
      </c>
      <c r="K1382" s="30" t="str">
        <f t="shared" si="68"/>
        <v>ネバーギブアップR.C.</v>
      </c>
      <c r="L1382" s="30" t="str">
        <f>IF(①陸連データ貼付け!P1382="","",①陸連データ貼付け!P1382)</f>
        <v/>
      </c>
      <c r="M1382" s="30" t="str">
        <f>①陸連データ貼付け!Q1382</f>
        <v>一般</v>
      </c>
    </row>
    <row r="1383" spans="1:13">
      <c r="A1383" s="30" t="str">
        <f>IF(①陸連データ貼付け!M1383="","",①陸連データ貼付け!M1383)</f>
        <v>Ｄ４６</v>
      </c>
      <c r="B1383" s="30" t="str">
        <f t="shared" si="66"/>
        <v>Ｄ</v>
      </c>
      <c r="C1383" s="30" t="str">
        <f t="shared" si="67"/>
        <v>４６</v>
      </c>
      <c r="D1383" s="30">
        <f>①陸連データ貼付け!B1383</f>
        <v>46480628</v>
      </c>
      <c r="E1383" s="30" t="str">
        <f>①陸連データ貼付け!C1383</f>
        <v>西川　昌晴</v>
      </c>
      <c r="F1383" s="30" t="str">
        <f>ASC(①陸連データ貼付け!D1383)</f>
        <v>ﾆｼｶﾜ ﾏｻﾊﾙ</v>
      </c>
      <c r="G1383" s="30" t="str">
        <f>①陸連データ貼付け!E1383</f>
        <v>男</v>
      </c>
      <c r="H1383" s="30">
        <f>①陸連データ貼付け!H1383</f>
        <v>19075</v>
      </c>
      <c r="I1383" s="30" t="str">
        <f>①陸連データ貼付け!I1383</f>
        <v>ネバーギブアップR.C.</v>
      </c>
      <c r="J1383" s="30" t="str">
        <f>①陸連データ貼付け!J1383</f>
        <v>ネバーギブアップアールシー</v>
      </c>
      <c r="K1383" s="30" t="str">
        <f t="shared" si="68"/>
        <v>ネバーギブアップR.C.</v>
      </c>
      <c r="L1383" s="30" t="str">
        <f>IF(①陸連データ貼付け!P1383="","",①陸連データ貼付け!P1383)</f>
        <v/>
      </c>
      <c r="M1383" s="30" t="str">
        <f>①陸連データ貼付け!Q1383</f>
        <v>一般</v>
      </c>
    </row>
    <row r="1384" spans="1:13">
      <c r="A1384" s="30" t="str">
        <f>IF(①陸連データ貼付け!M1384="","",①陸連データ貼付け!M1384)</f>
        <v>Ｄ４５</v>
      </c>
      <c r="B1384" s="30" t="str">
        <f t="shared" si="66"/>
        <v>Ｄ</v>
      </c>
      <c r="C1384" s="30" t="str">
        <f t="shared" si="67"/>
        <v>４５</v>
      </c>
      <c r="D1384" s="30">
        <f>①陸連データ貼付け!B1384</f>
        <v>24758228</v>
      </c>
      <c r="E1384" s="30" t="str">
        <f>①陸連データ貼付け!C1384</f>
        <v>早川　香里</v>
      </c>
      <c r="F1384" s="30" t="str">
        <f>ASC(①陸連データ貼付け!D1384)</f>
        <v>ﾊﾔｶﾜ ｶｵﾘ</v>
      </c>
      <c r="G1384" s="30" t="str">
        <f>①陸連データ貼付け!E1384</f>
        <v>女</v>
      </c>
      <c r="H1384" s="30">
        <f>①陸連データ貼付け!H1384</f>
        <v>19075</v>
      </c>
      <c r="I1384" s="30" t="str">
        <f>①陸連データ貼付け!I1384</f>
        <v>ネバーギブアップR.C.</v>
      </c>
      <c r="J1384" s="30" t="str">
        <f>①陸連データ貼付け!J1384</f>
        <v>ネバーギブアップアールシー</v>
      </c>
      <c r="K1384" s="30" t="str">
        <f t="shared" si="68"/>
        <v>ネバーギブアップR.C.</v>
      </c>
      <c r="L1384" s="30" t="str">
        <f>IF(①陸連データ貼付け!P1384="","",①陸連データ貼付け!P1384)</f>
        <v/>
      </c>
      <c r="M1384" s="30" t="str">
        <f>①陸連データ貼付け!Q1384</f>
        <v>一般</v>
      </c>
    </row>
    <row r="1385" spans="1:13">
      <c r="A1385" s="30" t="str">
        <f>IF(①陸連データ貼付け!M1385="","",①陸連データ貼付け!M1385)</f>
        <v>Ｄ４１</v>
      </c>
      <c r="B1385" s="30" t="str">
        <f t="shared" si="66"/>
        <v>Ｄ</v>
      </c>
      <c r="C1385" s="30" t="str">
        <f t="shared" si="67"/>
        <v>４１</v>
      </c>
      <c r="D1385" s="30">
        <f>①陸連データ貼付け!B1385</f>
        <v>2926322</v>
      </c>
      <c r="E1385" s="30" t="str">
        <f>①陸連データ貼付け!C1385</f>
        <v>舟橋　万里子</v>
      </c>
      <c r="F1385" s="30" t="str">
        <f>ASC(①陸連データ貼付け!D1385)</f>
        <v>ﾌﾅﾊｼ ﾏﾘｺ</v>
      </c>
      <c r="G1385" s="30" t="str">
        <f>①陸連データ貼付け!E1385</f>
        <v>女</v>
      </c>
      <c r="H1385" s="30">
        <f>①陸連データ貼付け!H1385</f>
        <v>19075</v>
      </c>
      <c r="I1385" s="30" t="str">
        <f>①陸連データ貼付け!I1385</f>
        <v>ネバーギブアップR.C.</v>
      </c>
      <c r="J1385" s="30" t="str">
        <f>①陸連データ貼付け!J1385</f>
        <v>ネバーギブアップアールシー</v>
      </c>
      <c r="K1385" s="30" t="str">
        <f t="shared" si="68"/>
        <v>ネバーギブアップR.C.</v>
      </c>
      <c r="L1385" s="30" t="str">
        <f>IF(①陸連データ貼付け!P1385="","",①陸連データ貼付け!P1385)</f>
        <v/>
      </c>
      <c r="M1385" s="30" t="str">
        <f>①陸連データ貼付け!Q1385</f>
        <v>一般</v>
      </c>
    </row>
    <row r="1386" spans="1:13">
      <c r="A1386" s="30" t="str">
        <f>IF(①陸連データ貼付け!M1386="","",①陸連データ貼付け!M1386)</f>
        <v>Ｄ３７</v>
      </c>
      <c r="B1386" s="30" t="str">
        <f t="shared" ref="B1386:B1449" si="69">LEFT(A1386,1)</f>
        <v>Ｄ</v>
      </c>
      <c r="C1386" s="30" t="str">
        <f t="shared" ref="C1386:C1449" si="70">REPLACE(A1386,1,1,"")</f>
        <v>３７</v>
      </c>
      <c r="D1386" s="30">
        <f>①陸連データ貼付け!B1386</f>
        <v>2925725</v>
      </c>
      <c r="E1386" s="30" t="str">
        <f>①陸連データ貼付け!C1386</f>
        <v>三浦　尚</v>
      </c>
      <c r="F1386" s="30" t="str">
        <f>ASC(①陸連データ貼付け!D1386)</f>
        <v>ﾐｳﾗ ﾋｻｼ</v>
      </c>
      <c r="G1386" s="30" t="str">
        <f>①陸連データ貼付け!E1386</f>
        <v>男</v>
      </c>
      <c r="H1386" s="30">
        <f>①陸連データ貼付け!H1386</f>
        <v>19075</v>
      </c>
      <c r="I1386" s="30" t="str">
        <f>①陸連データ貼付け!I1386</f>
        <v>ネバーギブアップR.C.</v>
      </c>
      <c r="J1386" s="30" t="str">
        <f>①陸連データ貼付け!J1386</f>
        <v>ネバーギブアップアールシー</v>
      </c>
      <c r="K1386" s="30" t="str">
        <f t="shared" ref="K1386:K1449" si="71">I1386</f>
        <v>ネバーギブアップR.C.</v>
      </c>
      <c r="L1386" s="30" t="str">
        <f>IF(①陸連データ貼付け!P1386="","",①陸連データ貼付け!P1386)</f>
        <v/>
      </c>
      <c r="M1386" s="30" t="str">
        <f>①陸連データ貼付け!Q1386</f>
        <v>一般</v>
      </c>
    </row>
    <row r="1387" spans="1:13">
      <c r="A1387" s="30" t="str">
        <f>IF(①陸連データ貼付け!M1387="","",①陸連データ貼付け!M1387)</f>
        <v>Ｄ４２</v>
      </c>
      <c r="B1387" s="30" t="str">
        <f t="shared" si="69"/>
        <v>Ｄ</v>
      </c>
      <c r="C1387" s="30" t="str">
        <f t="shared" si="70"/>
        <v>４２</v>
      </c>
      <c r="D1387" s="30">
        <f>①陸連データ貼付け!B1387</f>
        <v>2926423</v>
      </c>
      <c r="E1387" s="30" t="str">
        <f>①陸連データ貼付け!C1387</f>
        <v>水野　修一</v>
      </c>
      <c r="F1387" s="30" t="str">
        <f>ASC(①陸連データ貼付け!D1387)</f>
        <v>ﾐｽﾞﾉ ｼｭｳｲﾁ</v>
      </c>
      <c r="G1387" s="30" t="str">
        <f>①陸連データ貼付け!E1387</f>
        <v>男</v>
      </c>
      <c r="H1387" s="30">
        <f>①陸連データ貼付け!H1387</f>
        <v>19075</v>
      </c>
      <c r="I1387" s="30" t="str">
        <f>①陸連データ貼付け!I1387</f>
        <v>ネバーギブアップR.C.</v>
      </c>
      <c r="J1387" s="30" t="str">
        <f>①陸連データ貼付け!J1387</f>
        <v>ネバーギブアップアールシー</v>
      </c>
      <c r="K1387" s="30" t="str">
        <f t="shared" si="71"/>
        <v>ネバーギブアップR.C.</v>
      </c>
      <c r="L1387" s="30" t="str">
        <f>IF(①陸連データ貼付け!P1387="","",①陸連データ貼付け!P1387)</f>
        <v/>
      </c>
      <c r="M1387" s="30" t="str">
        <f>①陸連データ貼付け!Q1387</f>
        <v>一般</v>
      </c>
    </row>
    <row r="1388" spans="1:13">
      <c r="A1388" s="30" t="str">
        <f>IF(①陸連データ貼付け!M1388="","",①陸連データ貼付け!M1388)</f>
        <v>Ｄ４０</v>
      </c>
      <c r="B1388" s="30" t="str">
        <f t="shared" si="69"/>
        <v>Ｄ</v>
      </c>
      <c r="C1388" s="30" t="str">
        <f t="shared" si="70"/>
        <v>４０</v>
      </c>
      <c r="D1388" s="30">
        <f>①陸連データ貼付け!B1388</f>
        <v>2926019</v>
      </c>
      <c r="E1388" s="30" t="str">
        <f>①陸連データ貼付け!C1388</f>
        <v>村本　匡章</v>
      </c>
      <c r="F1388" s="30" t="str">
        <f>ASC(①陸連データ貼付け!D1388)</f>
        <v>ﾑﾗﾓﾄ ﾏｻｱｷ</v>
      </c>
      <c r="G1388" s="30" t="str">
        <f>①陸連データ貼付け!E1388</f>
        <v>男</v>
      </c>
      <c r="H1388" s="30">
        <f>①陸連データ貼付け!H1388</f>
        <v>19075</v>
      </c>
      <c r="I1388" s="30" t="str">
        <f>①陸連データ貼付け!I1388</f>
        <v>ネバーギブアップR.C.</v>
      </c>
      <c r="J1388" s="30" t="str">
        <f>①陸連データ貼付け!J1388</f>
        <v>ネバーギブアップアールシー</v>
      </c>
      <c r="K1388" s="30" t="str">
        <f t="shared" si="71"/>
        <v>ネバーギブアップR.C.</v>
      </c>
      <c r="L1388" s="30" t="str">
        <f>IF(①陸連データ貼付け!P1388="","",①陸連データ貼付け!P1388)</f>
        <v/>
      </c>
      <c r="M1388" s="30" t="str">
        <f>①陸連データ貼付け!Q1388</f>
        <v>一般</v>
      </c>
    </row>
    <row r="1389" spans="1:13">
      <c r="A1389" s="30" t="str">
        <f>IF(①陸連データ貼付け!M1389="","",①陸連データ貼付け!M1389)</f>
        <v>Ｄ３５</v>
      </c>
      <c r="B1389" s="30" t="str">
        <f t="shared" si="69"/>
        <v>Ｄ</v>
      </c>
      <c r="C1389" s="30" t="str">
        <f t="shared" si="70"/>
        <v>３５</v>
      </c>
      <c r="D1389" s="30">
        <f>①陸連データ貼付け!B1389</f>
        <v>60106316</v>
      </c>
      <c r="E1389" s="30" t="str">
        <f>①陸連データ貼付け!C1389</f>
        <v>石井　啓典</v>
      </c>
      <c r="F1389" s="30" t="str">
        <f>ASC(①陸連データ貼付け!D1389)</f>
        <v>ｲｼｲ ﾋﾛﾉﾘ</v>
      </c>
      <c r="G1389" s="30" t="str">
        <f>①陸連データ貼付け!E1389</f>
        <v>男</v>
      </c>
      <c r="H1389" s="30">
        <f>①陸連データ貼付け!H1389</f>
        <v>8294</v>
      </c>
      <c r="I1389" s="30" t="str">
        <f>①陸連データ貼付け!I1389</f>
        <v>東三河ＡＣ</v>
      </c>
      <c r="J1389" s="30" t="str">
        <f>①陸連データ貼付け!J1389</f>
        <v>ヒガシミカワエーシー</v>
      </c>
      <c r="K1389" s="30" t="str">
        <f t="shared" si="71"/>
        <v>東三河ＡＣ</v>
      </c>
      <c r="L1389" s="30" t="str">
        <f>IF(①陸連データ貼付け!P1389="","",①陸連データ貼付け!P1389)</f>
        <v/>
      </c>
      <c r="M1389" s="30" t="str">
        <f>①陸連データ貼付け!Q1389</f>
        <v>一般</v>
      </c>
    </row>
    <row r="1390" spans="1:13">
      <c r="A1390" s="30" t="str">
        <f>IF(①陸連データ貼付け!M1390="","",①陸連データ貼付け!M1390)</f>
        <v>Ｄ３４</v>
      </c>
      <c r="B1390" s="30" t="str">
        <f t="shared" si="69"/>
        <v>Ｄ</v>
      </c>
      <c r="C1390" s="30" t="str">
        <f t="shared" si="70"/>
        <v>３４</v>
      </c>
      <c r="D1390" s="30">
        <f>①陸連データ貼付け!B1390</f>
        <v>58149936</v>
      </c>
      <c r="E1390" s="30" t="str">
        <f>①陸連データ貼付け!C1390</f>
        <v>加藤　隆彦</v>
      </c>
      <c r="F1390" s="30" t="str">
        <f>ASC(①陸連データ貼付け!D1390)</f>
        <v>ｶﾄｳ ﾀｶﾋｺ</v>
      </c>
      <c r="G1390" s="30" t="str">
        <f>①陸連データ貼付け!E1390</f>
        <v>男</v>
      </c>
      <c r="H1390" s="30">
        <f>①陸連データ貼付け!H1390</f>
        <v>8294</v>
      </c>
      <c r="I1390" s="30" t="str">
        <f>①陸連データ貼付け!I1390</f>
        <v>東三河ＡＣ</v>
      </c>
      <c r="J1390" s="30" t="str">
        <f>①陸連データ貼付け!J1390</f>
        <v>ヒガシミカワエーシー</v>
      </c>
      <c r="K1390" s="30" t="str">
        <f t="shared" si="71"/>
        <v>東三河ＡＣ</v>
      </c>
      <c r="L1390" s="30" t="str">
        <f>IF(①陸連データ貼付け!P1390="","",①陸連データ貼付け!P1390)</f>
        <v/>
      </c>
      <c r="M1390" s="30" t="str">
        <f>①陸連データ貼付け!Q1390</f>
        <v>一般</v>
      </c>
    </row>
    <row r="1391" spans="1:13">
      <c r="A1391" s="30" t="str">
        <f>IF(①陸連データ貼付け!M1391="","",①陸連データ貼付け!M1391)</f>
        <v>Ｄ２０２</v>
      </c>
      <c r="B1391" s="30" t="str">
        <f t="shared" si="69"/>
        <v>Ｄ</v>
      </c>
      <c r="C1391" s="30" t="str">
        <f t="shared" si="70"/>
        <v>２０２</v>
      </c>
      <c r="D1391" s="30">
        <f>①陸連データ貼付け!B1391</f>
        <v>72097025</v>
      </c>
      <c r="E1391" s="30" t="str">
        <f>①陸連データ貼付け!C1391</f>
        <v>河合　智久</v>
      </c>
      <c r="F1391" s="30" t="str">
        <f>ASC(①陸連データ貼付け!D1391)</f>
        <v>ｶﾜｲ ﾄﾓﾋｻ</v>
      </c>
      <c r="G1391" s="30" t="str">
        <f>①陸連データ貼付け!E1391</f>
        <v>男</v>
      </c>
      <c r="H1391" s="30">
        <f>①陸連データ貼付け!H1391</f>
        <v>8294</v>
      </c>
      <c r="I1391" s="30" t="str">
        <f>①陸連データ貼付け!I1391</f>
        <v>東三河ＡＣ</v>
      </c>
      <c r="J1391" s="30" t="str">
        <f>①陸連データ貼付け!J1391</f>
        <v>ヒガシミカワエーシー</v>
      </c>
      <c r="K1391" s="30" t="str">
        <f t="shared" si="71"/>
        <v>東三河ＡＣ</v>
      </c>
      <c r="L1391" s="30" t="str">
        <f>IF(①陸連データ貼付け!P1391="","",①陸連データ貼付け!P1391)</f>
        <v/>
      </c>
      <c r="M1391" s="30" t="str">
        <f>①陸連データ貼付け!Q1391</f>
        <v>一般</v>
      </c>
    </row>
    <row r="1392" spans="1:13">
      <c r="A1392" s="30" t="str">
        <f>IF(①陸連データ貼付け!M1392="","",①陸連データ貼付け!M1392)</f>
        <v>Ｄ３６</v>
      </c>
      <c r="B1392" s="30" t="str">
        <f t="shared" si="69"/>
        <v>Ｄ</v>
      </c>
      <c r="C1392" s="30" t="str">
        <f t="shared" si="70"/>
        <v>３６</v>
      </c>
      <c r="D1392" s="30">
        <f>①陸連データ貼付け!B1392</f>
        <v>72078327</v>
      </c>
      <c r="E1392" s="30" t="str">
        <f>①陸連データ貼付け!C1392</f>
        <v>小池　遊野</v>
      </c>
      <c r="F1392" s="30" t="str">
        <f>ASC(①陸連データ貼付け!D1392)</f>
        <v>ｺｲｹ ﾕｳﾔ</v>
      </c>
      <c r="G1392" s="30" t="str">
        <f>①陸連データ貼付け!E1392</f>
        <v>男</v>
      </c>
      <c r="H1392" s="30">
        <f>①陸連データ貼付け!H1392</f>
        <v>8294</v>
      </c>
      <c r="I1392" s="30" t="str">
        <f>①陸連データ貼付け!I1392</f>
        <v>東三河ＡＣ</v>
      </c>
      <c r="J1392" s="30" t="str">
        <f>①陸連データ貼付け!J1392</f>
        <v>ヒガシミカワエーシー</v>
      </c>
      <c r="K1392" s="30" t="str">
        <f t="shared" si="71"/>
        <v>東三河ＡＣ</v>
      </c>
      <c r="L1392" s="30" t="str">
        <f>IF(①陸連データ貼付け!P1392="","",①陸連データ貼付け!P1392)</f>
        <v/>
      </c>
      <c r="M1392" s="30" t="str">
        <f>①陸連データ貼付け!Q1392</f>
        <v>一般</v>
      </c>
    </row>
    <row r="1393" spans="1:13">
      <c r="A1393" s="30" t="str">
        <f>IF(①陸連データ貼付け!M1393="","",①陸連データ貼付け!M1393)</f>
        <v>Ｄ２３</v>
      </c>
      <c r="B1393" s="30" t="str">
        <f t="shared" si="69"/>
        <v>Ｄ</v>
      </c>
      <c r="C1393" s="30" t="str">
        <f t="shared" si="70"/>
        <v>２３</v>
      </c>
      <c r="D1393" s="30">
        <f>①陸連データ貼付け!B1393</f>
        <v>2963121</v>
      </c>
      <c r="E1393" s="30" t="str">
        <f>①陸連データ貼付け!C1393</f>
        <v>酒井　聖史</v>
      </c>
      <c r="F1393" s="30" t="str">
        <f>ASC(①陸連データ貼付け!D1393)</f>
        <v>ｻｶｲ ｷﾖﾌﾐ</v>
      </c>
      <c r="G1393" s="30" t="str">
        <f>①陸連データ貼付け!E1393</f>
        <v>男</v>
      </c>
      <c r="H1393" s="30">
        <f>①陸連データ貼付け!H1393</f>
        <v>8294</v>
      </c>
      <c r="I1393" s="30" t="str">
        <f>①陸連データ貼付け!I1393</f>
        <v>東三河ＡＣ</v>
      </c>
      <c r="J1393" s="30" t="str">
        <f>①陸連データ貼付け!J1393</f>
        <v>ヒガシミカワエーシー</v>
      </c>
      <c r="K1393" s="30" t="str">
        <f t="shared" si="71"/>
        <v>東三河ＡＣ</v>
      </c>
      <c r="L1393" s="30" t="str">
        <f>IF(①陸連データ貼付け!P1393="","",①陸連データ貼付け!P1393)</f>
        <v/>
      </c>
      <c r="M1393" s="30" t="str">
        <f>①陸連データ貼付け!Q1393</f>
        <v>一般</v>
      </c>
    </row>
    <row r="1394" spans="1:13">
      <c r="A1394" s="30" t="str">
        <f>IF(①陸連データ貼付け!M1394="","",①陸連データ貼付け!M1394)</f>
        <v>Ｄ２８</v>
      </c>
      <c r="B1394" s="30" t="str">
        <f t="shared" si="69"/>
        <v>Ｄ</v>
      </c>
      <c r="C1394" s="30" t="str">
        <f t="shared" si="70"/>
        <v>２８</v>
      </c>
      <c r="D1394" s="30">
        <f>①陸連データ貼付け!B1394</f>
        <v>39680026</v>
      </c>
      <c r="E1394" s="30" t="str">
        <f>①陸連データ貼付け!C1394</f>
        <v>榊原　潤也</v>
      </c>
      <c r="F1394" s="30" t="str">
        <f>ASC(①陸連データ貼付け!D1394)</f>
        <v>ｻｶｷﾊﾞﾗ ｼﾞｭﾝﾔ</v>
      </c>
      <c r="G1394" s="30" t="str">
        <f>①陸連データ貼付け!E1394</f>
        <v>男</v>
      </c>
      <c r="H1394" s="30">
        <f>①陸連データ貼付け!H1394</f>
        <v>8294</v>
      </c>
      <c r="I1394" s="30" t="str">
        <f>①陸連データ貼付け!I1394</f>
        <v>東三河ＡＣ</v>
      </c>
      <c r="J1394" s="30" t="str">
        <f>①陸連データ貼付け!J1394</f>
        <v>ヒガシミカワエーシー</v>
      </c>
      <c r="K1394" s="30" t="str">
        <f t="shared" si="71"/>
        <v>東三河ＡＣ</v>
      </c>
      <c r="L1394" s="30" t="str">
        <f>IF(①陸連データ貼付け!P1394="","",①陸連データ貼付け!P1394)</f>
        <v/>
      </c>
      <c r="M1394" s="30" t="str">
        <f>①陸連データ貼付け!Q1394</f>
        <v>一般</v>
      </c>
    </row>
    <row r="1395" spans="1:13">
      <c r="A1395" s="30" t="str">
        <f>IF(①陸連データ貼付け!M1395="","",①陸連データ貼付け!M1395)</f>
        <v>Ｄ２９</v>
      </c>
      <c r="B1395" s="30" t="str">
        <f t="shared" si="69"/>
        <v>Ｄ</v>
      </c>
      <c r="C1395" s="30" t="str">
        <f t="shared" si="70"/>
        <v>２９</v>
      </c>
      <c r="D1395" s="30">
        <f>①陸連データ貼付け!B1395</f>
        <v>40235115</v>
      </c>
      <c r="E1395" s="30" t="str">
        <f>①陸連データ貼付け!C1395</f>
        <v>椎名　さら</v>
      </c>
      <c r="F1395" s="30" t="str">
        <f>ASC(①陸連データ貼付け!D1395)</f>
        <v>ｼｲﾅ ｻﾗ</v>
      </c>
      <c r="G1395" s="30" t="str">
        <f>①陸連データ貼付け!E1395</f>
        <v>女</v>
      </c>
      <c r="H1395" s="30">
        <f>①陸連データ貼付け!H1395</f>
        <v>8294</v>
      </c>
      <c r="I1395" s="30" t="str">
        <f>①陸連データ貼付け!I1395</f>
        <v>東三河ＡＣ</v>
      </c>
      <c r="J1395" s="30" t="str">
        <f>①陸連データ貼付け!J1395</f>
        <v>ヒガシミカワエーシー</v>
      </c>
      <c r="K1395" s="30" t="str">
        <f t="shared" si="71"/>
        <v>東三河ＡＣ</v>
      </c>
      <c r="L1395" s="30" t="str">
        <f>IF(①陸連データ貼付け!P1395="","",①陸連データ貼付け!P1395)</f>
        <v/>
      </c>
      <c r="M1395" s="30" t="str">
        <f>①陸連データ貼付け!Q1395</f>
        <v>一般</v>
      </c>
    </row>
    <row r="1396" spans="1:13">
      <c r="A1396" s="30" t="str">
        <f>IF(①陸連データ貼付け!M1396="","",①陸連データ貼付け!M1396)</f>
        <v>4-063</v>
      </c>
      <c r="B1396" s="30" t="str">
        <f t="shared" si="69"/>
        <v>4</v>
      </c>
      <c r="C1396" s="30" t="str">
        <f t="shared" si="70"/>
        <v>-063</v>
      </c>
      <c r="D1396" s="30">
        <f>①陸連データ貼付け!B1396</f>
        <v>72460625</v>
      </c>
      <c r="E1396" s="30" t="str">
        <f>①陸連データ貼付け!C1396</f>
        <v>塩野谷　幸依</v>
      </c>
      <c r="F1396" s="30" t="str">
        <f>ASC(①陸連データ貼付け!D1396)</f>
        <v>ｼｵﾉﾔ ｻﾁｴ</v>
      </c>
      <c r="G1396" s="30" t="str">
        <f>①陸連データ貼付け!E1396</f>
        <v>女</v>
      </c>
      <c r="H1396" s="30">
        <f>①陸連データ貼付け!H1396</f>
        <v>8294</v>
      </c>
      <c r="I1396" s="30" t="str">
        <f>①陸連データ貼付け!I1396</f>
        <v>東三河ＡＣ</v>
      </c>
      <c r="J1396" s="30" t="str">
        <f>①陸連データ貼付け!J1396</f>
        <v>ヒガシミカワエーシー</v>
      </c>
      <c r="K1396" s="30" t="str">
        <f t="shared" si="71"/>
        <v>東三河ＡＣ</v>
      </c>
      <c r="L1396" s="30" t="str">
        <f>IF(①陸連データ貼付け!P1396="","",①陸連データ貼付け!P1396)</f>
        <v/>
      </c>
      <c r="M1396" s="30" t="str">
        <f>①陸連データ貼付け!Q1396</f>
        <v>一般</v>
      </c>
    </row>
    <row r="1397" spans="1:13">
      <c r="A1397" s="30" t="str">
        <f>IF(①陸連データ貼付け!M1397="","",①陸連データ貼付け!M1397)</f>
        <v>Ｄ２５</v>
      </c>
      <c r="B1397" s="30" t="str">
        <f t="shared" si="69"/>
        <v>Ｄ</v>
      </c>
      <c r="C1397" s="30" t="str">
        <f t="shared" si="70"/>
        <v>２５</v>
      </c>
      <c r="D1397" s="30">
        <f>①陸連データ貼付け!B1397</f>
        <v>26821524</v>
      </c>
      <c r="E1397" s="30" t="str">
        <f>①陸連データ貼付け!C1397</f>
        <v>柴田　直道</v>
      </c>
      <c r="F1397" s="30" t="str">
        <f>ASC(①陸連データ貼付け!D1397)</f>
        <v>ｼﾊﾞﾀ ﾅｵﾐﾁ</v>
      </c>
      <c r="G1397" s="30" t="str">
        <f>①陸連データ貼付け!E1397</f>
        <v>男</v>
      </c>
      <c r="H1397" s="30">
        <f>①陸連データ貼付け!H1397</f>
        <v>8294</v>
      </c>
      <c r="I1397" s="30" t="str">
        <f>①陸連データ貼付け!I1397</f>
        <v>東三河ＡＣ</v>
      </c>
      <c r="J1397" s="30" t="str">
        <f>①陸連データ貼付け!J1397</f>
        <v>ヒガシミカワエーシー</v>
      </c>
      <c r="K1397" s="30" t="str">
        <f t="shared" si="71"/>
        <v>東三河ＡＣ</v>
      </c>
      <c r="L1397" s="30" t="str">
        <f>IF(①陸連データ貼付け!P1397="","",①陸連データ貼付け!P1397)</f>
        <v/>
      </c>
      <c r="M1397" s="30" t="str">
        <f>①陸連データ貼付け!Q1397</f>
        <v>一般</v>
      </c>
    </row>
    <row r="1398" spans="1:13">
      <c r="A1398" s="30" t="str">
        <f>IF(①陸連データ貼付け!M1398="","",①陸連データ貼付け!M1398)</f>
        <v>Ｄ２０１</v>
      </c>
      <c r="B1398" s="30" t="str">
        <f t="shared" si="69"/>
        <v>Ｄ</v>
      </c>
      <c r="C1398" s="30" t="str">
        <f t="shared" si="70"/>
        <v>２０１</v>
      </c>
      <c r="D1398" s="30">
        <f>①陸連データ貼付け!B1398</f>
        <v>82003215</v>
      </c>
      <c r="E1398" s="30" t="str">
        <f>①陸連データ貼付け!C1398</f>
        <v>清水　拓海</v>
      </c>
      <c r="F1398" s="30" t="str">
        <f>ASC(①陸連データ貼付け!D1398)</f>
        <v>ｼﾐｽﾞ ﾀｸﾐ</v>
      </c>
      <c r="G1398" s="30" t="str">
        <f>①陸連データ貼付け!E1398</f>
        <v>男</v>
      </c>
      <c r="H1398" s="30">
        <f>①陸連データ貼付け!H1398</f>
        <v>8294</v>
      </c>
      <c r="I1398" s="30" t="str">
        <f>①陸連データ貼付け!I1398</f>
        <v>東三河ＡＣ</v>
      </c>
      <c r="J1398" s="30" t="str">
        <f>①陸連データ貼付け!J1398</f>
        <v>ヒガシミカワエーシー</v>
      </c>
      <c r="K1398" s="30" t="str">
        <f t="shared" si="71"/>
        <v>東三河ＡＣ</v>
      </c>
      <c r="L1398" s="30" t="str">
        <f>IF(①陸連データ貼付け!P1398="","",①陸連データ貼付け!P1398)</f>
        <v/>
      </c>
      <c r="M1398" s="30" t="str">
        <f>①陸連データ貼付け!Q1398</f>
        <v>一般</v>
      </c>
    </row>
    <row r="1399" spans="1:13">
      <c r="A1399" s="30" t="str">
        <f>IF(①陸連データ貼付け!M1399="","",①陸連データ貼付け!M1399)</f>
        <v>4-062</v>
      </c>
      <c r="B1399" s="30" t="str">
        <f t="shared" si="69"/>
        <v>4</v>
      </c>
      <c r="C1399" s="30" t="str">
        <f t="shared" si="70"/>
        <v>-062</v>
      </c>
      <c r="D1399" s="30">
        <f>①陸連データ貼付け!B1399</f>
        <v>47691835</v>
      </c>
      <c r="E1399" s="30" t="str">
        <f>①陸連データ貼付け!C1399</f>
        <v>白井　啓介</v>
      </c>
      <c r="F1399" s="30" t="str">
        <f>ASC(①陸連データ貼付け!D1399)</f>
        <v>ｼﾗｲ ｹｲｽｹ</v>
      </c>
      <c r="G1399" s="30" t="str">
        <f>①陸連データ貼付け!E1399</f>
        <v>男</v>
      </c>
      <c r="H1399" s="30">
        <f>①陸連データ貼付け!H1399</f>
        <v>8294</v>
      </c>
      <c r="I1399" s="30" t="str">
        <f>①陸連データ貼付け!I1399</f>
        <v>東三河ＡＣ</v>
      </c>
      <c r="J1399" s="30" t="str">
        <f>①陸連データ貼付け!J1399</f>
        <v>ヒガシミカワエーシー</v>
      </c>
      <c r="K1399" s="30" t="str">
        <f t="shared" si="71"/>
        <v>東三河ＡＣ</v>
      </c>
      <c r="L1399" s="30" t="str">
        <f>IF(①陸連データ貼付け!P1399="","",①陸連データ貼付け!P1399)</f>
        <v/>
      </c>
      <c r="M1399" s="30" t="str">
        <f>①陸連データ貼付け!Q1399</f>
        <v>一般</v>
      </c>
    </row>
    <row r="1400" spans="1:13">
      <c r="A1400" s="30" t="str">
        <f>IF(①陸連データ貼付け!M1400="","",①陸連データ貼付け!M1400)</f>
        <v>Ｄ３１</v>
      </c>
      <c r="B1400" s="30" t="str">
        <f t="shared" si="69"/>
        <v>Ｄ</v>
      </c>
      <c r="C1400" s="30" t="str">
        <f t="shared" si="70"/>
        <v>３１</v>
      </c>
      <c r="D1400" s="30">
        <f>①陸連データ貼付け!B1400</f>
        <v>40303919</v>
      </c>
      <c r="E1400" s="30" t="str">
        <f>①陸連データ貼付け!C1400</f>
        <v>白伊　美歩</v>
      </c>
      <c r="F1400" s="30" t="str">
        <f>ASC(①陸連データ貼付け!D1400)</f>
        <v>ｼﾗｲ ﾐﾎ</v>
      </c>
      <c r="G1400" s="30" t="str">
        <f>①陸連データ貼付け!E1400</f>
        <v>女</v>
      </c>
      <c r="H1400" s="30">
        <f>①陸連データ貼付け!H1400</f>
        <v>8294</v>
      </c>
      <c r="I1400" s="30" t="str">
        <f>①陸連データ貼付け!I1400</f>
        <v>東三河ＡＣ</v>
      </c>
      <c r="J1400" s="30" t="str">
        <f>①陸連データ貼付け!J1400</f>
        <v>ヒガシミカワエーシー</v>
      </c>
      <c r="K1400" s="30" t="str">
        <f t="shared" si="71"/>
        <v>東三河ＡＣ</v>
      </c>
      <c r="L1400" s="30" t="str">
        <f>IF(①陸連データ貼付け!P1400="","",①陸連データ貼付け!P1400)</f>
        <v/>
      </c>
      <c r="M1400" s="30" t="str">
        <f>①陸連データ貼付け!Q1400</f>
        <v>一般</v>
      </c>
    </row>
    <row r="1401" spans="1:13">
      <c r="A1401" s="30" t="str">
        <f>IF(①陸連データ貼付け!M1401="","",①陸連データ貼付け!M1401)</f>
        <v>Ｄ３３</v>
      </c>
      <c r="B1401" s="30" t="str">
        <f t="shared" si="69"/>
        <v>Ｄ</v>
      </c>
      <c r="C1401" s="30" t="str">
        <f t="shared" si="70"/>
        <v>３３</v>
      </c>
      <c r="D1401" s="30">
        <f>①陸連データ貼付け!B1401</f>
        <v>45675532</v>
      </c>
      <c r="E1401" s="30" t="str">
        <f>①陸連データ貼付け!C1401</f>
        <v>杉山　尚槻</v>
      </c>
      <c r="F1401" s="30" t="str">
        <f>ASC(①陸連データ貼付け!D1401)</f>
        <v>ｽｷﾞﾔﾏ ﾅｵｷ</v>
      </c>
      <c r="G1401" s="30" t="str">
        <f>①陸連データ貼付け!E1401</f>
        <v>男</v>
      </c>
      <c r="H1401" s="30">
        <f>①陸連データ貼付け!H1401</f>
        <v>8294</v>
      </c>
      <c r="I1401" s="30" t="str">
        <f>①陸連データ貼付け!I1401</f>
        <v>東三河ＡＣ</v>
      </c>
      <c r="J1401" s="30" t="str">
        <f>①陸連データ貼付け!J1401</f>
        <v>ヒガシミカワエーシー</v>
      </c>
      <c r="K1401" s="30" t="str">
        <f t="shared" si="71"/>
        <v>東三河ＡＣ</v>
      </c>
      <c r="L1401" s="30" t="str">
        <f>IF(①陸連データ貼付け!P1401="","",①陸連データ貼付け!P1401)</f>
        <v/>
      </c>
      <c r="M1401" s="30" t="str">
        <f>①陸連データ貼付け!Q1401</f>
        <v>一般</v>
      </c>
    </row>
    <row r="1402" spans="1:13">
      <c r="A1402" s="30" t="str">
        <f>IF(①陸連データ貼付け!M1402="","",①陸連データ貼付け!M1402)</f>
        <v>Ｄ２０３</v>
      </c>
      <c r="B1402" s="30" t="str">
        <f t="shared" si="69"/>
        <v>Ｄ</v>
      </c>
      <c r="C1402" s="30" t="str">
        <f t="shared" si="70"/>
        <v>２０３</v>
      </c>
      <c r="D1402" s="30">
        <f>①陸連データ貼付け!B1402</f>
        <v>84910426</v>
      </c>
      <c r="E1402" s="30" t="str">
        <f>①陸連データ貼付け!C1402</f>
        <v>冨田　啓介</v>
      </c>
      <c r="F1402" s="30" t="str">
        <f>ASC(①陸連データ貼付け!D1402)</f>
        <v>ﾄﾐﾀ ｹｲｽｹ</v>
      </c>
      <c r="G1402" s="30" t="str">
        <f>①陸連データ貼付け!E1402</f>
        <v>男</v>
      </c>
      <c r="H1402" s="30">
        <f>①陸連データ貼付け!H1402</f>
        <v>8294</v>
      </c>
      <c r="I1402" s="30" t="str">
        <f>①陸連データ貼付け!I1402</f>
        <v>東三河ＡＣ</v>
      </c>
      <c r="J1402" s="30" t="str">
        <f>①陸連データ貼付け!J1402</f>
        <v>ヒガシミカワエーシー</v>
      </c>
      <c r="K1402" s="30" t="str">
        <f t="shared" si="71"/>
        <v>東三河ＡＣ</v>
      </c>
      <c r="L1402" s="30" t="str">
        <f>IF(①陸連データ貼付け!P1402="","",①陸連データ貼付け!P1402)</f>
        <v/>
      </c>
      <c r="M1402" s="30" t="str">
        <f>①陸連データ貼付け!Q1402</f>
        <v>一般</v>
      </c>
    </row>
    <row r="1403" spans="1:13">
      <c r="A1403" s="30" t="str">
        <f>IF(①陸連データ貼付け!M1403="","",①陸連データ貼付け!M1403)</f>
        <v>Ｄ２４</v>
      </c>
      <c r="B1403" s="30" t="str">
        <f t="shared" si="69"/>
        <v>Ｄ</v>
      </c>
      <c r="C1403" s="30" t="str">
        <f t="shared" si="70"/>
        <v>２４</v>
      </c>
      <c r="D1403" s="30">
        <f>①陸連データ貼付け!B1403</f>
        <v>22975934</v>
      </c>
      <c r="E1403" s="30" t="str">
        <f>①陸連データ貼付け!C1403</f>
        <v>鳥居　正樹</v>
      </c>
      <c r="F1403" s="30" t="str">
        <f>ASC(①陸連データ貼付け!D1403)</f>
        <v>ﾄﾘｲ ﾏｻｷ</v>
      </c>
      <c r="G1403" s="30" t="str">
        <f>①陸連データ貼付け!E1403</f>
        <v>男</v>
      </c>
      <c r="H1403" s="30">
        <f>①陸連データ貼付け!H1403</f>
        <v>8294</v>
      </c>
      <c r="I1403" s="30" t="str">
        <f>①陸連データ貼付け!I1403</f>
        <v>東三河ＡＣ</v>
      </c>
      <c r="J1403" s="30" t="str">
        <f>①陸連データ貼付け!J1403</f>
        <v>ヒガシミカワエーシー</v>
      </c>
      <c r="K1403" s="30" t="str">
        <f t="shared" si="71"/>
        <v>東三河ＡＣ</v>
      </c>
      <c r="L1403" s="30" t="str">
        <f>IF(①陸連データ貼付け!P1403="","",①陸連データ貼付け!P1403)</f>
        <v/>
      </c>
      <c r="M1403" s="30" t="str">
        <f>①陸連データ貼付け!Q1403</f>
        <v>一般</v>
      </c>
    </row>
    <row r="1404" spans="1:13">
      <c r="A1404" s="30" t="str">
        <f>IF(①陸連データ貼付け!M1404="","",①陸連データ貼付け!M1404)</f>
        <v>Ｄ３２</v>
      </c>
      <c r="B1404" s="30" t="str">
        <f t="shared" si="69"/>
        <v>Ｄ</v>
      </c>
      <c r="C1404" s="30" t="str">
        <f t="shared" si="70"/>
        <v>３２</v>
      </c>
      <c r="D1404" s="30">
        <f>①陸連データ貼付け!B1404</f>
        <v>40306518</v>
      </c>
      <c r="E1404" s="30" t="str">
        <f>①陸連データ貼付け!C1404</f>
        <v>西上原　光</v>
      </c>
      <c r="F1404" s="30" t="str">
        <f>ASC(①陸連データ貼付け!D1404)</f>
        <v>ﾆｼｳｴﾊﾗ ﾋｶﾙ</v>
      </c>
      <c r="G1404" s="30" t="str">
        <f>①陸連データ貼付け!E1404</f>
        <v>男</v>
      </c>
      <c r="H1404" s="30">
        <f>①陸連データ貼付け!H1404</f>
        <v>8294</v>
      </c>
      <c r="I1404" s="30" t="str">
        <f>①陸連データ貼付け!I1404</f>
        <v>東三河ＡＣ</v>
      </c>
      <c r="J1404" s="30" t="str">
        <f>①陸連データ貼付け!J1404</f>
        <v>ヒガシミカワエーシー</v>
      </c>
      <c r="K1404" s="30" t="str">
        <f t="shared" si="71"/>
        <v>東三河ＡＣ</v>
      </c>
      <c r="L1404" s="30" t="str">
        <f>IF(①陸連データ貼付け!P1404="","",①陸連データ貼付け!P1404)</f>
        <v/>
      </c>
      <c r="M1404" s="30" t="str">
        <f>①陸連データ貼付け!Q1404</f>
        <v>一般</v>
      </c>
    </row>
    <row r="1405" spans="1:13">
      <c r="A1405" s="30" t="str">
        <f>IF(①陸連データ貼付け!M1405="","",①陸連データ貼付け!M1405)</f>
        <v>Ｄ２６</v>
      </c>
      <c r="B1405" s="30" t="str">
        <f t="shared" si="69"/>
        <v>Ｄ</v>
      </c>
      <c r="C1405" s="30" t="str">
        <f t="shared" si="70"/>
        <v>２６</v>
      </c>
      <c r="D1405" s="30">
        <f>①陸連データ貼付け!B1405</f>
        <v>37504019</v>
      </c>
      <c r="E1405" s="30" t="str">
        <f>①陸連データ貼付け!C1405</f>
        <v>丹羽　将一朗</v>
      </c>
      <c r="F1405" s="30" t="str">
        <f>ASC(①陸連データ貼付け!D1405)</f>
        <v>ﾆﾜ ｼｮｳｲﾁﾛｳ</v>
      </c>
      <c r="G1405" s="30" t="str">
        <f>①陸連データ貼付け!E1405</f>
        <v>男</v>
      </c>
      <c r="H1405" s="30">
        <f>①陸連データ貼付け!H1405</f>
        <v>8294</v>
      </c>
      <c r="I1405" s="30" t="str">
        <f>①陸連データ貼付け!I1405</f>
        <v>東三河ＡＣ</v>
      </c>
      <c r="J1405" s="30" t="str">
        <f>①陸連データ貼付け!J1405</f>
        <v>ヒガシミカワエーシー</v>
      </c>
      <c r="K1405" s="30" t="str">
        <f t="shared" si="71"/>
        <v>東三河ＡＣ</v>
      </c>
      <c r="L1405" s="30" t="str">
        <f>IF(①陸連データ貼付け!P1405="","",①陸連データ貼付け!P1405)</f>
        <v/>
      </c>
      <c r="M1405" s="30" t="str">
        <f>①陸連データ貼付け!Q1405</f>
        <v>一般</v>
      </c>
    </row>
    <row r="1406" spans="1:13">
      <c r="A1406" s="30" t="str">
        <f>IF(①陸連データ貼付け!M1406="","",①陸連データ貼付け!M1406)</f>
        <v>Ｄ２７</v>
      </c>
      <c r="B1406" s="30" t="str">
        <f t="shared" si="69"/>
        <v>Ｄ</v>
      </c>
      <c r="C1406" s="30" t="str">
        <f t="shared" si="70"/>
        <v>２７</v>
      </c>
      <c r="D1406" s="30">
        <f>①陸連データ貼付け!B1406</f>
        <v>39392834</v>
      </c>
      <c r="E1406" s="30" t="str">
        <f>①陸連データ貼付け!C1406</f>
        <v>肥田　将哉</v>
      </c>
      <c r="F1406" s="30" t="str">
        <f>ASC(①陸連データ貼付け!D1406)</f>
        <v>ﾋﾀﾞ ﾏｻﾔ</v>
      </c>
      <c r="G1406" s="30" t="str">
        <f>①陸連データ貼付け!E1406</f>
        <v>男</v>
      </c>
      <c r="H1406" s="30">
        <f>①陸連データ貼付け!H1406</f>
        <v>8294</v>
      </c>
      <c r="I1406" s="30" t="str">
        <f>①陸連データ貼付け!I1406</f>
        <v>東三河ＡＣ</v>
      </c>
      <c r="J1406" s="30" t="str">
        <f>①陸連データ貼付け!J1406</f>
        <v>ヒガシミカワエーシー</v>
      </c>
      <c r="K1406" s="30" t="str">
        <f t="shared" si="71"/>
        <v>東三河ＡＣ</v>
      </c>
      <c r="L1406" s="30" t="str">
        <f>IF(①陸連データ貼付け!P1406="","",①陸連データ貼付け!P1406)</f>
        <v/>
      </c>
      <c r="M1406" s="30" t="str">
        <f>①陸連データ貼付け!Q1406</f>
        <v>一般</v>
      </c>
    </row>
    <row r="1407" spans="1:13">
      <c r="A1407" s="30" t="str">
        <f>IF(①陸連データ貼付け!M1407="","",①陸連データ貼付け!M1407)</f>
        <v>Ｄ３０</v>
      </c>
      <c r="B1407" s="30" t="str">
        <f t="shared" si="69"/>
        <v>Ｄ</v>
      </c>
      <c r="C1407" s="30" t="str">
        <f t="shared" si="70"/>
        <v>３０</v>
      </c>
      <c r="D1407" s="30">
        <f>①陸連データ貼付け!B1407</f>
        <v>40277222</v>
      </c>
      <c r="E1407" s="30" t="str">
        <f>①陸連データ貼付け!C1407</f>
        <v>吉原　直輝</v>
      </c>
      <c r="F1407" s="30" t="str">
        <f>ASC(①陸連データ貼付け!D1407)</f>
        <v>ﾖｼﾊﾗ ﾅｵｷ</v>
      </c>
      <c r="G1407" s="30" t="str">
        <f>①陸連データ貼付け!E1407</f>
        <v>男</v>
      </c>
      <c r="H1407" s="30">
        <f>①陸連データ貼付け!H1407</f>
        <v>8294</v>
      </c>
      <c r="I1407" s="30" t="str">
        <f>①陸連データ貼付け!I1407</f>
        <v>東三河ＡＣ</v>
      </c>
      <c r="J1407" s="30" t="str">
        <f>①陸連データ貼付け!J1407</f>
        <v>ヒガシミカワエーシー</v>
      </c>
      <c r="K1407" s="30" t="str">
        <f t="shared" si="71"/>
        <v>東三河ＡＣ</v>
      </c>
      <c r="L1407" s="30" t="str">
        <f>IF(①陸連データ貼付け!P1407="","",①陸連データ貼付け!P1407)</f>
        <v/>
      </c>
      <c r="M1407" s="30" t="str">
        <f>①陸連データ貼付け!Q1407</f>
        <v>一般</v>
      </c>
    </row>
    <row r="1408" spans="1:13">
      <c r="A1408" s="30" t="str">
        <f>IF(①陸連データ貼付け!M1408="","",①陸連データ貼付け!M1408)</f>
        <v>4-061</v>
      </c>
      <c r="B1408" s="30" t="str">
        <f t="shared" si="69"/>
        <v>4</v>
      </c>
      <c r="C1408" s="30" t="str">
        <f t="shared" si="70"/>
        <v>-061</v>
      </c>
      <c r="D1408" s="30">
        <f>①陸連データ貼付け!B1408</f>
        <v>3058016</v>
      </c>
      <c r="E1408" s="30" t="str">
        <f>①陸連データ貼付け!C1408</f>
        <v>渡辺　功裕</v>
      </c>
      <c r="F1408" s="30" t="str">
        <f>ASC(①陸連データ貼付け!D1408)</f>
        <v>ﾜﾀﾅﾍﾞ ｶﾂﾋﾛ</v>
      </c>
      <c r="G1408" s="30" t="str">
        <f>①陸連データ貼付け!E1408</f>
        <v>男</v>
      </c>
      <c r="H1408" s="30">
        <f>①陸連データ貼付け!H1408</f>
        <v>8294</v>
      </c>
      <c r="I1408" s="30" t="str">
        <f>①陸連データ貼付け!I1408</f>
        <v>東三河ＡＣ</v>
      </c>
      <c r="J1408" s="30" t="str">
        <f>①陸連データ貼付け!J1408</f>
        <v>ヒガシミカワエーシー</v>
      </c>
      <c r="K1408" s="30" t="str">
        <f t="shared" si="71"/>
        <v>東三河ＡＣ</v>
      </c>
      <c r="L1408" s="30" t="str">
        <f>IF(①陸連データ貼付け!P1408="","",①陸連データ貼付け!P1408)</f>
        <v/>
      </c>
      <c r="M1408" s="30" t="str">
        <f>①陸連データ貼付け!Q1408</f>
        <v>一般</v>
      </c>
    </row>
    <row r="1409" spans="1:13">
      <c r="A1409" s="30" t="str">
        <f>IF(①陸連データ貼付け!M1409="","",①陸連データ貼付け!M1409)</f>
        <v>2-020</v>
      </c>
      <c r="B1409" s="30" t="str">
        <f t="shared" si="69"/>
        <v>2</v>
      </c>
      <c r="C1409" s="30" t="str">
        <f t="shared" si="70"/>
        <v>-020</v>
      </c>
      <c r="D1409" s="30">
        <f>①陸連データ貼付け!B1409</f>
        <v>58151424</v>
      </c>
      <c r="E1409" s="30" t="str">
        <f>①陸連データ貼付け!C1409</f>
        <v>浅井　昌治</v>
      </c>
      <c r="F1409" s="30" t="str">
        <f>ASC(①陸連データ貼付け!D1409)</f>
        <v>ｱｻｲ ﾏｻﾊﾙ</v>
      </c>
      <c r="G1409" s="30" t="str">
        <f>①陸連データ貼付け!E1409</f>
        <v>男</v>
      </c>
      <c r="H1409" s="30">
        <f>①陸連データ貼付け!H1409</f>
        <v>19100</v>
      </c>
      <c r="I1409" s="30" t="str">
        <f>①陸連データ貼付け!I1409</f>
        <v>愛知マスターズ尾張支部</v>
      </c>
      <c r="J1409" s="30" t="str">
        <f>①陸連データ貼付け!J1409</f>
        <v>アイチマスターズオワリシブ</v>
      </c>
      <c r="K1409" s="30" t="str">
        <f t="shared" si="71"/>
        <v>愛知マスターズ尾張支部</v>
      </c>
      <c r="L1409" s="30" t="str">
        <f>IF(①陸連データ貼付け!P1409="","",①陸連データ貼付け!P1409)</f>
        <v/>
      </c>
      <c r="M1409" s="30" t="str">
        <f>①陸連データ貼付け!Q1409</f>
        <v>一般</v>
      </c>
    </row>
    <row r="1410" spans="1:13">
      <c r="A1410" s="30" t="str">
        <f>IF(①陸連データ貼付け!M1410="","",①陸連データ貼付け!M1410)</f>
        <v>A223</v>
      </c>
      <c r="B1410" s="30" t="str">
        <f t="shared" si="69"/>
        <v>A</v>
      </c>
      <c r="C1410" s="30" t="str">
        <f t="shared" si="70"/>
        <v>223</v>
      </c>
      <c r="D1410" s="30">
        <f>①陸連データ貼付け!B1410</f>
        <v>97774135</v>
      </c>
      <c r="E1410" s="30" t="str">
        <f>①陸連データ貼付け!C1410</f>
        <v>東　富士男</v>
      </c>
      <c r="F1410" s="30" t="str">
        <f>ASC(①陸連データ貼付け!D1410)</f>
        <v>ｱｽﾞﾏ ﾌｼﾞｵ</v>
      </c>
      <c r="G1410" s="30" t="str">
        <f>①陸連データ貼付け!E1410</f>
        <v>男</v>
      </c>
      <c r="H1410" s="30">
        <f>①陸連データ貼付け!H1410</f>
        <v>19100</v>
      </c>
      <c r="I1410" s="30" t="str">
        <f>①陸連データ貼付け!I1410</f>
        <v>愛知マスターズ尾張支部</v>
      </c>
      <c r="J1410" s="30" t="str">
        <f>①陸連データ貼付け!J1410</f>
        <v>アイチマスターズオワリシブ</v>
      </c>
      <c r="K1410" s="30" t="str">
        <f t="shared" si="71"/>
        <v>愛知マスターズ尾張支部</v>
      </c>
      <c r="L1410" s="30" t="str">
        <f>IF(①陸連データ貼付け!P1410="","",①陸連データ貼付け!P1410)</f>
        <v/>
      </c>
      <c r="M1410" s="30" t="str">
        <f>①陸連データ貼付け!Q1410</f>
        <v>一般</v>
      </c>
    </row>
    <row r="1411" spans="1:13">
      <c r="A1411" s="30" t="str">
        <f>IF(①陸連データ貼付け!M1411="","",①陸連データ貼付け!M1411)</f>
        <v>A63</v>
      </c>
      <c r="B1411" s="30" t="str">
        <f t="shared" si="69"/>
        <v>A</v>
      </c>
      <c r="C1411" s="30" t="str">
        <f t="shared" si="70"/>
        <v>63</v>
      </c>
      <c r="D1411" s="30">
        <f>①陸連データ貼付け!B1411</f>
        <v>87902733</v>
      </c>
      <c r="E1411" s="30" t="str">
        <f>①陸連データ貼付け!C1411</f>
        <v>今井　優子</v>
      </c>
      <c r="F1411" s="30" t="str">
        <f>ASC(①陸連データ貼付け!D1411)</f>
        <v>ｲﾏｲ ﾕｳｺ</v>
      </c>
      <c r="G1411" s="30" t="str">
        <f>①陸連データ貼付け!E1411</f>
        <v>女</v>
      </c>
      <c r="H1411" s="30">
        <f>①陸連データ貼付け!H1411</f>
        <v>19100</v>
      </c>
      <c r="I1411" s="30" t="str">
        <f>①陸連データ貼付け!I1411</f>
        <v>愛知マスターズ尾張支部</v>
      </c>
      <c r="J1411" s="30" t="str">
        <f>①陸連データ貼付け!J1411</f>
        <v>アイチマスターズオワリシブ</v>
      </c>
      <c r="K1411" s="30" t="str">
        <f t="shared" si="71"/>
        <v>愛知マスターズ尾張支部</v>
      </c>
      <c r="L1411" s="30" t="str">
        <f>IF(①陸連データ貼付け!P1411="","",①陸連データ貼付け!P1411)</f>
        <v/>
      </c>
      <c r="M1411" s="30" t="str">
        <f>①陸連データ貼付け!Q1411</f>
        <v>一般</v>
      </c>
    </row>
    <row r="1412" spans="1:13">
      <c r="A1412" s="30" t="str">
        <f>IF(①陸連データ貼付け!M1412="","",①陸連データ貼付け!M1412)</f>
        <v>A64</v>
      </c>
      <c r="B1412" s="30" t="str">
        <f t="shared" si="69"/>
        <v>A</v>
      </c>
      <c r="C1412" s="30" t="str">
        <f t="shared" si="70"/>
        <v>64</v>
      </c>
      <c r="D1412" s="30">
        <f>①陸連データ貼付け!B1412</f>
        <v>92878741</v>
      </c>
      <c r="E1412" s="30" t="str">
        <f>①陸連データ貼付け!C1412</f>
        <v>伊室　英生</v>
      </c>
      <c r="F1412" s="30" t="str">
        <f>ASC(①陸連データ貼付け!D1412)</f>
        <v>ｲﾑﾛ ﾋﾃﾞｷ</v>
      </c>
      <c r="G1412" s="30" t="str">
        <f>①陸連データ貼付け!E1412</f>
        <v>男</v>
      </c>
      <c r="H1412" s="30">
        <f>①陸連データ貼付け!H1412</f>
        <v>19100</v>
      </c>
      <c r="I1412" s="30" t="str">
        <f>①陸連データ貼付け!I1412</f>
        <v>愛知マスターズ尾張支部</v>
      </c>
      <c r="J1412" s="30" t="str">
        <f>①陸連データ貼付け!J1412</f>
        <v>アイチマスターズオワリシブ</v>
      </c>
      <c r="K1412" s="30" t="str">
        <f t="shared" si="71"/>
        <v>愛知マスターズ尾張支部</v>
      </c>
      <c r="L1412" s="30" t="str">
        <f>IF(①陸連データ貼付け!P1412="","",①陸連データ貼付け!P1412)</f>
        <v/>
      </c>
      <c r="M1412" s="30" t="str">
        <f>①陸連データ貼付け!Q1412</f>
        <v>一般</v>
      </c>
    </row>
    <row r="1413" spans="1:13">
      <c r="A1413" s="30" t="str">
        <f>IF(①陸連データ貼付け!M1413="","",①陸連データ貼付け!M1413)</f>
        <v>2-025</v>
      </c>
      <c r="B1413" s="30" t="str">
        <f t="shared" si="69"/>
        <v>2</v>
      </c>
      <c r="C1413" s="30" t="str">
        <f t="shared" si="70"/>
        <v>-025</v>
      </c>
      <c r="D1413" s="30">
        <f>①陸連データ貼付け!B1413</f>
        <v>92879035</v>
      </c>
      <c r="E1413" s="30" t="str">
        <f>①陸連データ貼付け!C1413</f>
        <v>上野　賢二</v>
      </c>
      <c r="F1413" s="30" t="str">
        <f>ASC(①陸連データ貼付け!D1413)</f>
        <v>ｳｴﾉ ｹﾝｼﾞ</v>
      </c>
      <c r="G1413" s="30" t="str">
        <f>①陸連データ貼付け!E1413</f>
        <v>男</v>
      </c>
      <c r="H1413" s="30">
        <f>①陸連データ貼付け!H1413</f>
        <v>19100</v>
      </c>
      <c r="I1413" s="30" t="str">
        <f>①陸連データ貼付け!I1413</f>
        <v>愛知マスターズ尾張支部</v>
      </c>
      <c r="J1413" s="30" t="str">
        <f>①陸連データ貼付け!J1413</f>
        <v>アイチマスターズオワリシブ</v>
      </c>
      <c r="K1413" s="30" t="str">
        <f t="shared" si="71"/>
        <v>愛知マスターズ尾張支部</v>
      </c>
      <c r="L1413" s="30" t="str">
        <f>IF(①陸連データ貼付け!P1413="","",①陸連データ貼付け!P1413)</f>
        <v/>
      </c>
      <c r="M1413" s="30" t="str">
        <f>①陸連データ貼付け!Q1413</f>
        <v>一般</v>
      </c>
    </row>
    <row r="1414" spans="1:13">
      <c r="A1414" s="30" t="str">
        <f>IF(①陸連データ貼付け!M1414="","",①陸連データ貼付け!M1414)</f>
        <v>2-023</v>
      </c>
      <c r="B1414" s="30" t="str">
        <f t="shared" si="69"/>
        <v>2</v>
      </c>
      <c r="C1414" s="30" t="str">
        <f t="shared" si="70"/>
        <v>-023</v>
      </c>
      <c r="D1414" s="30">
        <f>①陸連データ貼付け!B1414</f>
        <v>85184127</v>
      </c>
      <c r="E1414" s="30" t="str">
        <f>①陸連データ貼付け!C1414</f>
        <v>大倉　幸宏</v>
      </c>
      <c r="F1414" s="30" t="str">
        <f>ASC(①陸連データ貼付け!D1414)</f>
        <v>ｵｵｸﾗ ﾕｷﾋﾛ</v>
      </c>
      <c r="G1414" s="30" t="str">
        <f>①陸連データ貼付け!E1414</f>
        <v>男</v>
      </c>
      <c r="H1414" s="30">
        <f>①陸連データ貼付け!H1414</f>
        <v>19100</v>
      </c>
      <c r="I1414" s="30" t="str">
        <f>①陸連データ貼付け!I1414</f>
        <v>愛知マスターズ尾張支部</v>
      </c>
      <c r="J1414" s="30" t="str">
        <f>①陸連データ貼付け!J1414</f>
        <v>アイチマスターズオワリシブ</v>
      </c>
      <c r="K1414" s="30" t="str">
        <f t="shared" si="71"/>
        <v>愛知マスターズ尾張支部</v>
      </c>
      <c r="L1414" s="30" t="str">
        <f>IF(①陸連データ貼付け!P1414="","",①陸連データ貼付け!P1414)</f>
        <v/>
      </c>
      <c r="M1414" s="30" t="str">
        <f>①陸連データ貼付け!Q1414</f>
        <v>一般</v>
      </c>
    </row>
    <row r="1415" spans="1:13">
      <c r="A1415" s="30" t="str">
        <f>IF(①陸連データ貼付け!M1415="","",①陸連データ貼付け!M1415)</f>
        <v>2-080</v>
      </c>
      <c r="B1415" s="30" t="str">
        <f t="shared" si="69"/>
        <v>2</v>
      </c>
      <c r="C1415" s="30" t="str">
        <f t="shared" si="70"/>
        <v>-080</v>
      </c>
      <c r="D1415" s="30">
        <f>①陸連データ貼付け!B1415</f>
        <v>72972633</v>
      </c>
      <c r="E1415" s="30" t="str">
        <f>①陸連データ貼付け!C1415</f>
        <v>筬島　秋野</v>
      </c>
      <c r="F1415" s="30" t="str">
        <f>ASC(①陸連データ貼付け!D1415)</f>
        <v>ｵｻｼﾞﾏ ｱｷﾉ</v>
      </c>
      <c r="G1415" s="30" t="str">
        <f>①陸連データ貼付け!E1415</f>
        <v>女</v>
      </c>
      <c r="H1415" s="30">
        <f>①陸連データ貼付け!H1415</f>
        <v>19100</v>
      </c>
      <c r="I1415" s="30" t="str">
        <f>①陸連データ貼付け!I1415</f>
        <v>愛知マスターズ尾張支部</v>
      </c>
      <c r="J1415" s="30" t="str">
        <f>①陸連データ貼付け!J1415</f>
        <v>アイチマスターズオワリシブ</v>
      </c>
      <c r="K1415" s="30" t="str">
        <f t="shared" si="71"/>
        <v>愛知マスターズ尾張支部</v>
      </c>
      <c r="L1415" s="30" t="str">
        <f>IF(①陸連データ貼付け!P1415="","",①陸連データ貼付け!P1415)</f>
        <v/>
      </c>
      <c r="M1415" s="30" t="str">
        <f>①陸連データ貼付け!Q1415</f>
        <v>一般</v>
      </c>
    </row>
    <row r="1416" spans="1:13">
      <c r="A1416" s="30" t="str">
        <f>IF(①陸連データ貼付け!M1416="","",①陸連データ貼付け!M1416)</f>
        <v>2-019</v>
      </c>
      <c r="B1416" s="30" t="str">
        <f t="shared" si="69"/>
        <v>2</v>
      </c>
      <c r="C1416" s="30" t="str">
        <f t="shared" si="70"/>
        <v>-019</v>
      </c>
      <c r="D1416" s="30">
        <f>①陸連データ貼付け!B1416</f>
        <v>24726021</v>
      </c>
      <c r="E1416" s="30" t="str">
        <f>①陸連データ貼付け!C1416</f>
        <v>折戸　敦子</v>
      </c>
      <c r="F1416" s="30" t="str">
        <f>ASC(①陸連データ貼付け!D1416)</f>
        <v>ｵﾘﾄ ｱﾂｺ</v>
      </c>
      <c r="G1416" s="30" t="str">
        <f>①陸連データ貼付け!E1416</f>
        <v>女</v>
      </c>
      <c r="H1416" s="30">
        <f>①陸連データ貼付け!H1416</f>
        <v>19100</v>
      </c>
      <c r="I1416" s="30" t="str">
        <f>①陸連データ貼付け!I1416</f>
        <v>愛知マスターズ尾張支部</v>
      </c>
      <c r="J1416" s="30" t="str">
        <f>①陸連データ貼付け!J1416</f>
        <v>アイチマスターズオワリシブ</v>
      </c>
      <c r="K1416" s="30" t="str">
        <f t="shared" si="71"/>
        <v>愛知マスターズ尾張支部</v>
      </c>
      <c r="L1416" s="30" t="str">
        <f>IF(①陸連データ貼付け!P1416="","",①陸連データ貼付け!P1416)</f>
        <v/>
      </c>
      <c r="M1416" s="30" t="str">
        <f>①陸連データ貼付け!Q1416</f>
        <v>一般</v>
      </c>
    </row>
    <row r="1417" spans="1:13">
      <c r="A1417" s="30" t="str">
        <f>IF(①陸連データ貼付け!M1417="","",①陸連データ貼付け!M1417)</f>
        <v>2-018</v>
      </c>
      <c r="B1417" s="30" t="str">
        <f t="shared" si="69"/>
        <v>2</v>
      </c>
      <c r="C1417" s="30" t="str">
        <f t="shared" si="70"/>
        <v>-018</v>
      </c>
      <c r="D1417" s="30">
        <f>①陸連データ貼付け!B1417</f>
        <v>24725929</v>
      </c>
      <c r="E1417" s="30" t="str">
        <f>①陸連データ貼付け!C1417</f>
        <v>折戸　雅尚</v>
      </c>
      <c r="F1417" s="30" t="str">
        <f>ASC(①陸連データ貼付け!D1417)</f>
        <v>ｵﾘﾄ ﾏｻﾅｵ</v>
      </c>
      <c r="G1417" s="30" t="str">
        <f>①陸連データ貼付け!E1417</f>
        <v>男</v>
      </c>
      <c r="H1417" s="30">
        <f>①陸連データ貼付け!H1417</f>
        <v>19100</v>
      </c>
      <c r="I1417" s="30" t="str">
        <f>①陸連データ貼付け!I1417</f>
        <v>愛知マスターズ尾張支部</v>
      </c>
      <c r="J1417" s="30" t="str">
        <f>①陸連データ貼付け!J1417</f>
        <v>アイチマスターズオワリシブ</v>
      </c>
      <c r="K1417" s="30" t="str">
        <f t="shared" si="71"/>
        <v>愛知マスターズ尾張支部</v>
      </c>
      <c r="L1417" s="30" t="str">
        <f>IF(①陸連データ貼付け!P1417="","",①陸連データ貼付け!P1417)</f>
        <v/>
      </c>
      <c r="M1417" s="30" t="str">
        <f>①陸連データ貼付け!Q1417</f>
        <v>一般</v>
      </c>
    </row>
    <row r="1418" spans="1:13">
      <c r="A1418" s="30" t="str">
        <f>IF(①陸連データ貼付け!M1418="","",①陸連データ貼付け!M1418)</f>
        <v>2-024</v>
      </c>
      <c r="B1418" s="30" t="str">
        <f t="shared" si="69"/>
        <v>2</v>
      </c>
      <c r="C1418" s="30" t="str">
        <f t="shared" si="70"/>
        <v>-024</v>
      </c>
      <c r="D1418" s="30">
        <f>①陸連データ貼付け!B1418</f>
        <v>85184531</v>
      </c>
      <c r="E1418" s="30" t="str">
        <f>①陸連データ貼付け!C1418</f>
        <v>神田　満</v>
      </c>
      <c r="F1418" s="30" t="str">
        <f>ASC(①陸連データ貼付け!D1418)</f>
        <v>ｶﾝﾀﾞ ﾐﾂﾙ</v>
      </c>
      <c r="G1418" s="30" t="str">
        <f>①陸連データ貼付け!E1418</f>
        <v>男</v>
      </c>
      <c r="H1418" s="30">
        <f>①陸連データ貼付け!H1418</f>
        <v>19100</v>
      </c>
      <c r="I1418" s="30" t="str">
        <f>①陸連データ貼付け!I1418</f>
        <v>愛知マスターズ尾張支部</v>
      </c>
      <c r="J1418" s="30" t="str">
        <f>①陸連データ貼付け!J1418</f>
        <v>アイチマスターズオワリシブ</v>
      </c>
      <c r="K1418" s="30" t="str">
        <f t="shared" si="71"/>
        <v>愛知マスターズ尾張支部</v>
      </c>
      <c r="L1418" s="30" t="str">
        <f>IF(①陸連データ貼付け!P1418="","",①陸連データ貼付け!P1418)</f>
        <v/>
      </c>
      <c r="M1418" s="30" t="str">
        <f>①陸連データ貼付け!Q1418</f>
        <v>一般</v>
      </c>
    </row>
    <row r="1419" spans="1:13">
      <c r="A1419" s="30" t="str">
        <f>IF(①陸連データ貼付け!M1419="","",①陸連データ貼付け!M1419)</f>
        <v>A57</v>
      </c>
      <c r="B1419" s="30" t="str">
        <f t="shared" si="69"/>
        <v>A</v>
      </c>
      <c r="C1419" s="30" t="str">
        <f t="shared" si="70"/>
        <v>57</v>
      </c>
      <c r="D1419" s="30">
        <f>①陸連データ貼付け!B1419</f>
        <v>58151525</v>
      </c>
      <c r="E1419" s="30" t="str">
        <f>①陸連データ貼付け!C1419</f>
        <v>木村　正樹</v>
      </c>
      <c r="F1419" s="30" t="str">
        <f>ASC(①陸連データ貼付け!D1419)</f>
        <v>ｷﾑﾗ ﾏｻｷ</v>
      </c>
      <c r="G1419" s="30" t="str">
        <f>①陸連データ貼付け!E1419</f>
        <v>男</v>
      </c>
      <c r="H1419" s="30">
        <f>①陸連データ貼付け!H1419</f>
        <v>19100</v>
      </c>
      <c r="I1419" s="30" t="str">
        <f>①陸連データ貼付け!I1419</f>
        <v>愛知マスターズ尾張支部</v>
      </c>
      <c r="J1419" s="30" t="str">
        <f>①陸連データ貼付け!J1419</f>
        <v>アイチマスターズオワリシブ</v>
      </c>
      <c r="K1419" s="30" t="str">
        <f t="shared" si="71"/>
        <v>愛知マスターズ尾張支部</v>
      </c>
      <c r="L1419" s="30" t="str">
        <f>IF(①陸連データ貼付け!P1419="","",①陸連データ貼付け!P1419)</f>
        <v/>
      </c>
      <c r="M1419" s="30" t="str">
        <f>①陸連データ貼付け!Q1419</f>
        <v>一般</v>
      </c>
    </row>
    <row r="1420" spans="1:13">
      <c r="A1420" s="30" t="str">
        <f>IF(①陸連データ貼付け!M1420="","",①陸連データ貼付け!M1420)</f>
        <v>2-010</v>
      </c>
      <c r="B1420" s="30" t="str">
        <f t="shared" si="69"/>
        <v>2</v>
      </c>
      <c r="C1420" s="30" t="str">
        <f t="shared" si="70"/>
        <v>-010</v>
      </c>
      <c r="D1420" s="30">
        <f>①陸連データ貼付け!B1420</f>
        <v>3019013</v>
      </c>
      <c r="E1420" s="30" t="str">
        <f>①陸連データ貼付け!C1420</f>
        <v>後藤　正樹</v>
      </c>
      <c r="F1420" s="30" t="str">
        <f>ASC(①陸連データ貼付け!D1420)</f>
        <v>ｺﾞﾄｳ ﾏｻｷ</v>
      </c>
      <c r="G1420" s="30" t="str">
        <f>①陸連データ貼付け!E1420</f>
        <v>男</v>
      </c>
      <c r="H1420" s="30">
        <f>①陸連データ貼付け!H1420</f>
        <v>19100</v>
      </c>
      <c r="I1420" s="30" t="str">
        <f>①陸連データ貼付け!I1420</f>
        <v>愛知マスターズ尾張支部</v>
      </c>
      <c r="J1420" s="30" t="str">
        <f>①陸連データ貼付け!J1420</f>
        <v>アイチマスターズオワリシブ</v>
      </c>
      <c r="K1420" s="30" t="str">
        <f t="shared" si="71"/>
        <v>愛知マスターズ尾張支部</v>
      </c>
      <c r="L1420" s="30" t="str">
        <f>IF(①陸連データ貼付け!P1420="","",①陸連データ貼付け!P1420)</f>
        <v/>
      </c>
      <c r="M1420" s="30" t="str">
        <f>①陸連データ貼付け!Q1420</f>
        <v>一般</v>
      </c>
    </row>
    <row r="1421" spans="1:13">
      <c r="A1421" s="30" t="str">
        <f>IF(①陸連データ貼付け!M1421="","",①陸連データ貼付け!M1421)</f>
        <v>2-017</v>
      </c>
      <c r="B1421" s="30" t="str">
        <f t="shared" si="69"/>
        <v>2</v>
      </c>
      <c r="C1421" s="30" t="str">
        <f t="shared" si="70"/>
        <v>-017</v>
      </c>
      <c r="D1421" s="30">
        <f>①陸連データ貼付け!B1421</f>
        <v>3111066</v>
      </c>
      <c r="E1421" s="30" t="str">
        <f>①陸連データ貼付け!C1421</f>
        <v>小林　隆光</v>
      </c>
      <c r="F1421" s="30" t="str">
        <f>ASC(①陸連データ貼付け!D1421)</f>
        <v>ｺﾊﾞﾔｼ ﾀｶﾐﾂ</v>
      </c>
      <c r="G1421" s="30" t="str">
        <f>①陸連データ貼付け!E1421</f>
        <v>男</v>
      </c>
      <c r="H1421" s="30">
        <f>①陸連データ貼付け!H1421</f>
        <v>19100</v>
      </c>
      <c r="I1421" s="30" t="str">
        <f>①陸連データ貼付け!I1421</f>
        <v>愛知マスターズ尾張支部</v>
      </c>
      <c r="J1421" s="30" t="str">
        <f>①陸連データ貼付け!J1421</f>
        <v>アイチマスターズオワリシブ</v>
      </c>
      <c r="K1421" s="30" t="str">
        <f t="shared" si="71"/>
        <v>愛知マスターズ尾張支部</v>
      </c>
      <c r="L1421" s="30" t="str">
        <f>IF(①陸連データ貼付け!P1421="","",①陸連データ貼付け!P1421)</f>
        <v/>
      </c>
      <c r="M1421" s="30" t="str">
        <f>①陸連データ貼付け!Q1421</f>
        <v>一般</v>
      </c>
    </row>
    <row r="1422" spans="1:13">
      <c r="A1422" s="30" t="str">
        <f>IF(①陸連データ貼付け!M1422="","",①陸連データ貼付け!M1422)</f>
        <v>A61</v>
      </c>
      <c r="B1422" s="30" t="str">
        <f t="shared" si="69"/>
        <v>A</v>
      </c>
      <c r="C1422" s="30" t="str">
        <f t="shared" si="70"/>
        <v>61</v>
      </c>
      <c r="D1422" s="30">
        <f>①陸連データ貼付け!B1422</f>
        <v>85184935</v>
      </c>
      <c r="E1422" s="30" t="str">
        <f>①陸連データ貼付け!C1422</f>
        <v>斉藤　謙二</v>
      </c>
      <c r="F1422" s="30" t="str">
        <f>ASC(①陸連データ貼付け!D1422)</f>
        <v>ｻｲﾄｳ ｹﾝｼﾞ</v>
      </c>
      <c r="G1422" s="30" t="str">
        <f>①陸連データ貼付け!E1422</f>
        <v>男</v>
      </c>
      <c r="H1422" s="30">
        <f>①陸連データ貼付け!H1422</f>
        <v>19100</v>
      </c>
      <c r="I1422" s="30" t="str">
        <f>①陸連データ貼付け!I1422</f>
        <v>愛知マスターズ尾張支部</v>
      </c>
      <c r="J1422" s="30" t="str">
        <f>①陸連データ貼付け!J1422</f>
        <v>アイチマスターズオワリシブ</v>
      </c>
      <c r="K1422" s="30" t="str">
        <f t="shared" si="71"/>
        <v>愛知マスターズ尾張支部</v>
      </c>
      <c r="L1422" s="30" t="str">
        <f>IF(①陸連データ貼付け!P1422="","",①陸連データ貼付け!P1422)</f>
        <v/>
      </c>
      <c r="M1422" s="30" t="str">
        <f>①陸連データ貼付け!Q1422</f>
        <v>一般</v>
      </c>
    </row>
    <row r="1423" spans="1:13">
      <c r="A1423" s="30" t="str">
        <f>IF(①陸連データ貼付け!M1423="","",①陸連データ貼付け!M1423)</f>
        <v>A62</v>
      </c>
      <c r="B1423" s="30" t="str">
        <f t="shared" si="69"/>
        <v>A</v>
      </c>
      <c r="C1423" s="30" t="str">
        <f t="shared" si="70"/>
        <v>62</v>
      </c>
      <c r="D1423" s="30">
        <f>①陸連データ貼付け!B1423</f>
        <v>85185027</v>
      </c>
      <c r="E1423" s="30" t="str">
        <f>①陸連データ貼付け!C1423</f>
        <v>酒井　釉吏</v>
      </c>
      <c r="F1423" s="30" t="str">
        <f>ASC(①陸連データ貼付け!D1423)</f>
        <v>ｻｶｲ ﾕﾘ</v>
      </c>
      <c r="G1423" s="30" t="str">
        <f>①陸連データ貼付け!E1423</f>
        <v>女</v>
      </c>
      <c r="H1423" s="30">
        <f>①陸連データ貼付け!H1423</f>
        <v>19100</v>
      </c>
      <c r="I1423" s="30" t="str">
        <f>①陸連データ貼付け!I1423</f>
        <v>愛知マスターズ尾張支部</v>
      </c>
      <c r="J1423" s="30" t="str">
        <f>①陸連データ貼付け!J1423</f>
        <v>アイチマスターズオワリシブ</v>
      </c>
      <c r="K1423" s="30" t="str">
        <f t="shared" si="71"/>
        <v>愛知マスターズ尾張支部</v>
      </c>
      <c r="L1423" s="30" t="str">
        <f>IF(①陸連データ貼付け!P1423="","",①陸連データ貼付け!P1423)</f>
        <v/>
      </c>
      <c r="M1423" s="30" t="str">
        <f>①陸連データ貼付け!Q1423</f>
        <v>一般</v>
      </c>
    </row>
    <row r="1424" spans="1:13">
      <c r="A1424" s="30" t="str">
        <f>IF(①陸連データ貼付け!M1424="","",①陸連データ貼付け!M1424)</f>
        <v>A55</v>
      </c>
      <c r="B1424" s="30" t="str">
        <f t="shared" si="69"/>
        <v>A</v>
      </c>
      <c r="C1424" s="30" t="str">
        <f t="shared" si="70"/>
        <v>55</v>
      </c>
      <c r="D1424" s="30">
        <f>①陸連データ貼付け!B1424</f>
        <v>34934124</v>
      </c>
      <c r="E1424" s="30" t="str">
        <f>①陸連データ貼付け!C1424</f>
        <v>櫻澤　剛</v>
      </c>
      <c r="F1424" s="30" t="str">
        <f>ASC(①陸連データ貼付け!D1424)</f>
        <v>ｻｸﾗｻﾞﾜ ﾀｶｼ</v>
      </c>
      <c r="G1424" s="30" t="str">
        <f>①陸連データ貼付け!E1424</f>
        <v>男</v>
      </c>
      <c r="H1424" s="30">
        <f>①陸連データ貼付け!H1424</f>
        <v>19100</v>
      </c>
      <c r="I1424" s="30" t="str">
        <f>①陸連データ貼付け!I1424</f>
        <v>愛知マスターズ尾張支部</v>
      </c>
      <c r="J1424" s="30" t="str">
        <f>①陸連データ貼付け!J1424</f>
        <v>アイチマスターズオワリシブ</v>
      </c>
      <c r="K1424" s="30" t="str">
        <f t="shared" si="71"/>
        <v>愛知マスターズ尾張支部</v>
      </c>
      <c r="L1424" s="30" t="str">
        <f>IF(①陸連データ貼付け!P1424="","",①陸連データ貼付け!P1424)</f>
        <v/>
      </c>
      <c r="M1424" s="30" t="str">
        <f>①陸連データ貼付け!Q1424</f>
        <v>一般</v>
      </c>
    </row>
    <row r="1425" spans="1:13">
      <c r="A1425" s="30" t="str">
        <f>IF(①陸連データ貼付け!M1425="","",①陸連データ貼付け!M1425)</f>
        <v>2-079</v>
      </c>
      <c r="B1425" s="30" t="str">
        <f t="shared" si="69"/>
        <v>2</v>
      </c>
      <c r="C1425" s="30" t="str">
        <f t="shared" si="70"/>
        <v>-079</v>
      </c>
      <c r="D1425" s="30">
        <f>①陸連データ貼付け!B1425</f>
        <v>3019417</v>
      </c>
      <c r="E1425" s="30" t="str">
        <f>①陸連データ貼付け!C1425</f>
        <v>佐藤　武夫</v>
      </c>
      <c r="F1425" s="30" t="str">
        <f>ASC(①陸連データ貼付け!D1425)</f>
        <v>ｻﾄｳ ﾀｹｵ</v>
      </c>
      <c r="G1425" s="30" t="str">
        <f>①陸連データ貼付け!E1425</f>
        <v>男</v>
      </c>
      <c r="H1425" s="30">
        <f>①陸連データ貼付け!H1425</f>
        <v>19100</v>
      </c>
      <c r="I1425" s="30" t="str">
        <f>①陸連データ貼付け!I1425</f>
        <v>愛知マスターズ尾張支部</v>
      </c>
      <c r="J1425" s="30" t="str">
        <f>①陸連データ貼付け!J1425</f>
        <v>アイチマスターズオワリシブ</v>
      </c>
      <c r="K1425" s="30" t="str">
        <f t="shared" si="71"/>
        <v>愛知マスターズ尾張支部</v>
      </c>
      <c r="L1425" s="30" t="str">
        <f>IF(①陸連データ貼付け!P1425="","",①陸連データ貼付け!P1425)</f>
        <v/>
      </c>
      <c r="M1425" s="30" t="str">
        <f>①陸連データ貼付け!Q1425</f>
        <v>一般</v>
      </c>
    </row>
    <row r="1426" spans="1:13">
      <c r="A1426" s="30" t="str">
        <f>IF(①陸連データ貼付け!M1426="","",①陸連データ貼付け!M1426)</f>
        <v>2-009</v>
      </c>
      <c r="B1426" s="30" t="str">
        <f t="shared" si="69"/>
        <v>2</v>
      </c>
      <c r="C1426" s="30" t="str">
        <f t="shared" si="70"/>
        <v>-009</v>
      </c>
      <c r="D1426" s="30">
        <f>①陸連データ貼付け!B1426</f>
        <v>3018820</v>
      </c>
      <c r="E1426" s="30" t="str">
        <f>①陸連データ貼付け!C1426</f>
        <v>佐藤　文治</v>
      </c>
      <c r="F1426" s="30" t="str">
        <f>ASC(①陸連データ貼付け!D1426)</f>
        <v>ｻﾄｳ ﾌﾞﾝｼﾞ</v>
      </c>
      <c r="G1426" s="30" t="str">
        <f>①陸連データ貼付け!E1426</f>
        <v>男</v>
      </c>
      <c r="H1426" s="30">
        <f>①陸連データ貼付け!H1426</f>
        <v>19100</v>
      </c>
      <c r="I1426" s="30" t="str">
        <f>①陸連データ貼付け!I1426</f>
        <v>愛知マスターズ尾張支部</v>
      </c>
      <c r="J1426" s="30" t="str">
        <f>①陸連データ貼付け!J1426</f>
        <v>アイチマスターズオワリシブ</v>
      </c>
      <c r="K1426" s="30" t="str">
        <f t="shared" si="71"/>
        <v>愛知マスターズ尾張支部</v>
      </c>
      <c r="L1426" s="30" t="str">
        <f>IF(①陸連データ貼付け!P1426="","",①陸連データ貼付け!P1426)</f>
        <v/>
      </c>
      <c r="M1426" s="30" t="str">
        <f>①陸連データ貼付け!Q1426</f>
        <v>一般</v>
      </c>
    </row>
    <row r="1427" spans="1:13">
      <c r="A1427" s="30" t="str">
        <f>IF(①陸連データ貼付け!M1427="","",①陸連データ貼付け!M1427)</f>
        <v>A60</v>
      </c>
      <c r="B1427" s="30" t="str">
        <f t="shared" si="69"/>
        <v>A</v>
      </c>
      <c r="C1427" s="30" t="str">
        <f t="shared" si="70"/>
        <v>60</v>
      </c>
      <c r="D1427" s="30">
        <f>①陸連データ貼付け!B1427</f>
        <v>73118828</v>
      </c>
      <c r="E1427" s="30" t="str">
        <f>①陸連データ貼付け!C1427</f>
        <v>住田　知昭</v>
      </c>
      <c r="F1427" s="30" t="str">
        <f>ASC(①陸連データ貼付け!D1427)</f>
        <v>ｽﾐﾀﾞ ﾄﾓｱｷ</v>
      </c>
      <c r="G1427" s="30" t="str">
        <f>①陸連データ貼付け!E1427</f>
        <v>男</v>
      </c>
      <c r="H1427" s="30">
        <f>①陸連データ貼付け!H1427</f>
        <v>19100</v>
      </c>
      <c r="I1427" s="30" t="str">
        <f>①陸連データ貼付け!I1427</f>
        <v>愛知マスターズ尾張支部</v>
      </c>
      <c r="J1427" s="30" t="str">
        <f>①陸連データ貼付け!J1427</f>
        <v>アイチマスターズオワリシブ</v>
      </c>
      <c r="K1427" s="30" t="str">
        <f t="shared" si="71"/>
        <v>愛知マスターズ尾張支部</v>
      </c>
      <c r="L1427" s="30" t="str">
        <f>IF(①陸連データ貼付け!P1427="","",①陸連データ貼付け!P1427)</f>
        <v/>
      </c>
      <c r="M1427" s="30" t="str">
        <f>①陸連データ貼付け!Q1427</f>
        <v>一般</v>
      </c>
    </row>
    <row r="1428" spans="1:13">
      <c r="A1428" s="30" t="str">
        <f>IF(①陸連データ貼付け!M1428="","",①陸連データ貼付け!M1428)</f>
        <v>A58</v>
      </c>
      <c r="B1428" s="30" t="str">
        <f t="shared" si="69"/>
        <v>A</v>
      </c>
      <c r="C1428" s="30" t="str">
        <f t="shared" si="70"/>
        <v>58</v>
      </c>
      <c r="D1428" s="30">
        <f>①陸連データ貼付け!B1428</f>
        <v>73016926</v>
      </c>
      <c r="E1428" s="30" t="str">
        <f>①陸連データ貼付け!C1428</f>
        <v>舘　栄二</v>
      </c>
      <c r="F1428" s="30" t="str">
        <f>ASC(①陸連データ貼付け!D1428)</f>
        <v>ﾀﾁ ｴｲｼﾞ</v>
      </c>
      <c r="G1428" s="30" t="str">
        <f>①陸連データ貼付け!E1428</f>
        <v>男</v>
      </c>
      <c r="H1428" s="30">
        <f>①陸連データ貼付け!H1428</f>
        <v>19100</v>
      </c>
      <c r="I1428" s="30" t="str">
        <f>①陸連データ貼付け!I1428</f>
        <v>愛知マスターズ尾張支部</v>
      </c>
      <c r="J1428" s="30" t="str">
        <f>①陸連データ貼付け!J1428</f>
        <v>アイチマスターズオワリシブ</v>
      </c>
      <c r="K1428" s="30" t="str">
        <f t="shared" si="71"/>
        <v>愛知マスターズ尾張支部</v>
      </c>
      <c r="L1428" s="30" t="str">
        <f>IF(①陸連データ貼付け!P1428="","",①陸連データ貼付け!P1428)</f>
        <v/>
      </c>
      <c r="M1428" s="30" t="str">
        <f>①陸連データ貼付け!Q1428</f>
        <v>一般</v>
      </c>
    </row>
    <row r="1429" spans="1:13">
      <c r="A1429" s="30" t="str">
        <f>IF(①陸連データ貼付け!M1429="","",①陸連データ貼付け!M1429)</f>
        <v>2-022</v>
      </c>
      <c r="B1429" s="30" t="str">
        <f t="shared" si="69"/>
        <v>2</v>
      </c>
      <c r="C1429" s="30" t="str">
        <f t="shared" si="70"/>
        <v>-022</v>
      </c>
      <c r="D1429" s="30">
        <f>①陸連データ貼付け!B1429</f>
        <v>75988542</v>
      </c>
      <c r="E1429" s="30" t="str">
        <f>①陸連データ貼付け!C1429</f>
        <v>田中　政博</v>
      </c>
      <c r="F1429" s="30" t="str">
        <f>ASC(①陸連データ貼付け!D1429)</f>
        <v>ﾀﾅｶ ﾏｻﾋﾛ</v>
      </c>
      <c r="G1429" s="30" t="str">
        <f>①陸連データ貼付け!E1429</f>
        <v>男</v>
      </c>
      <c r="H1429" s="30">
        <f>①陸連データ貼付け!H1429</f>
        <v>19100</v>
      </c>
      <c r="I1429" s="30" t="str">
        <f>①陸連データ貼付け!I1429</f>
        <v>愛知マスターズ尾張支部</v>
      </c>
      <c r="J1429" s="30" t="str">
        <f>①陸連データ貼付け!J1429</f>
        <v>アイチマスターズオワリシブ</v>
      </c>
      <c r="K1429" s="30" t="str">
        <f t="shared" si="71"/>
        <v>愛知マスターズ尾張支部</v>
      </c>
      <c r="L1429" s="30" t="str">
        <f>IF(①陸連データ貼付け!P1429="","",①陸連データ貼付け!P1429)</f>
        <v/>
      </c>
      <c r="M1429" s="30" t="str">
        <f>①陸連データ貼付け!Q1429</f>
        <v>一般</v>
      </c>
    </row>
    <row r="1430" spans="1:13">
      <c r="A1430" s="30" t="str">
        <f>IF(①陸連データ貼付け!M1430="","",①陸連データ貼付け!M1430)</f>
        <v>2-016</v>
      </c>
      <c r="B1430" s="30" t="str">
        <f t="shared" si="69"/>
        <v>2</v>
      </c>
      <c r="C1430" s="30" t="str">
        <f t="shared" si="70"/>
        <v>-016</v>
      </c>
      <c r="D1430" s="30">
        <f>①陸連データ貼付け!B1430</f>
        <v>3110914</v>
      </c>
      <c r="E1430" s="30" t="str">
        <f>①陸連データ貼付け!C1430</f>
        <v>柘植　孝之</v>
      </c>
      <c r="F1430" s="30" t="str">
        <f>ASC(①陸連データ貼付け!D1430)</f>
        <v>ﾂｹﾞ ﾀｶﾕｷ</v>
      </c>
      <c r="G1430" s="30" t="str">
        <f>①陸連データ貼付け!E1430</f>
        <v>男</v>
      </c>
      <c r="H1430" s="30">
        <f>①陸連データ貼付け!H1430</f>
        <v>19100</v>
      </c>
      <c r="I1430" s="30" t="str">
        <f>①陸連データ貼付け!I1430</f>
        <v>愛知マスターズ尾張支部</v>
      </c>
      <c r="J1430" s="30" t="str">
        <f>①陸連データ貼付け!J1430</f>
        <v>アイチマスターズオワリシブ</v>
      </c>
      <c r="K1430" s="30" t="str">
        <f t="shared" si="71"/>
        <v>愛知マスターズ尾張支部</v>
      </c>
      <c r="L1430" s="30" t="str">
        <f>IF(①陸連データ貼付け!P1430="","",①陸連データ貼付け!P1430)</f>
        <v/>
      </c>
      <c r="M1430" s="30" t="str">
        <f>①陸連データ貼付け!Q1430</f>
        <v>一般</v>
      </c>
    </row>
    <row r="1431" spans="1:13">
      <c r="A1431" s="30" t="str">
        <f>IF(①陸連データ貼付け!M1431="","",①陸連データ貼付け!M1431)</f>
        <v>2-012</v>
      </c>
      <c r="B1431" s="30" t="str">
        <f t="shared" si="69"/>
        <v>2</v>
      </c>
      <c r="C1431" s="30" t="str">
        <f t="shared" si="70"/>
        <v>-012</v>
      </c>
      <c r="D1431" s="30">
        <f>①陸連データ貼付け!B1431</f>
        <v>3019821</v>
      </c>
      <c r="E1431" s="30" t="str">
        <f>①陸連データ貼付け!C1431</f>
        <v>土屋　嘉之</v>
      </c>
      <c r="F1431" s="30" t="str">
        <f>ASC(①陸連データ貼付け!D1431)</f>
        <v>ﾂﾁﾔ ﾖｼﾕｷ</v>
      </c>
      <c r="G1431" s="30" t="str">
        <f>①陸連データ貼付け!E1431</f>
        <v>男</v>
      </c>
      <c r="H1431" s="30">
        <f>①陸連データ貼付け!H1431</f>
        <v>19100</v>
      </c>
      <c r="I1431" s="30" t="str">
        <f>①陸連データ貼付け!I1431</f>
        <v>愛知マスターズ尾張支部</v>
      </c>
      <c r="J1431" s="30" t="str">
        <f>①陸連データ貼付け!J1431</f>
        <v>アイチマスターズオワリシブ</v>
      </c>
      <c r="K1431" s="30" t="str">
        <f t="shared" si="71"/>
        <v>愛知マスターズ尾張支部</v>
      </c>
      <c r="L1431" s="30" t="str">
        <f>IF(①陸連データ貼付け!P1431="","",①陸連データ貼付け!P1431)</f>
        <v/>
      </c>
      <c r="M1431" s="30" t="str">
        <f>①陸連データ貼付け!Q1431</f>
        <v>一般</v>
      </c>
    </row>
    <row r="1432" spans="1:13">
      <c r="A1432" s="30" t="str">
        <f>IF(①陸連データ貼付け!M1432="","",①陸連データ貼付け!M1432)</f>
        <v>2-015</v>
      </c>
      <c r="B1432" s="30" t="str">
        <f t="shared" si="69"/>
        <v>2</v>
      </c>
      <c r="C1432" s="30" t="str">
        <f t="shared" si="70"/>
        <v>-015</v>
      </c>
      <c r="D1432" s="30">
        <f>①陸連データ貼付け!B1432</f>
        <v>3110712</v>
      </c>
      <c r="E1432" s="30" t="str">
        <f>①陸連データ貼付け!C1432</f>
        <v>中井　進</v>
      </c>
      <c r="F1432" s="30" t="str">
        <f>ASC(①陸連データ貼付け!D1432)</f>
        <v>ﾅｶｲ ｽｽﾑ</v>
      </c>
      <c r="G1432" s="30" t="str">
        <f>①陸連データ貼付け!E1432</f>
        <v>男</v>
      </c>
      <c r="H1432" s="30">
        <f>①陸連データ貼付け!H1432</f>
        <v>19100</v>
      </c>
      <c r="I1432" s="30" t="str">
        <f>①陸連データ貼付け!I1432</f>
        <v>愛知マスターズ尾張支部</v>
      </c>
      <c r="J1432" s="30" t="str">
        <f>①陸連データ貼付け!J1432</f>
        <v>アイチマスターズオワリシブ</v>
      </c>
      <c r="K1432" s="30" t="str">
        <f t="shared" si="71"/>
        <v>愛知マスターズ尾張支部</v>
      </c>
      <c r="L1432" s="30" t="str">
        <f>IF(①陸連データ貼付け!P1432="","",①陸連データ貼付け!P1432)</f>
        <v/>
      </c>
      <c r="M1432" s="30" t="str">
        <f>①陸連データ貼付け!Q1432</f>
        <v>一般</v>
      </c>
    </row>
    <row r="1433" spans="1:13">
      <c r="A1433" s="30" t="str">
        <f>IF(①陸連データ貼付け!M1433="","",①陸連データ貼付け!M1433)</f>
        <v>2-011</v>
      </c>
      <c r="B1433" s="30" t="str">
        <f t="shared" si="69"/>
        <v>2</v>
      </c>
      <c r="C1433" s="30" t="str">
        <f t="shared" si="70"/>
        <v>-011</v>
      </c>
      <c r="D1433" s="30">
        <f>①陸連データ貼付け!B1433</f>
        <v>3019114</v>
      </c>
      <c r="E1433" s="30" t="str">
        <f>①陸連データ貼付け!C1433</f>
        <v>中村　勉</v>
      </c>
      <c r="F1433" s="30" t="str">
        <f>ASC(①陸連データ貼付け!D1433)</f>
        <v>ﾅｶﾑﾗ ﾂﾄﾑ</v>
      </c>
      <c r="G1433" s="30" t="str">
        <f>①陸連データ貼付け!E1433</f>
        <v>男</v>
      </c>
      <c r="H1433" s="30">
        <f>①陸連データ貼付け!H1433</f>
        <v>19100</v>
      </c>
      <c r="I1433" s="30" t="str">
        <f>①陸連データ貼付け!I1433</f>
        <v>愛知マスターズ尾張支部</v>
      </c>
      <c r="J1433" s="30" t="str">
        <f>①陸連データ貼付け!J1433</f>
        <v>アイチマスターズオワリシブ</v>
      </c>
      <c r="K1433" s="30" t="str">
        <f t="shared" si="71"/>
        <v>愛知マスターズ尾張支部</v>
      </c>
      <c r="L1433" s="30" t="str">
        <f>IF(①陸連データ貼付け!P1433="","",①陸連データ貼付け!P1433)</f>
        <v/>
      </c>
      <c r="M1433" s="30" t="str">
        <f>①陸連データ貼付け!Q1433</f>
        <v>一般</v>
      </c>
    </row>
    <row r="1434" spans="1:13">
      <c r="A1434" s="30" t="str">
        <f>IF(①陸連データ貼付け!M1434="","",①陸連データ貼付け!M1434)</f>
        <v>2-021</v>
      </c>
      <c r="B1434" s="30" t="str">
        <f t="shared" si="69"/>
        <v>2</v>
      </c>
      <c r="C1434" s="30" t="str">
        <f t="shared" si="70"/>
        <v>-021</v>
      </c>
      <c r="D1434" s="30">
        <f>①陸連データ貼付け!B1434</f>
        <v>73017220</v>
      </c>
      <c r="E1434" s="30" t="str">
        <f>①陸連データ貼付け!C1434</f>
        <v>野嵜　ひふみ</v>
      </c>
      <c r="F1434" s="30" t="str">
        <f>ASC(①陸連データ貼付け!D1434)</f>
        <v>ﾉｻﾞｷ ﾋﾌﾐ</v>
      </c>
      <c r="G1434" s="30" t="str">
        <f>①陸連データ貼付け!E1434</f>
        <v>女</v>
      </c>
      <c r="H1434" s="30">
        <f>①陸連データ貼付け!H1434</f>
        <v>19100</v>
      </c>
      <c r="I1434" s="30" t="str">
        <f>①陸連データ貼付け!I1434</f>
        <v>愛知マスターズ尾張支部</v>
      </c>
      <c r="J1434" s="30" t="str">
        <f>①陸連データ貼付け!J1434</f>
        <v>アイチマスターズオワリシブ</v>
      </c>
      <c r="K1434" s="30" t="str">
        <f t="shared" si="71"/>
        <v>愛知マスターズ尾張支部</v>
      </c>
      <c r="L1434" s="30" t="str">
        <f>IF(①陸連データ貼付け!P1434="","",①陸連データ貼付け!P1434)</f>
        <v/>
      </c>
      <c r="M1434" s="30" t="str">
        <f>①陸連データ貼付け!Q1434</f>
        <v>一般</v>
      </c>
    </row>
    <row r="1435" spans="1:13">
      <c r="A1435" s="30" t="str">
        <f>IF(①陸連データ貼付け!M1435="","",①陸連データ貼付け!M1435)</f>
        <v>2-013</v>
      </c>
      <c r="B1435" s="30" t="str">
        <f t="shared" si="69"/>
        <v>2</v>
      </c>
      <c r="C1435" s="30" t="str">
        <f t="shared" si="70"/>
        <v>-013</v>
      </c>
      <c r="D1435" s="30">
        <f>①陸連データ貼付け!B1435</f>
        <v>3019922</v>
      </c>
      <c r="E1435" s="30" t="str">
        <f>①陸連データ貼付け!C1435</f>
        <v>浜子　記行</v>
      </c>
      <c r="F1435" s="30" t="str">
        <f>ASC(①陸連データ貼付け!D1435)</f>
        <v>ﾊﾏｺ ﾉﾘﾕｷ</v>
      </c>
      <c r="G1435" s="30" t="str">
        <f>①陸連データ貼付け!E1435</f>
        <v>男</v>
      </c>
      <c r="H1435" s="30">
        <f>①陸連データ貼付け!H1435</f>
        <v>19100</v>
      </c>
      <c r="I1435" s="30" t="str">
        <f>①陸連データ貼付け!I1435</f>
        <v>愛知マスターズ尾張支部</v>
      </c>
      <c r="J1435" s="30" t="str">
        <f>①陸連データ貼付け!J1435</f>
        <v>アイチマスターズオワリシブ</v>
      </c>
      <c r="K1435" s="30" t="str">
        <f t="shared" si="71"/>
        <v>愛知マスターズ尾張支部</v>
      </c>
      <c r="L1435" s="30" t="str">
        <f>IF(①陸連データ貼付け!P1435="","",①陸連データ貼付け!P1435)</f>
        <v/>
      </c>
      <c r="M1435" s="30" t="str">
        <f>①陸連データ貼付け!Q1435</f>
        <v>一般</v>
      </c>
    </row>
    <row r="1436" spans="1:13">
      <c r="A1436" s="30" t="str">
        <f>IF(①陸連データ貼付け!M1436="","",①陸連データ貼付け!M1436)</f>
        <v>A65</v>
      </c>
      <c r="B1436" s="30" t="str">
        <f t="shared" si="69"/>
        <v>A</v>
      </c>
      <c r="C1436" s="30" t="str">
        <f t="shared" si="70"/>
        <v>65</v>
      </c>
      <c r="D1436" s="30">
        <f>①陸連データ貼付け!B1436</f>
        <v>96788543</v>
      </c>
      <c r="E1436" s="30" t="str">
        <f>①陸連データ貼付け!C1436</f>
        <v>増田　貴志</v>
      </c>
      <c r="F1436" s="30" t="str">
        <f>ASC(①陸連データ貼付け!D1436)</f>
        <v>ﾏｽﾀﾞ ﾀｶｼ</v>
      </c>
      <c r="G1436" s="30" t="str">
        <f>①陸連データ貼付け!E1436</f>
        <v>男</v>
      </c>
      <c r="H1436" s="30">
        <f>①陸連データ貼付け!H1436</f>
        <v>19100</v>
      </c>
      <c r="I1436" s="30" t="str">
        <f>①陸連データ貼付け!I1436</f>
        <v>愛知マスターズ尾張支部</v>
      </c>
      <c r="J1436" s="30" t="str">
        <f>①陸連データ貼付け!J1436</f>
        <v>アイチマスターズオワリシブ</v>
      </c>
      <c r="K1436" s="30" t="str">
        <f t="shared" si="71"/>
        <v>愛知マスターズ尾張支部</v>
      </c>
      <c r="L1436" s="30" t="str">
        <f>IF(①陸連データ貼付け!P1436="","",①陸連データ貼付け!P1436)</f>
        <v/>
      </c>
      <c r="M1436" s="30" t="str">
        <f>①陸連データ貼付け!Q1436</f>
        <v>一般</v>
      </c>
    </row>
    <row r="1437" spans="1:13">
      <c r="A1437" s="30" t="str">
        <f>IF(①陸連データ貼付け!M1437="","",①陸連データ貼付け!M1437)</f>
        <v>2-014</v>
      </c>
      <c r="B1437" s="30" t="str">
        <f t="shared" si="69"/>
        <v>2</v>
      </c>
      <c r="C1437" s="30" t="str">
        <f t="shared" si="70"/>
        <v>-014</v>
      </c>
      <c r="D1437" s="30">
        <f>①陸連データ貼付け!B1437</f>
        <v>3110510</v>
      </c>
      <c r="E1437" s="30" t="str">
        <f>①陸連データ貼付け!C1437</f>
        <v>松苗　陸郎</v>
      </c>
      <c r="F1437" s="30" t="str">
        <f>ASC(①陸連データ貼付け!D1437)</f>
        <v>ﾏﾂﾅｴ ﾑﾂｵ</v>
      </c>
      <c r="G1437" s="30" t="str">
        <f>①陸連データ貼付け!E1437</f>
        <v>男</v>
      </c>
      <c r="H1437" s="30">
        <f>①陸連データ貼付け!H1437</f>
        <v>19100</v>
      </c>
      <c r="I1437" s="30" t="str">
        <f>①陸連データ貼付け!I1437</f>
        <v>愛知マスターズ尾張支部</v>
      </c>
      <c r="J1437" s="30" t="str">
        <f>①陸連データ貼付け!J1437</f>
        <v>アイチマスターズオワリシブ</v>
      </c>
      <c r="K1437" s="30" t="str">
        <f t="shared" si="71"/>
        <v>愛知マスターズ尾張支部</v>
      </c>
      <c r="L1437" s="30" t="str">
        <f>IF(①陸連データ貼付け!P1437="","",①陸連データ貼付け!P1437)</f>
        <v/>
      </c>
      <c r="M1437" s="30" t="str">
        <f>①陸連データ貼付け!Q1437</f>
        <v>一般</v>
      </c>
    </row>
    <row r="1438" spans="1:13">
      <c r="A1438" s="30" t="str">
        <f>IF(①陸連データ貼付け!M1438="","",①陸連データ貼付け!M1438)</f>
        <v>A222</v>
      </c>
      <c r="B1438" s="30" t="str">
        <f t="shared" si="69"/>
        <v>A</v>
      </c>
      <c r="C1438" s="30" t="str">
        <f t="shared" si="70"/>
        <v>222</v>
      </c>
      <c r="D1438" s="30">
        <f>①陸連データ貼付け!B1438</f>
        <v>3049521</v>
      </c>
      <c r="E1438" s="30" t="str">
        <f>①陸連データ貼付け!C1438</f>
        <v>溝田　兼司</v>
      </c>
      <c r="F1438" s="30" t="str">
        <f>ASC(①陸連データ貼付け!D1438)</f>
        <v>ﾐｿﾞﾀ ｹﾝｼﾞ</v>
      </c>
      <c r="G1438" s="30" t="str">
        <f>①陸連データ貼付け!E1438</f>
        <v>男</v>
      </c>
      <c r="H1438" s="30">
        <f>①陸連データ貼付け!H1438</f>
        <v>19100</v>
      </c>
      <c r="I1438" s="30" t="str">
        <f>①陸連データ貼付け!I1438</f>
        <v>愛知マスターズ尾張支部</v>
      </c>
      <c r="J1438" s="30" t="str">
        <f>①陸連データ貼付け!J1438</f>
        <v>アイチマスターズオワリシブ</v>
      </c>
      <c r="K1438" s="30" t="str">
        <f t="shared" si="71"/>
        <v>愛知マスターズ尾張支部</v>
      </c>
      <c r="L1438" s="30" t="str">
        <f>IF(①陸連データ貼付け!P1438="","",①陸連データ貼付け!P1438)</f>
        <v/>
      </c>
      <c r="M1438" s="30" t="str">
        <f>①陸連データ貼付け!Q1438</f>
        <v>一般</v>
      </c>
    </row>
    <row r="1439" spans="1:13">
      <c r="A1439" s="30" t="str">
        <f>IF(①陸連データ貼付け!M1439="","",①陸連データ貼付け!M1439)</f>
        <v>A54</v>
      </c>
      <c r="B1439" s="30" t="str">
        <f t="shared" si="69"/>
        <v>A</v>
      </c>
      <c r="C1439" s="30" t="str">
        <f t="shared" si="70"/>
        <v>54</v>
      </c>
      <c r="D1439" s="30">
        <f>①陸連データ貼付け!B1439</f>
        <v>3060312</v>
      </c>
      <c r="E1439" s="30" t="str">
        <f>①陸連データ貼付け!C1439</f>
        <v>宮田　寛</v>
      </c>
      <c r="F1439" s="30" t="str">
        <f>ASC(①陸連データ貼付け!D1439)</f>
        <v>ﾐﾔﾀ ﾋﾛｼ</v>
      </c>
      <c r="G1439" s="30" t="str">
        <f>①陸連データ貼付け!E1439</f>
        <v>男</v>
      </c>
      <c r="H1439" s="30">
        <f>①陸連データ貼付け!H1439</f>
        <v>19100</v>
      </c>
      <c r="I1439" s="30" t="str">
        <f>①陸連データ貼付け!I1439</f>
        <v>愛知マスターズ尾張支部</v>
      </c>
      <c r="J1439" s="30" t="str">
        <f>①陸連データ貼付け!J1439</f>
        <v>アイチマスターズオワリシブ</v>
      </c>
      <c r="K1439" s="30" t="str">
        <f t="shared" si="71"/>
        <v>愛知マスターズ尾張支部</v>
      </c>
      <c r="L1439" s="30" t="str">
        <f>IF(①陸連データ貼付け!P1439="","",①陸連データ貼付け!P1439)</f>
        <v/>
      </c>
      <c r="M1439" s="30" t="str">
        <f>①陸連データ貼付け!Q1439</f>
        <v>一般</v>
      </c>
    </row>
    <row r="1440" spans="1:13">
      <c r="A1440" s="30" t="str">
        <f>IF(①陸連データ貼付け!M1440="","",①陸連データ貼付け!M1440)</f>
        <v>2-026</v>
      </c>
      <c r="B1440" s="30" t="str">
        <f t="shared" si="69"/>
        <v>2</v>
      </c>
      <c r="C1440" s="30" t="str">
        <f t="shared" si="70"/>
        <v>-026</v>
      </c>
      <c r="D1440" s="30">
        <f>①陸連データ貼付け!B1440</f>
        <v>96788644</v>
      </c>
      <c r="E1440" s="30" t="str">
        <f>①陸連データ貼付け!C1440</f>
        <v>安武　直樹</v>
      </c>
      <c r="F1440" s="30" t="str">
        <f>ASC(①陸連データ貼付け!D1440)</f>
        <v>ﾔｽﾀｹ ﾅｵｷ</v>
      </c>
      <c r="G1440" s="30" t="str">
        <f>①陸連データ貼付け!E1440</f>
        <v>男</v>
      </c>
      <c r="H1440" s="30">
        <f>①陸連データ貼付け!H1440</f>
        <v>19100</v>
      </c>
      <c r="I1440" s="30" t="str">
        <f>①陸連データ貼付け!I1440</f>
        <v>愛知マスターズ尾張支部</v>
      </c>
      <c r="J1440" s="30" t="str">
        <f>①陸連データ貼付け!J1440</f>
        <v>アイチマスターズオワリシブ</v>
      </c>
      <c r="K1440" s="30" t="str">
        <f t="shared" si="71"/>
        <v>愛知マスターズ尾張支部</v>
      </c>
      <c r="L1440" s="30" t="str">
        <f>IF(①陸連データ貼付け!P1440="","",①陸連データ貼付け!P1440)</f>
        <v/>
      </c>
      <c r="M1440" s="30" t="str">
        <f>①陸連データ貼付け!Q1440</f>
        <v>一般</v>
      </c>
    </row>
    <row r="1441" spans="1:13">
      <c r="A1441" s="30" t="str">
        <f>IF(①陸連データ貼付け!M1441="","",①陸連データ貼付け!M1441)</f>
        <v>A53</v>
      </c>
      <c r="B1441" s="30" t="str">
        <f t="shared" si="69"/>
        <v>A</v>
      </c>
      <c r="C1441" s="30" t="str">
        <f t="shared" si="70"/>
        <v>53</v>
      </c>
      <c r="D1441" s="30">
        <f>①陸連データ貼付け!B1441</f>
        <v>2219721</v>
      </c>
      <c r="E1441" s="30" t="str">
        <f>①陸連データ貼付け!C1441</f>
        <v>山口　幸三</v>
      </c>
      <c r="F1441" s="30" t="str">
        <f>ASC(①陸連データ貼付け!D1441)</f>
        <v>ﾔﾏｸﾞﾁ ｺｳｿﾞｳ</v>
      </c>
      <c r="G1441" s="30" t="str">
        <f>①陸連データ貼付け!E1441</f>
        <v>男</v>
      </c>
      <c r="H1441" s="30">
        <f>①陸連データ貼付け!H1441</f>
        <v>19100</v>
      </c>
      <c r="I1441" s="30" t="str">
        <f>①陸連データ貼付け!I1441</f>
        <v>愛知マスターズ尾張支部</v>
      </c>
      <c r="J1441" s="30" t="str">
        <f>①陸連データ貼付け!J1441</f>
        <v>アイチマスターズオワリシブ</v>
      </c>
      <c r="K1441" s="30" t="str">
        <f t="shared" si="71"/>
        <v>愛知マスターズ尾張支部</v>
      </c>
      <c r="L1441" s="30" t="str">
        <f>IF(①陸連データ貼付け!P1441="","",①陸連データ貼付け!P1441)</f>
        <v/>
      </c>
      <c r="M1441" s="30" t="str">
        <f>①陸連データ貼付け!Q1441</f>
        <v>一般</v>
      </c>
    </row>
    <row r="1442" spans="1:13">
      <c r="A1442" s="30" t="str">
        <f>IF(①陸連データ貼付け!M1442="","",①陸連データ貼付け!M1442)</f>
        <v>A56</v>
      </c>
      <c r="B1442" s="30" t="str">
        <f t="shared" si="69"/>
        <v>A</v>
      </c>
      <c r="C1442" s="30" t="str">
        <f t="shared" si="70"/>
        <v>56</v>
      </c>
      <c r="D1442" s="30">
        <f>①陸連データ貼付け!B1442</f>
        <v>46173930</v>
      </c>
      <c r="E1442" s="30" t="str">
        <f>①陸連データ貼付け!C1442</f>
        <v>横井　貴臣</v>
      </c>
      <c r="F1442" s="30" t="str">
        <f>ASC(①陸連データ貼付け!D1442)</f>
        <v>ﾖｺｲ ﾀｶｵﾐ</v>
      </c>
      <c r="G1442" s="30" t="str">
        <f>①陸連データ貼付け!E1442</f>
        <v>男</v>
      </c>
      <c r="H1442" s="30">
        <f>①陸連データ貼付け!H1442</f>
        <v>19100</v>
      </c>
      <c r="I1442" s="30" t="str">
        <f>①陸連データ貼付け!I1442</f>
        <v>愛知マスターズ尾張支部</v>
      </c>
      <c r="J1442" s="30" t="str">
        <f>①陸連データ貼付け!J1442</f>
        <v>アイチマスターズオワリシブ</v>
      </c>
      <c r="K1442" s="30" t="str">
        <f t="shared" si="71"/>
        <v>愛知マスターズ尾張支部</v>
      </c>
      <c r="L1442" s="30" t="str">
        <f>IF(①陸連データ貼付け!P1442="","",①陸連データ貼付け!P1442)</f>
        <v/>
      </c>
      <c r="M1442" s="30" t="str">
        <f>①陸連データ貼付け!Q1442</f>
        <v>一般</v>
      </c>
    </row>
    <row r="1443" spans="1:13">
      <c r="A1443" s="30" t="str">
        <f>IF(①陸連データ貼付け!M1443="","",①陸連データ貼付け!M1443)</f>
        <v>A59</v>
      </c>
      <c r="B1443" s="30" t="str">
        <f t="shared" si="69"/>
        <v>A</v>
      </c>
      <c r="C1443" s="30" t="str">
        <f t="shared" si="70"/>
        <v>59</v>
      </c>
      <c r="D1443" s="30">
        <f>①陸連データ貼付け!B1443</f>
        <v>73017523</v>
      </c>
      <c r="E1443" s="30" t="str">
        <f>①陸連データ貼付け!C1443</f>
        <v>Leonel　Sambo</v>
      </c>
      <c r="F1443" s="30" t="str">
        <f>ASC(①陸連データ貼付け!D1443)</f>
        <v>ﾚｵﾈﾙ ｻﾝﾎﾞ</v>
      </c>
      <c r="G1443" s="30" t="str">
        <f>①陸連データ貼付け!E1443</f>
        <v>男</v>
      </c>
      <c r="H1443" s="30">
        <f>①陸連データ貼付け!H1443</f>
        <v>19100</v>
      </c>
      <c r="I1443" s="30" t="str">
        <f>①陸連データ貼付け!I1443</f>
        <v>愛知マスターズ尾張支部</v>
      </c>
      <c r="J1443" s="30" t="str">
        <f>①陸連データ貼付け!J1443</f>
        <v>アイチマスターズオワリシブ</v>
      </c>
      <c r="K1443" s="30" t="str">
        <f t="shared" si="71"/>
        <v>愛知マスターズ尾張支部</v>
      </c>
      <c r="L1443" s="30" t="str">
        <f>IF(①陸連データ貼付け!P1443="","",①陸連データ貼付け!P1443)</f>
        <v/>
      </c>
      <c r="M1443" s="30" t="str">
        <f>①陸連データ貼付け!Q1443</f>
        <v>一般</v>
      </c>
    </row>
    <row r="1444" spans="1:13">
      <c r="A1444" s="30" t="str">
        <f>IF(①陸連データ貼付け!M1444="","",①陸連データ貼付け!M1444)</f>
        <v>N100</v>
      </c>
      <c r="B1444" s="30" t="str">
        <f t="shared" si="69"/>
        <v>N</v>
      </c>
      <c r="C1444" s="30" t="str">
        <f t="shared" si="70"/>
        <v>100</v>
      </c>
      <c r="D1444" s="30">
        <f>①陸連データ貼付け!B1444</f>
        <v>95816231</v>
      </c>
      <c r="E1444" s="30" t="str">
        <f>①陸連データ貼付け!C1444</f>
        <v>鵜飼　一颯</v>
      </c>
      <c r="F1444" s="30" t="str">
        <f>ASC(①陸連データ貼付け!D1444)</f>
        <v>ｳｶｲ ｲｯｻ</v>
      </c>
      <c r="G1444" s="30" t="str">
        <f>①陸連データ貼付け!E1444</f>
        <v>男</v>
      </c>
      <c r="H1444" s="30">
        <f>①陸連データ貼付け!H1444</f>
        <v>19869</v>
      </c>
      <c r="I1444" s="30" t="str">
        <f>①陸連データ貼付け!I1444</f>
        <v>愛知陸協尾張個人</v>
      </c>
      <c r="J1444" s="30" t="str">
        <f>①陸連データ貼付け!J1444</f>
        <v>アイチリクキョウオワリコジン</v>
      </c>
      <c r="K1444" s="30" t="str">
        <f t="shared" si="71"/>
        <v>愛知陸協尾張個人</v>
      </c>
      <c r="L1444" s="30" t="str">
        <f>IF(①陸連データ貼付け!P1444="","",①陸連データ貼付け!P1444)</f>
        <v/>
      </c>
      <c r="M1444" s="30" t="str">
        <f>①陸連データ貼付け!Q1444</f>
        <v>一般</v>
      </c>
    </row>
    <row r="1445" spans="1:13">
      <c r="A1445" s="30" t="str">
        <f>IF(①陸連データ貼付け!M1445="","",①陸連データ貼付け!M1445)</f>
        <v>N5112</v>
      </c>
      <c r="B1445" s="30" t="str">
        <f t="shared" si="69"/>
        <v>N</v>
      </c>
      <c r="C1445" s="30" t="str">
        <f t="shared" si="70"/>
        <v>5112</v>
      </c>
      <c r="D1445" s="30">
        <f>①陸連データ貼付け!B1445</f>
        <v>95816534</v>
      </c>
      <c r="E1445" s="30" t="str">
        <f>①陸連データ貼付け!C1445</f>
        <v>小田木　陽和</v>
      </c>
      <c r="F1445" s="30" t="str">
        <f>ASC(①陸連データ貼付け!D1445)</f>
        <v>ｵﾀﾞｷﾞ ﾋﾖﾘ</v>
      </c>
      <c r="G1445" s="30" t="str">
        <f>①陸連データ貼付け!E1445</f>
        <v>女</v>
      </c>
      <c r="H1445" s="30">
        <f>①陸連データ貼付け!H1445</f>
        <v>19869</v>
      </c>
      <c r="I1445" s="30" t="str">
        <f>①陸連データ貼付け!I1445</f>
        <v>愛知陸協尾張個人</v>
      </c>
      <c r="J1445" s="30" t="str">
        <f>①陸連データ貼付け!J1445</f>
        <v>アイチリクキョウオワリコジン</v>
      </c>
      <c r="K1445" s="30" t="str">
        <f t="shared" si="71"/>
        <v>愛知陸協尾張個人</v>
      </c>
      <c r="L1445" s="30" t="str">
        <f>IF(①陸連データ貼付け!P1445="","",①陸連データ貼付け!P1445)</f>
        <v/>
      </c>
      <c r="M1445" s="30" t="str">
        <f>①陸連データ貼付け!Q1445</f>
        <v>一般</v>
      </c>
    </row>
    <row r="1446" spans="1:13">
      <c r="A1446" s="30" t="str">
        <f>IF(①陸連データ貼付け!M1446="","",①陸連データ貼付け!M1446)</f>
        <v>2-502</v>
      </c>
      <c r="B1446" s="30" t="str">
        <f t="shared" si="69"/>
        <v>2</v>
      </c>
      <c r="C1446" s="30" t="str">
        <f t="shared" si="70"/>
        <v>-502</v>
      </c>
      <c r="D1446" s="30">
        <f>①陸連データ貼付け!B1446</f>
        <v>2935423</v>
      </c>
      <c r="E1446" s="30" t="str">
        <f>①陸連データ貼付け!C1446</f>
        <v>小野田　敦</v>
      </c>
      <c r="F1446" s="30" t="str">
        <f>ASC(①陸連データ貼付け!D1446)</f>
        <v>ｵﾉﾀﾞ ｱﾂｼ</v>
      </c>
      <c r="G1446" s="30" t="str">
        <f>①陸連データ貼付け!E1446</f>
        <v>男</v>
      </c>
      <c r="H1446" s="30">
        <f>①陸連データ貼付け!H1446</f>
        <v>19869</v>
      </c>
      <c r="I1446" s="30" t="str">
        <f>①陸連データ貼付け!I1446</f>
        <v>愛知陸協尾張個人</v>
      </c>
      <c r="J1446" s="30" t="str">
        <f>①陸連データ貼付け!J1446</f>
        <v>アイチリクキョウオワリコジン</v>
      </c>
      <c r="K1446" s="30" t="str">
        <f t="shared" si="71"/>
        <v>愛知陸協尾張個人</v>
      </c>
      <c r="L1446" s="30" t="str">
        <f>IF(①陸連データ貼付け!P1446="","",①陸連データ貼付け!P1446)</f>
        <v/>
      </c>
      <c r="M1446" s="30" t="str">
        <f>①陸連データ貼付け!Q1446</f>
        <v>一般</v>
      </c>
    </row>
    <row r="1447" spans="1:13">
      <c r="A1447" s="30" t="str">
        <f>IF(①陸連データ貼付け!M1447="","",①陸連データ貼付け!M1447)</f>
        <v>A9002</v>
      </c>
      <c r="B1447" s="30" t="str">
        <f t="shared" si="69"/>
        <v>A</v>
      </c>
      <c r="C1447" s="30" t="str">
        <f t="shared" si="70"/>
        <v>9002</v>
      </c>
      <c r="D1447" s="30">
        <f>①陸連データ貼付け!B1447</f>
        <v>71499434</v>
      </c>
      <c r="E1447" s="30" t="str">
        <f>①陸連データ貼付け!C1447</f>
        <v>笠木　良平</v>
      </c>
      <c r="F1447" s="30" t="str">
        <f>ASC(①陸連データ貼付け!D1447)</f>
        <v>ｶｻｷﾞ ﾘｮｳﾍｲ</v>
      </c>
      <c r="G1447" s="30" t="str">
        <f>①陸連データ貼付け!E1447</f>
        <v>男</v>
      </c>
      <c r="H1447" s="30">
        <f>①陸連データ貼付け!H1447</f>
        <v>19869</v>
      </c>
      <c r="I1447" s="30" t="str">
        <f>①陸連データ貼付け!I1447</f>
        <v>愛知陸協尾張個人</v>
      </c>
      <c r="J1447" s="30" t="str">
        <f>①陸連データ貼付け!J1447</f>
        <v>アイチリクキョウオワリコジン</v>
      </c>
      <c r="K1447" s="30" t="str">
        <f t="shared" si="71"/>
        <v>愛知陸協尾張個人</v>
      </c>
      <c r="L1447" s="30" t="str">
        <f>IF(①陸連データ貼付け!P1447="","",①陸連データ貼付け!P1447)</f>
        <v/>
      </c>
      <c r="M1447" s="30" t="str">
        <f>①陸連データ貼付け!Q1447</f>
        <v>一般</v>
      </c>
    </row>
    <row r="1448" spans="1:13">
      <c r="A1448" s="30" t="str">
        <f>IF(①陸連データ貼付け!M1448="","",①陸連データ貼付け!M1448)</f>
        <v>A9013</v>
      </c>
      <c r="B1448" s="30" t="str">
        <f t="shared" si="69"/>
        <v>A</v>
      </c>
      <c r="C1448" s="30" t="str">
        <f t="shared" si="70"/>
        <v>9013</v>
      </c>
      <c r="D1448" s="30">
        <f>①陸連データ貼付け!B1448</f>
        <v>100352314</v>
      </c>
      <c r="E1448" s="30" t="str">
        <f>①陸連データ貼付け!C1448</f>
        <v>鬼頭　静香</v>
      </c>
      <c r="F1448" s="30" t="str">
        <f>ASC(①陸連データ貼付け!D1448)</f>
        <v>ｷﾄｳ ｼｽﾞｶ</v>
      </c>
      <c r="G1448" s="30" t="str">
        <f>①陸連データ貼付け!E1448</f>
        <v>女</v>
      </c>
      <c r="H1448" s="30">
        <f>①陸連データ貼付け!H1448</f>
        <v>19869</v>
      </c>
      <c r="I1448" s="30" t="str">
        <f>①陸連データ貼付け!I1448</f>
        <v>愛知陸協尾張個人</v>
      </c>
      <c r="J1448" s="30" t="str">
        <f>①陸連データ貼付け!J1448</f>
        <v>アイチリクキョウオワリコジン</v>
      </c>
      <c r="K1448" s="30" t="str">
        <f t="shared" si="71"/>
        <v>愛知陸協尾張個人</v>
      </c>
      <c r="L1448" s="30" t="str">
        <f>IF(①陸連データ貼付け!P1448="","",①陸連データ貼付け!P1448)</f>
        <v/>
      </c>
      <c r="M1448" s="30" t="str">
        <f>①陸連データ貼付け!Q1448</f>
        <v>一般</v>
      </c>
    </row>
    <row r="1449" spans="1:13">
      <c r="A1449" s="30" t="str">
        <f>IF(①陸連データ貼付け!M1449="","",①陸連データ貼付け!M1449)</f>
        <v>A9011</v>
      </c>
      <c r="B1449" s="30" t="str">
        <f t="shared" si="69"/>
        <v>A</v>
      </c>
      <c r="C1449" s="30" t="str">
        <f t="shared" si="70"/>
        <v>9011</v>
      </c>
      <c r="D1449" s="30">
        <f>①陸連データ貼付け!B1449</f>
        <v>69027529</v>
      </c>
      <c r="E1449" s="30" t="str">
        <f>①陸連データ貼付け!C1449</f>
        <v>近藤　照隆</v>
      </c>
      <c r="F1449" s="30" t="str">
        <f>ASC(①陸連データ貼付け!D1449)</f>
        <v>ｺﾝﾄﾞｳ ﾃﾙﾀｶ</v>
      </c>
      <c r="G1449" s="30" t="str">
        <f>①陸連データ貼付け!E1449</f>
        <v>男</v>
      </c>
      <c r="H1449" s="30">
        <f>①陸連データ貼付け!H1449</f>
        <v>19869</v>
      </c>
      <c r="I1449" s="30" t="str">
        <f>①陸連データ貼付け!I1449</f>
        <v>愛知陸協尾張個人</v>
      </c>
      <c r="J1449" s="30" t="str">
        <f>①陸連データ貼付け!J1449</f>
        <v>アイチリクキョウオワリコジン</v>
      </c>
      <c r="K1449" s="30" t="str">
        <f t="shared" si="71"/>
        <v>愛知陸協尾張個人</v>
      </c>
      <c r="L1449" s="30" t="str">
        <f>IF(①陸連データ貼付け!P1449="","",①陸連データ貼付け!P1449)</f>
        <v/>
      </c>
      <c r="M1449" s="30" t="str">
        <f>①陸連データ貼付け!Q1449</f>
        <v>一般</v>
      </c>
    </row>
    <row r="1450" spans="1:13">
      <c r="A1450" s="30" t="str">
        <f>IF(①陸連データ貼付け!M1450="","",①陸連データ貼付け!M1450)</f>
        <v>2-503</v>
      </c>
      <c r="B1450" s="30" t="str">
        <f t="shared" ref="B1450:B1513" si="72">LEFT(A1450,1)</f>
        <v>2</v>
      </c>
      <c r="C1450" s="30" t="str">
        <f t="shared" ref="C1450:C1513" si="73">REPLACE(A1450,1,1,"")</f>
        <v>-503</v>
      </c>
      <c r="D1450" s="30">
        <f>①陸連データ貼付け!B1450</f>
        <v>3053415</v>
      </c>
      <c r="E1450" s="30" t="str">
        <f>①陸連データ貼付け!C1450</f>
        <v>斉藤　喜夫</v>
      </c>
      <c r="F1450" s="30" t="str">
        <f>ASC(①陸連データ貼付け!D1450)</f>
        <v>ｻｲﾄｳ ﾖｼｵ</v>
      </c>
      <c r="G1450" s="30" t="str">
        <f>①陸連データ貼付け!E1450</f>
        <v>男</v>
      </c>
      <c r="H1450" s="30">
        <f>①陸連データ貼付け!H1450</f>
        <v>19869</v>
      </c>
      <c r="I1450" s="30" t="str">
        <f>①陸連データ貼付け!I1450</f>
        <v>愛知陸協尾張個人</v>
      </c>
      <c r="J1450" s="30" t="str">
        <f>①陸連データ貼付け!J1450</f>
        <v>アイチリクキョウオワリコジン</v>
      </c>
      <c r="K1450" s="30" t="str">
        <f t="shared" ref="K1450:K1513" si="74">I1450</f>
        <v>愛知陸協尾張個人</v>
      </c>
      <c r="L1450" s="30" t="str">
        <f>IF(①陸連データ貼付け!P1450="","",①陸連データ貼付け!P1450)</f>
        <v/>
      </c>
      <c r="M1450" s="30" t="str">
        <f>①陸連データ貼付け!Q1450</f>
        <v>一般</v>
      </c>
    </row>
    <row r="1451" spans="1:13">
      <c r="A1451" s="30" t="str">
        <f>IF(①陸連データ貼付け!M1451="","",①陸連データ貼付け!M1451)</f>
        <v>N5032</v>
      </c>
      <c r="B1451" s="30" t="str">
        <f t="shared" si="72"/>
        <v>N</v>
      </c>
      <c r="C1451" s="30" t="str">
        <f t="shared" si="73"/>
        <v>5032</v>
      </c>
      <c r="D1451" s="30">
        <f>①陸連データ貼付け!B1451</f>
        <v>97885946</v>
      </c>
      <c r="E1451" s="30" t="str">
        <f>①陸連データ貼付け!C1451</f>
        <v>坂川　恋露</v>
      </c>
      <c r="F1451" s="30" t="str">
        <f>ASC(①陸連データ貼付け!D1451)</f>
        <v>ｻｶｶﾞﾜ ｺｺﾛ</v>
      </c>
      <c r="G1451" s="30" t="str">
        <f>①陸連データ貼付け!E1451</f>
        <v>女</v>
      </c>
      <c r="H1451" s="30">
        <f>①陸連データ貼付け!H1451</f>
        <v>19869</v>
      </c>
      <c r="I1451" s="30" t="str">
        <f>①陸連データ貼付け!I1451</f>
        <v>愛知陸協尾張個人</v>
      </c>
      <c r="J1451" s="30" t="str">
        <f>①陸連データ貼付け!J1451</f>
        <v>アイチリクキョウオワリコジン</v>
      </c>
      <c r="K1451" s="30" t="str">
        <f t="shared" si="74"/>
        <v>愛知陸協尾張個人</v>
      </c>
      <c r="L1451" s="30" t="str">
        <f>IF(①陸連データ貼付け!P1451="","",①陸連データ貼付け!P1451)</f>
        <v/>
      </c>
      <c r="M1451" s="30" t="str">
        <f>①陸連データ貼付け!Q1451</f>
        <v>一般</v>
      </c>
    </row>
    <row r="1452" spans="1:13">
      <c r="A1452" s="30" t="str">
        <f>IF(①陸連データ貼付け!M1452="","",①陸連データ貼付け!M1452)</f>
        <v>N44</v>
      </c>
      <c r="B1452" s="30" t="str">
        <f t="shared" si="72"/>
        <v>N</v>
      </c>
      <c r="C1452" s="30" t="str">
        <f t="shared" si="73"/>
        <v>44</v>
      </c>
      <c r="D1452" s="30">
        <f>①陸連データ貼付け!B1452</f>
        <v>97885845</v>
      </c>
      <c r="E1452" s="30" t="str">
        <f>①陸連データ貼付け!C1452</f>
        <v>坂川　瑚南</v>
      </c>
      <c r="F1452" s="30" t="str">
        <f>ASC(①陸連データ貼付け!D1452)</f>
        <v>ｻｶｶﾞﾜ ｺﾅﾝ</v>
      </c>
      <c r="G1452" s="30" t="str">
        <f>①陸連データ貼付け!E1452</f>
        <v>男</v>
      </c>
      <c r="H1452" s="30">
        <f>①陸連データ貼付け!H1452</f>
        <v>19869</v>
      </c>
      <c r="I1452" s="30" t="str">
        <f>①陸連データ貼付け!I1452</f>
        <v>愛知陸協尾張個人</v>
      </c>
      <c r="J1452" s="30" t="str">
        <f>①陸連データ貼付け!J1452</f>
        <v>アイチリクキョウオワリコジン</v>
      </c>
      <c r="K1452" s="30" t="str">
        <f t="shared" si="74"/>
        <v>愛知陸協尾張個人</v>
      </c>
      <c r="L1452" s="30" t="str">
        <f>IF(①陸連データ貼付け!P1452="","",①陸連データ貼付け!P1452)</f>
        <v/>
      </c>
      <c r="M1452" s="30" t="str">
        <f>①陸連データ貼付け!Q1452</f>
        <v>一般</v>
      </c>
    </row>
    <row r="1453" spans="1:13">
      <c r="A1453" s="30" t="str">
        <f>IF(①陸連データ貼付け!M1453="","",①陸連データ貼付け!M1453)</f>
        <v>A9007</v>
      </c>
      <c r="B1453" s="30" t="str">
        <f t="shared" si="72"/>
        <v>A</v>
      </c>
      <c r="C1453" s="30" t="str">
        <f t="shared" si="73"/>
        <v>9007</v>
      </c>
      <c r="D1453" s="30">
        <f>①陸連データ貼付け!B1453</f>
        <v>73048830</v>
      </c>
      <c r="E1453" s="30" t="str">
        <f>①陸連データ貼付け!C1453</f>
        <v>鈴木　和穂</v>
      </c>
      <c r="F1453" s="30" t="str">
        <f>ASC(①陸連データ貼付け!D1453)</f>
        <v>ｽｽﾞｷ ｶｽﾞﾎ</v>
      </c>
      <c r="G1453" s="30" t="str">
        <f>①陸連データ貼付け!E1453</f>
        <v>男</v>
      </c>
      <c r="H1453" s="30">
        <f>①陸連データ貼付け!H1453</f>
        <v>19869</v>
      </c>
      <c r="I1453" s="30" t="str">
        <f>①陸連データ貼付け!I1453</f>
        <v>愛知陸協尾張個人</v>
      </c>
      <c r="J1453" s="30" t="str">
        <f>①陸連データ貼付け!J1453</f>
        <v>アイチリクキョウオワリコジン</v>
      </c>
      <c r="K1453" s="30" t="str">
        <f t="shared" si="74"/>
        <v>愛知陸協尾張個人</v>
      </c>
      <c r="L1453" s="30" t="str">
        <f>IF(①陸連データ貼付け!P1453="","",①陸連データ貼付け!P1453)</f>
        <v/>
      </c>
      <c r="M1453" s="30" t="str">
        <f>①陸連データ貼付け!Q1453</f>
        <v>一般</v>
      </c>
    </row>
    <row r="1454" spans="1:13">
      <c r="A1454" s="30" t="str">
        <f>IF(①陸連データ貼付け!M1454="","",①陸連データ貼付け!M1454)</f>
        <v>A9008</v>
      </c>
      <c r="B1454" s="30" t="str">
        <f t="shared" si="72"/>
        <v>A</v>
      </c>
      <c r="C1454" s="30" t="str">
        <f t="shared" si="73"/>
        <v>9008</v>
      </c>
      <c r="D1454" s="30">
        <f>①陸連データ貼付け!B1454</f>
        <v>39633630</v>
      </c>
      <c r="E1454" s="30" t="str">
        <f>①陸連データ貼付け!C1454</f>
        <v>関山　直人</v>
      </c>
      <c r="F1454" s="30" t="str">
        <f>ASC(①陸連データ貼付け!D1454)</f>
        <v>ｾｷﾔﾏ ﾅｵﾄ</v>
      </c>
      <c r="G1454" s="30" t="str">
        <f>①陸連データ貼付け!E1454</f>
        <v>男</v>
      </c>
      <c r="H1454" s="30">
        <f>①陸連データ貼付け!H1454</f>
        <v>19869</v>
      </c>
      <c r="I1454" s="30" t="str">
        <f>①陸連データ貼付け!I1454</f>
        <v>愛知陸協尾張個人</v>
      </c>
      <c r="J1454" s="30" t="str">
        <f>①陸連データ貼付け!J1454</f>
        <v>アイチリクキョウオワリコジン</v>
      </c>
      <c r="K1454" s="30" t="str">
        <f t="shared" si="74"/>
        <v>愛知陸協尾張個人</v>
      </c>
      <c r="L1454" s="30" t="str">
        <f>IF(①陸連データ貼付け!P1454="","",①陸連データ貼付け!P1454)</f>
        <v/>
      </c>
      <c r="M1454" s="30" t="str">
        <f>①陸連データ貼付け!Q1454</f>
        <v>一般</v>
      </c>
    </row>
    <row r="1455" spans="1:13">
      <c r="A1455" s="30" t="str">
        <f>IF(①陸連データ貼付け!M1455="","",①陸連データ貼付け!M1455)</f>
        <v>A9010</v>
      </c>
      <c r="B1455" s="30" t="str">
        <f t="shared" si="72"/>
        <v>A</v>
      </c>
      <c r="C1455" s="30" t="str">
        <f t="shared" si="73"/>
        <v>9010</v>
      </c>
      <c r="D1455" s="30">
        <f>①陸連データ貼付け!B1455</f>
        <v>71749735</v>
      </c>
      <c r="E1455" s="30" t="str">
        <f>①陸連データ貼付け!C1455</f>
        <v>園部　竜也</v>
      </c>
      <c r="F1455" s="30" t="str">
        <f>ASC(①陸連データ貼付け!D1455)</f>
        <v>ｿﾉﾍﾞ ﾀﾂﾔ</v>
      </c>
      <c r="G1455" s="30" t="str">
        <f>①陸連データ貼付け!E1455</f>
        <v>男</v>
      </c>
      <c r="H1455" s="30">
        <f>①陸連データ貼付け!H1455</f>
        <v>19869</v>
      </c>
      <c r="I1455" s="30" t="str">
        <f>①陸連データ貼付け!I1455</f>
        <v>愛知陸協尾張個人</v>
      </c>
      <c r="J1455" s="30" t="str">
        <f>①陸連データ貼付け!J1455</f>
        <v>アイチリクキョウオワリコジン</v>
      </c>
      <c r="K1455" s="30" t="str">
        <f t="shared" si="74"/>
        <v>愛知陸協尾張個人</v>
      </c>
      <c r="L1455" s="30" t="str">
        <f>IF(①陸連データ貼付け!P1455="","",①陸連データ貼付け!P1455)</f>
        <v/>
      </c>
      <c r="M1455" s="30" t="str">
        <f>①陸連データ貼付け!Q1455</f>
        <v>一般</v>
      </c>
    </row>
    <row r="1456" spans="1:13">
      <c r="A1456" s="30" t="str">
        <f>IF(①陸連データ貼付け!M1456="","",①陸連データ貼付け!M1456)</f>
        <v>A9009</v>
      </c>
      <c r="B1456" s="30" t="str">
        <f t="shared" si="72"/>
        <v>A</v>
      </c>
      <c r="C1456" s="30" t="str">
        <f t="shared" si="73"/>
        <v>9009</v>
      </c>
      <c r="D1456" s="30">
        <f>①陸連データ貼付け!B1456</f>
        <v>88825233</v>
      </c>
      <c r="E1456" s="30" t="str">
        <f>①陸連データ貼付け!C1456</f>
        <v>竹中　梓</v>
      </c>
      <c r="F1456" s="30" t="str">
        <f>ASC(①陸連データ貼付け!D1456)</f>
        <v>ﾀｹﾅｶ ｱｽﾞｻ</v>
      </c>
      <c r="G1456" s="30" t="str">
        <f>①陸連データ貼付け!E1456</f>
        <v>男</v>
      </c>
      <c r="H1456" s="30">
        <f>①陸連データ貼付け!H1456</f>
        <v>19869</v>
      </c>
      <c r="I1456" s="30" t="str">
        <f>①陸連データ貼付け!I1456</f>
        <v>愛知陸協尾張個人</v>
      </c>
      <c r="J1456" s="30" t="str">
        <f>①陸連データ貼付け!J1456</f>
        <v>アイチリクキョウオワリコジン</v>
      </c>
      <c r="K1456" s="30" t="str">
        <f t="shared" si="74"/>
        <v>愛知陸協尾張個人</v>
      </c>
      <c r="L1456" s="30" t="str">
        <f>IF(①陸連データ貼付け!P1456="","",①陸連データ貼付け!P1456)</f>
        <v/>
      </c>
      <c r="M1456" s="30" t="str">
        <f>①陸連データ貼付け!Q1456</f>
        <v>一般</v>
      </c>
    </row>
    <row r="1457" spans="1:13">
      <c r="A1457" s="30" t="str">
        <f>IF(①陸連データ貼付け!M1457="","",①陸連データ貼付け!M1457)</f>
        <v>N5113</v>
      </c>
      <c r="B1457" s="30" t="str">
        <f t="shared" si="72"/>
        <v>N</v>
      </c>
      <c r="C1457" s="30" t="str">
        <f t="shared" si="73"/>
        <v>5113</v>
      </c>
      <c r="D1457" s="30">
        <f>①陸連データ貼付け!B1457</f>
        <v>85402019</v>
      </c>
      <c r="E1457" s="30" t="str">
        <f>①陸連データ貼付け!C1457</f>
        <v>寺澤　智顯</v>
      </c>
      <c r="F1457" s="30" t="str">
        <f>ASC(①陸連データ貼付け!D1457)</f>
        <v>ﾃﾗｻﾞﾜ ﾁｱｷ</v>
      </c>
      <c r="G1457" s="30" t="str">
        <f>①陸連データ貼付け!E1457</f>
        <v>女</v>
      </c>
      <c r="H1457" s="30">
        <f>①陸連データ貼付け!H1457</f>
        <v>19869</v>
      </c>
      <c r="I1457" s="30" t="str">
        <f>①陸連データ貼付け!I1457</f>
        <v>愛知陸協尾張個人</v>
      </c>
      <c r="J1457" s="30" t="str">
        <f>①陸連データ貼付け!J1457</f>
        <v>アイチリクキョウオワリコジン</v>
      </c>
      <c r="K1457" s="30" t="str">
        <f t="shared" si="74"/>
        <v>愛知陸協尾張個人</v>
      </c>
      <c r="L1457" s="30" t="str">
        <f>IF(①陸連データ貼付け!P1457="","",①陸連データ貼付け!P1457)</f>
        <v/>
      </c>
      <c r="M1457" s="30" t="str">
        <f>①陸連データ貼付け!Q1457</f>
        <v>一般</v>
      </c>
    </row>
    <row r="1458" spans="1:13">
      <c r="A1458" s="30" t="str">
        <f>IF(①陸連データ貼付け!M1458="","",①陸連データ貼付け!M1458)</f>
        <v>2-501</v>
      </c>
      <c r="B1458" s="30" t="str">
        <f t="shared" si="72"/>
        <v>2</v>
      </c>
      <c r="C1458" s="30" t="str">
        <f t="shared" si="73"/>
        <v>-501</v>
      </c>
      <c r="D1458" s="30">
        <f>①陸連データ貼付け!B1458</f>
        <v>45657835</v>
      </c>
      <c r="E1458" s="30" t="str">
        <f>①陸連データ貼付け!C1458</f>
        <v>仲神　秀行</v>
      </c>
      <c r="F1458" s="30" t="str">
        <f>ASC(①陸連データ貼付け!D1458)</f>
        <v>ﾅｶｶﾞﾐ ﾋﾃﾞﾕｷ</v>
      </c>
      <c r="G1458" s="30" t="str">
        <f>①陸連データ貼付け!E1458</f>
        <v>男</v>
      </c>
      <c r="H1458" s="30">
        <f>①陸連データ貼付け!H1458</f>
        <v>19869</v>
      </c>
      <c r="I1458" s="30" t="str">
        <f>①陸連データ貼付け!I1458</f>
        <v>愛知陸協尾張個人</v>
      </c>
      <c r="J1458" s="30" t="str">
        <f>①陸連データ貼付け!J1458</f>
        <v>アイチリクキョウオワリコジン</v>
      </c>
      <c r="K1458" s="30" t="str">
        <f t="shared" si="74"/>
        <v>愛知陸協尾張個人</v>
      </c>
      <c r="L1458" s="30" t="str">
        <f>IF(①陸連データ貼付け!P1458="","",①陸連データ貼付け!P1458)</f>
        <v/>
      </c>
      <c r="M1458" s="30" t="str">
        <f>①陸連データ貼付け!Q1458</f>
        <v>一般</v>
      </c>
    </row>
    <row r="1459" spans="1:13">
      <c r="A1459" s="30" t="str">
        <f>IF(①陸連データ貼付け!M1459="","",①陸連データ貼付け!M1459)</f>
        <v>A9004</v>
      </c>
      <c r="B1459" s="30" t="str">
        <f t="shared" si="72"/>
        <v>A</v>
      </c>
      <c r="C1459" s="30" t="str">
        <f t="shared" si="73"/>
        <v>9004</v>
      </c>
      <c r="D1459" s="30">
        <f>①陸連データ貼付け!B1459</f>
        <v>72796940</v>
      </c>
      <c r="E1459" s="30" t="str">
        <f>①陸連データ貼付け!C1459</f>
        <v>野々垣　正男</v>
      </c>
      <c r="F1459" s="30" t="str">
        <f>ASC(①陸連データ貼付け!D1459)</f>
        <v>ﾉﾉｶﾞｷ ﾏｻｵ</v>
      </c>
      <c r="G1459" s="30" t="str">
        <f>①陸連データ貼付け!E1459</f>
        <v>男</v>
      </c>
      <c r="H1459" s="30">
        <f>①陸連データ貼付け!H1459</f>
        <v>19869</v>
      </c>
      <c r="I1459" s="30" t="str">
        <f>①陸連データ貼付け!I1459</f>
        <v>愛知陸協尾張個人</v>
      </c>
      <c r="J1459" s="30" t="str">
        <f>①陸連データ貼付け!J1459</f>
        <v>アイチリクキョウオワリコジン</v>
      </c>
      <c r="K1459" s="30" t="str">
        <f t="shared" si="74"/>
        <v>愛知陸協尾張個人</v>
      </c>
      <c r="L1459" s="30" t="str">
        <f>IF(①陸連データ貼付け!P1459="","",①陸連データ貼付け!P1459)</f>
        <v/>
      </c>
      <c r="M1459" s="30" t="str">
        <f>①陸連データ貼付け!Q1459</f>
        <v>一般</v>
      </c>
    </row>
    <row r="1460" spans="1:13">
      <c r="A1460" s="30" t="str">
        <f>IF(①陸連データ貼付け!M1460="","",①陸連データ貼付け!M1460)</f>
        <v>2-504</v>
      </c>
      <c r="B1460" s="30" t="str">
        <f t="shared" si="72"/>
        <v>2</v>
      </c>
      <c r="C1460" s="30" t="str">
        <f t="shared" si="73"/>
        <v>-504</v>
      </c>
      <c r="D1460" s="30">
        <f>①陸連データ貼付け!B1460</f>
        <v>100353012</v>
      </c>
      <c r="E1460" s="30" t="str">
        <f>①陸連データ貼付け!C1460</f>
        <v>濱井　高太郎</v>
      </c>
      <c r="F1460" s="30" t="str">
        <f>ASC(①陸連データ貼付け!D1460)</f>
        <v>ﾊﾏｲ ｺｳﾀﾛｳ</v>
      </c>
      <c r="G1460" s="30" t="str">
        <f>①陸連データ貼付け!E1460</f>
        <v>男</v>
      </c>
      <c r="H1460" s="30">
        <f>①陸連データ貼付け!H1460</f>
        <v>19869</v>
      </c>
      <c r="I1460" s="30" t="str">
        <f>①陸連データ貼付け!I1460</f>
        <v>愛知陸協尾張個人</v>
      </c>
      <c r="J1460" s="30" t="str">
        <f>①陸連データ貼付け!J1460</f>
        <v>アイチリクキョウオワリコジン</v>
      </c>
      <c r="K1460" s="30" t="str">
        <f t="shared" si="74"/>
        <v>愛知陸協尾張個人</v>
      </c>
      <c r="L1460" s="30" t="str">
        <f>IF(①陸連データ貼付け!P1460="","",①陸連データ貼付け!P1460)</f>
        <v/>
      </c>
      <c r="M1460" s="30" t="str">
        <f>①陸連データ貼付け!Q1460</f>
        <v>一般</v>
      </c>
    </row>
    <row r="1461" spans="1:13">
      <c r="A1461" s="30" t="str">
        <f>IF(①陸連データ貼付け!M1461="","",①陸連データ貼付け!M1461)</f>
        <v>A9005</v>
      </c>
      <c r="B1461" s="30" t="str">
        <f t="shared" si="72"/>
        <v>A</v>
      </c>
      <c r="C1461" s="30" t="str">
        <f t="shared" si="73"/>
        <v>9005</v>
      </c>
      <c r="D1461" s="30">
        <f>①陸連データ貼付け!B1461</f>
        <v>3111713</v>
      </c>
      <c r="E1461" s="30" t="str">
        <f>①陸連データ貼付け!C1461</f>
        <v>福浦　聡之</v>
      </c>
      <c r="F1461" s="30" t="str">
        <f>ASC(①陸連データ貼付け!D1461)</f>
        <v>ﾌｸｳﾗ ｻﾄﾕｷ</v>
      </c>
      <c r="G1461" s="30" t="str">
        <f>①陸連データ貼付け!E1461</f>
        <v>男</v>
      </c>
      <c r="H1461" s="30">
        <f>①陸連データ貼付け!H1461</f>
        <v>19869</v>
      </c>
      <c r="I1461" s="30" t="str">
        <f>①陸連データ貼付け!I1461</f>
        <v>愛知陸協尾張個人</v>
      </c>
      <c r="J1461" s="30" t="str">
        <f>①陸連データ貼付け!J1461</f>
        <v>アイチリクキョウオワリコジン</v>
      </c>
      <c r="K1461" s="30" t="str">
        <f t="shared" si="74"/>
        <v>愛知陸協尾張個人</v>
      </c>
      <c r="L1461" s="30" t="str">
        <f>IF(①陸連データ貼付け!P1461="","",①陸連データ貼付け!P1461)</f>
        <v/>
      </c>
      <c r="M1461" s="30" t="str">
        <f>①陸連データ貼付け!Q1461</f>
        <v>一般</v>
      </c>
    </row>
    <row r="1462" spans="1:13">
      <c r="A1462" s="30" t="str">
        <f>IF(①陸連データ貼付け!M1462="","",①陸連データ貼付け!M1462)</f>
        <v>A9012</v>
      </c>
      <c r="B1462" s="30" t="str">
        <f t="shared" si="72"/>
        <v>A</v>
      </c>
      <c r="C1462" s="30" t="str">
        <f t="shared" si="73"/>
        <v>9012</v>
      </c>
      <c r="D1462" s="30">
        <f>①陸連データ貼付け!B1462</f>
        <v>72860023</v>
      </c>
      <c r="E1462" s="30" t="str">
        <f>①陸連データ貼付け!C1462</f>
        <v>福島　一樹</v>
      </c>
      <c r="F1462" s="30" t="str">
        <f>ASC(①陸連データ貼付け!D1462)</f>
        <v>ﾌｸｼﾏ ｶｽﾞｷ</v>
      </c>
      <c r="G1462" s="30" t="str">
        <f>①陸連データ貼付け!E1462</f>
        <v>男</v>
      </c>
      <c r="H1462" s="30">
        <f>①陸連データ貼付け!H1462</f>
        <v>19869</v>
      </c>
      <c r="I1462" s="30" t="str">
        <f>①陸連データ貼付け!I1462</f>
        <v>愛知陸協尾張個人</v>
      </c>
      <c r="J1462" s="30" t="str">
        <f>①陸連データ貼付け!J1462</f>
        <v>アイチリクキョウオワリコジン</v>
      </c>
      <c r="K1462" s="30" t="str">
        <f t="shared" si="74"/>
        <v>愛知陸協尾張個人</v>
      </c>
      <c r="L1462" s="30" t="str">
        <f>IF(①陸連データ貼付け!P1462="","",①陸連データ貼付け!P1462)</f>
        <v/>
      </c>
      <c r="M1462" s="30" t="str">
        <f>①陸連データ貼付け!Q1462</f>
        <v>一般</v>
      </c>
    </row>
    <row r="1463" spans="1:13">
      <c r="A1463" s="30" t="str">
        <f>IF(①陸連データ貼付け!M1463="","",①陸連データ貼付け!M1463)</f>
        <v>A9003</v>
      </c>
      <c r="B1463" s="30" t="str">
        <f t="shared" si="72"/>
        <v>A</v>
      </c>
      <c r="C1463" s="30" t="str">
        <f t="shared" si="73"/>
        <v>9003</v>
      </c>
      <c r="D1463" s="30">
        <f>①陸連データ貼付け!B1463</f>
        <v>83374732</v>
      </c>
      <c r="E1463" s="30" t="str">
        <f>①陸連データ貼付け!C1463</f>
        <v>間宮　秀幸</v>
      </c>
      <c r="F1463" s="30" t="str">
        <f>ASC(①陸連データ貼付け!D1463)</f>
        <v>ﾏﾐﾔ ﾋﾃﾞﾕｷ</v>
      </c>
      <c r="G1463" s="30" t="str">
        <f>①陸連データ貼付け!E1463</f>
        <v>男</v>
      </c>
      <c r="H1463" s="30">
        <f>①陸連データ貼付け!H1463</f>
        <v>19869</v>
      </c>
      <c r="I1463" s="30" t="str">
        <f>①陸連データ貼付け!I1463</f>
        <v>愛知陸協尾張個人</v>
      </c>
      <c r="J1463" s="30" t="str">
        <f>①陸連データ貼付け!J1463</f>
        <v>アイチリクキョウオワリコジン</v>
      </c>
      <c r="K1463" s="30" t="str">
        <f t="shared" si="74"/>
        <v>愛知陸協尾張個人</v>
      </c>
      <c r="L1463" s="30" t="str">
        <f>IF(①陸連データ貼付け!P1463="","",①陸連データ貼付け!P1463)</f>
        <v/>
      </c>
      <c r="M1463" s="30" t="str">
        <f>①陸連データ貼付け!Q1463</f>
        <v>一般</v>
      </c>
    </row>
    <row r="1464" spans="1:13">
      <c r="A1464" s="30" t="str">
        <f>IF(①陸連データ貼付け!M1464="","",①陸連データ貼付け!M1464)</f>
        <v>N5114</v>
      </c>
      <c r="B1464" s="30" t="str">
        <f t="shared" si="72"/>
        <v>N</v>
      </c>
      <c r="C1464" s="30" t="str">
        <f t="shared" si="73"/>
        <v>5114</v>
      </c>
      <c r="D1464" s="30">
        <f>①陸連データ貼付け!B1464</f>
        <v>85402423</v>
      </c>
      <c r="E1464" s="30" t="str">
        <f>①陸連データ貼付け!C1464</f>
        <v>溝口　岬希</v>
      </c>
      <c r="F1464" s="30" t="str">
        <f>ASC(①陸連データ貼付け!D1464)</f>
        <v>ﾐｿﾞｸﾞﾁ ﾐｻｷ</v>
      </c>
      <c r="G1464" s="30" t="str">
        <f>①陸連データ貼付け!E1464</f>
        <v>女</v>
      </c>
      <c r="H1464" s="30">
        <f>①陸連データ貼付け!H1464</f>
        <v>19869</v>
      </c>
      <c r="I1464" s="30" t="str">
        <f>①陸連データ貼付け!I1464</f>
        <v>愛知陸協尾張個人</v>
      </c>
      <c r="J1464" s="30" t="str">
        <f>①陸連データ貼付け!J1464</f>
        <v>アイチリクキョウオワリコジン</v>
      </c>
      <c r="K1464" s="30" t="str">
        <f t="shared" si="74"/>
        <v>愛知陸協尾張個人</v>
      </c>
      <c r="L1464" s="30" t="str">
        <f>IF(①陸連データ貼付け!P1464="","",①陸連データ貼付け!P1464)</f>
        <v/>
      </c>
      <c r="M1464" s="30" t="str">
        <f>①陸連データ貼付け!Q1464</f>
        <v>一般</v>
      </c>
    </row>
    <row r="1465" spans="1:13">
      <c r="A1465" s="30" t="str">
        <f>IF(①陸連データ貼付け!M1465="","",①陸連データ貼付け!M1465)</f>
        <v>A9006</v>
      </c>
      <c r="B1465" s="30" t="str">
        <f t="shared" si="72"/>
        <v>A</v>
      </c>
      <c r="C1465" s="30" t="str">
        <f t="shared" si="73"/>
        <v>9006</v>
      </c>
      <c r="D1465" s="30">
        <f>①陸連データ貼付け!B1465</f>
        <v>95058128</v>
      </c>
      <c r="E1465" s="30" t="str">
        <f>①陸連データ貼付け!C1465</f>
        <v>森田　貴範</v>
      </c>
      <c r="F1465" s="30" t="str">
        <f>ASC(①陸連データ貼付け!D1465)</f>
        <v>ﾓﾘﾀ ﾀｶﾉﾘ</v>
      </c>
      <c r="G1465" s="30" t="str">
        <f>①陸連データ貼付け!E1465</f>
        <v>男</v>
      </c>
      <c r="H1465" s="30">
        <f>①陸連データ貼付け!H1465</f>
        <v>19869</v>
      </c>
      <c r="I1465" s="30" t="str">
        <f>①陸連データ貼付け!I1465</f>
        <v>愛知陸協尾張個人</v>
      </c>
      <c r="J1465" s="30" t="str">
        <f>①陸連データ貼付け!J1465</f>
        <v>アイチリクキョウオワリコジン</v>
      </c>
      <c r="K1465" s="30" t="str">
        <f t="shared" si="74"/>
        <v>愛知陸協尾張個人</v>
      </c>
      <c r="L1465" s="30" t="str">
        <f>IF(①陸連データ貼付け!P1465="","",①陸連データ貼付け!P1465)</f>
        <v/>
      </c>
      <c r="M1465" s="30" t="str">
        <f>①陸連データ貼付け!Q1465</f>
        <v>一般</v>
      </c>
    </row>
    <row r="1466" spans="1:13">
      <c r="A1466" s="30" t="str">
        <f>IF(①陸連データ貼付け!M1466="","",①陸連データ貼付け!M1466)</f>
        <v>A9001</v>
      </c>
      <c r="B1466" s="30" t="str">
        <f t="shared" si="72"/>
        <v>A</v>
      </c>
      <c r="C1466" s="30" t="str">
        <f t="shared" si="73"/>
        <v>9001</v>
      </c>
      <c r="D1466" s="30">
        <f>①陸連データ貼付け!B1466</f>
        <v>3111814</v>
      </c>
      <c r="E1466" s="30" t="str">
        <f>①陸連データ貼付け!C1466</f>
        <v>横井　佑哉</v>
      </c>
      <c r="F1466" s="30" t="str">
        <f>ASC(①陸連データ貼付け!D1466)</f>
        <v>ﾖｺｲ ﾕｳﾔ</v>
      </c>
      <c r="G1466" s="30" t="str">
        <f>①陸連データ貼付け!E1466</f>
        <v>男</v>
      </c>
      <c r="H1466" s="30">
        <f>①陸連データ貼付け!H1466</f>
        <v>19869</v>
      </c>
      <c r="I1466" s="30" t="str">
        <f>①陸連データ貼付け!I1466</f>
        <v>愛知陸協尾張個人</v>
      </c>
      <c r="J1466" s="30" t="str">
        <f>①陸連データ貼付け!J1466</f>
        <v>アイチリクキョウオワリコジン</v>
      </c>
      <c r="K1466" s="30" t="str">
        <f t="shared" si="74"/>
        <v>愛知陸協尾張個人</v>
      </c>
      <c r="L1466" s="30" t="str">
        <f>IF(①陸連データ貼付け!P1466="","",①陸連データ貼付け!P1466)</f>
        <v/>
      </c>
      <c r="M1466" s="30" t="str">
        <f>①陸連データ貼付け!Q1466</f>
        <v>一般</v>
      </c>
    </row>
    <row r="1467" spans="1:13">
      <c r="A1467" s="30" t="str">
        <f>IF(①陸連データ貼付け!M1467="","",①陸連データ貼付け!M1467)</f>
        <v>A178</v>
      </c>
      <c r="B1467" s="30" t="str">
        <f t="shared" si="72"/>
        <v>A</v>
      </c>
      <c r="C1467" s="30" t="str">
        <f t="shared" si="73"/>
        <v>178</v>
      </c>
      <c r="D1467" s="30">
        <f>①陸連データ貼付け!B1467</f>
        <v>45964735</v>
      </c>
      <c r="E1467" s="30" t="str">
        <f>①陸連データ貼付け!C1467</f>
        <v>安藤　正純</v>
      </c>
      <c r="F1467" s="30" t="str">
        <f>ASC(①陸連データ貼付け!D1467)</f>
        <v>ｱﾝﾄﾞｳ ﾏｻｽﾞﾐ</v>
      </c>
      <c r="G1467" s="30" t="str">
        <f>①陸連データ貼付け!E1467</f>
        <v>男</v>
      </c>
      <c r="H1467" s="30">
        <f>①陸連データ貼付け!H1467</f>
        <v>19071</v>
      </c>
      <c r="I1467" s="30" t="str">
        <f>①陸連データ貼付け!I1467</f>
        <v>eA愛知</v>
      </c>
      <c r="J1467" s="30" t="str">
        <f>①陸連データ貼付け!J1467</f>
        <v>イーエーアイチ</v>
      </c>
      <c r="K1467" s="30" t="str">
        <f t="shared" si="74"/>
        <v>eA愛知</v>
      </c>
      <c r="L1467" s="30" t="str">
        <f>IF(①陸連データ貼付け!P1467="","",①陸連データ貼付け!P1467)</f>
        <v/>
      </c>
      <c r="M1467" s="30" t="str">
        <f>①陸連データ貼付け!Q1467</f>
        <v>一般</v>
      </c>
    </row>
    <row r="1468" spans="1:13">
      <c r="A1468" s="30" t="str">
        <f>IF(①陸連データ貼付け!M1468="","",①陸連データ貼付け!M1468)</f>
        <v>A153</v>
      </c>
      <c r="B1468" s="30" t="str">
        <f t="shared" si="72"/>
        <v>A</v>
      </c>
      <c r="C1468" s="30" t="str">
        <f t="shared" si="73"/>
        <v>153</v>
      </c>
      <c r="D1468" s="30">
        <f>①陸連データ貼付け!B1468</f>
        <v>5113111</v>
      </c>
      <c r="E1468" s="30" t="str">
        <f>①陸連データ貼付け!C1468</f>
        <v>飯田　英作</v>
      </c>
      <c r="F1468" s="30" t="str">
        <f>ASC(①陸連データ貼付け!D1468)</f>
        <v>ｲｲﾀﾞ ｴｲｻｸ</v>
      </c>
      <c r="G1468" s="30" t="str">
        <f>①陸連データ貼付け!E1468</f>
        <v>男</v>
      </c>
      <c r="H1468" s="30">
        <f>①陸連データ貼付け!H1468</f>
        <v>19071</v>
      </c>
      <c r="I1468" s="30" t="str">
        <f>①陸連データ貼付け!I1468</f>
        <v>eA愛知</v>
      </c>
      <c r="J1468" s="30" t="str">
        <f>①陸連データ貼付け!J1468</f>
        <v>イーエーアイチ</v>
      </c>
      <c r="K1468" s="30" t="str">
        <f t="shared" si="74"/>
        <v>eA愛知</v>
      </c>
      <c r="L1468" s="30" t="str">
        <f>IF(①陸連データ貼付け!P1468="","",①陸連データ貼付け!P1468)</f>
        <v/>
      </c>
      <c r="M1468" s="30" t="str">
        <f>①陸連データ貼付け!Q1468</f>
        <v>一般</v>
      </c>
    </row>
    <row r="1469" spans="1:13">
      <c r="A1469" s="30" t="str">
        <f>IF(①陸連データ貼付け!M1469="","",①陸連データ貼付け!M1469)</f>
        <v>A172</v>
      </c>
      <c r="B1469" s="30" t="str">
        <f t="shared" si="72"/>
        <v>A</v>
      </c>
      <c r="C1469" s="30" t="str">
        <f t="shared" si="73"/>
        <v>172</v>
      </c>
      <c r="D1469" s="30">
        <f>①陸連データ貼付け!B1469</f>
        <v>24778230</v>
      </c>
      <c r="E1469" s="30" t="str">
        <f>①陸連データ貼付け!C1469</f>
        <v>飯田　和也</v>
      </c>
      <c r="F1469" s="30" t="str">
        <f>ASC(①陸連データ貼付け!D1469)</f>
        <v>ｲｲﾀﾞ ｶｽﾞﾔ</v>
      </c>
      <c r="G1469" s="30" t="str">
        <f>①陸連データ貼付け!E1469</f>
        <v>男</v>
      </c>
      <c r="H1469" s="30">
        <f>①陸連データ貼付け!H1469</f>
        <v>19071</v>
      </c>
      <c r="I1469" s="30" t="str">
        <f>①陸連データ貼付け!I1469</f>
        <v>eA愛知</v>
      </c>
      <c r="J1469" s="30" t="str">
        <f>①陸連データ貼付け!J1469</f>
        <v>イーエーアイチ</v>
      </c>
      <c r="K1469" s="30" t="str">
        <f t="shared" si="74"/>
        <v>eA愛知</v>
      </c>
      <c r="L1469" s="30" t="str">
        <f>IF(①陸連データ貼付け!P1469="","",①陸連データ貼付け!P1469)</f>
        <v/>
      </c>
      <c r="M1469" s="30" t="str">
        <f>①陸連データ貼付け!Q1469</f>
        <v>一般</v>
      </c>
    </row>
    <row r="1470" spans="1:13">
      <c r="A1470" s="30" t="str">
        <f>IF(①陸連データ貼付け!M1470="","",①陸連データ貼付け!M1470)</f>
        <v>A162</v>
      </c>
      <c r="B1470" s="30" t="str">
        <f t="shared" si="72"/>
        <v>A</v>
      </c>
      <c r="C1470" s="30" t="str">
        <f t="shared" si="73"/>
        <v>162</v>
      </c>
      <c r="D1470" s="30">
        <f>①陸連データ貼付け!B1470</f>
        <v>5130817</v>
      </c>
      <c r="E1470" s="30" t="str">
        <f>①陸連データ貼付け!C1470</f>
        <v>猪飼　紀一</v>
      </c>
      <c r="F1470" s="30" t="str">
        <f>ASC(①陸連データ貼付け!D1470)</f>
        <v>ｲｶｲ ｷｲﾁ</v>
      </c>
      <c r="G1470" s="30" t="str">
        <f>①陸連データ貼付け!E1470</f>
        <v>男</v>
      </c>
      <c r="H1470" s="30">
        <f>①陸連データ貼付け!H1470</f>
        <v>19071</v>
      </c>
      <c r="I1470" s="30" t="str">
        <f>①陸連データ貼付け!I1470</f>
        <v>eA愛知</v>
      </c>
      <c r="J1470" s="30" t="str">
        <f>①陸連データ貼付け!J1470</f>
        <v>イーエーアイチ</v>
      </c>
      <c r="K1470" s="30" t="str">
        <f t="shared" si="74"/>
        <v>eA愛知</v>
      </c>
      <c r="L1470" s="30" t="str">
        <f>IF(①陸連データ貼付け!P1470="","",①陸連データ貼付け!P1470)</f>
        <v/>
      </c>
      <c r="M1470" s="30" t="str">
        <f>①陸連データ貼付け!Q1470</f>
        <v>一般</v>
      </c>
    </row>
    <row r="1471" spans="1:13">
      <c r="A1471" s="30" t="str">
        <f>IF(①陸連データ貼付け!M1471="","",①陸連データ貼付け!M1471)</f>
        <v>A148</v>
      </c>
      <c r="B1471" s="30" t="str">
        <f t="shared" si="72"/>
        <v>A</v>
      </c>
      <c r="C1471" s="30" t="str">
        <f t="shared" si="73"/>
        <v>148</v>
      </c>
      <c r="D1471" s="30">
        <f>①陸連データ貼付け!B1471</f>
        <v>4755829</v>
      </c>
      <c r="E1471" s="30" t="str">
        <f>①陸連データ貼付け!C1471</f>
        <v>井上　謙二</v>
      </c>
      <c r="F1471" s="30" t="str">
        <f>ASC(①陸連データ貼付け!D1471)</f>
        <v>ｲﾉｳｴ ｹﾝｼﾞ</v>
      </c>
      <c r="G1471" s="30" t="str">
        <f>①陸連データ貼付け!E1471</f>
        <v>男</v>
      </c>
      <c r="H1471" s="30">
        <f>①陸連データ貼付け!H1471</f>
        <v>19071</v>
      </c>
      <c r="I1471" s="30" t="str">
        <f>①陸連データ貼付け!I1471</f>
        <v>eA愛知</v>
      </c>
      <c r="J1471" s="30" t="str">
        <f>①陸連データ貼付け!J1471</f>
        <v>イーエーアイチ</v>
      </c>
      <c r="K1471" s="30" t="str">
        <f t="shared" si="74"/>
        <v>eA愛知</v>
      </c>
      <c r="L1471" s="30" t="str">
        <f>IF(①陸連データ貼付け!P1471="","",①陸連データ貼付け!P1471)</f>
        <v/>
      </c>
      <c r="M1471" s="30" t="str">
        <f>①陸連データ貼付け!Q1471</f>
        <v>一般</v>
      </c>
    </row>
    <row r="1472" spans="1:13">
      <c r="A1472" s="30" t="str">
        <f>IF(①陸連データ貼付け!M1472="","",①陸連データ貼付け!M1472)</f>
        <v>A184</v>
      </c>
      <c r="B1472" s="30" t="str">
        <f t="shared" si="72"/>
        <v>A</v>
      </c>
      <c r="C1472" s="30" t="str">
        <f t="shared" si="73"/>
        <v>184</v>
      </c>
      <c r="D1472" s="30">
        <f>①陸連データ貼付け!B1472</f>
        <v>56701928</v>
      </c>
      <c r="E1472" s="30" t="str">
        <f>①陸連データ貼付け!C1472</f>
        <v>今泉　茂幸</v>
      </c>
      <c r="F1472" s="30" t="str">
        <f>ASC(①陸連データ貼付け!D1472)</f>
        <v>ｲﾏｲｽﾞﾐ ｼｹﾞﾕｷ</v>
      </c>
      <c r="G1472" s="30" t="str">
        <f>①陸連データ貼付け!E1472</f>
        <v>男</v>
      </c>
      <c r="H1472" s="30">
        <f>①陸連データ貼付け!H1472</f>
        <v>19071</v>
      </c>
      <c r="I1472" s="30" t="str">
        <f>①陸連データ貼付け!I1472</f>
        <v>eA愛知</v>
      </c>
      <c r="J1472" s="30" t="str">
        <f>①陸連データ貼付け!J1472</f>
        <v>イーエーアイチ</v>
      </c>
      <c r="K1472" s="30" t="str">
        <f t="shared" si="74"/>
        <v>eA愛知</v>
      </c>
      <c r="L1472" s="30" t="str">
        <f>IF(①陸連データ貼付け!P1472="","",①陸連データ貼付け!P1472)</f>
        <v/>
      </c>
      <c r="M1472" s="30" t="str">
        <f>①陸連データ貼付け!Q1472</f>
        <v>一般</v>
      </c>
    </row>
    <row r="1473" spans="1:13">
      <c r="A1473" s="30" t="str">
        <f>IF(①陸連データ貼付け!M1473="","",①陸連データ貼付け!M1473)</f>
        <v>A195</v>
      </c>
      <c r="B1473" s="30" t="str">
        <f t="shared" si="72"/>
        <v>A</v>
      </c>
      <c r="C1473" s="30" t="str">
        <f t="shared" si="73"/>
        <v>195</v>
      </c>
      <c r="D1473" s="30">
        <f>①陸連データ貼付け!B1473</f>
        <v>85290327</v>
      </c>
      <c r="E1473" s="30" t="str">
        <f>①陸連データ貼付け!C1473</f>
        <v>今泉　美喜</v>
      </c>
      <c r="F1473" s="30" t="str">
        <f>ASC(①陸連データ貼付け!D1473)</f>
        <v>ｲﾏｲｽﾞﾐ ﾐｷ</v>
      </c>
      <c r="G1473" s="30" t="str">
        <f>①陸連データ貼付け!E1473</f>
        <v>女</v>
      </c>
      <c r="H1473" s="30">
        <f>①陸連データ貼付け!H1473</f>
        <v>19071</v>
      </c>
      <c r="I1473" s="30" t="str">
        <f>①陸連データ貼付け!I1473</f>
        <v>eA愛知</v>
      </c>
      <c r="J1473" s="30" t="str">
        <f>①陸連データ貼付け!J1473</f>
        <v>イーエーアイチ</v>
      </c>
      <c r="K1473" s="30" t="str">
        <f t="shared" si="74"/>
        <v>eA愛知</v>
      </c>
      <c r="L1473" s="30" t="str">
        <f>IF(①陸連データ貼付け!P1473="","",①陸連データ貼付け!P1473)</f>
        <v/>
      </c>
      <c r="M1473" s="30" t="str">
        <f>①陸連データ貼付け!Q1473</f>
        <v>一般</v>
      </c>
    </row>
    <row r="1474" spans="1:13">
      <c r="A1474" s="30" t="str">
        <f>IF(①陸連データ貼付け!M1474="","",①陸連データ貼付け!M1474)</f>
        <v>A179</v>
      </c>
      <c r="B1474" s="30" t="str">
        <f t="shared" si="72"/>
        <v>A</v>
      </c>
      <c r="C1474" s="30" t="str">
        <f t="shared" si="73"/>
        <v>179</v>
      </c>
      <c r="D1474" s="30">
        <f>①陸連データ貼付け!B1474</f>
        <v>45965635</v>
      </c>
      <c r="E1474" s="30" t="str">
        <f>①陸連データ貼付け!C1474</f>
        <v>榎本　聡史</v>
      </c>
      <c r="F1474" s="30" t="str">
        <f>ASC(①陸連データ貼付け!D1474)</f>
        <v>ｴﾉﾓﾄ ｻﾄｼ</v>
      </c>
      <c r="G1474" s="30" t="str">
        <f>①陸連データ貼付け!E1474</f>
        <v>男</v>
      </c>
      <c r="H1474" s="30">
        <f>①陸連データ貼付け!H1474</f>
        <v>19071</v>
      </c>
      <c r="I1474" s="30" t="str">
        <f>①陸連データ貼付け!I1474</f>
        <v>eA愛知</v>
      </c>
      <c r="J1474" s="30" t="str">
        <f>①陸連データ貼付け!J1474</f>
        <v>イーエーアイチ</v>
      </c>
      <c r="K1474" s="30" t="str">
        <f t="shared" si="74"/>
        <v>eA愛知</v>
      </c>
      <c r="L1474" s="30" t="str">
        <f>IF(①陸連データ貼付け!P1474="","",①陸連データ貼付け!P1474)</f>
        <v/>
      </c>
      <c r="M1474" s="30" t="str">
        <f>①陸連データ貼付け!Q1474</f>
        <v>一般</v>
      </c>
    </row>
    <row r="1475" spans="1:13">
      <c r="A1475" s="30" t="str">
        <f>IF(①陸連データ貼付け!M1475="","",①陸連データ貼付け!M1475)</f>
        <v>A193</v>
      </c>
      <c r="B1475" s="30" t="str">
        <f t="shared" si="72"/>
        <v>A</v>
      </c>
      <c r="C1475" s="30" t="str">
        <f t="shared" si="73"/>
        <v>193</v>
      </c>
      <c r="D1475" s="30">
        <f>①陸連データ貼付け!B1475</f>
        <v>72797032</v>
      </c>
      <c r="E1475" s="30" t="str">
        <f>①陸連データ貼付け!C1475</f>
        <v>大木　信二</v>
      </c>
      <c r="F1475" s="30" t="str">
        <f>ASC(①陸連データ貼付け!D1475)</f>
        <v>ｵｵｷ ｼﾝｼﾞ</v>
      </c>
      <c r="G1475" s="30" t="str">
        <f>①陸連データ貼付け!E1475</f>
        <v>男</v>
      </c>
      <c r="H1475" s="30">
        <f>①陸連データ貼付け!H1475</f>
        <v>19071</v>
      </c>
      <c r="I1475" s="30" t="str">
        <f>①陸連データ貼付け!I1475</f>
        <v>eA愛知</v>
      </c>
      <c r="J1475" s="30" t="str">
        <f>①陸連データ貼付け!J1475</f>
        <v>イーエーアイチ</v>
      </c>
      <c r="K1475" s="30" t="str">
        <f t="shared" si="74"/>
        <v>eA愛知</v>
      </c>
      <c r="L1475" s="30" t="str">
        <f>IF(①陸連データ貼付け!P1475="","",①陸連データ貼付け!P1475)</f>
        <v/>
      </c>
      <c r="M1475" s="30" t="str">
        <f>①陸連データ貼付け!Q1475</f>
        <v>一般</v>
      </c>
    </row>
    <row r="1476" spans="1:13">
      <c r="A1476" s="30" t="str">
        <f>IF(①陸連データ貼付け!M1476="","",①陸連データ貼付け!M1476)</f>
        <v>A194</v>
      </c>
      <c r="B1476" s="30" t="str">
        <f t="shared" si="72"/>
        <v>A</v>
      </c>
      <c r="C1476" s="30" t="str">
        <f t="shared" si="73"/>
        <v>194</v>
      </c>
      <c r="D1476" s="30">
        <f>①陸連データ貼付け!B1476</f>
        <v>72797234</v>
      </c>
      <c r="E1476" s="30" t="str">
        <f>①陸連データ貼付け!C1476</f>
        <v>岡田　竜児</v>
      </c>
      <c r="F1476" s="30" t="str">
        <f>ASC(①陸連データ貼付け!D1476)</f>
        <v>ｵｶﾀﾞ ﾘｭｳｼﾞ</v>
      </c>
      <c r="G1476" s="30" t="str">
        <f>①陸連データ貼付け!E1476</f>
        <v>男</v>
      </c>
      <c r="H1476" s="30">
        <f>①陸連データ貼付け!H1476</f>
        <v>19071</v>
      </c>
      <c r="I1476" s="30" t="str">
        <f>①陸連データ貼付け!I1476</f>
        <v>eA愛知</v>
      </c>
      <c r="J1476" s="30" t="str">
        <f>①陸連データ貼付け!J1476</f>
        <v>イーエーアイチ</v>
      </c>
      <c r="K1476" s="30" t="str">
        <f t="shared" si="74"/>
        <v>eA愛知</v>
      </c>
      <c r="L1476" s="30" t="str">
        <f>IF(①陸連データ貼付け!P1476="","",①陸連データ貼付け!P1476)</f>
        <v/>
      </c>
      <c r="M1476" s="30" t="str">
        <f>①陸連データ貼付け!Q1476</f>
        <v>一般</v>
      </c>
    </row>
    <row r="1477" spans="1:13">
      <c r="A1477" s="30" t="str">
        <f>IF(①陸連データ貼付け!M1477="","",①陸連データ貼付け!M1477)</f>
        <v>A168</v>
      </c>
      <c r="B1477" s="30" t="str">
        <f t="shared" si="72"/>
        <v>A</v>
      </c>
      <c r="C1477" s="30" t="str">
        <f t="shared" si="73"/>
        <v>168</v>
      </c>
      <c r="D1477" s="30">
        <f>①陸連データ貼付け!B1477</f>
        <v>19667332</v>
      </c>
      <c r="E1477" s="30" t="str">
        <f>①陸連データ貼付け!C1477</f>
        <v>小椋　斉</v>
      </c>
      <c r="F1477" s="30" t="str">
        <f>ASC(①陸連データ貼付け!D1477)</f>
        <v>ｵｸﾞﾗ ﾋﾄｼ</v>
      </c>
      <c r="G1477" s="30" t="str">
        <f>①陸連データ貼付け!E1477</f>
        <v>男</v>
      </c>
      <c r="H1477" s="30">
        <f>①陸連データ貼付け!H1477</f>
        <v>19071</v>
      </c>
      <c r="I1477" s="30" t="str">
        <f>①陸連データ貼付け!I1477</f>
        <v>eA愛知</v>
      </c>
      <c r="J1477" s="30" t="str">
        <f>①陸連データ貼付け!J1477</f>
        <v>イーエーアイチ</v>
      </c>
      <c r="K1477" s="30" t="str">
        <f t="shared" si="74"/>
        <v>eA愛知</v>
      </c>
      <c r="L1477" s="30" t="str">
        <f>IF(①陸連データ貼付け!P1477="","",①陸連データ貼付け!P1477)</f>
        <v/>
      </c>
      <c r="M1477" s="30" t="str">
        <f>①陸連データ貼付け!Q1477</f>
        <v>一般</v>
      </c>
    </row>
    <row r="1478" spans="1:13">
      <c r="A1478" s="30" t="str">
        <f>IF(①陸連データ貼付け!M1478="","",①陸連データ貼付け!M1478)</f>
        <v>A152</v>
      </c>
      <c r="B1478" s="30" t="str">
        <f t="shared" si="72"/>
        <v>A</v>
      </c>
      <c r="C1478" s="30" t="str">
        <f t="shared" si="73"/>
        <v>152</v>
      </c>
      <c r="D1478" s="30">
        <f>①陸連データ貼付け!B1478</f>
        <v>5111311</v>
      </c>
      <c r="E1478" s="30" t="str">
        <f>①陸連データ貼付け!C1478</f>
        <v>片岡　昌子</v>
      </c>
      <c r="F1478" s="30" t="str">
        <f>ASC(①陸連データ貼付け!D1478)</f>
        <v>ｶﾀｵｶ ﾏｻｺ</v>
      </c>
      <c r="G1478" s="30" t="str">
        <f>①陸連データ貼付け!E1478</f>
        <v>女</v>
      </c>
      <c r="H1478" s="30">
        <f>①陸連データ貼付け!H1478</f>
        <v>19071</v>
      </c>
      <c r="I1478" s="30" t="str">
        <f>①陸連データ貼付け!I1478</f>
        <v>eA愛知</v>
      </c>
      <c r="J1478" s="30" t="str">
        <f>①陸連データ貼付け!J1478</f>
        <v>イーエーアイチ</v>
      </c>
      <c r="K1478" s="30" t="str">
        <f t="shared" si="74"/>
        <v>eA愛知</v>
      </c>
      <c r="L1478" s="30" t="str">
        <f>IF(①陸連データ貼付け!P1478="","",①陸連データ貼付け!P1478)</f>
        <v/>
      </c>
      <c r="M1478" s="30" t="str">
        <f>①陸連データ貼付け!Q1478</f>
        <v>一般</v>
      </c>
    </row>
    <row r="1479" spans="1:13">
      <c r="A1479" s="30" t="str">
        <f>IF(①陸連データ貼付け!M1479="","",①陸連データ貼付け!M1479)</f>
        <v>A204</v>
      </c>
      <c r="B1479" s="30" t="str">
        <f t="shared" si="72"/>
        <v>A</v>
      </c>
      <c r="C1479" s="30" t="str">
        <f t="shared" si="73"/>
        <v>204</v>
      </c>
      <c r="D1479" s="30">
        <f>①陸連データ貼付け!B1479</f>
        <v>66734329</v>
      </c>
      <c r="E1479" s="30" t="str">
        <f>①陸連データ貼付け!C1479</f>
        <v>片野　岳彦</v>
      </c>
      <c r="F1479" s="30" t="str">
        <f>ASC(①陸連データ貼付け!D1479)</f>
        <v>ｶﾀﾉ ﾀｹﾋｺ</v>
      </c>
      <c r="G1479" s="30" t="str">
        <f>①陸連データ貼付け!E1479</f>
        <v>男</v>
      </c>
      <c r="H1479" s="30">
        <f>①陸連データ貼付け!H1479</f>
        <v>19071</v>
      </c>
      <c r="I1479" s="30" t="str">
        <f>①陸連データ貼付け!I1479</f>
        <v>eA愛知</v>
      </c>
      <c r="J1479" s="30" t="str">
        <f>①陸連データ貼付け!J1479</f>
        <v>イーエーアイチ</v>
      </c>
      <c r="K1479" s="30" t="str">
        <f t="shared" si="74"/>
        <v>eA愛知</v>
      </c>
      <c r="L1479" s="30" t="str">
        <f>IF(①陸連データ貼付け!P1479="","",①陸連データ貼付け!P1479)</f>
        <v/>
      </c>
      <c r="M1479" s="30" t="str">
        <f>①陸連データ貼付け!Q1479</f>
        <v>一般</v>
      </c>
    </row>
    <row r="1480" spans="1:13">
      <c r="A1480" s="30" t="str">
        <f>IF(①陸連データ貼付け!M1480="","",①陸連データ貼付け!M1480)</f>
        <v>A169</v>
      </c>
      <c r="B1480" s="30" t="str">
        <f t="shared" si="72"/>
        <v>A</v>
      </c>
      <c r="C1480" s="30" t="str">
        <f t="shared" si="73"/>
        <v>169</v>
      </c>
      <c r="D1480" s="30">
        <f>①陸連データ貼付け!B1480</f>
        <v>19667433</v>
      </c>
      <c r="E1480" s="30" t="str">
        <f>①陸連データ貼付け!C1480</f>
        <v>鎌田　浩之</v>
      </c>
      <c r="F1480" s="30" t="str">
        <f>ASC(①陸連データ貼付け!D1480)</f>
        <v>ｶﾏﾀ ﾋﾛﾕｷ</v>
      </c>
      <c r="G1480" s="30" t="str">
        <f>①陸連データ貼付け!E1480</f>
        <v>男</v>
      </c>
      <c r="H1480" s="30">
        <f>①陸連データ貼付け!H1480</f>
        <v>19071</v>
      </c>
      <c r="I1480" s="30" t="str">
        <f>①陸連データ貼付け!I1480</f>
        <v>eA愛知</v>
      </c>
      <c r="J1480" s="30" t="str">
        <f>①陸連データ貼付け!J1480</f>
        <v>イーエーアイチ</v>
      </c>
      <c r="K1480" s="30" t="str">
        <f t="shared" si="74"/>
        <v>eA愛知</v>
      </c>
      <c r="L1480" s="30" t="str">
        <f>IF(①陸連データ貼付け!P1480="","",①陸連データ貼付け!P1480)</f>
        <v/>
      </c>
      <c r="M1480" s="30" t="str">
        <f>①陸連データ貼付け!Q1480</f>
        <v>一般</v>
      </c>
    </row>
    <row r="1481" spans="1:13">
      <c r="A1481" s="30" t="str">
        <f>IF(①陸連データ貼付け!M1481="","",①陸連データ貼付け!M1481)</f>
        <v>A170</v>
      </c>
      <c r="B1481" s="30" t="str">
        <f t="shared" si="72"/>
        <v>A</v>
      </c>
      <c r="C1481" s="30" t="str">
        <f t="shared" si="73"/>
        <v>170</v>
      </c>
      <c r="D1481" s="30">
        <f>①陸連データ貼付け!B1481</f>
        <v>19667736</v>
      </c>
      <c r="E1481" s="30" t="str">
        <f>①陸連データ貼付け!C1481</f>
        <v>川谷　陽子</v>
      </c>
      <c r="F1481" s="30" t="str">
        <f>ASC(①陸連データ貼付け!D1481)</f>
        <v>ｶﾜﾀﾆ ﾖｳｺ</v>
      </c>
      <c r="G1481" s="30" t="str">
        <f>①陸連データ貼付け!E1481</f>
        <v>女</v>
      </c>
      <c r="H1481" s="30">
        <f>①陸連データ貼付け!H1481</f>
        <v>19071</v>
      </c>
      <c r="I1481" s="30" t="str">
        <f>①陸連データ貼付け!I1481</f>
        <v>eA愛知</v>
      </c>
      <c r="J1481" s="30" t="str">
        <f>①陸連データ貼付け!J1481</f>
        <v>イーエーアイチ</v>
      </c>
      <c r="K1481" s="30" t="str">
        <f t="shared" si="74"/>
        <v>eA愛知</v>
      </c>
      <c r="L1481" s="30" t="str">
        <f>IF(①陸連データ貼付け!P1481="","",①陸連データ貼付け!P1481)</f>
        <v/>
      </c>
      <c r="M1481" s="30" t="str">
        <f>①陸連データ貼付け!Q1481</f>
        <v>一般</v>
      </c>
    </row>
    <row r="1482" spans="1:13">
      <c r="A1482" s="30" t="str">
        <f>IF(①陸連データ貼付け!M1482="","",①陸連データ貼付け!M1482)</f>
        <v>A147</v>
      </c>
      <c r="B1482" s="30" t="str">
        <f t="shared" si="72"/>
        <v>A</v>
      </c>
      <c r="C1482" s="30" t="str">
        <f t="shared" si="73"/>
        <v>147</v>
      </c>
      <c r="D1482" s="30">
        <f>①陸連データ貼付け!B1482</f>
        <v>2923824</v>
      </c>
      <c r="E1482" s="30" t="str">
        <f>①陸連データ貼付け!C1482</f>
        <v>木里　勝秀</v>
      </c>
      <c r="F1482" s="30" t="str">
        <f>ASC(①陸連データ貼付け!D1482)</f>
        <v>ｷｻﾄ ｶﾂﾋﾃﾞ</v>
      </c>
      <c r="G1482" s="30" t="str">
        <f>①陸連データ貼付け!E1482</f>
        <v>男</v>
      </c>
      <c r="H1482" s="30">
        <f>①陸連データ貼付け!H1482</f>
        <v>19071</v>
      </c>
      <c r="I1482" s="30" t="str">
        <f>①陸連データ貼付け!I1482</f>
        <v>eA愛知</v>
      </c>
      <c r="J1482" s="30" t="str">
        <f>①陸連データ貼付け!J1482</f>
        <v>イーエーアイチ</v>
      </c>
      <c r="K1482" s="30" t="str">
        <f t="shared" si="74"/>
        <v>eA愛知</v>
      </c>
      <c r="L1482" s="30" t="str">
        <f>IF(①陸連データ貼付け!P1482="","",①陸連データ貼付け!P1482)</f>
        <v/>
      </c>
      <c r="M1482" s="30" t="str">
        <f>①陸連データ貼付け!Q1482</f>
        <v>一般</v>
      </c>
    </row>
    <row r="1483" spans="1:13">
      <c r="A1483" s="30" t="str">
        <f>IF(①陸連データ貼付け!M1483="","",①陸連データ貼付け!M1483)</f>
        <v>A200</v>
      </c>
      <c r="B1483" s="30" t="str">
        <f t="shared" si="72"/>
        <v>A</v>
      </c>
      <c r="C1483" s="30" t="str">
        <f t="shared" si="73"/>
        <v>200</v>
      </c>
      <c r="D1483" s="30">
        <f>①陸連データ貼付け!B1483</f>
        <v>5157624</v>
      </c>
      <c r="E1483" s="30" t="str">
        <f>①陸連データ貼付け!C1483</f>
        <v>木村　圭</v>
      </c>
      <c r="F1483" s="30" t="str">
        <f>ASC(①陸連データ貼付け!D1483)</f>
        <v>ｷﾑﾗ ｹｲ</v>
      </c>
      <c r="G1483" s="30" t="str">
        <f>①陸連データ貼付け!E1483</f>
        <v>男</v>
      </c>
      <c r="H1483" s="30">
        <f>①陸連データ貼付け!H1483</f>
        <v>19071</v>
      </c>
      <c r="I1483" s="30" t="str">
        <f>①陸連データ貼付け!I1483</f>
        <v>eA愛知</v>
      </c>
      <c r="J1483" s="30" t="str">
        <f>①陸連データ貼付け!J1483</f>
        <v>イーエーアイチ</v>
      </c>
      <c r="K1483" s="30" t="str">
        <f t="shared" si="74"/>
        <v>eA愛知</v>
      </c>
      <c r="L1483" s="30" t="str">
        <f>IF(①陸連データ貼付け!P1483="","",①陸連データ貼付け!P1483)</f>
        <v/>
      </c>
      <c r="M1483" s="30" t="str">
        <f>①陸連データ貼付け!Q1483</f>
        <v>一般</v>
      </c>
    </row>
    <row r="1484" spans="1:13">
      <c r="A1484" s="30" t="str">
        <f>IF(①陸連データ貼付け!M1484="","",①陸連データ貼付け!M1484)</f>
        <v>A202</v>
      </c>
      <c r="B1484" s="30" t="str">
        <f t="shared" si="72"/>
        <v>A</v>
      </c>
      <c r="C1484" s="30" t="str">
        <f t="shared" si="73"/>
        <v>202</v>
      </c>
      <c r="D1484" s="30">
        <f>①陸連データ貼付け!B1484</f>
        <v>37610017</v>
      </c>
      <c r="E1484" s="30" t="str">
        <f>①陸連データ貼付け!C1484</f>
        <v>窪田　英紀</v>
      </c>
      <c r="F1484" s="30" t="str">
        <f>ASC(①陸連データ貼付け!D1484)</f>
        <v>ｸﾎﾞﾀ ﾋﾃﾞｷ</v>
      </c>
      <c r="G1484" s="30" t="str">
        <f>①陸連データ貼付け!E1484</f>
        <v>男</v>
      </c>
      <c r="H1484" s="30">
        <f>①陸連データ貼付け!H1484</f>
        <v>19071</v>
      </c>
      <c r="I1484" s="30" t="str">
        <f>①陸連データ貼付け!I1484</f>
        <v>eA愛知</v>
      </c>
      <c r="J1484" s="30" t="str">
        <f>①陸連データ貼付け!J1484</f>
        <v>イーエーアイチ</v>
      </c>
      <c r="K1484" s="30" t="str">
        <f t="shared" si="74"/>
        <v>eA愛知</v>
      </c>
      <c r="L1484" s="30" t="str">
        <f>IF(①陸連データ貼付け!P1484="","",①陸連データ貼付け!P1484)</f>
        <v/>
      </c>
      <c r="M1484" s="30" t="str">
        <f>①陸連データ貼付け!Q1484</f>
        <v>一般</v>
      </c>
    </row>
    <row r="1485" spans="1:13">
      <c r="A1485" s="30" t="str">
        <f>IF(①陸連データ貼付け!M1485="","",①陸連データ貼付け!M1485)</f>
        <v>A186</v>
      </c>
      <c r="B1485" s="30" t="str">
        <f t="shared" si="72"/>
        <v>A</v>
      </c>
      <c r="C1485" s="30" t="str">
        <f t="shared" si="73"/>
        <v>186</v>
      </c>
      <c r="D1485" s="30">
        <f>①陸連データ貼付け!B1485</f>
        <v>58180628</v>
      </c>
      <c r="E1485" s="30" t="str">
        <f>①陸連データ貼付け!C1485</f>
        <v>高武　康介</v>
      </c>
      <c r="F1485" s="30" t="str">
        <f>ASC(①陸連データ貼付け!D1485)</f>
        <v>ｺｳﾀｹ ｺｳｽｹ</v>
      </c>
      <c r="G1485" s="30" t="str">
        <f>①陸連データ貼付け!E1485</f>
        <v>男</v>
      </c>
      <c r="H1485" s="30">
        <f>①陸連データ貼付け!H1485</f>
        <v>19071</v>
      </c>
      <c r="I1485" s="30" t="str">
        <f>①陸連データ貼付け!I1485</f>
        <v>eA愛知</v>
      </c>
      <c r="J1485" s="30" t="str">
        <f>①陸連データ貼付け!J1485</f>
        <v>イーエーアイチ</v>
      </c>
      <c r="K1485" s="30" t="str">
        <f t="shared" si="74"/>
        <v>eA愛知</v>
      </c>
      <c r="L1485" s="30" t="str">
        <f>IF(①陸連データ貼付け!P1485="","",①陸連データ貼付け!P1485)</f>
        <v/>
      </c>
      <c r="M1485" s="30" t="str">
        <f>①陸連データ貼付け!Q1485</f>
        <v>一般</v>
      </c>
    </row>
    <row r="1486" spans="1:13">
      <c r="A1486" s="30" t="str">
        <f>IF(①陸連データ貼付け!M1486="","",①陸連データ貼付け!M1486)</f>
        <v>A167</v>
      </c>
      <c r="B1486" s="30" t="str">
        <f t="shared" si="72"/>
        <v>A</v>
      </c>
      <c r="C1486" s="30" t="str">
        <f t="shared" si="73"/>
        <v>167</v>
      </c>
      <c r="D1486" s="30">
        <f>①陸連データ貼付け!B1486</f>
        <v>16855025</v>
      </c>
      <c r="E1486" s="30" t="str">
        <f>①陸連データ貼付け!C1486</f>
        <v>後藤　充代</v>
      </c>
      <c r="F1486" s="30" t="str">
        <f>ASC(①陸連データ貼付け!D1486)</f>
        <v>ｺﾞﾄｳ ﾐﾁﾖ</v>
      </c>
      <c r="G1486" s="30" t="str">
        <f>①陸連データ貼付け!E1486</f>
        <v>女</v>
      </c>
      <c r="H1486" s="30">
        <f>①陸連データ貼付け!H1486</f>
        <v>19071</v>
      </c>
      <c r="I1486" s="30" t="str">
        <f>①陸連データ貼付け!I1486</f>
        <v>eA愛知</v>
      </c>
      <c r="J1486" s="30" t="str">
        <f>①陸連データ貼付け!J1486</f>
        <v>イーエーアイチ</v>
      </c>
      <c r="K1486" s="30" t="str">
        <f t="shared" si="74"/>
        <v>eA愛知</v>
      </c>
      <c r="L1486" s="30" t="str">
        <f>IF(①陸連データ貼付け!P1486="","",①陸連データ貼付け!P1486)</f>
        <v/>
      </c>
      <c r="M1486" s="30" t="str">
        <f>①陸連データ貼付け!Q1486</f>
        <v>一般</v>
      </c>
    </row>
    <row r="1487" spans="1:13">
      <c r="A1487" s="30" t="str">
        <f>IF(①陸連データ貼付け!M1487="","",①陸連データ貼付け!M1487)</f>
        <v>A199</v>
      </c>
      <c r="B1487" s="30" t="str">
        <f t="shared" si="72"/>
        <v>A</v>
      </c>
      <c r="C1487" s="30" t="str">
        <f t="shared" si="73"/>
        <v>199</v>
      </c>
      <c r="D1487" s="30">
        <f>①陸連データ貼付け!B1487</f>
        <v>5114920</v>
      </c>
      <c r="E1487" s="30" t="str">
        <f>①陸連データ貼付け!C1487</f>
        <v>駒木　博之</v>
      </c>
      <c r="F1487" s="30" t="str">
        <f>ASC(①陸連データ貼付け!D1487)</f>
        <v>ｺﾏｷ ﾋﾛﾕｷ</v>
      </c>
      <c r="G1487" s="30" t="str">
        <f>①陸連データ貼付け!E1487</f>
        <v>男</v>
      </c>
      <c r="H1487" s="30">
        <f>①陸連データ貼付け!H1487</f>
        <v>19071</v>
      </c>
      <c r="I1487" s="30" t="str">
        <f>①陸連データ貼付け!I1487</f>
        <v>eA愛知</v>
      </c>
      <c r="J1487" s="30" t="str">
        <f>①陸連データ貼付け!J1487</f>
        <v>イーエーアイチ</v>
      </c>
      <c r="K1487" s="30" t="str">
        <f t="shared" si="74"/>
        <v>eA愛知</v>
      </c>
      <c r="L1487" s="30" t="str">
        <f>IF(①陸連データ貼付け!P1487="","",①陸連データ貼付け!P1487)</f>
        <v/>
      </c>
      <c r="M1487" s="30" t="str">
        <f>①陸連データ貼付け!Q1487</f>
        <v>一般</v>
      </c>
    </row>
    <row r="1488" spans="1:13">
      <c r="A1488" s="30" t="str">
        <f>IF(①陸連データ貼付け!M1488="","",①陸連データ貼付け!M1488)</f>
        <v>A163</v>
      </c>
      <c r="B1488" s="30" t="str">
        <f t="shared" si="72"/>
        <v>A</v>
      </c>
      <c r="C1488" s="30" t="str">
        <f t="shared" si="73"/>
        <v>163</v>
      </c>
      <c r="D1488" s="30">
        <f>①陸連データ貼付け!B1488</f>
        <v>5131111</v>
      </c>
      <c r="E1488" s="30" t="str">
        <f>①陸連データ貼付け!C1488</f>
        <v>佐藤　仁美</v>
      </c>
      <c r="F1488" s="30" t="str">
        <f>ASC(①陸連データ貼付け!D1488)</f>
        <v>ｻﾄｳ ﾋﾄﾐ</v>
      </c>
      <c r="G1488" s="30" t="str">
        <f>①陸連データ貼付け!E1488</f>
        <v>女</v>
      </c>
      <c r="H1488" s="30">
        <f>①陸連データ貼付け!H1488</f>
        <v>19071</v>
      </c>
      <c r="I1488" s="30" t="str">
        <f>①陸連データ貼付け!I1488</f>
        <v>eA愛知</v>
      </c>
      <c r="J1488" s="30" t="str">
        <f>①陸連データ貼付け!J1488</f>
        <v>イーエーアイチ</v>
      </c>
      <c r="K1488" s="30" t="str">
        <f t="shared" si="74"/>
        <v>eA愛知</v>
      </c>
      <c r="L1488" s="30" t="str">
        <f>IF(①陸連データ貼付け!P1488="","",①陸連データ貼付け!P1488)</f>
        <v/>
      </c>
      <c r="M1488" s="30" t="str">
        <f>①陸連データ貼付け!Q1488</f>
        <v>一般</v>
      </c>
    </row>
    <row r="1489" spans="1:13">
      <c r="A1489" s="30" t="str">
        <f>IF(①陸連データ貼付け!M1489="","",①陸連データ貼付け!M1489)</f>
        <v>A173</v>
      </c>
      <c r="B1489" s="30" t="str">
        <f t="shared" si="72"/>
        <v>A</v>
      </c>
      <c r="C1489" s="30" t="str">
        <f t="shared" si="73"/>
        <v>173</v>
      </c>
      <c r="D1489" s="30">
        <f>①陸連データ貼付け!B1489</f>
        <v>24779130</v>
      </c>
      <c r="E1489" s="30" t="str">
        <f>①陸連データ貼付け!C1489</f>
        <v>里見　謙二</v>
      </c>
      <c r="F1489" s="30" t="str">
        <f>ASC(①陸連データ貼付け!D1489)</f>
        <v>ｻﾄﾐ ｹﾝｼﾞ</v>
      </c>
      <c r="G1489" s="30" t="str">
        <f>①陸連データ貼付け!E1489</f>
        <v>男</v>
      </c>
      <c r="H1489" s="30">
        <f>①陸連データ貼付け!H1489</f>
        <v>19071</v>
      </c>
      <c r="I1489" s="30" t="str">
        <f>①陸連データ貼付け!I1489</f>
        <v>eA愛知</v>
      </c>
      <c r="J1489" s="30" t="str">
        <f>①陸連データ貼付け!J1489</f>
        <v>イーエーアイチ</v>
      </c>
      <c r="K1489" s="30" t="str">
        <f t="shared" si="74"/>
        <v>eA愛知</v>
      </c>
      <c r="L1489" s="30" t="str">
        <f>IF(①陸連データ貼付け!P1489="","",①陸連データ貼付け!P1489)</f>
        <v/>
      </c>
      <c r="M1489" s="30" t="str">
        <f>①陸連データ貼付け!Q1489</f>
        <v>一般</v>
      </c>
    </row>
    <row r="1490" spans="1:13">
      <c r="A1490" s="30" t="str">
        <f>IF(①陸連データ貼付け!M1490="","",①陸連データ貼付け!M1490)</f>
        <v>A175</v>
      </c>
      <c r="B1490" s="30" t="str">
        <f t="shared" si="72"/>
        <v>A</v>
      </c>
      <c r="C1490" s="30" t="str">
        <f t="shared" si="73"/>
        <v>175</v>
      </c>
      <c r="D1490" s="30">
        <f>①陸連データ貼付け!B1490</f>
        <v>45741829</v>
      </c>
      <c r="E1490" s="30" t="str">
        <f>①陸連データ貼付け!C1490</f>
        <v>杉野　みどり</v>
      </c>
      <c r="F1490" s="30" t="str">
        <f>ASC(①陸連データ貼付け!D1490)</f>
        <v>ｽｷﾞﾉ ﾐﾄﾞﾘ</v>
      </c>
      <c r="G1490" s="30" t="str">
        <f>①陸連データ貼付け!E1490</f>
        <v>女</v>
      </c>
      <c r="H1490" s="30">
        <f>①陸連データ貼付け!H1490</f>
        <v>19071</v>
      </c>
      <c r="I1490" s="30" t="str">
        <f>①陸連データ貼付け!I1490</f>
        <v>eA愛知</v>
      </c>
      <c r="J1490" s="30" t="str">
        <f>①陸連データ貼付け!J1490</f>
        <v>イーエーアイチ</v>
      </c>
      <c r="K1490" s="30" t="str">
        <f t="shared" si="74"/>
        <v>eA愛知</v>
      </c>
      <c r="L1490" s="30" t="str">
        <f>IF(①陸連データ貼付け!P1490="","",①陸連データ貼付け!P1490)</f>
        <v/>
      </c>
      <c r="M1490" s="30" t="str">
        <f>①陸連データ貼付け!Q1490</f>
        <v>一般</v>
      </c>
    </row>
    <row r="1491" spans="1:13">
      <c r="A1491" s="30" t="str">
        <f>IF(①陸連データ貼付け!M1491="","",①陸連データ貼付け!M1491)</f>
        <v>A203</v>
      </c>
      <c r="B1491" s="30" t="str">
        <f t="shared" si="72"/>
        <v>A</v>
      </c>
      <c r="C1491" s="30" t="str">
        <f t="shared" si="73"/>
        <v>203</v>
      </c>
      <c r="D1491" s="30">
        <f>①陸連データ貼付け!B1491</f>
        <v>59422426</v>
      </c>
      <c r="E1491" s="30" t="str">
        <f>①陸連データ貼付け!C1491</f>
        <v>杉村　伸一郎</v>
      </c>
      <c r="F1491" s="30" t="str">
        <f>ASC(①陸連データ貼付け!D1491)</f>
        <v>ｽｷﾞﾑﾗ ｼﾝｲﾁﾛｳ</v>
      </c>
      <c r="G1491" s="30" t="str">
        <f>①陸連データ貼付け!E1491</f>
        <v>男</v>
      </c>
      <c r="H1491" s="30">
        <f>①陸連データ貼付け!H1491</f>
        <v>19071</v>
      </c>
      <c r="I1491" s="30" t="str">
        <f>①陸連データ貼付け!I1491</f>
        <v>eA愛知</v>
      </c>
      <c r="J1491" s="30" t="str">
        <f>①陸連データ貼付け!J1491</f>
        <v>イーエーアイチ</v>
      </c>
      <c r="K1491" s="30" t="str">
        <f t="shared" si="74"/>
        <v>eA愛知</v>
      </c>
      <c r="L1491" s="30" t="str">
        <f>IF(①陸連データ貼付け!P1491="","",①陸連データ貼付け!P1491)</f>
        <v/>
      </c>
      <c r="M1491" s="30" t="str">
        <f>①陸連データ貼付け!Q1491</f>
        <v>一般</v>
      </c>
    </row>
    <row r="1492" spans="1:13">
      <c r="A1492" s="30" t="str">
        <f>IF(①陸連データ貼付け!M1492="","",①陸連データ貼付け!M1492)</f>
        <v>A177</v>
      </c>
      <c r="B1492" s="30" t="str">
        <f t="shared" si="72"/>
        <v>A</v>
      </c>
      <c r="C1492" s="30" t="str">
        <f t="shared" si="73"/>
        <v>177</v>
      </c>
      <c r="D1492" s="30">
        <f>①陸連データ貼付け!B1492</f>
        <v>45964432</v>
      </c>
      <c r="E1492" s="30" t="str">
        <f>①陸連データ貼付け!C1492</f>
        <v>祖父江　啓二</v>
      </c>
      <c r="F1492" s="30" t="str">
        <f>ASC(①陸連データ貼付け!D1492)</f>
        <v>ｿﾌﾞｴ ｹｲｼﾞ</v>
      </c>
      <c r="G1492" s="30" t="str">
        <f>①陸連データ貼付け!E1492</f>
        <v>男</v>
      </c>
      <c r="H1492" s="30">
        <f>①陸連データ貼付け!H1492</f>
        <v>19071</v>
      </c>
      <c r="I1492" s="30" t="str">
        <f>①陸連データ貼付け!I1492</f>
        <v>eA愛知</v>
      </c>
      <c r="J1492" s="30" t="str">
        <f>①陸連データ貼付け!J1492</f>
        <v>イーエーアイチ</v>
      </c>
      <c r="K1492" s="30" t="str">
        <f t="shared" si="74"/>
        <v>eA愛知</v>
      </c>
      <c r="L1492" s="30" t="str">
        <f>IF(①陸連データ貼付け!P1492="","",①陸連データ貼付け!P1492)</f>
        <v/>
      </c>
      <c r="M1492" s="30" t="str">
        <f>①陸連データ貼付け!Q1492</f>
        <v>一般</v>
      </c>
    </row>
    <row r="1493" spans="1:13">
      <c r="A1493" s="30" t="str">
        <f>IF(①陸連データ貼付け!M1493="","",①陸連データ貼付け!M1493)</f>
        <v>A164</v>
      </c>
      <c r="B1493" s="30" t="str">
        <f t="shared" si="72"/>
        <v>A</v>
      </c>
      <c r="C1493" s="30" t="str">
        <f t="shared" si="73"/>
        <v>164</v>
      </c>
      <c r="D1493" s="30">
        <f>①陸連データ貼付け!B1493</f>
        <v>5131313</v>
      </c>
      <c r="E1493" s="30" t="str">
        <f>①陸連データ貼付け!C1493</f>
        <v>高岸　修司</v>
      </c>
      <c r="F1493" s="30" t="str">
        <f>ASC(①陸連データ貼付け!D1493)</f>
        <v>ﾀｶｷﾞｼ ｼｭｳｼﾞ</v>
      </c>
      <c r="G1493" s="30" t="str">
        <f>①陸連データ貼付け!E1493</f>
        <v>男</v>
      </c>
      <c r="H1493" s="30">
        <f>①陸連データ貼付け!H1493</f>
        <v>19071</v>
      </c>
      <c r="I1493" s="30" t="str">
        <f>①陸連データ貼付け!I1493</f>
        <v>eA愛知</v>
      </c>
      <c r="J1493" s="30" t="str">
        <f>①陸連データ貼付け!J1493</f>
        <v>イーエーアイチ</v>
      </c>
      <c r="K1493" s="30" t="str">
        <f t="shared" si="74"/>
        <v>eA愛知</v>
      </c>
      <c r="L1493" s="30" t="str">
        <f>IF(①陸連データ貼付け!P1493="","",①陸連データ貼付け!P1493)</f>
        <v/>
      </c>
      <c r="M1493" s="30" t="str">
        <f>①陸連データ貼付け!Q1493</f>
        <v>一般</v>
      </c>
    </row>
    <row r="1494" spans="1:13">
      <c r="A1494" s="30" t="str">
        <f>IF(①陸連データ貼付け!M1494="","",①陸連データ貼付け!M1494)</f>
        <v>A253</v>
      </c>
      <c r="B1494" s="30" t="str">
        <f t="shared" si="72"/>
        <v>A</v>
      </c>
      <c r="C1494" s="30" t="str">
        <f t="shared" si="73"/>
        <v>253</v>
      </c>
      <c r="D1494" s="30">
        <f>①陸連データ貼付け!B1494</f>
        <v>85290529</v>
      </c>
      <c r="E1494" s="30" t="str">
        <f>①陸連データ貼付け!C1494</f>
        <v>高瀬　智之</v>
      </c>
      <c r="F1494" s="30" t="str">
        <f>ASC(①陸連データ貼付け!D1494)</f>
        <v>ﾀｶｾ ﾄﾓﾕｷ</v>
      </c>
      <c r="G1494" s="30" t="str">
        <f>①陸連データ貼付け!E1494</f>
        <v>男</v>
      </c>
      <c r="H1494" s="30">
        <f>①陸連データ貼付け!H1494</f>
        <v>19071</v>
      </c>
      <c r="I1494" s="30" t="str">
        <f>①陸連データ貼付け!I1494</f>
        <v>eA愛知</v>
      </c>
      <c r="J1494" s="30" t="str">
        <f>①陸連データ貼付け!J1494</f>
        <v>イーエーアイチ</v>
      </c>
      <c r="K1494" s="30" t="str">
        <f t="shared" si="74"/>
        <v>eA愛知</v>
      </c>
      <c r="L1494" s="30" t="str">
        <f>IF(①陸連データ貼付け!P1494="","",①陸連データ貼付け!P1494)</f>
        <v/>
      </c>
      <c r="M1494" s="30" t="str">
        <f>①陸連データ貼付け!Q1494</f>
        <v>一般</v>
      </c>
    </row>
    <row r="1495" spans="1:13">
      <c r="A1495" s="30" t="str">
        <f>IF(①陸連データ貼付け!M1495="","",①陸連データ貼付け!M1495)</f>
        <v>A165</v>
      </c>
      <c r="B1495" s="30" t="str">
        <f t="shared" si="72"/>
        <v>A</v>
      </c>
      <c r="C1495" s="30" t="str">
        <f t="shared" si="73"/>
        <v>165</v>
      </c>
      <c r="D1495" s="30">
        <f>①陸連データ貼付け!B1495</f>
        <v>5710518</v>
      </c>
      <c r="E1495" s="30" t="str">
        <f>①陸連データ貼付け!C1495</f>
        <v>高橋　秀岳</v>
      </c>
      <c r="F1495" s="30" t="str">
        <f>ASC(①陸連データ貼付け!D1495)</f>
        <v>ﾀｶﾊｼ ﾋﾃﾞﾀｶ</v>
      </c>
      <c r="G1495" s="30" t="str">
        <f>①陸連データ貼付け!E1495</f>
        <v>男</v>
      </c>
      <c r="H1495" s="30">
        <f>①陸連データ貼付け!H1495</f>
        <v>19071</v>
      </c>
      <c r="I1495" s="30" t="str">
        <f>①陸連データ貼付け!I1495</f>
        <v>eA愛知</v>
      </c>
      <c r="J1495" s="30" t="str">
        <f>①陸連データ貼付け!J1495</f>
        <v>イーエーアイチ</v>
      </c>
      <c r="K1495" s="30" t="str">
        <f t="shared" si="74"/>
        <v>eA愛知</v>
      </c>
      <c r="L1495" s="30" t="str">
        <f>IF(①陸連データ貼付け!P1495="","",①陸連データ貼付け!P1495)</f>
        <v/>
      </c>
      <c r="M1495" s="30" t="str">
        <f>①陸連データ貼付け!Q1495</f>
        <v>一般</v>
      </c>
    </row>
    <row r="1496" spans="1:13">
      <c r="A1496" s="30" t="str">
        <f>IF(①陸連データ貼付け!M1496="","",①陸連データ貼付け!M1496)</f>
        <v>A183</v>
      </c>
      <c r="B1496" s="30" t="str">
        <f t="shared" si="72"/>
        <v>A</v>
      </c>
      <c r="C1496" s="30" t="str">
        <f t="shared" si="73"/>
        <v>183</v>
      </c>
      <c r="D1496" s="30">
        <f>①陸連データ貼付け!B1496</f>
        <v>52021818</v>
      </c>
      <c r="E1496" s="30" t="str">
        <f>①陸連データ貼付け!C1496</f>
        <v>立岡　哲也</v>
      </c>
      <c r="F1496" s="30" t="str">
        <f>ASC(①陸連データ貼付け!D1496)</f>
        <v>ﾀﾃｵｶ ﾃﾂﾔ</v>
      </c>
      <c r="G1496" s="30" t="str">
        <f>①陸連データ貼付け!E1496</f>
        <v>男</v>
      </c>
      <c r="H1496" s="30">
        <f>①陸連データ貼付け!H1496</f>
        <v>19071</v>
      </c>
      <c r="I1496" s="30" t="str">
        <f>①陸連データ貼付け!I1496</f>
        <v>eA愛知</v>
      </c>
      <c r="J1496" s="30" t="str">
        <f>①陸連データ貼付け!J1496</f>
        <v>イーエーアイチ</v>
      </c>
      <c r="K1496" s="30" t="str">
        <f t="shared" si="74"/>
        <v>eA愛知</v>
      </c>
      <c r="L1496" s="30" t="str">
        <f>IF(①陸連データ貼付け!P1496="","",①陸連データ貼付け!P1496)</f>
        <v/>
      </c>
      <c r="M1496" s="30" t="str">
        <f>①陸連データ貼付け!Q1496</f>
        <v>一般</v>
      </c>
    </row>
    <row r="1497" spans="1:13">
      <c r="A1497" s="30" t="str">
        <f>IF(①陸連データ貼付け!M1497="","",①陸連データ貼付け!M1497)</f>
        <v>A201</v>
      </c>
      <c r="B1497" s="30" t="str">
        <f t="shared" si="72"/>
        <v>A</v>
      </c>
      <c r="C1497" s="30" t="str">
        <f t="shared" si="73"/>
        <v>201</v>
      </c>
      <c r="D1497" s="30">
        <f>①陸連データ貼付け!B1497</f>
        <v>24778331</v>
      </c>
      <c r="E1497" s="30" t="str">
        <f>①陸連データ貼付け!C1497</f>
        <v>田中　麻紀</v>
      </c>
      <c r="F1497" s="30" t="str">
        <f>ASC(①陸連データ貼付け!D1497)</f>
        <v>ﾀﾅｶ ﾏｷ</v>
      </c>
      <c r="G1497" s="30" t="str">
        <f>①陸連データ貼付け!E1497</f>
        <v>女</v>
      </c>
      <c r="H1497" s="30">
        <f>①陸連データ貼付け!H1497</f>
        <v>19071</v>
      </c>
      <c r="I1497" s="30" t="str">
        <f>①陸連データ貼付け!I1497</f>
        <v>eA愛知</v>
      </c>
      <c r="J1497" s="30" t="str">
        <f>①陸連データ貼付け!J1497</f>
        <v>イーエーアイチ</v>
      </c>
      <c r="K1497" s="30" t="str">
        <f t="shared" si="74"/>
        <v>eA愛知</v>
      </c>
      <c r="L1497" s="30" t="str">
        <f>IF(①陸連データ貼付け!P1497="","",①陸連データ貼付け!P1497)</f>
        <v/>
      </c>
      <c r="M1497" s="30" t="str">
        <f>①陸連データ貼付け!Q1497</f>
        <v>一般</v>
      </c>
    </row>
    <row r="1498" spans="1:13">
      <c r="A1498" s="30" t="str">
        <f>IF(①陸連データ貼付け!M1498="","",①陸連データ貼付け!M1498)</f>
        <v>A150</v>
      </c>
      <c r="B1498" s="30" t="str">
        <f t="shared" si="72"/>
        <v>A</v>
      </c>
      <c r="C1498" s="30" t="str">
        <f t="shared" si="73"/>
        <v>150</v>
      </c>
      <c r="D1498" s="30">
        <f>①陸連データ貼付け!B1498</f>
        <v>4760825</v>
      </c>
      <c r="E1498" s="30" t="str">
        <f>①陸連データ貼付け!C1498</f>
        <v>土岡　直樹</v>
      </c>
      <c r="F1498" s="30" t="str">
        <f>ASC(①陸連データ貼付け!D1498)</f>
        <v>ﾂﾁｵｶ ﾅｵｷ</v>
      </c>
      <c r="G1498" s="30" t="str">
        <f>①陸連データ貼付け!E1498</f>
        <v>男</v>
      </c>
      <c r="H1498" s="30">
        <f>①陸連データ貼付け!H1498</f>
        <v>19071</v>
      </c>
      <c r="I1498" s="30" t="str">
        <f>①陸連データ貼付け!I1498</f>
        <v>eA愛知</v>
      </c>
      <c r="J1498" s="30" t="str">
        <f>①陸連データ貼付け!J1498</f>
        <v>イーエーアイチ</v>
      </c>
      <c r="K1498" s="30" t="str">
        <f t="shared" si="74"/>
        <v>eA愛知</v>
      </c>
      <c r="L1498" s="30" t="str">
        <f>IF(①陸連データ貼付け!P1498="","",①陸連データ貼付け!P1498)</f>
        <v/>
      </c>
      <c r="M1498" s="30" t="str">
        <f>①陸連データ貼付け!Q1498</f>
        <v>一般</v>
      </c>
    </row>
    <row r="1499" spans="1:13">
      <c r="A1499" s="30" t="str">
        <f>IF(①陸連データ貼付け!M1499="","",①陸連データ貼付け!M1499)</f>
        <v>A176</v>
      </c>
      <c r="B1499" s="30" t="str">
        <f t="shared" si="72"/>
        <v>A</v>
      </c>
      <c r="C1499" s="30" t="str">
        <f t="shared" si="73"/>
        <v>176</v>
      </c>
      <c r="D1499" s="30">
        <f>①陸連データ貼付け!B1499</f>
        <v>45964230</v>
      </c>
      <c r="E1499" s="30" t="str">
        <f>①陸連データ貼付け!C1499</f>
        <v>土本　立春</v>
      </c>
      <c r="F1499" s="30" t="str">
        <f>ASC(①陸連データ貼付け!D1499)</f>
        <v>ﾂﾁﾓﾄ ﾀﾂﾊﾙ</v>
      </c>
      <c r="G1499" s="30" t="str">
        <f>①陸連データ貼付け!E1499</f>
        <v>男</v>
      </c>
      <c r="H1499" s="30">
        <f>①陸連データ貼付け!H1499</f>
        <v>19071</v>
      </c>
      <c r="I1499" s="30" t="str">
        <f>①陸連データ貼付け!I1499</f>
        <v>eA愛知</v>
      </c>
      <c r="J1499" s="30" t="str">
        <f>①陸連データ貼付け!J1499</f>
        <v>イーエーアイチ</v>
      </c>
      <c r="K1499" s="30" t="str">
        <f t="shared" si="74"/>
        <v>eA愛知</v>
      </c>
      <c r="L1499" s="30" t="str">
        <f>IF(①陸連データ貼付け!P1499="","",①陸連データ貼付け!P1499)</f>
        <v/>
      </c>
      <c r="M1499" s="30" t="str">
        <f>①陸連データ貼付け!Q1499</f>
        <v>一般</v>
      </c>
    </row>
    <row r="1500" spans="1:13">
      <c r="A1500" s="30" t="str">
        <f>IF(①陸連データ貼付け!M1500="","",①陸連データ貼付け!M1500)</f>
        <v>A196</v>
      </c>
      <c r="B1500" s="30" t="str">
        <f t="shared" si="72"/>
        <v>A</v>
      </c>
      <c r="C1500" s="30" t="str">
        <f t="shared" si="73"/>
        <v>196</v>
      </c>
      <c r="D1500" s="30">
        <f>①陸連データ貼付け!B1500</f>
        <v>97234833</v>
      </c>
      <c r="E1500" s="30" t="str">
        <f>①陸連データ貼付け!C1500</f>
        <v>土井　俊明</v>
      </c>
      <c r="F1500" s="30" t="str">
        <f>ASC(①陸連データ貼付け!D1500)</f>
        <v>ﾄﾞｲ ﾄｼｱｷ</v>
      </c>
      <c r="G1500" s="30" t="str">
        <f>①陸連データ貼付け!E1500</f>
        <v>男</v>
      </c>
      <c r="H1500" s="30">
        <f>①陸連データ貼付け!H1500</f>
        <v>19071</v>
      </c>
      <c r="I1500" s="30" t="str">
        <f>①陸連データ貼付け!I1500</f>
        <v>eA愛知</v>
      </c>
      <c r="J1500" s="30" t="str">
        <f>①陸連データ貼付け!J1500</f>
        <v>イーエーアイチ</v>
      </c>
      <c r="K1500" s="30" t="str">
        <f t="shared" si="74"/>
        <v>eA愛知</v>
      </c>
      <c r="L1500" s="30" t="str">
        <f>IF(①陸連データ貼付け!P1500="","",①陸連データ貼付け!P1500)</f>
        <v/>
      </c>
      <c r="M1500" s="30" t="str">
        <f>①陸連データ貼付け!Q1500</f>
        <v>一般</v>
      </c>
    </row>
    <row r="1501" spans="1:13">
      <c r="A1501" s="30" t="str">
        <f>IF(①陸連データ貼付け!M1501="","",①陸連データ貼付け!M1501)</f>
        <v>A155</v>
      </c>
      <c r="B1501" s="30" t="str">
        <f t="shared" si="72"/>
        <v>A</v>
      </c>
      <c r="C1501" s="30" t="str">
        <f t="shared" si="73"/>
        <v>155</v>
      </c>
      <c r="D1501" s="30">
        <f>①陸連データ貼付け!B1501</f>
        <v>5114617</v>
      </c>
      <c r="E1501" s="30" t="str">
        <f>①陸連データ貼付け!C1501</f>
        <v>長坂　雅彦</v>
      </c>
      <c r="F1501" s="30" t="str">
        <f>ASC(①陸連データ貼付け!D1501)</f>
        <v>ﾅｶﾞｻｶ ﾏｻﾋｺ</v>
      </c>
      <c r="G1501" s="30" t="str">
        <f>①陸連データ貼付け!E1501</f>
        <v>男</v>
      </c>
      <c r="H1501" s="30">
        <f>①陸連データ貼付け!H1501</f>
        <v>19071</v>
      </c>
      <c r="I1501" s="30" t="str">
        <f>①陸連データ貼付け!I1501</f>
        <v>eA愛知</v>
      </c>
      <c r="J1501" s="30" t="str">
        <f>①陸連データ貼付け!J1501</f>
        <v>イーエーアイチ</v>
      </c>
      <c r="K1501" s="30" t="str">
        <f t="shared" si="74"/>
        <v>eA愛知</v>
      </c>
      <c r="L1501" s="30" t="str">
        <f>IF(①陸連データ貼付け!P1501="","",①陸連データ貼付け!P1501)</f>
        <v/>
      </c>
      <c r="M1501" s="30" t="str">
        <f>①陸連データ貼付け!Q1501</f>
        <v>一般</v>
      </c>
    </row>
    <row r="1502" spans="1:13">
      <c r="A1502" s="30" t="str">
        <f>IF(①陸連データ貼付け!M1502="","",①陸連データ貼付け!M1502)</f>
        <v>A160</v>
      </c>
      <c r="B1502" s="30" t="str">
        <f t="shared" si="72"/>
        <v>A</v>
      </c>
      <c r="C1502" s="30" t="str">
        <f t="shared" si="73"/>
        <v>160</v>
      </c>
      <c r="D1502" s="30">
        <f>①陸連データ貼付け!B1502</f>
        <v>5125114</v>
      </c>
      <c r="E1502" s="30" t="str">
        <f>①陸連データ貼付け!C1502</f>
        <v>中島　竜一</v>
      </c>
      <c r="F1502" s="30" t="str">
        <f>ASC(①陸連データ貼付け!D1502)</f>
        <v>ﾅｶｼﾏ ﾘｭｳｲﾁ</v>
      </c>
      <c r="G1502" s="30" t="str">
        <f>①陸連データ貼付け!E1502</f>
        <v>男</v>
      </c>
      <c r="H1502" s="30">
        <f>①陸連データ貼付け!H1502</f>
        <v>19071</v>
      </c>
      <c r="I1502" s="30" t="str">
        <f>①陸連データ貼付け!I1502</f>
        <v>eA愛知</v>
      </c>
      <c r="J1502" s="30" t="str">
        <f>①陸連データ貼付け!J1502</f>
        <v>イーエーアイチ</v>
      </c>
      <c r="K1502" s="30" t="str">
        <f t="shared" si="74"/>
        <v>eA愛知</v>
      </c>
      <c r="L1502" s="30" t="str">
        <f>IF(①陸連データ貼付け!P1502="","",①陸連データ貼付け!P1502)</f>
        <v/>
      </c>
      <c r="M1502" s="30" t="str">
        <f>①陸連データ貼付け!Q1502</f>
        <v>一般</v>
      </c>
    </row>
    <row r="1503" spans="1:13">
      <c r="A1503" s="30" t="str">
        <f>IF(①陸連データ貼付け!M1503="","",①陸連データ貼付け!M1503)</f>
        <v>A174</v>
      </c>
      <c r="B1503" s="30" t="str">
        <f t="shared" si="72"/>
        <v>A</v>
      </c>
      <c r="C1503" s="30" t="str">
        <f t="shared" si="73"/>
        <v>174</v>
      </c>
      <c r="D1503" s="30">
        <f>①陸連データ貼付け!B1503</f>
        <v>27391325</v>
      </c>
      <c r="E1503" s="30" t="str">
        <f>①陸連データ貼付け!C1503</f>
        <v>中西　友紀</v>
      </c>
      <c r="F1503" s="30" t="str">
        <f>ASC(①陸連データ貼付け!D1503)</f>
        <v>ﾅｶﾆｼ ﾕｳｷ</v>
      </c>
      <c r="G1503" s="30" t="str">
        <f>①陸連データ貼付け!E1503</f>
        <v>男</v>
      </c>
      <c r="H1503" s="30">
        <f>①陸連データ貼付け!H1503</f>
        <v>19071</v>
      </c>
      <c r="I1503" s="30" t="str">
        <f>①陸連データ貼付け!I1503</f>
        <v>eA愛知</v>
      </c>
      <c r="J1503" s="30" t="str">
        <f>①陸連データ貼付け!J1503</f>
        <v>イーエーアイチ</v>
      </c>
      <c r="K1503" s="30" t="str">
        <f t="shared" si="74"/>
        <v>eA愛知</v>
      </c>
      <c r="L1503" s="30" t="str">
        <f>IF(①陸連データ貼付け!P1503="","",①陸連データ貼付け!P1503)</f>
        <v/>
      </c>
      <c r="M1503" s="30" t="str">
        <f>①陸連データ貼付け!Q1503</f>
        <v>一般</v>
      </c>
    </row>
    <row r="1504" spans="1:13">
      <c r="A1504" s="30" t="str">
        <f>IF(①陸連データ貼付け!M1504="","",①陸連データ貼付け!M1504)</f>
        <v>A149</v>
      </c>
      <c r="B1504" s="30" t="str">
        <f t="shared" si="72"/>
        <v>A</v>
      </c>
      <c r="C1504" s="30" t="str">
        <f t="shared" si="73"/>
        <v>149</v>
      </c>
      <c r="D1504" s="30">
        <f>①陸連データ貼付け!B1504</f>
        <v>4759429</v>
      </c>
      <c r="E1504" s="30" t="str">
        <f>①陸連データ貼付け!C1504</f>
        <v>中村　和史</v>
      </c>
      <c r="F1504" s="30" t="str">
        <f>ASC(①陸連データ貼付け!D1504)</f>
        <v>ﾅｶﾑﾗ ｶｽﾞﾌﾐ</v>
      </c>
      <c r="G1504" s="30" t="str">
        <f>①陸連データ貼付け!E1504</f>
        <v>男</v>
      </c>
      <c r="H1504" s="30">
        <f>①陸連データ貼付け!H1504</f>
        <v>19071</v>
      </c>
      <c r="I1504" s="30" t="str">
        <f>①陸連データ貼付け!I1504</f>
        <v>eA愛知</v>
      </c>
      <c r="J1504" s="30" t="str">
        <f>①陸連データ貼付け!J1504</f>
        <v>イーエーアイチ</v>
      </c>
      <c r="K1504" s="30" t="str">
        <f t="shared" si="74"/>
        <v>eA愛知</v>
      </c>
      <c r="L1504" s="30" t="str">
        <f>IF(①陸連データ貼付け!P1504="","",①陸連データ貼付け!P1504)</f>
        <v/>
      </c>
      <c r="M1504" s="30" t="str">
        <f>①陸連データ貼付け!Q1504</f>
        <v>一般</v>
      </c>
    </row>
    <row r="1505" spans="1:13">
      <c r="A1505" s="30" t="str">
        <f>IF(①陸連データ貼付け!M1505="","",①陸連データ貼付け!M1505)</f>
        <v>A154</v>
      </c>
      <c r="B1505" s="30" t="str">
        <f t="shared" si="72"/>
        <v>A</v>
      </c>
      <c r="C1505" s="30" t="str">
        <f t="shared" si="73"/>
        <v>154</v>
      </c>
      <c r="D1505" s="30">
        <f>①陸連データ貼付け!B1505</f>
        <v>5114112</v>
      </c>
      <c r="E1505" s="30" t="str">
        <f>①陸連データ貼付け!C1505</f>
        <v>成田　伸一</v>
      </c>
      <c r="F1505" s="30" t="str">
        <f>ASC(①陸連データ貼付け!D1505)</f>
        <v>ﾅﾘﾀ ｼﾝｲﾁ</v>
      </c>
      <c r="G1505" s="30" t="str">
        <f>①陸連データ貼付け!E1505</f>
        <v>男</v>
      </c>
      <c r="H1505" s="30">
        <f>①陸連データ貼付け!H1505</f>
        <v>19071</v>
      </c>
      <c r="I1505" s="30" t="str">
        <f>①陸連データ貼付け!I1505</f>
        <v>eA愛知</v>
      </c>
      <c r="J1505" s="30" t="str">
        <f>①陸連データ貼付け!J1505</f>
        <v>イーエーアイチ</v>
      </c>
      <c r="K1505" s="30" t="str">
        <f t="shared" si="74"/>
        <v>eA愛知</v>
      </c>
      <c r="L1505" s="30" t="str">
        <f>IF(①陸連データ貼付け!P1505="","",①陸連データ貼付け!P1505)</f>
        <v/>
      </c>
      <c r="M1505" s="30" t="str">
        <f>①陸連データ貼付け!Q1505</f>
        <v>一般</v>
      </c>
    </row>
    <row r="1506" spans="1:13">
      <c r="A1506" s="30" t="str">
        <f>IF(①陸連データ貼付け!M1506="","",①陸連データ貼付け!M1506)</f>
        <v>A151</v>
      </c>
      <c r="B1506" s="30" t="str">
        <f t="shared" si="72"/>
        <v>A</v>
      </c>
      <c r="C1506" s="30" t="str">
        <f t="shared" si="73"/>
        <v>151</v>
      </c>
      <c r="D1506" s="30">
        <f>①陸連データ貼付け!B1506</f>
        <v>5110512</v>
      </c>
      <c r="E1506" s="30" t="str">
        <f>①陸連データ貼付け!C1506</f>
        <v>南部　尚広</v>
      </c>
      <c r="F1506" s="30" t="str">
        <f>ASC(①陸連データ貼付け!D1506)</f>
        <v>ﾅﾝﾌﾞ ﾅｵﾋﾛ</v>
      </c>
      <c r="G1506" s="30" t="str">
        <f>①陸連データ貼付け!E1506</f>
        <v>男</v>
      </c>
      <c r="H1506" s="30">
        <f>①陸連データ貼付け!H1506</f>
        <v>19071</v>
      </c>
      <c r="I1506" s="30" t="str">
        <f>①陸連データ貼付け!I1506</f>
        <v>eA愛知</v>
      </c>
      <c r="J1506" s="30" t="str">
        <f>①陸連データ貼付け!J1506</f>
        <v>イーエーアイチ</v>
      </c>
      <c r="K1506" s="30" t="str">
        <f t="shared" si="74"/>
        <v>eA愛知</v>
      </c>
      <c r="L1506" s="30" t="str">
        <f>IF(①陸連データ貼付け!P1506="","",①陸連データ貼付け!P1506)</f>
        <v/>
      </c>
      <c r="M1506" s="30" t="str">
        <f>①陸連データ貼付け!Q1506</f>
        <v>一般</v>
      </c>
    </row>
    <row r="1507" spans="1:13">
      <c r="A1507" s="30" t="str">
        <f>IF(①陸連データ貼付け!M1507="","",①陸連データ貼付け!M1507)</f>
        <v>A181</v>
      </c>
      <c r="B1507" s="30" t="str">
        <f t="shared" si="72"/>
        <v>A</v>
      </c>
      <c r="C1507" s="30" t="str">
        <f t="shared" si="73"/>
        <v>181</v>
      </c>
      <c r="D1507" s="30">
        <f>①陸連データ貼付け!B1507</f>
        <v>46535326</v>
      </c>
      <c r="E1507" s="30" t="str">
        <f>①陸連データ貼付け!C1507</f>
        <v>林　秀男</v>
      </c>
      <c r="F1507" s="30" t="str">
        <f>ASC(①陸連データ貼付け!D1507)</f>
        <v>ﾊﾔｼ ﾋﾃﾞｵ</v>
      </c>
      <c r="G1507" s="30" t="str">
        <f>①陸連データ貼付け!E1507</f>
        <v>男</v>
      </c>
      <c r="H1507" s="30">
        <f>①陸連データ貼付け!H1507</f>
        <v>19071</v>
      </c>
      <c r="I1507" s="30" t="str">
        <f>①陸連データ貼付け!I1507</f>
        <v>eA愛知</v>
      </c>
      <c r="J1507" s="30" t="str">
        <f>①陸連データ貼付け!J1507</f>
        <v>イーエーアイチ</v>
      </c>
      <c r="K1507" s="30" t="str">
        <f t="shared" si="74"/>
        <v>eA愛知</v>
      </c>
      <c r="L1507" s="30" t="str">
        <f>IF(①陸連データ貼付け!P1507="","",①陸連データ貼付け!P1507)</f>
        <v/>
      </c>
      <c r="M1507" s="30" t="str">
        <f>①陸連データ貼付け!Q1507</f>
        <v>一般</v>
      </c>
    </row>
    <row r="1508" spans="1:13">
      <c r="A1508" s="30" t="str">
        <f>IF(①陸連データ貼付け!M1508="","",①陸連データ貼付け!M1508)</f>
        <v>A159</v>
      </c>
      <c r="B1508" s="30" t="str">
        <f t="shared" si="72"/>
        <v>A</v>
      </c>
      <c r="C1508" s="30" t="str">
        <f t="shared" si="73"/>
        <v>159</v>
      </c>
      <c r="D1508" s="30">
        <f>①陸連データ貼付け!B1508</f>
        <v>5122212</v>
      </c>
      <c r="E1508" s="30" t="str">
        <f>①陸連データ貼付け!C1508</f>
        <v>坂野　猛</v>
      </c>
      <c r="F1508" s="30" t="str">
        <f>ASC(①陸連データ貼付け!D1508)</f>
        <v>ﾊﾞﾝﾉ ﾀｹｼ</v>
      </c>
      <c r="G1508" s="30" t="str">
        <f>①陸連データ貼付け!E1508</f>
        <v>男</v>
      </c>
      <c r="H1508" s="30">
        <f>①陸連データ貼付け!H1508</f>
        <v>19071</v>
      </c>
      <c r="I1508" s="30" t="str">
        <f>①陸連データ貼付け!I1508</f>
        <v>eA愛知</v>
      </c>
      <c r="J1508" s="30" t="str">
        <f>①陸連データ貼付け!J1508</f>
        <v>イーエーアイチ</v>
      </c>
      <c r="K1508" s="30" t="str">
        <f t="shared" si="74"/>
        <v>eA愛知</v>
      </c>
      <c r="L1508" s="30" t="str">
        <f>IF(①陸連データ貼付け!P1508="","",①陸連データ貼付け!P1508)</f>
        <v/>
      </c>
      <c r="M1508" s="30" t="str">
        <f>①陸連データ貼付け!Q1508</f>
        <v>一般</v>
      </c>
    </row>
    <row r="1509" spans="1:13">
      <c r="A1509" s="30" t="str">
        <f>IF(①陸連データ貼付け!M1509="","",①陸連データ貼付け!M1509)</f>
        <v>A185</v>
      </c>
      <c r="B1509" s="30" t="str">
        <f t="shared" si="72"/>
        <v>A</v>
      </c>
      <c r="C1509" s="30" t="str">
        <f t="shared" si="73"/>
        <v>185</v>
      </c>
      <c r="D1509" s="30">
        <f>①陸連データ貼付け!B1509</f>
        <v>58180022</v>
      </c>
      <c r="E1509" s="30" t="str">
        <f>①陸連データ貼付け!C1509</f>
        <v>坂野　朋浩</v>
      </c>
      <c r="F1509" s="30" t="str">
        <f>ASC(①陸連データ貼付け!D1509)</f>
        <v>ﾊﾞﾝﾉ ﾄﾓﾋﾛ</v>
      </c>
      <c r="G1509" s="30" t="str">
        <f>①陸連データ貼付け!E1509</f>
        <v>男</v>
      </c>
      <c r="H1509" s="30">
        <f>①陸連データ貼付け!H1509</f>
        <v>19071</v>
      </c>
      <c r="I1509" s="30" t="str">
        <f>①陸連データ貼付け!I1509</f>
        <v>eA愛知</v>
      </c>
      <c r="J1509" s="30" t="str">
        <f>①陸連データ貼付け!J1509</f>
        <v>イーエーアイチ</v>
      </c>
      <c r="K1509" s="30" t="str">
        <f t="shared" si="74"/>
        <v>eA愛知</v>
      </c>
      <c r="L1509" s="30" t="str">
        <f>IF(①陸連データ貼付け!P1509="","",①陸連データ貼付け!P1509)</f>
        <v/>
      </c>
      <c r="M1509" s="30" t="str">
        <f>①陸連データ貼付け!Q1509</f>
        <v>一般</v>
      </c>
    </row>
    <row r="1510" spans="1:13">
      <c r="A1510" s="30" t="str">
        <f>IF(①陸連データ貼付け!M1510="","",①陸連データ貼付け!M1510)</f>
        <v>A182</v>
      </c>
      <c r="B1510" s="30" t="str">
        <f t="shared" si="72"/>
        <v>A</v>
      </c>
      <c r="C1510" s="30" t="str">
        <f t="shared" si="73"/>
        <v>182</v>
      </c>
      <c r="D1510" s="30">
        <f>①陸連データ貼付け!B1510</f>
        <v>49148430</v>
      </c>
      <c r="E1510" s="30" t="str">
        <f>①陸連データ貼付け!C1510</f>
        <v>坂野　登</v>
      </c>
      <c r="F1510" s="30" t="str">
        <f>ASC(①陸連データ貼付け!D1510)</f>
        <v>ﾊﾞﾝﾉ ﾉﾎﾞﾙ</v>
      </c>
      <c r="G1510" s="30" t="str">
        <f>①陸連データ貼付け!E1510</f>
        <v>男</v>
      </c>
      <c r="H1510" s="30">
        <f>①陸連データ貼付け!H1510</f>
        <v>19071</v>
      </c>
      <c r="I1510" s="30" t="str">
        <f>①陸連データ貼付け!I1510</f>
        <v>eA愛知</v>
      </c>
      <c r="J1510" s="30" t="str">
        <f>①陸連データ貼付け!J1510</f>
        <v>イーエーアイチ</v>
      </c>
      <c r="K1510" s="30" t="str">
        <f t="shared" si="74"/>
        <v>eA愛知</v>
      </c>
      <c r="L1510" s="30" t="str">
        <f>IF(①陸連データ貼付け!P1510="","",①陸連データ貼付け!P1510)</f>
        <v/>
      </c>
      <c r="M1510" s="30" t="str">
        <f>①陸連データ貼付け!Q1510</f>
        <v>一般</v>
      </c>
    </row>
    <row r="1511" spans="1:13">
      <c r="A1511" s="30" t="str">
        <f>IF(①陸連データ貼付け!M1511="","",①陸連データ貼付け!M1511)</f>
        <v>A187</v>
      </c>
      <c r="B1511" s="30" t="str">
        <f t="shared" si="72"/>
        <v>A</v>
      </c>
      <c r="C1511" s="30" t="str">
        <f t="shared" si="73"/>
        <v>187</v>
      </c>
      <c r="D1511" s="30">
        <f>①陸連データ貼付け!B1511</f>
        <v>58892436</v>
      </c>
      <c r="E1511" s="30" t="str">
        <f>①陸連データ貼付け!C1511</f>
        <v>樋口　和則</v>
      </c>
      <c r="F1511" s="30" t="str">
        <f>ASC(①陸連データ貼付け!D1511)</f>
        <v>ﾋｸﾞﾁ ｶｽﾞﾉﾘ</v>
      </c>
      <c r="G1511" s="30" t="str">
        <f>①陸連データ貼付け!E1511</f>
        <v>男</v>
      </c>
      <c r="H1511" s="30">
        <f>①陸連データ貼付け!H1511</f>
        <v>19071</v>
      </c>
      <c r="I1511" s="30" t="str">
        <f>①陸連データ貼付け!I1511</f>
        <v>eA愛知</v>
      </c>
      <c r="J1511" s="30" t="str">
        <f>①陸連データ貼付け!J1511</f>
        <v>イーエーアイチ</v>
      </c>
      <c r="K1511" s="30" t="str">
        <f t="shared" si="74"/>
        <v>eA愛知</v>
      </c>
      <c r="L1511" s="30" t="str">
        <f>IF(①陸連データ貼付け!P1511="","",①陸連データ貼付け!P1511)</f>
        <v/>
      </c>
      <c r="M1511" s="30" t="str">
        <f>①陸連データ貼付け!Q1511</f>
        <v>一般</v>
      </c>
    </row>
    <row r="1512" spans="1:13">
      <c r="A1512" s="30" t="str">
        <f>IF(①陸連データ貼付け!M1512="","",①陸連データ貼付け!M1512)</f>
        <v>A156</v>
      </c>
      <c r="B1512" s="30" t="str">
        <f t="shared" si="72"/>
        <v>A</v>
      </c>
      <c r="C1512" s="30" t="str">
        <f t="shared" si="73"/>
        <v>156</v>
      </c>
      <c r="D1512" s="30">
        <f>①陸連データ貼付け!B1512</f>
        <v>5116821</v>
      </c>
      <c r="E1512" s="30" t="str">
        <f>①陸連データ貼付け!C1512</f>
        <v>藤田　義夫</v>
      </c>
      <c r="F1512" s="30" t="str">
        <f>ASC(①陸連データ貼付け!D1512)</f>
        <v>ﾌｼﾞﾀ ﾖｼｵ</v>
      </c>
      <c r="G1512" s="30" t="str">
        <f>①陸連データ貼付け!E1512</f>
        <v>男</v>
      </c>
      <c r="H1512" s="30">
        <f>①陸連データ貼付け!H1512</f>
        <v>19071</v>
      </c>
      <c r="I1512" s="30" t="str">
        <f>①陸連データ貼付け!I1512</f>
        <v>eA愛知</v>
      </c>
      <c r="J1512" s="30" t="str">
        <f>①陸連データ貼付け!J1512</f>
        <v>イーエーアイチ</v>
      </c>
      <c r="K1512" s="30" t="str">
        <f t="shared" si="74"/>
        <v>eA愛知</v>
      </c>
      <c r="L1512" s="30" t="str">
        <f>IF(①陸連データ貼付け!P1512="","",①陸連データ貼付け!P1512)</f>
        <v/>
      </c>
      <c r="M1512" s="30" t="str">
        <f>①陸連データ貼付け!Q1512</f>
        <v>一般</v>
      </c>
    </row>
    <row r="1513" spans="1:13">
      <c r="A1513" s="30" t="str">
        <f>IF(①陸連データ貼付け!M1513="","",①陸連データ貼付け!M1513)</f>
        <v>A192</v>
      </c>
      <c r="B1513" s="30" t="str">
        <f t="shared" si="72"/>
        <v>A</v>
      </c>
      <c r="C1513" s="30" t="str">
        <f t="shared" si="73"/>
        <v>192</v>
      </c>
      <c r="D1513" s="30">
        <f>①陸連データ貼付け!B1513</f>
        <v>66734935</v>
      </c>
      <c r="E1513" s="30" t="str">
        <f>①陸連データ貼付け!C1513</f>
        <v>古屋　慶忠</v>
      </c>
      <c r="F1513" s="30" t="str">
        <f>ASC(①陸連データ貼付け!D1513)</f>
        <v>ﾌﾙﾔ ﾖｼﾀﾀﾞ</v>
      </c>
      <c r="G1513" s="30" t="str">
        <f>①陸連データ貼付け!E1513</f>
        <v>男</v>
      </c>
      <c r="H1513" s="30">
        <f>①陸連データ貼付け!H1513</f>
        <v>19071</v>
      </c>
      <c r="I1513" s="30" t="str">
        <f>①陸連データ貼付け!I1513</f>
        <v>eA愛知</v>
      </c>
      <c r="J1513" s="30" t="str">
        <f>①陸連データ貼付け!J1513</f>
        <v>イーエーアイチ</v>
      </c>
      <c r="K1513" s="30" t="str">
        <f t="shared" si="74"/>
        <v>eA愛知</v>
      </c>
      <c r="L1513" s="30" t="str">
        <f>IF(①陸連データ貼付け!P1513="","",①陸連データ貼付け!P1513)</f>
        <v/>
      </c>
      <c r="M1513" s="30" t="str">
        <f>①陸連データ貼付け!Q1513</f>
        <v>一般</v>
      </c>
    </row>
    <row r="1514" spans="1:13">
      <c r="A1514" s="30" t="str">
        <f>IF(①陸連データ貼付け!M1514="","",①陸連データ貼付け!M1514)</f>
        <v>A180</v>
      </c>
      <c r="B1514" s="30" t="str">
        <f t="shared" ref="B1514:B1577" si="75">LEFT(A1514,1)</f>
        <v>A</v>
      </c>
      <c r="C1514" s="30" t="str">
        <f t="shared" ref="C1514:C1577" si="76">REPLACE(A1514,1,1,"")</f>
        <v>180</v>
      </c>
      <c r="D1514" s="30">
        <f>①陸連データ貼付け!B1514</f>
        <v>45966232</v>
      </c>
      <c r="E1514" s="30" t="str">
        <f>①陸連データ貼付け!C1514</f>
        <v>平安山　憲明</v>
      </c>
      <c r="F1514" s="30" t="str">
        <f>ASC(①陸連データ貼付け!D1514)</f>
        <v>ﾍｲｱﾝｻﾞﾝ ﾉﾘｱｷ</v>
      </c>
      <c r="G1514" s="30" t="str">
        <f>①陸連データ貼付け!E1514</f>
        <v>男</v>
      </c>
      <c r="H1514" s="30">
        <f>①陸連データ貼付け!H1514</f>
        <v>19071</v>
      </c>
      <c r="I1514" s="30" t="str">
        <f>①陸連データ貼付け!I1514</f>
        <v>eA愛知</v>
      </c>
      <c r="J1514" s="30" t="str">
        <f>①陸連データ貼付け!J1514</f>
        <v>イーエーアイチ</v>
      </c>
      <c r="K1514" s="30" t="str">
        <f t="shared" ref="K1514:K1577" si="77">I1514</f>
        <v>eA愛知</v>
      </c>
      <c r="L1514" s="30" t="str">
        <f>IF(①陸連データ貼付け!P1514="","",①陸連データ貼付け!P1514)</f>
        <v/>
      </c>
      <c r="M1514" s="30" t="str">
        <f>①陸連データ貼付け!Q1514</f>
        <v>一般</v>
      </c>
    </row>
    <row r="1515" spans="1:13">
      <c r="A1515" s="30" t="str">
        <f>IF(①陸連データ貼付け!M1515="","",①陸連データ貼付け!M1515)</f>
        <v>A171</v>
      </c>
      <c r="B1515" s="30" t="str">
        <f t="shared" si="75"/>
        <v>A</v>
      </c>
      <c r="C1515" s="30" t="str">
        <f t="shared" si="76"/>
        <v>171</v>
      </c>
      <c r="D1515" s="30">
        <f>①陸連データ貼付け!B1515</f>
        <v>24778129</v>
      </c>
      <c r="E1515" s="30" t="str">
        <f>①陸連データ貼付け!C1515</f>
        <v>槙島　龍平</v>
      </c>
      <c r="F1515" s="30" t="str">
        <f>ASC(①陸連データ貼付け!D1515)</f>
        <v>ﾏｷｼﾏ ﾘｭｳﾍｲ</v>
      </c>
      <c r="G1515" s="30" t="str">
        <f>①陸連データ貼付け!E1515</f>
        <v>男</v>
      </c>
      <c r="H1515" s="30">
        <f>①陸連データ貼付け!H1515</f>
        <v>19071</v>
      </c>
      <c r="I1515" s="30" t="str">
        <f>①陸連データ貼付け!I1515</f>
        <v>eA愛知</v>
      </c>
      <c r="J1515" s="30" t="str">
        <f>①陸連データ貼付け!J1515</f>
        <v>イーエーアイチ</v>
      </c>
      <c r="K1515" s="30" t="str">
        <f t="shared" si="77"/>
        <v>eA愛知</v>
      </c>
      <c r="L1515" s="30" t="str">
        <f>IF(①陸連データ貼付け!P1515="","",①陸連データ貼付け!P1515)</f>
        <v/>
      </c>
      <c r="M1515" s="30" t="str">
        <f>①陸連データ貼付け!Q1515</f>
        <v>一般</v>
      </c>
    </row>
    <row r="1516" spans="1:13">
      <c r="A1516" s="30" t="str">
        <f>IF(①陸連データ貼付け!M1516="","",①陸連データ貼付け!M1516)</f>
        <v>A191</v>
      </c>
      <c r="B1516" s="30" t="str">
        <f t="shared" si="75"/>
        <v>A</v>
      </c>
      <c r="C1516" s="30" t="str">
        <f t="shared" si="76"/>
        <v>191</v>
      </c>
      <c r="D1516" s="30">
        <f>①陸連データ貼付け!B1516</f>
        <v>61465830</v>
      </c>
      <c r="E1516" s="30" t="str">
        <f>①陸連データ貼付け!C1516</f>
        <v>松井　親弘</v>
      </c>
      <c r="F1516" s="30" t="str">
        <f>ASC(①陸連データ貼付け!D1516)</f>
        <v>ﾏﾂｲ ﾁｶﾋﾛ</v>
      </c>
      <c r="G1516" s="30" t="str">
        <f>①陸連データ貼付け!E1516</f>
        <v>男</v>
      </c>
      <c r="H1516" s="30">
        <f>①陸連データ貼付け!H1516</f>
        <v>19071</v>
      </c>
      <c r="I1516" s="30" t="str">
        <f>①陸連データ貼付け!I1516</f>
        <v>eA愛知</v>
      </c>
      <c r="J1516" s="30" t="str">
        <f>①陸連データ貼付け!J1516</f>
        <v>イーエーアイチ</v>
      </c>
      <c r="K1516" s="30" t="str">
        <f t="shared" si="77"/>
        <v>eA愛知</v>
      </c>
      <c r="L1516" s="30" t="str">
        <f>IF(①陸連データ貼付け!P1516="","",①陸連データ貼付け!P1516)</f>
        <v/>
      </c>
      <c r="M1516" s="30" t="str">
        <f>①陸連データ貼付け!Q1516</f>
        <v>一般</v>
      </c>
    </row>
    <row r="1517" spans="1:13">
      <c r="A1517" s="30" t="str">
        <f>IF(①陸連データ貼付け!M1517="","",①陸連データ貼付け!M1517)</f>
        <v>A157</v>
      </c>
      <c r="B1517" s="30" t="str">
        <f t="shared" si="75"/>
        <v>A</v>
      </c>
      <c r="C1517" s="30" t="str">
        <f t="shared" si="76"/>
        <v>157</v>
      </c>
      <c r="D1517" s="30">
        <f>①陸連データ貼付け!B1517</f>
        <v>5118621</v>
      </c>
      <c r="E1517" s="30" t="str">
        <f>①陸連データ貼付け!C1517</f>
        <v>松井　正仁</v>
      </c>
      <c r="F1517" s="30" t="str">
        <f>ASC(①陸連データ貼付け!D1517)</f>
        <v>ﾏﾂｲ ﾏｻﾋﾄ</v>
      </c>
      <c r="G1517" s="30" t="str">
        <f>①陸連データ貼付け!E1517</f>
        <v>男</v>
      </c>
      <c r="H1517" s="30">
        <f>①陸連データ貼付け!H1517</f>
        <v>19071</v>
      </c>
      <c r="I1517" s="30" t="str">
        <f>①陸連データ貼付け!I1517</f>
        <v>eA愛知</v>
      </c>
      <c r="J1517" s="30" t="str">
        <f>①陸連データ貼付け!J1517</f>
        <v>イーエーアイチ</v>
      </c>
      <c r="K1517" s="30" t="str">
        <f t="shared" si="77"/>
        <v>eA愛知</v>
      </c>
      <c r="L1517" s="30" t="str">
        <f>IF(①陸連データ貼付け!P1517="","",①陸連データ貼付け!P1517)</f>
        <v/>
      </c>
      <c r="M1517" s="30" t="str">
        <f>①陸連データ貼付け!Q1517</f>
        <v>一般</v>
      </c>
    </row>
    <row r="1518" spans="1:13">
      <c r="A1518" s="30" t="str">
        <f>IF(①陸連データ貼付け!M1518="","",①陸連データ貼付け!M1518)</f>
        <v>A166</v>
      </c>
      <c r="B1518" s="30" t="str">
        <f t="shared" si="75"/>
        <v>A</v>
      </c>
      <c r="C1518" s="30" t="str">
        <f t="shared" si="76"/>
        <v>166</v>
      </c>
      <c r="D1518" s="30">
        <f>①陸連データ貼付け!B1518</f>
        <v>10533113</v>
      </c>
      <c r="E1518" s="30" t="str">
        <f>①陸連データ貼付け!C1518</f>
        <v>松本　康宏</v>
      </c>
      <c r="F1518" s="30" t="str">
        <f>ASC(①陸連データ貼付け!D1518)</f>
        <v>ﾏﾂﾓﾄ ﾔｽﾋﾛ</v>
      </c>
      <c r="G1518" s="30" t="str">
        <f>①陸連データ貼付け!E1518</f>
        <v>男</v>
      </c>
      <c r="H1518" s="30">
        <f>①陸連データ貼付け!H1518</f>
        <v>19071</v>
      </c>
      <c r="I1518" s="30" t="str">
        <f>①陸連データ貼付け!I1518</f>
        <v>eA愛知</v>
      </c>
      <c r="J1518" s="30" t="str">
        <f>①陸連データ貼付け!J1518</f>
        <v>イーエーアイチ</v>
      </c>
      <c r="K1518" s="30" t="str">
        <f t="shared" si="77"/>
        <v>eA愛知</v>
      </c>
      <c r="L1518" s="30" t="str">
        <f>IF(①陸連データ貼付け!P1518="","",①陸連データ貼付け!P1518)</f>
        <v/>
      </c>
      <c r="M1518" s="30" t="str">
        <f>①陸連データ貼付け!Q1518</f>
        <v>一般</v>
      </c>
    </row>
    <row r="1519" spans="1:13">
      <c r="A1519" s="30" t="str">
        <f>IF(①陸連データ貼付け!M1519="","",①陸連データ貼付け!M1519)</f>
        <v>A205</v>
      </c>
      <c r="B1519" s="30" t="str">
        <f t="shared" si="75"/>
        <v>A</v>
      </c>
      <c r="C1519" s="30" t="str">
        <f t="shared" si="76"/>
        <v>205</v>
      </c>
      <c r="D1519" s="30">
        <f>①陸連データ貼付け!B1519</f>
        <v>69509635</v>
      </c>
      <c r="E1519" s="30" t="str">
        <f>①陸連データ貼付け!C1519</f>
        <v>三好　守</v>
      </c>
      <c r="F1519" s="30" t="str">
        <f>ASC(①陸連データ貼付け!D1519)</f>
        <v>ﾐﾖｼ ﾏﾓﾙ</v>
      </c>
      <c r="G1519" s="30" t="str">
        <f>①陸連データ貼付け!E1519</f>
        <v>男</v>
      </c>
      <c r="H1519" s="30">
        <f>①陸連データ貼付け!H1519</f>
        <v>19071</v>
      </c>
      <c r="I1519" s="30" t="str">
        <f>①陸連データ貼付け!I1519</f>
        <v>eA愛知</v>
      </c>
      <c r="J1519" s="30" t="str">
        <f>①陸連データ貼付け!J1519</f>
        <v>イーエーアイチ</v>
      </c>
      <c r="K1519" s="30" t="str">
        <f t="shared" si="77"/>
        <v>eA愛知</v>
      </c>
      <c r="L1519" s="30" t="str">
        <f>IF(①陸連データ貼付け!P1519="","",①陸連データ貼付け!P1519)</f>
        <v/>
      </c>
      <c r="M1519" s="30" t="str">
        <f>①陸連データ貼付け!Q1519</f>
        <v>一般</v>
      </c>
    </row>
    <row r="1520" spans="1:13">
      <c r="A1520" s="30" t="str">
        <f>IF(①陸連データ貼付け!M1520="","",①陸連データ貼付け!M1520)</f>
        <v>A198</v>
      </c>
      <c r="B1520" s="30" t="str">
        <f t="shared" si="75"/>
        <v>A</v>
      </c>
      <c r="C1520" s="30" t="str">
        <f t="shared" si="76"/>
        <v>198</v>
      </c>
      <c r="D1520" s="30">
        <f>①陸連データ貼付け!B1520</f>
        <v>5114819</v>
      </c>
      <c r="E1520" s="30" t="str">
        <f>①陸連データ貼付け!C1520</f>
        <v>村瀬　豊明</v>
      </c>
      <c r="F1520" s="30" t="str">
        <f>ASC(①陸連データ貼付け!D1520)</f>
        <v>ﾑﾗｾ ﾄﾖｱｷ</v>
      </c>
      <c r="G1520" s="30" t="str">
        <f>①陸連データ貼付け!E1520</f>
        <v>男</v>
      </c>
      <c r="H1520" s="30">
        <f>①陸連データ貼付け!H1520</f>
        <v>19071</v>
      </c>
      <c r="I1520" s="30" t="str">
        <f>①陸連データ貼付け!I1520</f>
        <v>eA愛知</v>
      </c>
      <c r="J1520" s="30" t="str">
        <f>①陸連データ貼付け!J1520</f>
        <v>イーエーアイチ</v>
      </c>
      <c r="K1520" s="30" t="str">
        <f t="shared" si="77"/>
        <v>eA愛知</v>
      </c>
      <c r="L1520" s="30" t="str">
        <f>IF(①陸連データ貼付け!P1520="","",①陸連データ貼付け!P1520)</f>
        <v/>
      </c>
      <c r="M1520" s="30" t="str">
        <f>①陸連データ貼付け!Q1520</f>
        <v>一般</v>
      </c>
    </row>
    <row r="1521" spans="1:13">
      <c r="A1521" s="30" t="str">
        <f>IF(①陸連データ貼付け!M1521="","",①陸連データ貼付け!M1521)</f>
        <v>A189</v>
      </c>
      <c r="B1521" s="30" t="str">
        <f t="shared" si="75"/>
        <v>A</v>
      </c>
      <c r="C1521" s="30" t="str">
        <f t="shared" si="76"/>
        <v>189</v>
      </c>
      <c r="D1521" s="30">
        <f>①陸連データ貼付け!B1521</f>
        <v>58892941</v>
      </c>
      <c r="E1521" s="30" t="str">
        <f>①陸連データ貼付け!C1521</f>
        <v>安田　伯美</v>
      </c>
      <c r="F1521" s="30" t="str">
        <f>ASC(①陸連データ貼付け!D1521)</f>
        <v>ﾔｽﾀﾞ ｵｻﾐ</v>
      </c>
      <c r="G1521" s="30" t="str">
        <f>①陸連データ貼付け!E1521</f>
        <v>女</v>
      </c>
      <c r="H1521" s="30">
        <f>①陸連データ貼付け!H1521</f>
        <v>19071</v>
      </c>
      <c r="I1521" s="30" t="str">
        <f>①陸連データ貼付け!I1521</f>
        <v>eA愛知</v>
      </c>
      <c r="J1521" s="30" t="str">
        <f>①陸連データ貼付け!J1521</f>
        <v>イーエーアイチ</v>
      </c>
      <c r="K1521" s="30" t="str">
        <f t="shared" si="77"/>
        <v>eA愛知</v>
      </c>
      <c r="L1521" s="30" t="str">
        <f>IF(①陸連データ貼付け!P1521="","",①陸連データ貼付け!P1521)</f>
        <v/>
      </c>
      <c r="M1521" s="30" t="str">
        <f>①陸連データ貼付け!Q1521</f>
        <v>一般</v>
      </c>
    </row>
    <row r="1522" spans="1:13">
      <c r="A1522" s="30" t="str">
        <f>IF(①陸連データ貼付け!M1522="","",①陸連データ貼付け!M1522)</f>
        <v>A188</v>
      </c>
      <c r="B1522" s="30" t="str">
        <f t="shared" si="75"/>
        <v>A</v>
      </c>
      <c r="C1522" s="30" t="str">
        <f t="shared" si="76"/>
        <v>188</v>
      </c>
      <c r="D1522" s="30">
        <f>①陸連データ貼付け!B1522</f>
        <v>58892840</v>
      </c>
      <c r="E1522" s="30" t="str">
        <f>①陸連データ貼付け!C1522</f>
        <v>安田　文雄</v>
      </c>
      <c r="F1522" s="30" t="str">
        <f>ASC(①陸連データ貼付け!D1522)</f>
        <v>ﾔｽﾀﾞ ﾌﾐｵ</v>
      </c>
      <c r="G1522" s="30" t="str">
        <f>①陸連データ貼付け!E1522</f>
        <v>男</v>
      </c>
      <c r="H1522" s="30">
        <f>①陸連データ貼付け!H1522</f>
        <v>19071</v>
      </c>
      <c r="I1522" s="30" t="str">
        <f>①陸連データ貼付け!I1522</f>
        <v>eA愛知</v>
      </c>
      <c r="J1522" s="30" t="str">
        <f>①陸連データ貼付け!J1522</f>
        <v>イーエーアイチ</v>
      </c>
      <c r="K1522" s="30" t="str">
        <f t="shared" si="77"/>
        <v>eA愛知</v>
      </c>
      <c r="L1522" s="30" t="str">
        <f>IF(①陸連データ貼付け!P1522="","",①陸連データ貼付け!P1522)</f>
        <v/>
      </c>
      <c r="M1522" s="30" t="str">
        <f>①陸連データ貼付け!Q1522</f>
        <v>一般</v>
      </c>
    </row>
    <row r="1523" spans="1:13">
      <c r="A1523" s="30" t="str">
        <f>IF(①陸連データ貼付け!M1523="","",①陸連データ貼付け!M1523)</f>
        <v>A207</v>
      </c>
      <c r="B1523" s="30" t="str">
        <f t="shared" si="75"/>
        <v>A</v>
      </c>
      <c r="C1523" s="30" t="str">
        <f t="shared" si="76"/>
        <v>207</v>
      </c>
      <c r="D1523" s="30">
        <f>①陸連データ貼付け!B1523</f>
        <v>85722529</v>
      </c>
      <c r="E1523" s="30" t="str">
        <f>①陸連データ貼付け!C1523</f>
        <v>山口　由香里</v>
      </c>
      <c r="F1523" s="30" t="str">
        <f>ASC(①陸連データ貼付け!D1523)</f>
        <v>ﾔﾏｸﾞﾁ ﾕｶﾘ</v>
      </c>
      <c r="G1523" s="30" t="str">
        <f>①陸連データ貼付け!E1523</f>
        <v>女</v>
      </c>
      <c r="H1523" s="30">
        <f>①陸連データ貼付け!H1523</f>
        <v>19071</v>
      </c>
      <c r="I1523" s="30" t="str">
        <f>①陸連データ貼付け!I1523</f>
        <v>eA愛知</v>
      </c>
      <c r="J1523" s="30" t="str">
        <f>①陸連データ貼付け!J1523</f>
        <v>イーエーアイチ</v>
      </c>
      <c r="K1523" s="30" t="str">
        <f t="shared" si="77"/>
        <v>eA愛知</v>
      </c>
      <c r="L1523" s="30" t="str">
        <f>IF(①陸連データ貼付け!P1523="","",①陸連データ貼付け!P1523)</f>
        <v/>
      </c>
      <c r="M1523" s="30" t="str">
        <f>①陸連データ貼付け!Q1523</f>
        <v>一般</v>
      </c>
    </row>
    <row r="1524" spans="1:13">
      <c r="A1524" s="30" t="str">
        <f>IF(①陸連データ貼付け!M1524="","",①陸連データ貼付け!M1524)</f>
        <v>A161</v>
      </c>
      <c r="B1524" s="30" t="str">
        <f t="shared" si="75"/>
        <v>A</v>
      </c>
      <c r="C1524" s="30" t="str">
        <f t="shared" si="76"/>
        <v>161</v>
      </c>
      <c r="D1524" s="30">
        <f>①陸連データ貼付け!B1524</f>
        <v>5125316</v>
      </c>
      <c r="E1524" s="30" t="str">
        <f>①陸連データ貼付け!C1524</f>
        <v>山田　裕康</v>
      </c>
      <c r="F1524" s="30" t="str">
        <f>ASC(①陸連データ貼付け!D1524)</f>
        <v>ﾔﾏﾀﾞ ﾋﾛﾔｽ</v>
      </c>
      <c r="G1524" s="30" t="str">
        <f>①陸連データ貼付け!E1524</f>
        <v>男</v>
      </c>
      <c r="H1524" s="30">
        <f>①陸連データ貼付け!H1524</f>
        <v>19071</v>
      </c>
      <c r="I1524" s="30" t="str">
        <f>①陸連データ貼付け!I1524</f>
        <v>eA愛知</v>
      </c>
      <c r="J1524" s="30" t="str">
        <f>①陸連データ貼付け!J1524</f>
        <v>イーエーアイチ</v>
      </c>
      <c r="K1524" s="30" t="str">
        <f t="shared" si="77"/>
        <v>eA愛知</v>
      </c>
      <c r="L1524" s="30" t="str">
        <f>IF(①陸連データ貼付け!P1524="","",①陸連データ貼付け!P1524)</f>
        <v/>
      </c>
      <c r="M1524" s="30" t="str">
        <f>①陸連データ貼付け!Q1524</f>
        <v>一般</v>
      </c>
    </row>
    <row r="1525" spans="1:13">
      <c r="A1525" s="30" t="str">
        <f>IF(①陸連データ貼付け!M1525="","",①陸連データ貼付け!M1525)</f>
        <v>A206</v>
      </c>
      <c r="B1525" s="30" t="str">
        <f t="shared" si="75"/>
        <v>A</v>
      </c>
      <c r="C1525" s="30" t="str">
        <f t="shared" si="76"/>
        <v>206</v>
      </c>
      <c r="D1525" s="30">
        <f>①陸連データ貼付け!B1525</f>
        <v>85290630</v>
      </c>
      <c r="E1525" s="30" t="str">
        <f>①陸連データ貼付け!C1525</f>
        <v>山本　和夫</v>
      </c>
      <c r="F1525" s="30" t="str">
        <f>ASC(①陸連データ貼付け!D1525)</f>
        <v>ﾔﾏﾓﾄ ｶｽﾞｵ</v>
      </c>
      <c r="G1525" s="30" t="str">
        <f>①陸連データ貼付け!E1525</f>
        <v>男</v>
      </c>
      <c r="H1525" s="30">
        <f>①陸連データ貼付け!H1525</f>
        <v>19071</v>
      </c>
      <c r="I1525" s="30" t="str">
        <f>①陸連データ貼付け!I1525</f>
        <v>eA愛知</v>
      </c>
      <c r="J1525" s="30" t="str">
        <f>①陸連データ貼付け!J1525</f>
        <v>イーエーアイチ</v>
      </c>
      <c r="K1525" s="30" t="str">
        <f t="shared" si="77"/>
        <v>eA愛知</v>
      </c>
      <c r="L1525" s="30" t="str">
        <f>IF(①陸連データ貼付け!P1525="","",①陸連データ貼付け!P1525)</f>
        <v/>
      </c>
      <c r="M1525" s="30" t="str">
        <f>①陸連データ貼付け!Q1525</f>
        <v>一般</v>
      </c>
    </row>
    <row r="1526" spans="1:13">
      <c r="A1526" s="30" t="str">
        <f>IF(①陸連データ貼付け!M1526="","",①陸連データ貼付け!M1526)</f>
        <v>A158</v>
      </c>
      <c r="B1526" s="30" t="str">
        <f t="shared" si="75"/>
        <v>A</v>
      </c>
      <c r="C1526" s="30" t="str">
        <f t="shared" si="76"/>
        <v>158</v>
      </c>
      <c r="D1526" s="30">
        <f>①陸連データ貼付け!B1526</f>
        <v>5121413</v>
      </c>
      <c r="E1526" s="30" t="str">
        <f>①陸連データ貼付け!C1526</f>
        <v>山本　恭司</v>
      </c>
      <c r="F1526" s="30" t="str">
        <f>ASC(①陸連データ貼付け!D1526)</f>
        <v>ﾔﾏﾓﾄ ｷｮｳｼﾞ</v>
      </c>
      <c r="G1526" s="30" t="str">
        <f>①陸連データ貼付け!E1526</f>
        <v>男</v>
      </c>
      <c r="H1526" s="30">
        <f>①陸連データ貼付け!H1526</f>
        <v>19071</v>
      </c>
      <c r="I1526" s="30" t="str">
        <f>①陸連データ貼付け!I1526</f>
        <v>eA愛知</v>
      </c>
      <c r="J1526" s="30" t="str">
        <f>①陸連データ貼付け!J1526</f>
        <v>イーエーアイチ</v>
      </c>
      <c r="K1526" s="30" t="str">
        <f t="shared" si="77"/>
        <v>eA愛知</v>
      </c>
      <c r="L1526" s="30" t="str">
        <f>IF(①陸連データ貼付け!P1526="","",①陸連データ貼付け!P1526)</f>
        <v/>
      </c>
      <c r="M1526" s="30" t="str">
        <f>①陸連データ貼付け!Q1526</f>
        <v>一般</v>
      </c>
    </row>
    <row r="1527" spans="1:13">
      <c r="A1527" s="30" t="str">
        <f>IF(①陸連データ貼付け!M1527="","",①陸連データ貼付け!M1527)</f>
        <v>A190</v>
      </c>
      <c r="B1527" s="30" t="str">
        <f t="shared" si="75"/>
        <v>A</v>
      </c>
      <c r="C1527" s="30" t="str">
        <f t="shared" si="76"/>
        <v>190</v>
      </c>
      <c r="D1527" s="30">
        <f>①陸連データ貼付け!B1527</f>
        <v>58893134</v>
      </c>
      <c r="E1527" s="30" t="str">
        <f>①陸連データ貼付け!C1527</f>
        <v>吉野　修</v>
      </c>
      <c r="F1527" s="30" t="str">
        <f>ASC(①陸連データ貼付け!D1527)</f>
        <v>ﾖｼﾉ ｵｻﾑ</v>
      </c>
      <c r="G1527" s="30" t="str">
        <f>①陸連データ貼付け!E1527</f>
        <v>男</v>
      </c>
      <c r="H1527" s="30">
        <f>①陸連データ貼付け!H1527</f>
        <v>19071</v>
      </c>
      <c r="I1527" s="30" t="str">
        <f>①陸連データ貼付け!I1527</f>
        <v>eA愛知</v>
      </c>
      <c r="J1527" s="30" t="str">
        <f>①陸連データ貼付け!J1527</f>
        <v>イーエーアイチ</v>
      </c>
      <c r="K1527" s="30" t="str">
        <f t="shared" si="77"/>
        <v>eA愛知</v>
      </c>
      <c r="L1527" s="30" t="str">
        <f>IF(①陸連データ貼付け!P1527="","",①陸連データ貼付け!P1527)</f>
        <v/>
      </c>
      <c r="M1527" s="30" t="str">
        <f>①陸連データ貼付け!Q1527</f>
        <v>一般</v>
      </c>
    </row>
    <row r="1528" spans="1:13">
      <c r="A1528" s="30" t="str">
        <f>IF(①陸連データ貼付け!M1528="","",①陸連データ貼付け!M1528)</f>
        <v>2-029</v>
      </c>
      <c r="B1528" s="30" t="str">
        <f t="shared" si="75"/>
        <v>2</v>
      </c>
      <c r="C1528" s="30" t="str">
        <f t="shared" si="76"/>
        <v>-029</v>
      </c>
      <c r="D1528" s="30">
        <f>①陸連データ貼付け!B1528</f>
        <v>45831829</v>
      </c>
      <c r="E1528" s="30" t="str">
        <f>①陸連データ貼付け!C1528</f>
        <v>飯田　正章</v>
      </c>
      <c r="F1528" s="30" t="str">
        <f>ASC(①陸連データ貼付け!D1528)</f>
        <v>ｲｲﾀﾞ ﾏｻｱｷ</v>
      </c>
      <c r="G1528" s="30" t="str">
        <f>①陸連データ貼付け!E1528</f>
        <v>男</v>
      </c>
      <c r="H1528" s="30">
        <f>①陸連データ貼付け!H1528</f>
        <v>19903</v>
      </c>
      <c r="I1528" s="30" t="str">
        <f>①陸連データ貼付け!I1528</f>
        <v>稲沢AC</v>
      </c>
      <c r="J1528" s="30" t="str">
        <f>①陸連データ貼付け!J1528</f>
        <v>イナザワエーシー</v>
      </c>
      <c r="K1528" s="30" t="str">
        <f t="shared" si="77"/>
        <v>稲沢AC</v>
      </c>
      <c r="L1528" s="30" t="str">
        <f>IF(①陸連データ貼付け!P1528="","",①陸連データ貼付け!P1528)</f>
        <v/>
      </c>
      <c r="M1528" s="30" t="str">
        <f>①陸連データ貼付け!Q1528</f>
        <v>一般</v>
      </c>
    </row>
    <row r="1529" spans="1:13">
      <c r="A1529" s="30" t="str">
        <f>IF(①陸連データ貼付け!M1529="","",①陸連データ貼付け!M1529)</f>
        <v>A92</v>
      </c>
      <c r="B1529" s="30" t="str">
        <f t="shared" si="75"/>
        <v>A</v>
      </c>
      <c r="C1529" s="30" t="str">
        <f t="shared" si="76"/>
        <v>92</v>
      </c>
      <c r="D1529" s="30">
        <f>①陸連データ貼付け!B1529</f>
        <v>24857834</v>
      </c>
      <c r="E1529" s="30" t="str">
        <f>①陸連データ貼付け!C1529</f>
        <v>伊藤　浩一</v>
      </c>
      <c r="F1529" s="30" t="str">
        <f>ASC(①陸連データ貼付け!D1529)</f>
        <v>ｲﾄｳ ｺｳｲﾁ</v>
      </c>
      <c r="G1529" s="30" t="str">
        <f>①陸連データ貼付け!E1529</f>
        <v>男</v>
      </c>
      <c r="H1529" s="30">
        <f>①陸連データ貼付け!H1529</f>
        <v>19903</v>
      </c>
      <c r="I1529" s="30" t="str">
        <f>①陸連データ貼付け!I1529</f>
        <v>稲沢AC</v>
      </c>
      <c r="J1529" s="30" t="str">
        <f>①陸連データ貼付け!J1529</f>
        <v>イナザワエーシー</v>
      </c>
      <c r="K1529" s="30" t="str">
        <f t="shared" si="77"/>
        <v>稲沢AC</v>
      </c>
      <c r="L1529" s="30" t="str">
        <f>IF(①陸連データ貼付け!P1529="","",①陸連データ貼付け!P1529)</f>
        <v/>
      </c>
      <c r="M1529" s="30" t="str">
        <f>①陸連データ貼付け!Q1529</f>
        <v>一般</v>
      </c>
    </row>
    <row r="1530" spans="1:13">
      <c r="A1530" s="30" t="str">
        <f>IF(①陸連データ貼付け!M1530="","",①陸連データ貼付け!M1530)</f>
        <v>A93</v>
      </c>
      <c r="B1530" s="30" t="str">
        <f t="shared" si="75"/>
        <v>A</v>
      </c>
      <c r="C1530" s="30" t="str">
        <f t="shared" si="76"/>
        <v>93</v>
      </c>
      <c r="D1530" s="30">
        <f>①陸連データ貼付け!B1530</f>
        <v>24858734</v>
      </c>
      <c r="E1530" s="30" t="str">
        <f>①陸連データ貼付け!C1530</f>
        <v>大島　英夫</v>
      </c>
      <c r="F1530" s="30" t="str">
        <f>ASC(①陸連データ貼付け!D1530)</f>
        <v>ｵｵｼﾏ ﾋﾃﾞｵ</v>
      </c>
      <c r="G1530" s="30" t="str">
        <f>①陸連データ貼付け!E1530</f>
        <v>男</v>
      </c>
      <c r="H1530" s="30">
        <f>①陸連データ貼付け!H1530</f>
        <v>19903</v>
      </c>
      <c r="I1530" s="30" t="str">
        <f>①陸連データ貼付け!I1530</f>
        <v>稲沢AC</v>
      </c>
      <c r="J1530" s="30" t="str">
        <f>①陸連データ貼付け!J1530</f>
        <v>イナザワエーシー</v>
      </c>
      <c r="K1530" s="30" t="str">
        <f t="shared" si="77"/>
        <v>稲沢AC</v>
      </c>
      <c r="L1530" s="30" t="str">
        <f>IF(①陸連データ貼付け!P1530="","",①陸連データ貼付け!P1530)</f>
        <v/>
      </c>
      <c r="M1530" s="30" t="str">
        <f>①陸連データ貼付け!Q1530</f>
        <v>一般</v>
      </c>
    </row>
    <row r="1531" spans="1:13">
      <c r="A1531" s="30" t="str">
        <f>IF(①陸連データ貼付け!M1531="","",①陸連データ貼付け!M1531)</f>
        <v>A95</v>
      </c>
      <c r="B1531" s="30" t="str">
        <f t="shared" si="75"/>
        <v>A</v>
      </c>
      <c r="C1531" s="30" t="str">
        <f t="shared" si="76"/>
        <v>95</v>
      </c>
      <c r="D1531" s="30">
        <f>①陸連データ貼付け!B1531</f>
        <v>72747734</v>
      </c>
      <c r="E1531" s="30" t="str">
        <f>①陸連データ貼付け!C1531</f>
        <v>酒井　康雄</v>
      </c>
      <c r="F1531" s="30" t="str">
        <f>ASC(①陸連データ貼付け!D1531)</f>
        <v>ｻｶｲ ﾔｽｵ</v>
      </c>
      <c r="G1531" s="30" t="str">
        <f>①陸連データ貼付け!E1531</f>
        <v>男</v>
      </c>
      <c r="H1531" s="30">
        <f>①陸連データ貼付け!H1531</f>
        <v>19903</v>
      </c>
      <c r="I1531" s="30" t="str">
        <f>①陸連データ貼付け!I1531</f>
        <v>稲沢AC</v>
      </c>
      <c r="J1531" s="30" t="str">
        <f>①陸連データ貼付け!J1531</f>
        <v>イナザワエーシー</v>
      </c>
      <c r="K1531" s="30" t="str">
        <f t="shared" si="77"/>
        <v>稲沢AC</v>
      </c>
      <c r="L1531" s="30" t="str">
        <f>IF(①陸連データ貼付け!P1531="","",①陸連データ貼付け!P1531)</f>
        <v/>
      </c>
      <c r="M1531" s="30" t="str">
        <f>①陸連データ貼付け!Q1531</f>
        <v>一般</v>
      </c>
    </row>
    <row r="1532" spans="1:13">
      <c r="A1532" s="30" t="str">
        <f>IF(①陸連データ貼付け!M1532="","",①陸連データ貼付け!M1532)</f>
        <v>A89</v>
      </c>
      <c r="B1532" s="30" t="str">
        <f t="shared" si="75"/>
        <v>A</v>
      </c>
      <c r="C1532" s="30" t="str">
        <f t="shared" si="76"/>
        <v>89</v>
      </c>
      <c r="D1532" s="30">
        <f>①陸連データ貼付け!B1532</f>
        <v>5344925</v>
      </c>
      <c r="E1532" s="30" t="str">
        <f>①陸連データ貼付け!C1532</f>
        <v>諏訪　達也</v>
      </c>
      <c r="F1532" s="30" t="str">
        <f>ASC(①陸連データ貼付け!D1532)</f>
        <v>ｽﾜ ﾀﾂﾔ</v>
      </c>
      <c r="G1532" s="30" t="str">
        <f>①陸連データ貼付け!E1532</f>
        <v>男</v>
      </c>
      <c r="H1532" s="30">
        <f>①陸連データ貼付け!H1532</f>
        <v>19903</v>
      </c>
      <c r="I1532" s="30" t="str">
        <f>①陸連データ貼付け!I1532</f>
        <v>稲沢AC</v>
      </c>
      <c r="J1532" s="30" t="str">
        <f>①陸連データ貼付け!J1532</f>
        <v>イナザワエーシー</v>
      </c>
      <c r="K1532" s="30" t="str">
        <f t="shared" si="77"/>
        <v>稲沢AC</v>
      </c>
      <c r="L1532" s="30" t="str">
        <f>IF(①陸連データ貼付け!P1532="","",①陸連データ貼付け!P1532)</f>
        <v/>
      </c>
      <c r="M1532" s="30" t="str">
        <f>①陸連データ貼付け!Q1532</f>
        <v>一般</v>
      </c>
    </row>
    <row r="1533" spans="1:13">
      <c r="A1533" s="30" t="str">
        <f>IF(①陸連データ貼付け!M1533="","",①陸連データ貼付け!M1533)</f>
        <v>A91</v>
      </c>
      <c r="B1533" s="30" t="str">
        <f t="shared" si="75"/>
        <v>A</v>
      </c>
      <c r="C1533" s="30" t="str">
        <f t="shared" si="76"/>
        <v>91</v>
      </c>
      <c r="D1533" s="30">
        <f>①陸連データ貼付け!B1533</f>
        <v>24856833</v>
      </c>
      <c r="E1533" s="30" t="str">
        <f>①陸連データ貼付け!C1533</f>
        <v>棚橋　達雄</v>
      </c>
      <c r="F1533" s="30" t="str">
        <f>ASC(①陸連データ貼付け!D1533)</f>
        <v>ﾀﾅﾊｼ ﾀﾂｵ</v>
      </c>
      <c r="G1533" s="30" t="str">
        <f>①陸連データ貼付け!E1533</f>
        <v>男</v>
      </c>
      <c r="H1533" s="30">
        <f>①陸連データ貼付け!H1533</f>
        <v>19903</v>
      </c>
      <c r="I1533" s="30" t="str">
        <f>①陸連データ貼付け!I1533</f>
        <v>稲沢AC</v>
      </c>
      <c r="J1533" s="30" t="str">
        <f>①陸連データ貼付け!J1533</f>
        <v>イナザワエーシー</v>
      </c>
      <c r="K1533" s="30" t="str">
        <f t="shared" si="77"/>
        <v>稲沢AC</v>
      </c>
      <c r="L1533" s="30" t="str">
        <f>IF(①陸連データ貼付け!P1533="","",①陸連データ貼付け!P1533)</f>
        <v/>
      </c>
      <c r="M1533" s="30" t="str">
        <f>①陸連データ貼付け!Q1533</f>
        <v>一般</v>
      </c>
    </row>
    <row r="1534" spans="1:13">
      <c r="A1534" s="30" t="str">
        <f>IF(①陸連データ貼付け!M1534="","",①陸連データ貼付け!M1534)</f>
        <v>A94</v>
      </c>
      <c r="B1534" s="30" t="str">
        <f t="shared" si="75"/>
        <v>A</v>
      </c>
      <c r="C1534" s="30" t="str">
        <f t="shared" si="76"/>
        <v>94</v>
      </c>
      <c r="D1534" s="30">
        <f>①陸連データ貼付け!B1534</f>
        <v>72747633</v>
      </c>
      <c r="E1534" s="30" t="str">
        <f>①陸連データ貼付け!C1534</f>
        <v>津田　哲男</v>
      </c>
      <c r="F1534" s="30" t="str">
        <f>ASC(①陸連データ貼付け!D1534)</f>
        <v>ﾂﾀﾞ ﾃﾂｵ</v>
      </c>
      <c r="G1534" s="30" t="str">
        <f>①陸連データ貼付け!E1534</f>
        <v>男</v>
      </c>
      <c r="H1534" s="30">
        <f>①陸連データ貼付け!H1534</f>
        <v>19903</v>
      </c>
      <c r="I1534" s="30" t="str">
        <f>①陸連データ貼付け!I1534</f>
        <v>稲沢AC</v>
      </c>
      <c r="J1534" s="30" t="str">
        <f>①陸連データ貼付け!J1534</f>
        <v>イナザワエーシー</v>
      </c>
      <c r="K1534" s="30" t="str">
        <f t="shared" si="77"/>
        <v>稲沢AC</v>
      </c>
      <c r="L1534" s="30" t="str">
        <f>IF(①陸連データ貼付け!P1534="","",①陸連データ貼付け!P1534)</f>
        <v/>
      </c>
      <c r="M1534" s="30" t="str">
        <f>①陸連データ貼付け!Q1534</f>
        <v>一般</v>
      </c>
    </row>
    <row r="1535" spans="1:13">
      <c r="A1535" s="30" t="str">
        <f>IF(①陸連データ貼付け!M1535="","",①陸連データ貼付け!M1535)</f>
        <v>A96</v>
      </c>
      <c r="B1535" s="30" t="str">
        <f t="shared" si="75"/>
        <v>A</v>
      </c>
      <c r="C1535" s="30" t="str">
        <f t="shared" si="76"/>
        <v>96</v>
      </c>
      <c r="D1535" s="30">
        <f>①陸連データ貼付け!B1535</f>
        <v>84897238</v>
      </c>
      <c r="E1535" s="30" t="str">
        <f>①陸連データ貼付け!C1535</f>
        <v>藤本　慎司</v>
      </c>
      <c r="F1535" s="30" t="str">
        <f>ASC(①陸連データ貼付け!D1535)</f>
        <v>ﾌｼﾞﾓﾄ ｼﾝｼﾞ</v>
      </c>
      <c r="G1535" s="30" t="str">
        <f>①陸連データ貼付け!E1535</f>
        <v>男</v>
      </c>
      <c r="H1535" s="30">
        <f>①陸連データ貼付け!H1535</f>
        <v>19903</v>
      </c>
      <c r="I1535" s="30" t="str">
        <f>①陸連データ貼付け!I1535</f>
        <v>稲沢AC</v>
      </c>
      <c r="J1535" s="30" t="str">
        <f>①陸連データ貼付け!J1535</f>
        <v>イナザワエーシー</v>
      </c>
      <c r="K1535" s="30" t="str">
        <f t="shared" si="77"/>
        <v>稲沢AC</v>
      </c>
      <c r="L1535" s="30" t="str">
        <f>IF(①陸連データ貼付け!P1535="","",①陸連データ貼付け!P1535)</f>
        <v/>
      </c>
      <c r="M1535" s="30" t="str">
        <f>①陸連データ貼付け!Q1535</f>
        <v>一般</v>
      </c>
    </row>
    <row r="1536" spans="1:13">
      <c r="A1536" s="30" t="str">
        <f>IF(①陸連データ貼付け!M1536="","",①陸連データ貼付け!M1536)</f>
        <v>2-028</v>
      </c>
      <c r="B1536" s="30" t="str">
        <f t="shared" si="75"/>
        <v>2</v>
      </c>
      <c r="C1536" s="30" t="str">
        <f t="shared" si="76"/>
        <v>-028</v>
      </c>
      <c r="D1536" s="30">
        <f>①陸連データ貼付け!B1536</f>
        <v>24856227</v>
      </c>
      <c r="E1536" s="30" t="str">
        <f>①陸連データ貼付け!C1536</f>
        <v>森本　治郎</v>
      </c>
      <c r="F1536" s="30" t="str">
        <f>ASC(①陸連データ貼付け!D1536)</f>
        <v>ﾓﾘﾓﾄ ｼﾞﾛｳ</v>
      </c>
      <c r="G1536" s="30" t="str">
        <f>①陸連データ貼付け!E1536</f>
        <v>男</v>
      </c>
      <c r="H1536" s="30">
        <f>①陸連データ貼付け!H1536</f>
        <v>19903</v>
      </c>
      <c r="I1536" s="30" t="str">
        <f>①陸連データ貼付け!I1536</f>
        <v>稲沢AC</v>
      </c>
      <c r="J1536" s="30" t="str">
        <f>①陸連データ貼付け!J1536</f>
        <v>イナザワエーシー</v>
      </c>
      <c r="K1536" s="30" t="str">
        <f t="shared" si="77"/>
        <v>稲沢AC</v>
      </c>
      <c r="L1536" s="30" t="str">
        <f>IF(①陸連データ貼付け!P1536="","",①陸連データ貼付け!P1536)</f>
        <v/>
      </c>
      <c r="M1536" s="30" t="str">
        <f>①陸連データ貼付け!Q1536</f>
        <v>一般</v>
      </c>
    </row>
    <row r="1537" spans="1:13">
      <c r="A1537" s="30" t="str">
        <f>IF(①陸連データ貼付け!M1537="","",①陸連データ貼付け!M1537)</f>
        <v>A90</v>
      </c>
      <c r="B1537" s="30" t="str">
        <f t="shared" si="75"/>
        <v>A</v>
      </c>
      <c r="C1537" s="30" t="str">
        <f t="shared" si="76"/>
        <v>90</v>
      </c>
      <c r="D1537" s="30">
        <f>①陸連データ貼付け!B1537</f>
        <v>24856631</v>
      </c>
      <c r="E1537" s="30" t="str">
        <f>①陸連データ貼付け!C1537</f>
        <v>吉川　邦昭</v>
      </c>
      <c r="F1537" s="30" t="str">
        <f>ASC(①陸連データ貼付け!D1537)</f>
        <v>ﾖｼｶﾜ ｸﾆｱｷ</v>
      </c>
      <c r="G1537" s="30" t="str">
        <f>①陸連データ貼付け!E1537</f>
        <v>男</v>
      </c>
      <c r="H1537" s="30">
        <f>①陸連データ貼付け!H1537</f>
        <v>19903</v>
      </c>
      <c r="I1537" s="30" t="str">
        <f>①陸連データ貼付け!I1537</f>
        <v>稲沢AC</v>
      </c>
      <c r="J1537" s="30" t="str">
        <f>①陸連データ貼付け!J1537</f>
        <v>イナザワエーシー</v>
      </c>
      <c r="K1537" s="30" t="str">
        <f t="shared" si="77"/>
        <v>稲沢AC</v>
      </c>
      <c r="L1537" s="30" t="str">
        <f>IF(①陸連データ貼付け!P1537="","",①陸連データ貼付け!P1537)</f>
        <v/>
      </c>
      <c r="M1537" s="30" t="str">
        <f>①陸連データ貼付け!Q1537</f>
        <v>一般</v>
      </c>
    </row>
    <row r="1538" spans="1:13">
      <c r="A1538" s="30" t="str">
        <f>IF(①陸連データ貼付け!M1538="","",①陸連データ貼付け!M1538)</f>
        <v>A74</v>
      </c>
      <c r="B1538" s="30" t="str">
        <f t="shared" si="75"/>
        <v>A</v>
      </c>
      <c r="C1538" s="30" t="str">
        <f t="shared" si="76"/>
        <v>74</v>
      </c>
      <c r="D1538" s="30">
        <f>①陸連データ貼付け!B1538</f>
        <v>72084930</v>
      </c>
      <c r="E1538" s="30" t="str">
        <f>①陸連データ貼付け!C1538</f>
        <v>伊藤　嶺一郎</v>
      </c>
      <c r="F1538" s="30" t="str">
        <f>ASC(①陸連データ貼付け!D1538)</f>
        <v>ｲﾄｳ ﾘｮｳｲﾁﾛｳ</v>
      </c>
      <c r="G1538" s="30" t="str">
        <f>①陸連データ貼付け!E1538</f>
        <v>男</v>
      </c>
      <c r="H1538" s="30">
        <f>①陸連データ貼付け!H1538</f>
        <v>29707</v>
      </c>
      <c r="I1538" s="30" t="str">
        <f>①陸連データ貼付け!I1538</f>
        <v>ウェーブ</v>
      </c>
      <c r="J1538" s="30" t="str">
        <f>①陸連データ貼付け!J1538</f>
        <v>ウェーブ</v>
      </c>
      <c r="K1538" s="30" t="str">
        <f t="shared" si="77"/>
        <v>ウェーブ</v>
      </c>
      <c r="L1538" s="30" t="str">
        <f>IF(①陸連データ貼付け!P1538="","",①陸連データ貼付け!P1538)</f>
        <v/>
      </c>
      <c r="M1538" s="30" t="str">
        <f>①陸連データ貼付け!Q1538</f>
        <v>一般</v>
      </c>
    </row>
    <row r="1539" spans="1:13">
      <c r="A1539" s="30" t="str">
        <f>IF(①陸連データ貼付け!M1539="","",①陸連データ貼付け!M1539)</f>
        <v>A81</v>
      </c>
      <c r="B1539" s="30" t="str">
        <f t="shared" si="75"/>
        <v>A</v>
      </c>
      <c r="C1539" s="30" t="str">
        <f t="shared" si="76"/>
        <v>81</v>
      </c>
      <c r="D1539" s="30">
        <f>①陸連データ貼付け!B1539</f>
        <v>96960434</v>
      </c>
      <c r="E1539" s="30" t="str">
        <f>①陸連データ貼付け!C1539</f>
        <v>杁本　皓貴</v>
      </c>
      <c r="F1539" s="30" t="str">
        <f>ASC(①陸連データ貼付け!D1539)</f>
        <v>ｲﾘﾓﾄ ｺｳｷ</v>
      </c>
      <c r="G1539" s="30" t="str">
        <f>①陸連データ貼付け!E1539</f>
        <v>男</v>
      </c>
      <c r="H1539" s="30">
        <f>①陸連データ貼付け!H1539</f>
        <v>29707</v>
      </c>
      <c r="I1539" s="30" t="str">
        <f>①陸連データ貼付け!I1539</f>
        <v>ウェーブ</v>
      </c>
      <c r="J1539" s="30" t="str">
        <f>①陸連データ貼付け!J1539</f>
        <v>ウェーブ</v>
      </c>
      <c r="K1539" s="30" t="str">
        <f t="shared" si="77"/>
        <v>ウェーブ</v>
      </c>
      <c r="L1539" s="30" t="str">
        <f>IF(①陸連データ貼付け!P1539="","",①陸連データ貼付け!P1539)</f>
        <v/>
      </c>
      <c r="M1539" s="30" t="str">
        <f>①陸連データ貼付け!Q1539</f>
        <v>一般</v>
      </c>
    </row>
    <row r="1540" spans="1:13">
      <c r="A1540" s="30" t="str">
        <f>IF(①陸連データ貼付け!M1540="","",①陸連データ貼付け!M1540)</f>
        <v>A80</v>
      </c>
      <c r="B1540" s="30" t="str">
        <f t="shared" si="75"/>
        <v>A</v>
      </c>
      <c r="C1540" s="30" t="str">
        <f t="shared" si="76"/>
        <v>80</v>
      </c>
      <c r="D1540" s="30">
        <f>①陸連データ貼付け!B1540</f>
        <v>88591637</v>
      </c>
      <c r="E1540" s="30" t="str">
        <f>①陸連データ貼付け!C1540</f>
        <v>鈴木　利雄</v>
      </c>
      <c r="F1540" s="30" t="str">
        <f>ASC(①陸連データ貼付け!D1540)</f>
        <v>ｽｽﾞｷ ﾄｼｵ</v>
      </c>
      <c r="G1540" s="30" t="str">
        <f>①陸連データ貼付け!E1540</f>
        <v>男</v>
      </c>
      <c r="H1540" s="30">
        <f>①陸連データ貼付け!H1540</f>
        <v>29707</v>
      </c>
      <c r="I1540" s="30" t="str">
        <f>①陸連データ貼付け!I1540</f>
        <v>ウェーブ</v>
      </c>
      <c r="J1540" s="30" t="str">
        <f>①陸連データ貼付け!J1540</f>
        <v>ウェーブ</v>
      </c>
      <c r="K1540" s="30" t="str">
        <f t="shared" si="77"/>
        <v>ウェーブ</v>
      </c>
      <c r="L1540" s="30" t="str">
        <f>IF(①陸連データ貼付け!P1540="","",①陸連データ貼付け!P1540)</f>
        <v/>
      </c>
      <c r="M1540" s="30" t="str">
        <f>①陸連データ貼付け!Q1540</f>
        <v>一般</v>
      </c>
    </row>
    <row r="1541" spans="1:13">
      <c r="A1541" s="30" t="str">
        <f>IF(①陸連データ貼付け!M1541="","",①陸連データ貼付け!M1541)</f>
        <v>A76</v>
      </c>
      <c r="B1541" s="30" t="str">
        <f t="shared" si="75"/>
        <v>A</v>
      </c>
      <c r="C1541" s="30" t="str">
        <f t="shared" si="76"/>
        <v>76</v>
      </c>
      <c r="D1541" s="30">
        <f>①陸連データ貼付け!B1541</f>
        <v>72464528</v>
      </c>
      <c r="E1541" s="30" t="str">
        <f>①陸連データ貼付け!C1541</f>
        <v>炭　水土里</v>
      </c>
      <c r="F1541" s="30" t="str">
        <f>ASC(①陸連データ貼付け!D1541)</f>
        <v>ｽﾐ ﾐﾄﾞﾘ</v>
      </c>
      <c r="G1541" s="30" t="str">
        <f>①陸連データ貼付け!E1541</f>
        <v>女</v>
      </c>
      <c r="H1541" s="30">
        <f>①陸連データ貼付け!H1541</f>
        <v>29707</v>
      </c>
      <c r="I1541" s="30" t="str">
        <f>①陸連データ貼付け!I1541</f>
        <v>ウェーブ</v>
      </c>
      <c r="J1541" s="30" t="str">
        <f>①陸連データ貼付け!J1541</f>
        <v>ウェーブ</v>
      </c>
      <c r="K1541" s="30" t="str">
        <f t="shared" si="77"/>
        <v>ウェーブ</v>
      </c>
      <c r="L1541" s="30" t="str">
        <f>IF(①陸連データ貼付け!P1541="","",①陸連データ貼付け!P1541)</f>
        <v/>
      </c>
      <c r="M1541" s="30" t="str">
        <f>①陸連データ貼付け!Q1541</f>
        <v>一般</v>
      </c>
    </row>
    <row r="1542" spans="1:13">
      <c r="A1542" s="30" t="str">
        <f>IF(①陸連データ貼付け!M1542="","",①陸連データ貼付け!M1542)</f>
        <v>A77</v>
      </c>
      <c r="B1542" s="30" t="str">
        <f t="shared" si="75"/>
        <v>A</v>
      </c>
      <c r="C1542" s="30" t="str">
        <f t="shared" si="76"/>
        <v>77</v>
      </c>
      <c r="D1542" s="30">
        <f>①陸連データ貼付け!B1542</f>
        <v>81495027</v>
      </c>
      <c r="E1542" s="30" t="str">
        <f>①陸連データ貼付け!C1542</f>
        <v>高田　裕大</v>
      </c>
      <c r="F1542" s="30" t="str">
        <f>ASC(①陸連データ貼付け!D1542)</f>
        <v>ﾀｶﾀﾞ ﾕｳﾀ</v>
      </c>
      <c r="G1542" s="30" t="str">
        <f>①陸連データ貼付け!E1542</f>
        <v>男</v>
      </c>
      <c r="H1542" s="30">
        <f>①陸連データ貼付け!H1542</f>
        <v>29707</v>
      </c>
      <c r="I1542" s="30" t="str">
        <f>①陸連データ貼付け!I1542</f>
        <v>ウェーブ</v>
      </c>
      <c r="J1542" s="30" t="str">
        <f>①陸連データ貼付け!J1542</f>
        <v>ウェーブ</v>
      </c>
      <c r="K1542" s="30" t="str">
        <f t="shared" si="77"/>
        <v>ウェーブ</v>
      </c>
      <c r="L1542" s="30" t="str">
        <f>IF(①陸連データ貼付け!P1542="","",①陸連データ貼付け!P1542)</f>
        <v/>
      </c>
      <c r="M1542" s="30" t="str">
        <f>①陸連データ貼付け!Q1542</f>
        <v>一般</v>
      </c>
    </row>
    <row r="1543" spans="1:13">
      <c r="A1543" s="30" t="str">
        <f>IF(①陸連データ貼付け!M1543="","",①陸連データ貼付け!M1543)</f>
        <v>A79</v>
      </c>
      <c r="B1543" s="30" t="str">
        <f t="shared" si="75"/>
        <v>A</v>
      </c>
      <c r="C1543" s="30" t="str">
        <f t="shared" si="76"/>
        <v>79</v>
      </c>
      <c r="D1543" s="30">
        <f>①陸連データ貼付け!B1543</f>
        <v>82663732</v>
      </c>
      <c r="E1543" s="30" t="str">
        <f>①陸連データ貼付け!C1543</f>
        <v>築地　涼平</v>
      </c>
      <c r="F1543" s="30" t="str">
        <f>ASC(①陸連データ貼付け!D1543)</f>
        <v>ﾂｲｼﾞ ﾘｮｳﾍｲ</v>
      </c>
      <c r="G1543" s="30" t="str">
        <f>①陸連データ貼付け!E1543</f>
        <v>男</v>
      </c>
      <c r="H1543" s="30">
        <f>①陸連データ貼付け!H1543</f>
        <v>29707</v>
      </c>
      <c r="I1543" s="30" t="str">
        <f>①陸連データ貼付け!I1543</f>
        <v>ウェーブ</v>
      </c>
      <c r="J1543" s="30" t="str">
        <f>①陸連データ貼付け!J1543</f>
        <v>ウェーブ</v>
      </c>
      <c r="K1543" s="30" t="str">
        <f t="shared" si="77"/>
        <v>ウェーブ</v>
      </c>
      <c r="L1543" s="30" t="str">
        <f>IF(①陸連データ貼付け!P1543="","",①陸連データ貼付け!P1543)</f>
        <v/>
      </c>
      <c r="M1543" s="30" t="str">
        <f>①陸連データ貼付け!Q1543</f>
        <v>一般</v>
      </c>
    </row>
    <row r="1544" spans="1:13">
      <c r="A1544" s="30" t="str">
        <f>IF(①陸連データ貼付け!M1544="","",①陸連データ貼付け!M1544)</f>
        <v>A75</v>
      </c>
      <c r="B1544" s="30" t="str">
        <f t="shared" si="75"/>
        <v>A</v>
      </c>
      <c r="C1544" s="30" t="str">
        <f t="shared" si="76"/>
        <v>75</v>
      </c>
      <c r="D1544" s="30">
        <f>①陸連データ貼付け!B1544</f>
        <v>72085628</v>
      </c>
      <c r="E1544" s="30" t="str">
        <f>①陸連データ貼付け!C1544</f>
        <v>中西　健斗</v>
      </c>
      <c r="F1544" s="30" t="str">
        <f>ASC(①陸連データ貼付け!D1544)</f>
        <v>ﾅｶﾆｼ ｹﾝﾄ</v>
      </c>
      <c r="G1544" s="30" t="str">
        <f>①陸連データ貼付け!E1544</f>
        <v>男</v>
      </c>
      <c r="H1544" s="30">
        <f>①陸連データ貼付け!H1544</f>
        <v>29707</v>
      </c>
      <c r="I1544" s="30" t="str">
        <f>①陸連データ貼付け!I1544</f>
        <v>ウェーブ</v>
      </c>
      <c r="J1544" s="30" t="str">
        <f>①陸連データ貼付け!J1544</f>
        <v>ウェーブ</v>
      </c>
      <c r="K1544" s="30" t="str">
        <f t="shared" si="77"/>
        <v>ウェーブ</v>
      </c>
      <c r="L1544" s="30" t="str">
        <f>IF(①陸連データ貼付け!P1544="","",①陸連データ貼付け!P1544)</f>
        <v/>
      </c>
      <c r="M1544" s="30" t="str">
        <f>①陸連データ貼付け!Q1544</f>
        <v>一般</v>
      </c>
    </row>
    <row r="1545" spans="1:13">
      <c r="A1545" s="30" t="str">
        <f>IF(①陸連データ貼付け!M1545="","",①陸連データ貼付け!M1545)</f>
        <v>A78</v>
      </c>
      <c r="B1545" s="30" t="str">
        <f t="shared" si="75"/>
        <v>A</v>
      </c>
      <c r="C1545" s="30" t="str">
        <f t="shared" si="76"/>
        <v>78</v>
      </c>
      <c r="D1545" s="30">
        <f>①陸連データ貼付け!B1545</f>
        <v>81495128</v>
      </c>
      <c r="E1545" s="30" t="str">
        <f>①陸連データ貼付け!C1545</f>
        <v>夏田　智基</v>
      </c>
      <c r="F1545" s="30" t="str">
        <f>ASC(①陸連データ貼付け!D1545)</f>
        <v>ﾅﾂﾀ ﾄﾓｷ</v>
      </c>
      <c r="G1545" s="30" t="str">
        <f>①陸連データ貼付け!E1545</f>
        <v>男</v>
      </c>
      <c r="H1545" s="30">
        <f>①陸連データ貼付け!H1545</f>
        <v>29707</v>
      </c>
      <c r="I1545" s="30" t="str">
        <f>①陸連データ貼付け!I1545</f>
        <v>ウェーブ</v>
      </c>
      <c r="J1545" s="30" t="str">
        <f>①陸連データ貼付け!J1545</f>
        <v>ウェーブ</v>
      </c>
      <c r="K1545" s="30" t="str">
        <f t="shared" si="77"/>
        <v>ウェーブ</v>
      </c>
      <c r="L1545" s="30" t="str">
        <f>IF(①陸連データ貼付け!P1545="","",①陸連データ貼付け!P1545)</f>
        <v/>
      </c>
      <c r="M1545" s="30" t="str">
        <f>①陸連データ貼付け!Q1545</f>
        <v>一般</v>
      </c>
    </row>
    <row r="1546" spans="1:13">
      <c r="A1546" s="30" t="str">
        <f>IF(①陸連データ貼付け!M1546="","",①陸連データ貼付け!M1546)</f>
        <v>N198</v>
      </c>
      <c r="B1546" s="30" t="str">
        <f t="shared" si="75"/>
        <v>N</v>
      </c>
      <c r="C1546" s="30" t="str">
        <f t="shared" si="76"/>
        <v>198</v>
      </c>
      <c r="D1546" s="30">
        <f>①陸連データ貼付け!B1546</f>
        <v>97201928</v>
      </c>
      <c r="E1546" s="30" t="str">
        <f>①陸連データ貼付け!C1546</f>
        <v>浅井　洸輝</v>
      </c>
      <c r="F1546" s="30" t="str">
        <f>ASC(①陸連データ貼付け!D1546)</f>
        <v>ｱｻｲ ｺｳｷ</v>
      </c>
      <c r="G1546" s="30" t="str">
        <f>①陸連データ貼付け!E1546</f>
        <v>男</v>
      </c>
      <c r="H1546" s="30">
        <f>①陸連データ貼付け!H1546</f>
        <v>8298</v>
      </c>
      <c r="I1546" s="30" t="str">
        <f>①陸連データ貼付け!I1546</f>
        <v>ＡＣ一宮</v>
      </c>
      <c r="J1546" s="30" t="str">
        <f>①陸連データ貼付け!J1546</f>
        <v>エーシーイチノミヤ</v>
      </c>
      <c r="K1546" s="30" t="str">
        <f t="shared" si="77"/>
        <v>ＡＣ一宮</v>
      </c>
      <c r="L1546" s="30" t="str">
        <f>IF(①陸連データ貼付け!P1546="","",①陸連データ貼付け!P1546)</f>
        <v/>
      </c>
      <c r="M1546" s="30" t="str">
        <f>①陸連データ貼付け!Q1546</f>
        <v>一般</v>
      </c>
    </row>
    <row r="1547" spans="1:13">
      <c r="A1547" s="30" t="str">
        <f>IF(①陸連データ貼付け!M1547="","",①陸連データ貼付け!M1547)</f>
        <v>A116</v>
      </c>
      <c r="B1547" s="30" t="str">
        <f t="shared" si="75"/>
        <v>A</v>
      </c>
      <c r="C1547" s="30" t="str">
        <f t="shared" si="76"/>
        <v>116</v>
      </c>
      <c r="D1547" s="30">
        <f>①陸連データ貼付け!B1547</f>
        <v>73022317</v>
      </c>
      <c r="E1547" s="30" t="str">
        <f>①陸連データ貼付け!C1547</f>
        <v>井貝　稔</v>
      </c>
      <c r="F1547" s="30" t="str">
        <f>ASC(①陸連データ貼付け!D1547)</f>
        <v>ｲｶｲ ﾐﾉﾙ</v>
      </c>
      <c r="G1547" s="30" t="str">
        <f>①陸連データ貼付け!E1547</f>
        <v>男</v>
      </c>
      <c r="H1547" s="30">
        <f>①陸連データ貼付け!H1547</f>
        <v>8298</v>
      </c>
      <c r="I1547" s="30" t="str">
        <f>①陸連データ貼付け!I1547</f>
        <v>ＡＣ一宮</v>
      </c>
      <c r="J1547" s="30" t="str">
        <f>①陸連データ貼付け!J1547</f>
        <v>エーシーイチノミヤ</v>
      </c>
      <c r="K1547" s="30" t="str">
        <f t="shared" si="77"/>
        <v>ＡＣ一宮</v>
      </c>
      <c r="L1547" s="30" t="str">
        <f>IF(①陸連データ貼付け!P1547="","",①陸連データ貼付け!P1547)</f>
        <v/>
      </c>
      <c r="M1547" s="30" t="str">
        <f>①陸連データ貼付け!Q1547</f>
        <v>一般</v>
      </c>
    </row>
    <row r="1548" spans="1:13">
      <c r="A1548" s="30" t="str">
        <f>IF(①陸連データ貼付け!M1548="","",①陸連データ貼付け!M1548)</f>
        <v>A97</v>
      </c>
      <c r="B1548" s="30" t="str">
        <f t="shared" si="75"/>
        <v>A</v>
      </c>
      <c r="C1548" s="30" t="str">
        <f t="shared" si="76"/>
        <v>97</v>
      </c>
      <c r="D1548" s="30">
        <f>①陸連データ貼付け!B1548</f>
        <v>3004613</v>
      </c>
      <c r="E1548" s="30" t="str">
        <f>①陸連データ貼付け!C1548</f>
        <v>池田　昌雄</v>
      </c>
      <c r="F1548" s="30" t="str">
        <f>ASC(①陸連データ貼付け!D1548)</f>
        <v>ｲｹﾀﾞ ﾏｻｵ</v>
      </c>
      <c r="G1548" s="30" t="str">
        <f>①陸連データ貼付け!E1548</f>
        <v>男</v>
      </c>
      <c r="H1548" s="30">
        <f>①陸連データ貼付け!H1548</f>
        <v>8298</v>
      </c>
      <c r="I1548" s="30" t="str">
        <f>①陸連データ貼付け!I1548</f>
        <v>ＡＣ一宮</v>
      </c>
      <c r="J1548" s="30" t="str">
        <f>①陸連データ貼付け!J1548</f>
        <v>エーシーイチノミヤ</v>
      </c>
      <c r="K1548" s="30" t="str">
        <f t="shared" si="77"/>
        <v>ＡＣ一宮</v>
      </c>
      <c r="L1548" s="30" t="str">
        <f>IF(①陸連データ貼付け!P1548="","",①陸連データ貼付け!P1548)</f>
        <v/>
      </c>
      <c r="M1548" s="30" t="str">
        <f>①陸連データ貼付け!Q1548</f>
        <v>一般</v>
      </c>
    </row>
    <row r="1549" spans="1:13">
      <c r="A1549" s="30" t="str">
        <f>IF(①陸連データ貼付け!M1549="","",①陸連データ貼付け!M1549)</f>
        <v>A113</v>
      </c>
      <c r="B1549" s="30" t="str">
        <f t="shared" si="75"/>
        <v>A</v>
      </c>
      <c r="C1549" s="30" t="str">
        <f t="shared" si="76"/>
        <v>113</v>
      </c>
      <c r="D1549" s="30">
        <f>①陸連データ貼付け!B1549</f>
        <v>45530724</v>
      </c>
      <c r="E1549" s="30" t="str">
        <f>①陸連データ貼付け!C1549</f>
        <v>石黒　文康</v>
      </c>
      <c r="F1549" s="30" t="str">
        <f>ASC(①陸連データ貼付け!D1549)</f>
        <v>ｲｼｸﾞﾛ ﾌﾐﾔｽ</v>
      </c>
      <c r="G1549" s="30" t="str">
        <f>①陸連データ貼付け!E1549</f>
        <v>男</v>
      </c>
      <c r="H1549" s="30">
        <f>①陸連データ貼付け!H1549</f>
        <v>8298</v>
      </c>
      <c r="I1549" s="30" t="str">
        <f>①陸連データ貼付け!I1549</f>
        <v>ＡＣ一宮</v>
      </c>
      <c r="J1549" s="30" t="str">
        <f>①陸連データ貼付け!J1549</f>
        <v>エーシーイチノミヤ</v>
      </c>
      <c r="K1549" s="30" t="str">
        <f t="shared" si="77"/>
        <v>ＡＣ一宮</v>
      </c>
      <c r="L1549" s="30" t="str">
        <f>IF(①陸連データ貼付け!P1549="","",①陸連データ貼付け!P1549)</f>
        <v/>
      </c>
      <c r="M1549" s="30" t="str">
        <f>①陸連データ貼付け!Q1549</f>
        <v>一般</v>
      </c>
    </row>
    <row r="1550" spans="1:13">
      <c r="A1550" s="30" t="str">
        <f>IF(①陸連データ貼付け!M1550="","",①陸連データ貼付け!M1550)</f>
        <v>N199</v>
      </c>
      <c r="B1550" s="30" t="str">
        <f t="shared" si="75"/>
        <v>N</v>
      </c>
      <c r="C1550" s="30" t="str">
        <f t="shared" si="76"/>
        <v>199</v>
      </c>
      <c r="D1550" s="30">
        <f>①陸連データ貼付け!B1550</f>
        <v>97202020</v>
      </c>
      <c r="E1550" s="30" t="str">
        <f>①陸連データ貼付け!C1550</f>
        <v>石田　卓巳</v>
      </c>
      <c r="F1550" s="30" t="str">
        <f>ASC(①陸連データ貼付け!D1550)</f>
        <v>ｲｼﾀﾞ ﾀｸﾐ</v>
      </c>
      <c r="G1550" s="30" t="str">
        <f>①陸連データ貼付け!E1550</f>
        <v>男</v>
      </c>
      <c r="H1550" s="30">
        <f>①陸連データ貼付け!H1550</f>
        <v>8298</v>
      </c>
      <c r="I1550" s="30" t="str">
        <f>①陸連データ貼付け!I1550</f>
        <v>ＡＣ一宮</v>
      </c>
      <c r="J1550" s="30" t="str">
        <f>①陸連データ貼付け!J1550</f>
        <v>エーシーイチノミヤ</v>
      </c>
      <c r="K1550" s="30" t="str">
        <f t="shared" si="77"/>
        <v>ＡＣ一宮</v>
      </c>
      <c r="L1550" s="30" t="str">
        <f>IF(①陸連データ貼付け!P1550="","",①陸連データ貼付け!P1550)</f>
        <v/>
      </c>
      <c r="M1550" s="30" t="str">
        <f>①陸連データ貼付け!Q1550</f>
        <v>一般</v>
      </c>
    </row>
    <row r="1551" spans="1:13">
      <c r="A1551" s="30" t="str">
        <f>IF(①陸連データ貼付け!M1551="","",①陸連データ貼付け!M1551)</f>
        <v>A110</v>
      </c>
      <c r="B1551" s="30" t="str">
        <f t="shared" si="75"/>
        <v>A</v>
      </c>
      <c r="C1551" s="30" t="str">
        <f t="shared" si="76"/>
        <v>110</v>
      </c>
      <c r="D1551" s="30">
        <f>①陸連データ貼付け!B1551</f>
        <v>24784934</v>
      </c>
      <c r="E1551" s="30" t="str">
        <f>①陸連データ貼付け!C1551</f>
        <v>伊藤　沙衣</v>
      </c>
      <c r="F1551" s="30" t="str">
        <f>ASC(①陸連データ貼付け!D1551)</f>
        <v>ｲﾄｳ ｻｴ</v>
      </c>
      <c r="G1551" s="30" t="str">
        <f>①陸連データ貼付け!E1551</f>
        <v>女</v>
      </c>
      <c r="H1551" s="30">
        <f>①陸連データ貼付け!H1551</f>
        <v>8298</v>
      </c>
      <c r="I1551" s="30" t="str">
        <f>①陸連データ貼付け!I1551</f>
        <v>ＡＣ一宮</v>
      </c>
      <c r="J1551" s="30" t="str">
        <f>①陸連データ貼付け!J1551</f>
        <v>エーシーイチノミヤ</v>
      </c>
      <c r="K1551" s="30" t="str">
        <f t="shared" si="77"/>
        <v>ＡＣ一宮</v>
      </c>
      <c r="L1551" s="30" t="str">
        <f>IF(①陸連データ貼付け!P1551="","",①陸連データ貼付け!P1551)</f>
        <v/>
      </c>
      <c r="M1551" s="30" t="str">
        <f>①陸連データ貼付け!Q1551</f>
        <v>一般</v>
      </c>
    </row>
    <row r="1552" spans="1:13">
      <c r="A1552" s="30" t="str">
        <f>IF(①陸連データ貼付け!M1552="","",①陸連データ貼付け!M1552)</f>
        <v>N5156</v>
      </c>
      <c r="B1552" s="30" t="str">
        <f t="shared" si="75"/>
        <v>N</v>
      </c>
      <c r="C1552" s="30" t="str">
        <f t="shared" si="76"/>
        <v>5156</v>
      </c>
      <c r="D1552" s="30">
        <f>①陸連データ貼付け!B1552</f>
        <v>95746940</v>
      </c>
      <c r="E1552" s="30" t="str">
        <f>①陸連データ貼付け!C1552</f>
        <v>伊藤　里菜</v>
      </c>
      <c r="F1552" s="30" t="str">
        <f>ASC(①陸連データ貼付け!D1552)</f>
        <v>ｲﾄｳ ﾘﾅ</v>
      </c>
      <c r="G1552" s="30" t="str">
        <f>①陸連データ貼付け!E1552</f>
        <v>女</v>
      </c>
      <c r="H1552" s="30">
        <f>①陸連データ貼付け!H1552</f>
        <v>8298</v>
      </c>
      <c r="I1552" s="30" t="str">
        <f>①陸連データ貼付け!I1552</f>
        <v>ＡＣ一宮</v>
      </c>
      <c r="J1552" s="30" t="str">
        <f>①陸連データ貼付け!J1552</f>
        <v>エーシーイチノミヤ</v>
      </c>
      <c r="K1552" s="30" t="str">
        <f t="shared" si="77"/>
        <v>ＡＣ一宮</v>
      </c>
      <c r="L1552" s="30" t="str">
        <f>IF(①陸連データ貼付け!P1552="","",①陸連データ貼付け!P1552)</f>
        <v/>
      </c>
      <c r="M1552" s="30" t="str">
        <f>①陸連データ貼付け!Q1552</f>
        <v>一般</v>
      </c>
    </row>
    <row r="1553" spans="1:13">
      <c r="A1553" s="30" t="str">
        <f>IF(①陸連データ貼付け!M1553="","",①陸連データ貼付け!M1553)</f>
        <v>N200</v>
      </c>
      <c r="B1553" s="30" t="str">
        <f t="shared" si="75"/>
        <v>N</v>
      </c>
      <c r="C1553" s="30" t="str">
        <f t="shared" si="76"/>
        <v>200</v>
      </c>
      <c r="D1553" s="30">
        <f>①陸連データ貼付け!B1553</f>
        <v>85382632</v>
      </c>
      <c r="E1553" s="30" t="str">
        <f>①陸連データ貼付け!C1553</f>
        <v>今井　郁也</v>
      </c>
      <c r="F1553" s="30" t="str">
        <f>ASC(①陸連データ貼付け!D1553)</f>
        <v>ｲﾏｲ ﾌﾐﾔ</v>
      </c>
      <c r="G1553" s="30" t="str">
        <f>①陸連データ貼付け!E1553</f>
        <v>男</v>
      </c>
      <c r="H1553" s="30">
        <f>①陸連データ貼付け!H1553</f>
        <v>8298</v>
      </c>
      <c r="I1553" s="30" t="str">
        <f>①陸連データ貼付け!I1553</f>
        <v>ＡＣ一宮</v>
      </c>
      <c r="J1553" s="30" t="str">
        <f>①陸連データ貼付け!J1553</f>
        <v>エーシーイチノミヤ</v>
      </c>
      <c r="K1553" s="30" t="str">
        <f t="shared" si="77"/>
        <v>ＡＣ一宮</v>
      </c>
      <c r="L1553" s="30" t="str">
        <f>IF(①陸連データ貼付け!P1553="","",①陸連データ貼付け!P1553)</f>
        <v/>
      </c>
      <c r="M1553" s="30" t="str">
        <f>①陸連データ貼付け!Q1553</f>
        <v>一般</v>
      </c>
    </row>
    <row r="1554" spans="1:13">
      <c r="A1554" s="30" t="str">
        <f>IF(①陸連データ貼付け!M1554="","",①陸連データ貼付け!M1554)</f>
        <v>2-032</v>
      </c>
      <c r="B1554" s="30" t="str">
        <f t="shared" si="75"/>
        <v>2</v>
      </c>
      <c r="C1554" s="30" t="str">
        <f t="shared" si="76"/>
        <v>-032</v>
      </c>
      <c r="D1554" s="30">
        <f>①陸連データ貼付け!B1554</f>
        <v>3059421</v>
      </c>
      <c r="E1554" s="30" t="str">
        <f>①陸連データ貼付け!C1554</f>
        <v>今井　誠</v>
      </c>
      <c r="F1554" s="30" t="str">
        <f>ASC(①陸連データ貼付け!D1554)</f>
        <v>ｲﾏｲ ﾏｺﾄ</v>
      </c>
      <c r="G1554" s="30" t="str">
        <f>①陸連データ貼付け!E1554</f>
        <v>男</v>
      </c>
      <c r="H1554" s="30">
        <f>①陸連データ貼付け!H1554</f>
        <v>8298</v>
      </c>
      <c r="I1554" s="30" t="str">
        <f>①陸連データ貼付け!I1554</f>
        <v>ＡＣ一宮</v>
      </c>
      <c r="J1554" s="30" t="str">
        <f>①陸連データ貼付け!J1554</f>
        <v>エーシーイチノミヤ</v>
      </c>
      <c r="K1554" s="30" t="str">
        <f t="shared" si="77"/>
        <v>ＡＣ一宮</v>
      </c>
      <c r="L1554" s="30" t="str">
        <f>IF(①陸連データ貼付け!P1554="","",①陸連データ貼付け!P1554)</f>
        <v/>
      </c>
      <c r="M1554" s="30" t="str">
        <f>①陸連データ貼付け!Q1554</f>
        <v>一般</v>
      </c>
    </row>
    <row r="1555" spans="1:13">
      <c r="A1555" s="30" t="str">
        <f>IF(①陸連データ貼付け!M1555="","",①陸連データ貼付け!M1555)</f>
        <v>N5157</v>
      </c>
      <c r="B1555" s="30" t="str">
        <f t="shared" si="75"/>
        <v>N</v>
      </c>
      <c r="C1555" s="30" t="str">
        <f t="shared" si="76"/>
        <v>5157</v>
      </c>
      <c r="D1555" s="30">
        <f>①陸連データ貼付け!B1555</f>
        <v>85373632</v>
      </c>
      <c r="E1555" s="30" t="str">
        <f>①陸連データ貼付け!C1555</f>
        <v>岩田　菜乃萌</v>
      </c>
      <c r="F1555" s="30" t="str">
        <f>ASC(①陸連データ貼付け!D1555)</f>
        <v>ｲﾜﾀ ﾅﾉﾎ</v>
      </c>
      <c r="G1555" s="30" t="str">
        <f>①陸連データ貼付け!E1555</f>
        <v>女</v>
      </c>
      <c r="H1555" s="30">
        <f>①陸連データ貼付け!H1555</f>
        <v>8298</v>
      </c>
      <c r="I1555" s="30" t="str">
        <f>①陸連データ貼付け!I1555</f>
        <v>ＡＣ一宮</v>
      </c>
      <c r="J1555" s="30" t="str">
        <f>①陸連データ貼付け!J1555</f>
        <v>エーシーイチノミヤ</v>
      </c>
      <c r="K1555" s="30" t="str">
        <f t="shared" si="77"/>
        <v>ＡＣ一宮</v>
      </c>
      <c r="L1555" s="30" t="str">
        <f>IF(①陸連データ貼付け!P1555="","",①陸連データ貼付け!P1555)</f>
        <v/>
      </c>
      <c r="M1555" s="30" t="str">
        <f>①陸連データ貼付け!Q1555</f>
        <v>一般</v>
      </c>
    </row>
    <row r="1556" spans="1:13">
      <c r="A1556" s="30" t="str">
        <f>IF(①陸連データ貼付け!M1556="","",①陸連データ貼付け!M1556)</f>
        <v>N201</v>
      </c>
      <c r="B1556" s="30" t="str">
        <f t="shared" si="75"/>
        <v>N</v>
      </c>
      <c r="C1556" s="30" t="str">
        <f t="shared" si="76"/>
        <v>201</v>
      </c>
      <c r="D1556" s="30">
        <f>①陸連データ貼付け!B1556</f>
        <v>85809838</v>
      </c>
      <c r="E1556" s="30" t="str">
        <f>①陸連データ貼付け!C1556</f>
        <v>鵜飼　雄矢</v>
      </c>
      <c r="F1556" s="30" t="str">
        <f>ASC(①陸連データ貼付け!D1556)</f>
        <v>ｳｶｲ ﾕｳﾔ</v>
      </c>
      <c r="G1556" s="30" t="str">
        <f>①陸連データ貼付け!E1556</f>
        <v>男</v>
      </c>
      <c r="H1556" s="30">
        <f>①陸連データ貼付け!H1556</f>
        <v>8298</v>
      </c>
      <c r="I1556" s="30" t="str">
        <f>①陸連データ貼付け!I1556</f>
        <v>ＡＣ一宮</v>
      </c>
      <c r="J1556" s="30" t="str">
        <f>①陸連データ貼付け!J1556</f>
        <v>エーシーイチノミヤ</v>
      </c>
      <c r="K1556" s="30" t="str">
        <f t="shared" si="77"/>
        <v>ＡＣ一宮</v>
      </c>
      <c r="L1556" s="30" t="str">
        <f>IF(①陸連データ貼付け!P1556="","",①陸連データ貼付け!P1556)</f>
        <v/>
      </c>
      <c r="M1556" s="30" t="str">
        <f>①陸連データ貼付け!Q1556</f>
        <v>一般</v>
      </c>
    </row>
    <row r="1557" spans="1:13">
      <c r="A1557" s="30" t="str">
        <f>IF(①陸連データ貼付け!M1557="","",①陸連データ貼付け!M1557)</f>
        <v>2-035</v>
      </c>
      <c r="B1557" s="30" t="str">
        <f t="shared" si="75"/>
        <v>2</v>
      </c>
      <c r="C1557" s="30" t="str">
        <f t="shared" si="76"/>
        <v>-035</v>
      </c>
      <c r="D1557" s="30">
        <f>①陸連データ貼付け!B1557</f>
        <v>93491733</v>
      </c>
      <c r="E1557" s="30" t="str">
        <f>①陸連データ貼付け!C1557</f>
        <v>遠藤　記旦</v>
      </c>
      <c r="F1557" s="30" t="str">
        <f>ASC(①陸連データ貼付け!D1557)</f>
        <v>ｴﾝﾄﾞｳ ﾉﾘｱｷ</v>
      </c>
      <c r="G1557" s="30" t="str">
        <f>①陸連データ貼付け!E1557</f>
        <v>男</v>
      </c>
      <c r="H1557" s="30">
        <f>①陸連データ貼付け!H1557</f>
        <v>8298</v>
      </c>
      <c r="I1557" s="30" t="str">
        <f>①陸連データ貼付け!I1557</f>
        <v>ＡＣ一宮</v>
      </c>
      <c r="J1557" s="30" t="str">
        <f>①陸連データ貼付け!J1557</f>
        <v>エーシーイチノミヤ</v>
      </c>
      <c r="K1557" s="30" t="str">
        <f t="shared" si="77"/>
        <v>ＡＣ一宮</v>
      </c>
      <c r="L1557" s="30" t="str">
        <f>IF(①陸連データ貼付け!P1557="","",①陸連データ貼付け!P1557)</f>
        <v/>
      </c>
      <c r="M1557" s="30" t="str">
        <f>①陸連データ貼付け!Q1557</f>
        <v>一般</v>
      </c>
    </row>
    <row r="1558" spans="1:13">
      <c r="A1558" s="30" t="str">
        <f>IF(①陸連データ貼付け!M1558="","",①陸連データ貼付け!M1558)</f>
        <v>N5155</v>
      </c>
      <c r="B1558" s="30" t="str">
        <f t="shared" si="75"/>
        <v>N</v>
      </c>
      <c r="C1558" s="30" t="str">
        <f t="shared" si="76"/>
        <v>5155</v>
      </c>
      <c r="D1558" s="30">
        <f>①陸連データ貼付け!B1558</f>
        <v>96121019</v>
      </c>
      <c r="E1558" s="30" t="str">
        <f>①陸連データ貼付け!C1558</f>
        <v>遠藤　真那</v>
      </c>
      <c r="F1558" s="30" t="str">
        <f>ASC(①陸連データ貼付け!D1558)</f>
        <v>ｴﾝﾄﾞｳ ﾏﾅ</v>
      </c>
      <c r="G1558" s="30" t="str">
        <f>①陸連データ貼付け!E1558</f>
        <v>女</v>
      </c>
      <c r="H1558" s="30">
        <f>①陸連データ貼付け!H1558</f>
        <v>8298</v>
      </c>
      <c r="I1558" s="30" t="str">
        <f>①陸連データ貼付け!I1558</f>
        <v>ＡＣ一宮</v>
      </c>
      <c r="J1558" s="30" t="str">
        <f>①陸連データ貼付け!J1558</f>
        <v>エーシーイチノミヤ</v>
      </c>
      <c r="K1558" s="30" t="str">
        <f t="shared" si="77"/>
        <v>ＡＣ一宮</v>
      </c>
      <c r="L1558" s="30" t="str">
        <f>IF(①陸連データ貼付け!P1558="","",①陸連データ貼付け!P1558)</f>
        <v/>
      </c>
      <c r="M1558" s="30" t="str">
        <f>①陸連データ貼付け!Q1558</f>
        <v>一般</v>
      </c>
    </row>
    <row r="1559" spans="1:13">
      <c r="A1559" s="30" t="str">
        <f>IF(①陸連データ貼付け!M1559="","",①陸連データ貼付け!M1559)</f>
        <v>N202</v>
      </c>
      <c r="B1559" s="30" t="str">
        <f t="shared" si="75"/>
        <v>N</v>
      </c>
      <c r="C1559" s="30" t="str">
        <f t="shared" si="76"/>
        <v>202</v>
      </c>
      <c r="D1559" s="30">
        <f>①陸連データ貼付け!B1559</f>
        <v>73023116</v>
      </c>
      <c r="E1559" s="30" t="str">
        <f>①陸連データ貼付け!C1559</f>
        <v>大島　夕青</v>
      </c>
      <c r="F1559" s="30" t="str">
        <f>ASC(①陸連データ貼付け!D1559)</f>
        <v>ｵｵｼﾏ ﾕｳｾｲ</v>
      </c>
      <c r="G1559" s="30" t="str">
        <f>①陸連データ貼付け!E1559</f>
        <v>男</v>
      </c>
      <c r="H1559" s="30">
        <f>①陸連データ貼付け!H1559</f>
        <v>8298</v>
      </c>
      <c r="I1559" s="30" t="str">
        <f>①陸連データ貼付け!I1559</f>
        <v>ＡＣ一宮</v>
      </c>
      <c r="J1559" s="30" t="str">
        <f>①陸連データ貼付け!J1559</f>
        <v>エーシーイチノミヤ</v>
      </c>
      <c r="K1559" s="30" t="str">
        <f t="shared" si="77"/>
        <v>ＡＣ一宮</v>
      </c>
      <c r="L1559" s="30" t="str">
        <f>IF(①陸連データ貼付け!P1559="","",①陸連データ貼付け!P1559)</f>
        <v/>
      </c>
      <c r="M1559" s="30" t="str">
        <f>①陸連データ貼付け!Q1559</f>
        <v>一般</v>
      </c>
    </row>
    <row r="1560" spans="1:13">
      <c r="A1560" s="30" t="str">
        <f>IF(①陸連データ貼付け!M1560="","",①陸連データ貼付け!M1560)</f>
        <v>A100</v>
      </c>
      <c r="B1560" s="30" t="str">
        <f t="shared" si="75"/>
        <v>A</v>
      </c>
      <c r="C1560" s="30" t="str">
        <f t="shared" si="76"/>
        <v>100</v>
      </c>
      <c r="D1560" s="30">
        <f>①陸連データ貼付け!B1560</f>
        <v>3025818</v>
      </c>
      <c r="E1560" s="30" t="str">
        <f>①陸連データ貼付け!C1560</f>
        <v>小川　裕之</v>
      </c>
      <c r="F1560" s="30" t="str">
        <f>ASC(①陸連データ貼付け!D1560)</f>
        <v>ｵｶﾞﾜ ﾋﾛﾕｷ</v>
      </c>
      <c r="G1560" s="30" t="str">
        <f>①陸連データ貼付け!E1560</f>
        <v>男</v>
      </c>
      <c r="H1560" s="30">
        <f>①陸連データ貼付け!H1560</f>
        <v>8298</v>
      </c>
      <c r="I1560" s="30" t="str">
        <f>①陸連データ貼付け!I1560</f>
        <v>ＡＣ一宮</v>
      </c>
      <c r="J1560" s="30" t="str">
        <f>①陸連データ貼付け!J1560</f>
        <v>エーシーイチノミヤ</v>
      </c>
      <c r="K1560" s="30" t="str">
        <f t="shared" si="77"/>
        <v>ＡＣ一宮</v>
      </c>
      <c r="L1560" s="30" t="str">
        <f>IF(①陸連データ貼付け!P1560="","",①陸連データ貼付け!P1560)</f>
        <v/>
      </c>
      <c r="M1560" s="30" t="str">
        <f>①陸連データ貼付け!Q1560</f>
        <v>一般</v>
      </c>
    </row>
    <row r="1561" spans="1:13">
      <c r="A1561" s="30" t="str">
        <f>IF(①陸連データ貼付け!M1561="","",①陸連データ貼付け!M1561)</f>
        <v>A99</v>
      </c>
      <c r="B1561" s="30" t="str">
        <f t="shared" si="75"/>
        <v>A</v>
      </c>
      <c r="C1561" s="30" t="str">
        <f t="shared" si="76"/>
        <v>99</v>
      </c>
      <c r="D1561" s="30">
        <f>①陸連データ貼付け!B1561</f>
        <v>3025313</v>
      </c>
      <c r="E1561" s="30" t="str">
        <f>①陸連データ貼付け!C1561</f>
        <v>加藤　欣也</v>
      </c>
      <c r="F1561" s="30" t="str">
        <f>ASC(①陸連データ貼付け!D1561)</f>
        <v>ｶﾄｳ ｷﾝﾔ</v>
      </c>
      <c r="G1561" s="30" t="str">
        <f>①陸連データ貼付け!E1561</f>
        <v>男</v>
      </c>
      <c r="H1561" s="30">
        <f>①陸連データ貼付け!H1561</f>
        <v>8298</v>
      </c>
      <c r="I1561" s="30" t="str">
        <f>①陸連データ貼付け!I1561</f>
        <v>ＡＣ一宮</v>
      </c>
      <c r="J1561" s="30" t="str">
        <f>①陸連データ貼付け!J1561</f>
        <v>エーシーイチノミヤ</v>
      </c>
      <c r="K1561" s="30" t="str">
        <f t="shared" si="77"/>
        <v>ＡＣ一宮</v>
      </c>
      <c r="L1561" s="30" t="str">
        <f>IF(①陸連データ貼付け!P1561="","",①陸連データ貼付け!P1561)</f>
        <v/>
      </c>
      <c r="M1561" s="30" t="str">
        <f>①陸連データ貼付け!Q1561</f>
        <v>一般</v>
      </c>
    </row>
    <row r="1562" spans="1:13">
      <c r="A1562" s="30" t="str">
        <f>IF(①陸連データ貼付け!M1562="","",①陸連データ貼付け!M1562)</f>
        <v>A115</v>
      </c>
      <c r="B1562" s="30" t="str">
        <f t="shared" si="75"/>
        <v>A</v>
      </c>
      <c r="C1562" s="30" t="str">
        <f t="shared" si="76"/>
        <v>115</v>
      </c>
      <c r="D1562" s="30">
        <f>①陸連データ貼付け!B1562</f>
        <v>73022216</v>
      </c>
      <c r="E1562" s="30" t="str">
        <f>①陸連データ貼付け!C1562</f>
        <v>釜　純子</v>
      </c>
      <c r="F1562" s="30" t="str">
        <f>ASC(①陸連データ貼付け!D1562)</f>
        <v>ｶﾏ ｼﾞｭﾝｺ</v>
      </c>
      <c r="G1562" s="30" t="str">
        <f>①陸連データ貼付け!E1562</f>
        <v>女</v>
      </c>
      <c r="H1562" s="30">
        <f>①陸連データ貼付け!H1562</f>
        <v>8298</v>
      </c>
      <c r="I1562" s="30" t="str">
        <f>①陸連データ貼付け!I1562</f>
        <v>ＡＣ一宮</v>
      </c>
      <c r="J1562" s="30" t="str">
        <f>①陸連データ貼付け!J1562</f>
        <v>エーシーイチノミヤ</v>
      </c>
      <c r="K1562" s="30" t="str">
        <f t="shared" si="77"/>
        <v>ＡＣ一宮</v>
      </c>
      <c r="L1562" s="30" t="str">
        <f>IF(①陸連データ貼付け!P1562="","",①陸連データ貼付け!P1562)</f>
        <v/>
      </c>
      <c r="M1562" s="30" t="str">
        <f>①陸連データ貼付け!Q1562</f>
        <v>一般</v>
      </c>
    </row>
    <row r="1563" spans="1:13">
      <c r="A1563" s="30" t="str">
        <f>IF(①陸連データ貼付け!M1563="","",①陸連データ貼付け!M1563)</f>
        <v>N5158</v>
      </c>
      <c r="B1563" s="30" t="str">
        <f t="shared" si="75"/>
        <v>N</v>
      </c>
      <c r="C1563" s="30" t="str">
        <f t="shared" si="76"/>
        <v>5158</v>
      </c>
      <c r="D1563" s="30">
        <f>①陸連データ貼付け!B1563</f>
        <v>85416731</v>
      </c>
      <c r="E1563" s="30" t="str">
        <f>①陸連データ貼付け!C1563</f>
        <v>川島　佑美奈</v>
      </c>
      <c r="F1563" s="30" t="str">
        <f>ASC(①陸連データ貼付け!D1563)</f>
        <v>ｶﾜｼﾏ ﾕﾐﾅ</v>
      </c>
      <c r="G1563" s="30" t="str">
        <f>①陸連データ貼付け!E1563</f>
        <v>女</v>
      </c>
      <c r="H1563" s="30">
        <f>①陸連データ貼付け!H1563</f>
        <v>8298</v>
      </c>
      <c r="I1563" s="30" t="str">
        <f>①陸連データ貼付け!I1563</f>
        <v>ＡＣ一宮</v>
      </c>
      <c r="J1563" s="30" t="str">
        <f>①陸連データ貼付け!J1563</f>
        <v>エーシーイチノミヤ</v>
      </c>
      <c r="K1563" s="30" t="str">
        <f t="shared" si="77"/>
        <v>ＡＣ一宮</v>
      </c>
      <c r="L1563" s="30" t="str">
        <f>IF(①陸連データ貼付け!P1563="","",①陸連データ貼付け!P1563)</f>
        <v/>
      </c>
      <c r="M1563" s="30" t="str">
        <f>①陸連データ貼付け!Q1563</f>
        <v>一般</v>
      </c>
    </row>
    <row r="1564" spans="1:13">
      <c r="A1564" s="30" t="str">
        <f>IF(①陸連データ貼付け!M1564="","",①陸連データ貼付け!M1564)</f>
        <v>N5159</v>
      </c>
      <c r="B1564" s="30" t="str">
        <f t="shared" si="75"/>
        <v>N</v>
      </c>
      <c r="C1564" s="30" t="str">
        <f t="shared" si="76"/>
        <v>5159</v>
      </c>
      <c r="D1564" s="30">
        <f>①陸連データ貼付け!B1564</f>
        <v>92892333</v>
      </c>
      <c r="E1564" s="30" t="str">
        <f>①陸連データ貼付け!C1564</f>
        <v>岸本　優花</v>
      </c>
      <c r="F1564" s="30" t="str">
        <f>ASC(①陸連データ貼付け!D1564)</f>
        <v>ｷｼﾓﾄ ﾕｳｶ</v>
      </c>
      <c r="G1564" s="30" t="str">
        <f>①陸連データ貼付け!E1564</f>
        <v>女</v>
      </c>
      <c r="H1564" s="30">
        <f>①陸連データ貼付け!H1564</f>
        <v>8298</v>
      </c>
      <c r="I1564" s="30" t="str">
        <f>①陸連データ貼付け!I1564</f>
        <v>ＡＣ一宮</v>
      </c>
      <c r="J1564" s="30" t="str">
        <f>①陸連データ貼付け!J1564</f>
        <v>エーシーイチノミヤ</v>
      </c>
      <c r="K1564" s="30" t="str">
        <f t="shared" si="77"/>
        <v>ＡＣ一宮</v>
      </c>
      <c r="L1564" s="30" t="str">
        <f>IF(①陸連データ貼付け!P1564="","",①陸連データ貼付け!P1564)</f>
        <v/>
      </c>
      <c r="M1564" s="30" t="str">
        <f>①陸連データ貼付け!Q1564</f>
        <v>一般</v>
      </c>
    </row>
    <row r="1565" spans="1:13">
      <c r="A1565" s="30" t="str">
        <f>IF(①陸連データ貼付け!M1565="","",①陸連データ貼付け!M1565)</f>
        <v>N5160</v>
      </c>
      <c r="B1565" s="30" t="str">
        <f t="shared" si="75"/>
        <v>N</v>
      </c>
      <c r="C1565" s="30" t="str">
        <f t="shared" si="76"/>
        <v>5160</v>
      </c>
      <c r="D1565" s="30">
        <f>①陸連データ貼付け!B1565</f>
        <v>82197532</v>
      </c>
      <c r="E1565" s="30" t="str">
        <f>①陸連データ貼付け!C1565</f>
        <v>木下　慶乃</v>
      </c>
      <c r="F1565" s="30" t="str">
        <f>ASC(①陸連データ貼付け!D1565)</f>
        <v>ｷﾉｼﾀ ﾖｼﾉ</v>
      </c>
      <c r="G1565" s="30" t="str">
        <f>①陸連データ貼付け!E1565</f>
        <v>女</v>
      </c>
      <c r="H1565" s="30">
        <f>①陸連データ貼付け!H1565</f>
        <v>8298</v>
      </c>
      <c r="I1565" s="30" t="str">
        <f>①陸連データ貼付け!I1565</f>
        <v>ＡＣ一宮</v>
      </c>
      <c r="J1565" s="30" t="str">
        <f>①陸連データ貼付け!J1565</f>
        <v>エーシーイチノミヤ</v>
      </c>
      <c r="K1565" s="30" t="str">
        <f t="shared" si="77"/>
        <v>ＡＣ一宮</v>
      </c>
      <c r="L1565" s="30" t="str">
        <f>IF(①陸連データ貼付け!P1565="","",①陸連データ貼付け!P1565)</f>
        <v/>
      </c>
      <c r="M1565" s="30" t="str">
        <f>①陸連データ貼付け!Q1565</f>
        <v>一般</v>
      </c>
    </row>
    <row r="1566" spans="1:13">
      <c r="A1566" s="30" t="str">
        <f>IF(①陸連データ貼付け!M1566="","",①陸連データ貼付け!M1566)</f>
        <v>A119</v>
      </c>
      <c r="B1566" s="30" t="str">
        <f t="shared" si="75"/>
        <v>A</v>
      </c>
      <c r="C1566" s="30" t="str">
        <f t="shared" si="76"/>
        <v>119</v>
      </c>
      <c r="D1566" s="30">
        <f>①陸連データ貼付け!B1566</f>
        <v>96111018</v>
      </c>
      <c r="E1566" s="30" t="str">
        <f>①陸連データ貼付け!C1566</f>
        <v>木村　敏弘</v>
      </c>
      <c r="F1566" s="30" t="str">
        <f>ASC(①陸連データ貼付け!D1566)</f>
        <v>ｷﾑﾗ ﾄｼﾋﾛ</v>
      </c>
      <c r="G1566" s="30" t="str">
        <f>①陸連データ貼付け!E1566</f>
        <v>男</v>
      </c>
      <c r="H1566" s="30">
        <f>①陸連データ貼付け!H1566</f>
        <v>8298</v>
      </c>
      <c r="I1566" s="30" t="str">
        <f>①陸連データ貼付け!I1566</f>
        <v>ＡＣ一宮</v>
      </c>
      <c r="J1566" s="30" t="str">
        <f>①陸連データ貼付け!J1566</f>
        <v>エーシーイチノミヤ</v>
      </c>
      <c r="K1566" s="30" t="str">
        <f t="shared" si="77"/>
        <v>ＡＣ一宮</v>
      </c>
      <c r="L1566" s="30" t="str">
        <f>IF(①陸連データ貼付け!P1566="","",①陸連データ貼付け!P1566)</f>
        <v/>
      </c>
      <c r="M1566" s="30" t="str">
        <f>①陸連データ貼付け!Q1566</f>
        <v>一般</v>
      </c>
    </row>
    <row r="1567" spans="1:13">
      <c r="A1567" s="30" t="str">
        <f>IF(①陸連データ貼付け!M1567="","",①陸連データ貼付け!M1567)</f>
        <v>N5161</v>
      </c>
      <c r="B1567" s="30" t="str">
        <f t="shared" si="75"/>
        <v>N</v>
      </c>
      <c r="C1567" s="30" t="str">
        <f t="shared" si="76"/>
        <v>5161</v>
      </c>
      <c r="D1567" s="30">
        <f>①陸連データ貼付け!B1567</f>
        <v>96111119</v>
      </c>
      <c r="E1567" s="30" t="str">
        <f>①陸連データ貼付け!C1567</f>
        <v>木村　梨帆</v>
      </c>
      <c r="F1567" s="30" t="str">
        <f>ASC(①陸連データ貼付け!D1567)</f>
        <v>ｷﾑﾗ ﾘﾎ</v>
      </c>
      <c r="G1567" s="30" t="str">
        <f>①陸連データ貼付け!E1567</f>
        <v>女</v>
      </c>
      <c r="H1567" s="30">
        <f>①陸連データ貼付け!H1567</f>
        <v>8298</v>
      </c>
      <c r="I1567" s="30" t="str">
        <f>①陸連データ貼付け!I1567</f>
        <v>ＡＣ一宮</v>
      </c>
      <c r="J1567" s="30" t="str">
        <f>①陸連データ貼付け!J1567</f>
        <v>エーシーイチノミヤ</v>
      </c>
      <c r="K1567" s="30" t="str">
        <f t="shared" si="77"/>
        <v>ＡＣ一宮</v>
      </c>
      <c r="L1567" s="30" t="str">
        <f>IF(①陸連データ貼付け!P1567="","",①陸連データ貼付け!P1567)</f>
        <v/>
      </c>
      <c r="M1567" s="30" t="str">
        <f>①陸連データ貼付け!Q1567</f>
        <v>一般</v>
      </c>
    </row>
    <row r="1568" spans="1:13">
      <c r="A1568" s="30" t="str">
        <f>IF(①陸連データ貼付け!M1568="","",①陸連データ貼付け!M1568)</f>
        <v>N5162</v>
      </c>
      <c r="B1568" s="30" t="str">
        <f t="shared" si="75"/>
        <v>N</v>
      </c>
      <c r="C1568" s="30" t="str">
        <f t="shared" si="76"/>
        <v>5162</v>
      </c>
      <c r="D1568" s="30">
        <f>①陸連データ貼付け!B1568</f>
        <v>85382430</v>
      </c>
      <c r="E1568" s="30" t="str">
        <f>①陸連データ貼付け!C1568</f>
        <v>小島　向日希</v>
      </c>
      <c r="F1568" s="30" t="str">
        <f>ASC(①陸連データ貼付け!D1568)</f>
        <v>ｺｼﾞﾏ ﾋﾋﾞｷ</v>
      </c>
      <c r="G1568" s="30" t="str">
        <f>①陸連データ貼付け!E1568</f>
        <v>女</v>
      </c>
      <c r="H1568" s="30">
        <f>①陸連データ貼付け!H1568</f>
        <v>8298</v>
      </c>
      <c r="I1568" s="30" t="str">
        <f>①陸連データ貼付け!I1568</f>
        <v>ＡＣ一宮</v>
      </c>
      <c r="J1568" s="30" t="str">
        <f>①陸連データ貼付け!J1568</f>
        <v>エーシーイチノミヤ</v>
      </c>
      <c r="K1568" s="30" t="str">
        <f t="shared" si="77"/>
        <v>ＡＣ一宮</v>
      </c>
      <c r="L1568" s="30" t="str">
        <f>IF(①陸連データ貼付け!P1568="","",①陸連データ貼付け!P1568)</f>
        <v/>
      </c>
      <c r="M1568" s="30" t="str">
        <f>①陸連データ貼付け!Q1568</f>
        <v>一般</v>
      </c>
    </row>
    <row r="1569" spans="1:13">
      <c r="A1569" s="30" t="str">
        <f>IF(①陸連データ貼付け!M1569="","",①陸連データ貼付け!M1569)</f>
        <v>A114</v>
      </c>
      <c r="B1569" s="30" t="str">
        <f t="shared" si="75"/>
        <v>A</v>
      </c>
      <c r="C1569" s="30" t="str">
        <f t="shared" si="76"/>
        <v>114</v>
      </c>
      <c r="D1569" s="30">
        <f>①陸連データ貼付け!B1569</f>
        <v>49284532</v>
      </c>
      <c r="E1569" s="30" t="str">
        <f>①陸連データ貼付け!C1569</f>
        <v>齋藤　勇樹</v>
      </c>
      <c r="F1569" s="30" t="str">
        <f>ASC(①陸連データ貼付け!D1569)</f>
        <v>ｻｲﾄｳ ﾕｳｷ</v>
      </c>
      <c r="G1569" s="30" t="str">
        <f>①陸連データ貼付け!E1569</f>
        <v>男</v>
      </c>
      <c r="H1569" s="30">
        <f>①陸連データ貼付け!H1569</f>
        <v>8298</v>
      </c>
      <c r="I1569" s="30" t="str">
        <f>①陸連データ貼付け!I1569</f>
        <v>ＡＣ一宮</v>
      </c>
      <c r="J1569" s="30" t="str">
        <f>①陸連データ貼付け!J1569</f>
        <v>エーシーイチノミヤ</v>
      </c>
      <c r="K1569" s="30" t="str">
        <f t="shared" si="77"/>
        <v>ＡＣ一宮</v>
      </c>
      <c r="L1569" s="30" t="str">
        <f>IF(①陸連データ貼付け!P1569="","",①陸連データ貼付け!P1569)</f>
        <v/>
      </c>
      <c r="M1569" s="30" t="str">
        <f>①陸連データ貼付け!Q1569</f>
        <v>一般</v>
      </c>
    </row>
    <row r="1570" spans="1:13">
      <c r="A1570" s="30" t="str">
        <f>IF(①陸連データ貼付け!M1570="","",①陸連データ貼付け!M1570)</f>
        <v>N203</v>
      </c>
      <c r="B1570" s="30" t="str">
        <f t="shared" si="75"/>
        <v>N</v>
      </c>
      <c r="C1570" s="30" t="str">
        <f t="shared" si="76"/>
        <v>203</v>
      </c>
      <c r="D1570" s="30">
        <f>①陸連データ貼付け!B1570</f>
        <v>85382329</v>
      </c>
      <c r="E1570" s="30" t="str">
        <f>①陸連データ貼付け!C1570</f>
        <v>坂井　柊太</v>
      </c>
      <c r="F1570" s="30" t="str">
        <f>ASC(①陸連データ貼付け!D1570)</f>
        <v>ｻｶｲ ｼｭｳﾀ</v>
      </c>
      <c r="G1570" s="30" t="str">
        <f>①陸連データ貼付け!E1570</f>
        <v>男</v>
      </c>
      <c r="H1570" s="30">
        <f>①陸連データ貼付け!H1570</f>
        <v>8298</v>
      </c>
      <c r="I1570" s="30" t="str">
        <f>①陸連データ貼付け!I1570</f>
        <v>ＡＣ一宮</v>
      </c>
      <c r="J1570" s="30" t="str">
        <f>①陸連データ貼付け!J1570</f>
        <v>エーシーイチノミヤ</v>
      </c>
      <c r="K1570" s="30" t="str">
        <f t="shared" si="77"/>
        <v>ＡＣ一宮</v>
      </c>
      <c r="L1570" s="30" t="str">
        <f>IF(①陸連データ貼付け!P1570="","",①陸連データ貼付け!P1570)</f>
        <v/>
      </c>
      <c r="M1570" s="30" t="str">
        <f>①陸連データ貼付け!Q1570</f>
        <v>一般</v>
      </c>
    </row>
    <row r="1571" spans="1:13">
      <c r="A1571" s="30" t="str">
        <f>IF(①陸連データ貼付け!M1571="","",①陸連データ貼付け!M1571)</f>
        <v>A140</v>
      </c>
      <c r="B1571" s="30" t="str">
        <f t="shared" si="75"/>
        <v>A</v>
      </c>
      <c r="C1571" s="30" t="str">
        <f t="shared" si="76"/>
        <v>140</v>
      </c>
      <c r="D1571" s="30">
        <f>①陸連データ貼付け!B1571</f>
        <v>85344428</v>
      </c>
      <c r="E1571" s="30" t="str">
        <f>①陸連データ貼付け!C1571</f>
        <v>坂川　真由美</v>
      </c>
      <c r="F1571" s="30" t="str">
        <f>ASC(①陸連データ貼付け!D1571)</f>
        <v>ｻｶｶﾞﾜ ﾏﾕﾐ</v>
      </c>
      <c r="G1571" s="30" t="str">
        <f>①陸連データ貼付け!E1571</f>
        <v>女</v>
      </c>
      <c r="H1571" s="30">
        <f>①陸連データ貼付け!H1571</f>
        <v>8298</v>
      </c>
      <c r="I1571" s="30" t="str">
        <f>①陸連データ貼付け!I1571</f>
        <v>ＡＣ一宮</v>
      </c>
      <c r="J1571" s="30" t="str">
        <f>①陸連データ貼付け!J1571</f>
        <v>エーシーイチノミヤ</v>
      </c>
      <c r="K1571" s="30" t="str">
        <f t="shared" si="77"/>
        <v>ＡＣ一宮</v>
      </c>
      <c r="L1571" s="30" t="str">
        <f>IF(①陸連データ貼付け!P1571="","",①陸連データ貼付け!P1571)</f>
        <v/>
      </c>
      <c r="M1571" s="30" t="str">
        <f>①陸連データ貼付け!Q1571</f>
        <v>一般</v>
      </c>
    </row>
    <row r="1572" spans="1:13">
      <c r="A1572" s="30" t="str">
        <f>IF(①陸連データ貼付け!M1572="","",①陸連データ貼付け!M1572)</f>
        <v>N204</v>
      </c>
      <c r="B1572" s="30" t="str">
        <f t="shared" si="75"/>
        <v>N</v>
      </c>
      <c r="C1572" s="30" t="str">
        <f t="shared" si="76"/>
        <v>204</v>
      </c>
      <c r="D1572" s="30">
        <f>①陸連データ貼付け!B1572</f>
        <v>85325629</v>
      </c>
      <c r="E1572" s="30" t="str">
        <f>①陸連データ貼付け!C1572</f>
        <v>佐藤　裕文</v>
      </c>
      <c r="F1572" s="30" t="str">
        <f>ASC(①陸連データ貼付け!D1572)</f>
        <v>ｻﾄｳ ﾋﾛﾌﾐ</v>
      </c>
      <c r="G1572" s="30" t="str">
        <f>①陸連データ貼付け!E1572</f>
        <v>男</v>
      </c>
      <c r="H1572" s="30">
        <f>①陸連データ貼付け!H1572</f>
        <v>8298</v>
      </c>
      <c r="I1572" s="30" t="str">
        <f>①陸連データ貼付け!I1572</f>
        <v>ＡＣ一宮</v>
      </c>
      <c r="J1572" s="30" t="str">
        <f>①陸連データ貼付け!J1572</f>
        <v>エーシーイチノミヤ</v>
      </c>
      <c r="K1572" s="30" t="str">
        <f t="shared" si="77"/>
        <v>ＡＣ一宮</v>
      </c>
      <c r="L1572" s="30" t="str">
        <f>IF(①陸連データ貼付け!P1572="","",①陸連データ貼付け!P1572)</f>
        <v/>
      </c>
      <c r="M1572" s="30" t="str">
        <f>①陸連データ貼付け!Q1572</f>
        <v>一般</v>
      </c>
    </row>
    <row r="1573" spans="1:13">
      <c r="A1573" s="30" t="str">
        <f>IF(①陸連データ貼付け!M1573="","",①陸連データ貼付け!M1573)</f>
        <v>A112</v>
      </c>
      <c r="B1573" s="30" t="str">
        <f t="shared" si="75"/>
        <v>A</v>
      </c>
      <c r="C1573" s="30" t="str">
        <f t="shared" si="76"/>
        <v>112</v>
      </c>
      <c r="D1573" s="30">
        <f>①陸連データ貼付け!B1573</f>
        <v>39154224</v>
      </c>
      <c r="E1573" s="30" t="str">
        <f>①陸連データ貼付け!C1573</f>
        <v>佐橋　祐耶</v>
      </c>
      <c r="F1573" s="30" t="str">
        <f>ASC(①陸連データ貼付け!D1573)</f>
        <v>ｻﾊｼ ﾕｳﾔ</v>
      </c>
      <c r="G1573" s="30" t="str">
        <f>①陸連データ貼付け!E1573</f>
        <v>男</v>
      </c>
      <c r="H1573" s="30">
        <f>①陸連データ貼付け!H1573</f>
        <v>8298</v>
      </c>
      <c r="I1573" s="30" t="str">
        <f>①陸連データ貼付け!I1573</f>
        <v>ＡＣ一宮</v>
      </c>
      <c r="J1573" s="30" t="str">
        <f>①陸連データ貼付け!J1573</f>
        <v>エーシーイチノミヤ</v>
      </c>
      <c r="K1573" s="30" t="str">
        <f t="shared" si="77"/>
        <v>ＡＣ一宮</v>
      </c>
      <c r="L1573" s="30" t="str">
        <f>IF(①陸連データ貼付け!P1573="","",①陸連データ貼付け!P1573)</f>
        <v/>
      </c>
      <c r="M1573" s="30" t="str">
        <f>①陸連データ貼付け!Q1573</f>
        <v>一般</v>
      </c>
    </row>
    <row r="1574" spans="1:13">
      <c r="A1574" s="30" t="str">
        <f>IF(①陸連データ貼付け!M1574="","",①陸連データ貼付け!M1574)</f>
        <v>A120</v>
      </c>
      <c r="B1574" s="30" t="str">
        <f t="shared" si="75"/>
        <v>A</v>
      </c>
      <c r="C1574" s="30" t="str">
        <f t="shared" si="76"/>
        <v>120</v>
      </c>
      <c r="D1574" s="30">
        <f>①陸連データ貼付け!B1574</f>
        <v>97195233</v>
      </c>
      <c r="E1574" s="30" t="str">
        <f>①陸連データ貼付け!C1574</f>
        <v>重松　武志</v>
      </c>
      <c r="F1574" s="30" t="str">
        <f>ASC(①陸連データ貼付け!D1574)</f>
        <v>ｼｹﾞﾏﾂ ﾀｹｼ</v>
      </c>
      <c r="G1574" s="30" t="str">
        <f>①陸連データ貼付け!E1574</f>
        <v>男</v>
      </c>
      <c r="H1574" s="30">
        <f>①陸連データ貼付け!H1574</f>
        <v>8298</v>
      </c>
      <c r="I1574" s="30" t="str">
        <f>①陸連データ貼付け!I1574</f>
        <v>ＡＣ一宮</v>
      </c>
      <c r="J1574" s="30" t="str">
        <f>①陸連データ貼付け!J1574</f>
        <v>エーシーイチノミヤ</v>
      </c>
      <c r="K1574" s="30" t="str">
        <f t="shared" si="77"/>
        <v>ＡＣ一宮</v>
      </c>
      <c r="L1574" s="30" t="str">
        <f>IF(①陸連データ貼付け!P1574="","",①陸連データ貼付け!P1574)</f>
        <v/>
      </c>
      <c r="M1574" s="30" t="str">
        <f>①陸連データ貼付け!Q1574</f>
        <v>一般</v>
      </c>
    </row>
    <row r="1575" spans="1:13">
      <c r="A1575" s="30" t="str">
        <f>IF(①陸連データ貼付け!M1575="","",①陸連データ貼付け!M1575)</f>
        <v>N5163</v>
      </c>
      <c r="B1575" s="30" t="str">
        <f t="shared" si="75"/>
        <v>N</v>
      </c>
      <c r="C1575" s="30" t="str">
        <f t="shared" si="76"/>
        <v>5163</v>
      </c>
      <c r="D1575" s="30">
        <f>①陸連データ貼付け!B1575</f>
        <v>97204830</v>
      </c>
      <c r="E1575" s="30" t="str">
        <f>①陸連データ貼付け!C1575</f>
        <v>柴田　菜那</v>
      </c>
      <c r="F1575" s="30" t="str">
        <f>ASC(①陸連データ貼付け!D1575)</f>
        <v>ｼﾊﾞﾀ ﾅﾅ</v>
      </c>
      <c r="G1575" s="30" t="str">
        <f>①陸連データ貼付け!E1575</f>
        <v>女</v>
      </c>
      <c r="H1575" s="30">
        <f>①陸連データ貼付け!H1575</f>
        <v>8298</v>
      </c>
      <c r="I1575" s="30" t="str">
        <f>①陸連データ貼付け!I1575</f>
        <v>ＡＣ一宮</v>
      </c>
      <c r="J1575" s="30" t="str">
        <f>①陸連データ貼付け!J1575</f>
        <v>エーシーイチノミヤ</v>
      </c>
      <c r="K1575" s="30" t="str">
        <f t="shared" si="77"/>
        <v>ＡＣ一宮</v>
      </c>
      <c r="L1575" s="30" t="str">
        <f>IF(①陸連データ貼付け!P1575="","",①陸連データ貼付け!P1575)</f>
        <v/>
      </c>
      <c r="M1575" s="30" t="str">
        <f>①陸連データ貼付け!Q1575</f>
        <v>一般</v>
      </c>
    </row>
    <row r="1576" spans="1:13">
      <c r="A1576" s="30" t="str">
        <f>IF(①陸連データ貼付け!M1576="","",①陸連データ貼付け!M1576)</f>
        <v>N5164</v>
      </c>
      <c r="B1576" s="30" t="str">
        <f t="shared" si="75"/>
        <v>N</v>
      </c>
      <c r="C1576" s="30" t="str">
        <f t="shared" si="76"/>
        <v>5164</v>
      </c>
      <c r="D1576" s="30">
        <f>①陸連データ貼付け!B1576</f>
        <v>97203122</v>
      </c>
      <c r="E1576" s="30" t="str">
        <f>①陸連データ貼付け!C1576</f>
        <v>島村　樹里</v>
      </c>
      <c r="F1576" s="30" t="str">
        <f>ASC(①陸連データ貼付け!D1576)</f>
        <v>ｼﾏﾑﾗ ｼﾞｭﾘ</v>
      </c>
      <c r="G1576" s="30" t="str">
        <f>①陸連データ貼付け!E1576</f>
        <v>女</v>
      </c>
      <c r="H1576" s="30">
        <f>①陸連データ貼付け!H1576</f>
        <v>8298</v>
      </c>
      <c r="I1576" s="30" t="str">
        <f>①陸連データ貼付け!I1576</f>
        <v>ＡＣ一宮</v>
      </c>
      <c r="J1576" s="30" t="str">
        <f>①陸連データ貼付け!J1576</f>
        <v>エーシーイチノミヤ</v>
      </c>
      <c r="K1576" s="30" t="str">
        <f t="shared" si="77"/>
        <v>ＡＣ一宮</v>
      </c>
      <c r="L1576" s="30" t="str">
        <f>IF(①陸連データ貼付け!P1576="","",①陸連データ貼付け!P1576)</f>
        <v/>
      </c>
      <c r="M1576" s="30" t="str">
        <f>①陸連データ貼付け!Q1576</f>
        <v>一般</v>
      </c>
    </row>
    <row r="1577" spans="1:13">
      <c r="A1577" s="30" t="str">
        <f>IF(①陸連データ貼付け!M1577="","",①陸連データ貼付け!M1577)</f>
        <v>N205</v>
      </c>
      <c r="B1577" s="30" t="str">
        <f t="shared" si="75"/>
        <v>N</v>
      </c>
      <c r="C1577" s="30" t="str">
        <f t="shared" si="76"/>
        <v>205</v>
      </c>
      <c r="D1577" s="30">
        <f>①陸連データ貼付け!B1577</f>
        <v>73023318</v>
      </c>
      <c r="E1577" s="30" t="str">
        <f>①陸連データ貼付け!C1577</f>
        <v>鈴木　健汰</v>
      </c>
      <c r="F1577" s="30" t="str">
        <f>ASC(①陸連データ貼付け!D1577)</f>
        <v>ｽｽﾞｷ ｹﾝﾀ</v>
      </c>
      <c r="G1577" s="30" t="str">
        <f>①陸連データ貼付け!E1577</f>
        <v>男</v>
      </c>
      <c r="H1577" s="30">
        <f>①陸連データ貼付け!H1577</f>
        <v>8298</v>
      </c>
      <c r="I1577" s="30" t="str">
        <f>①陸連データ貼付け!I1577</f>
        <v>ＡＣ一宮</v>
      </c>
      <c r="J1577" s="30" t="str">
        <f>①陸連データ貼付け!J1577</f>
        <v>エーシーイチノミヤ</v>
      </c>
      <c r="K1577" s="30" t="str">
        <f t="shared" si="77"/>
        <v>ＡＣ一宮</v>
      </c>
      <c r="L1577" s="30" t="str">
        <f>IF(①陸連データ貼付け!P1577="","",①陸連データ貼付け!P1577)</f>
        <v/>
      </c>
      <c r="M1577" s="30" t="str">
        <f>①陸連データ貼付け!Q1577</f>
        <v>一般</v>
      </c>
    </row>
    <row r="1578" spans="1:13">
      <c r="A1578" s="30" t="str">
        <f>IF(①陸連データ貼付け!M1578="","",①陸連データ貼付け!M1578)</f>
        <v>N5165</v>
      </c>
      <c r="B1578" s="30" t="str">
        <f t="shared" ref="B1578:B1641" si="78">LEFT(A1578,1)</f>
        <v>N</v>
      </c>
      <c r="C1578" s="30" t="str">
        <f t="shared" ref="C1578:C1641" si="79">REPLACE(A1578,1,1,"")</f>
        <v>5165</v>
      </c>
      <c r="D1578" s="30">
        <f>①陸連データ貼付け!B1578</f>
        <v>73022620</v>
      </c>
      <c r="E1578" s="30" t="str">
        <f>①陸連データ貼付け!C1578</f>
        <v>鈴木　詩織</v>
      </c>
      <c r="F1578" s="30" t="str">
        <f>ASC(①陸連データ貼付け!D1578)</f>
        <v>ｽｽﾞｷ ｼｵﾘ</v>
      </c>
      <c r="G1578" s="30" t="str">
        <f>①陸連データ貼付け!E1578</f>
        <v>女</v>
      </c>
      <c r="H1578" s="30">
        <f>①陸連データ貼付け!H1578</f>
        <v>8298</v>
      </c>
      <c r="I1578" s="30" t="str">
        <f>①陸連データ貼付け!I1578</f>
        <v>ＡＣ一宮</v>
      </c>
      <c r="J1578" s="30" t="str">
        <f>①陸連データ貼付け!J1578</f>
        <v>エーシーイチノミヤ</v>
      </c>
      <c r="K1578" s="30" t="str">
        <f t="shared" ref="K1578:K1641" si="80">I1578</f>
        <v>ＡＣ一宮</v>
      </c>
      <c r="L1578" s="30" t="str">
        <f>IF(①陸連データ貼付け!P1578="","",①陸連データ貼付け!P1578)</f>
        <v/>
      </c>
      <c r="M1578" s="30" t="str">
        <f>①陸連データ貼付け!Q1578</f>
        <v>一般</v>
      </c>
    </row>
    <row r="1579" spans="1:13">
      <c r="A1579" s="30" t="str">
        <f>IF(①陸連データ貼付け!M1579="","",①陸連データ貼付け!M1579)</f>
        <v>A111</v>
      </c>
      <c r="B1579" s="30" t="str">
        <f t="shared" si="78"/>
        <v>A</v>
      </c>
      <c r="C1579" s="30" t="str">
        <f t="shared" si="79"/>
        <v>111</v>
      </c>
      <c r="D1579" s="30">
        <f>①陸連データ貼付け!B1579</f>
        <v>38897136</v>
      </c>
      <c r="E1579" s="30" t="str">
        <f>①陸連データ貼付け!C1579</f>
        <v>鷲見　慎吾</v>
      </c>
      <c r="F1579" s="30" t="str">
        <f>ASC(①陸連データ貼付け!D1579)</f>
        <v>ｽﾐ ｼﾝｺﾞ</v>
      </c>
      <c r="G1579" s="30" t="str">
        <f>①陸連データ貼付け!E1579</f>
        <v>男</v>
      </c>
      <c r="H1579" s="30">
        <f>①陸連データ貼付け!H1579</f>
        <v>8298</v>
      </c>
      <c r="I1579" s="30" t="str">
        <f>①陸連データ貼付け!I1579</f>
        <v>ＡＣ一宮</v>
      </c>
      <c r="J1579" s="30" t="str">
        <f>①陸連データ貼付け!J1579</f>
        <v>エーシーイチノミヤ</v>
      </c>
      <c r="K1579" s="30" t="str">
        <f t="shared" si="80"/>
        <v>ＡＣ一宮</v>
      </c>
      <c r="L1579" s="30" t="str">
        <f>IF(①陸連データ貼付け!P1579="","",①陸連データ貼付け!P1579)</f>
        <v/>
      </c>
      <c r="M1579" s="30" t="str">
        <f>①陸連データ貼付け!Q1579</f>
        <v>一般</v>
      </c>
    </row>
    <row r="1580" spans="1:13">
      <c r="A1580" s="30" t="str">
        <f>IF(①陸連データ貼付け!M1580="","",①陸連データ貼付け!M1580)</f>
        <v>N206</v>
      </c>
      <c r="B1580" s="30" t="str">
        <f t="shared" si="78"/>
        <v>N</v>
      </c>
      <c r="C1580" s="30" t="str">
        <f t="shared" si="79"/>
        <v>206</v>
      </c>
      <c r="D1580" s="30">
        <f>①陸連データ貼付け!B1580</f>
        <v>97201524</v>
      </c>
      <c r="E1580" s="30" t="str">
        <f>①陸連データ貼付け!C1580</f>
        <v>武内　伊織</v>
      </c>
      <c r="F1580" s="30" t="str">
        <f>ASC(①陸連データ貼付け!D1580)</f>
        <v>ﾀｹｳﾁ ｲｵﾘ</v>
      </c>
      <c r="G1580" s="30" t="str">
        <f>①陸連データ貼付け!E1580</f>
        <v>男</v>
      </c>
      <c r="H1580" s="30">
        <f>①陸連データ貼付け!H1580</f>
        <v>8298</v>
      </c>
      <c r="I1580" s="30" t="str">
        <f>①陸連データ貼付け!I1580</f>
        <v>ＡＣ一宮</v>
      </c>
      <c r="J1580" s="30" t="str">
        <f>①陸連データ貼付け!J1580</f>
        <v>エーシーイチノミヤ</v>
      </c>
      <c r="K1580" s="30" t="str">
        <f t="shared" si="80"/>
        <v>ＡＣ一宮</v>
      </c>
      <c r="L1580" s="30" t="str">
        <f>IF(①陸連データ貼付け!P1580="","",①陸連データ貼付け!P1580)</f>
        <v/>
      </c>
      <c r="M1580" s="30" t="str">
        <f>①陸連データ貼付け!Q1580</f>
        <v>一般</v>
      </c>
    </row>
    <row r="1581" spans="1:13">
      <c r="A1581" s="30" t="str">
        <f>IF(①陸連データ貼付け!M1581="","",①陸連データ貼付け!M1581)</f>
        <v>N207</v>
      </c>
      <c r="B1581" s="30" t="str">
        <f t="shared" si="78"/>
        <v>N</v>
      </c>
      <c r="C1581" s="30" t="str">
        <f t="shared" si="79"/>
        <v>207</v>
      </c>
      <c r="D1581" s="30">
        <f>①陸連データ貼付け!B1581</f>
        <v>97201423</v>
      </c>
      <c r="E1581" s="30" t="str">
        <f>①陸連データ貼付け!C1581</f>
        <v>玉田　敦也</v>
      </c>
      <c r="F1581" s="30" t="str">
        <f>ASC(①陸連データ貼付け!D1581)</f>
        <v>ﾀﾏﾀﾞ ｱﾂﾔ</v>
      </c>
      <c r="G1581" s="30" t="str">
        <f>①陸連データ貼付け!E1581</f>
        <v>男</v>
      </c>
      <c r="H1581" s="30">
        <f>①陸連データ貼付け!H1581</f>
        <v>8298</v>
      </c>
      <c r="I1581" s="30" t="str">
        <f>①陸連データ貼付け!I1581</f>
        <v>ＡＣ一宮</v>
      </c>
      <c r="J1581" s="30" t="str">
        <f>①陸連データ貼付け!J1581</f>
        <v>エーシーイチノミヤ</v>
      </c>
      <c r="K1581" s="30" t="str">
        <f t="shared" si="80"/>
        <v>ＡＣ一宮</v>
      </c>
      <c r="L1581" s="30" t="str">
        <f>IF(①陸連データ貼付け!P1581="","",①陸連データ貼付け!P1581)</f>
        <v/>
      </c>
      <c r="M1581" s="30" t="str">
        <f>①陸連データ貼付け!Q1581</f>
        <v>一般</v>
      </c>
    </row>
    <row r="1582" spans="1:13">
      <c r="A1582" s="30" t="str">
        <f>IF(①陸連データ貼付け!M1582="","",①陸連データ貼付け!M1582)</f>
        <v>N5166</v>
      </c>
      <c r="B1582" s="30" t="str">
        <f t="shared" si="78"/>
        <v>N</v>
      </c>
      <c r="C1582" s="30" t="str">
        <f t="shared" si="79"/>
        <v>5166</v>
      </c>
      <c r="D1582" s="30">
        <f>①陸連データ貼付け!B1582</f>
        <v>95508128</v>
      </c>
      <c r="E1582" s="30" t="str">
        <f>①陸連データ貼付け!C1582</f>
        <v>坪内　祐弓</v>
      </c>
      <c r="F1582" s="30" t="str">
        <f>ASC(①陸連データ貼付け!D1582)</f>
        <v>ﾂﾎﾞｳﾁ ﾏﾕ</v>
      </c>
      <c r="G1582" s="30" t="str">
        <f>①陸連データ貼付け!E1582</f>
        <v>女</v>
      </c>
      <c r="H1582" s="30">
        <f>①陸連データ貼付け!H1582</f>
        <v>8298</v>
      </c>
      <c r="I1582" s="30" t="str">
        <f>①陸連データ貼付け!I1582</f>
        <v>ＡＣ一宮</v>
      </c>
      <c r="J1582" s="30" t="str">
        <f>①陸連データ貼付け!J1582</f>
        <v>エーシーイチノミヤ</v>
      </c>
      <c r="K1582" s="30" t="str">
        <f t="shared" si="80"/>
        <v>ＡＣ一宮</v>
      </c>
      <c r="L1582" s="30" t="str">
        <f>IF(①陸連データ貼付け!P1582="","",①陸連データ貼付け!P1582)</f>
        <v/>
      </c>
      <c r="M1582" s="30" t="str">
        <f>①陸連データ貼付け!Q1582</f>
        <v>一般</v>
      </c>
    </row>
    <row r="1583" spans="1:13">
      <c r="A1583" s="30" t="str">
        <f>IF(①陸連データ貼付け!M1583="","",①陸連データ貼付け!M1583)</f>
        <v>N5167</v>
      </c>
      <c r="B1583" s="30" t="str">
        <f t="shared" si="78"/>
        <v>N</v>
      </c>
      <c r="C1583" s="30" t="str">
        <f t="shared" si="79"/>
        <v>5167</v>
      </c>
      <c r="D1583" s="30">
        <f>①陸連データ貼付け!B1583</f>
        <v>97202525</v>
      </c>
      <c r="E1583" s="30" t="str">
        <f>①陸連データ貼付け!C1583</f>
        <v>出口　朋奈</v>
      </c>
      <c r="F1583" s="30" t="str">
        <f>ASC(①陸連データ貼付け!D1583)</f>
        <v>ﾃﾞｸﾞﾁ ﾄﾓﾅ</v>
      </c>
      <c r="G1583" s="30" t="str">
        <f>①陸連データ貼付け!E1583</f>
        <v>女</v>
      </c>
      <c r="H1583" s="30">
        <f>①陸連データ貼付け!H1583</f>
        <v>8298</v>
      </c>
      <c r="I1583" s="30" t="str">
        <f>①陸連データ貼付け!I1583</f>
        <v>ＡＣ一宮</v>
      </c>
      <c r="J1583" s="30" t="str">
        <f>①陸連データ貼付け!J1583</f>
        <v>エーシーイチノミヤ</v>
      </c>
      <c r="K1583" s="30" t="str">
        <f t="shared" si="80"/>
        <v>ＡＣ一宮</v>
      </c>
      <c r="L1583" s="30" t="str">
        <f>IF(①陸連データ貼付け!P1583="","",①陸連データ貼付け!P1583)</f>
        <v/>
      </c>
      <c r="M1583" s="30" t="str">
        <f>①陸連データ貼付け!Q1583</f>
        <v>一般</v>
      </c>
    </row>
    <row r="1584" spans="1:13">
      <c r="A1584" s="30" t="str">
        <f>IF(①陸連データ貼付け!M1584="","",①陸連データ貼付け!M1584)</f>
        <v>A104</v>
      </c>
      <c r="B1584" s="30" t="str">
        <f t="shared" si="78"/>
        <v>A</v>
      </c>
      <c r="C1584" s="30" t="str">
        <f t="shared" si="79"/>
        <v>104</v>
      </c>
      <c r="D1584" s="30">
        <f>①陸連データ貼付け!B1584</f>
        <v>3059320</v>
      </c>
      <c r="E1584" s="30" t="str">
        <f>①陸連データ貼付け!C1584</f>
        <v>徳永　増美津</v>
      </c>
      <c r="F1584" s="30" t="str">
        <f>ASC(①陸連データ貼付け!D1584)</f>
        <v>ﾄｸﾅｶﾞ ﾏｻﾐﾂ</v>
      </c>
      <c r="G1584" s="30" t="str">
        <f>①陸連データ貼付け!E1584</f>
        <v>男</v>
      </c>
      <c r="H1584" s="30">
        <f>①陸連データ貼付け!H1584</f>
        <v>8298</v>
      </c>
      <c r="I1584" s="30" t="str">
        <f>①陸連データ貼付け!I1584</f>
        <v>ＡＣ一宮</v>
      </c>
      <c r="J1584" s="30" t="str">
        <f>①陸連データ貼付け!J1584</f>
        <v>エーシーイチノミヤ</v>
      </c>
      <c r="K1584" s="30" t="str">
        <f t="shared" si="80"/>
        <v>ＡＣ一宮</v>
      </c>
      <c r="L1584" s="30" t="str">
        <f>IF(①陸連データ貼付け!P1584="","",①陸連データ貼付け!P1584)</f>
        <v/>
      </c>
      <c r="M1584" s="30" t="str">
        <f>①陸連データ貼付け!Q1584</f>
        <v>一般</v>
      </c>
    </row>
    <row r="1585" spans="1:13">
      <c r="A1585" s="30" t="str">
        <f>IF(①陸連データ貼付け!M1585="","",①陸連データ貼付け!M1585)</f>
        <v>A102</v>
      </c>
      <c r="B1585" s="30" t="str">
        <f t="shared" si="78"/>
        <v>A</v>
      </c>
      <c r="C1585" s="30" t="str">
        <f t="shared" si="79"/>
        <v>102</v>
      </c>
      <c r="D1585" s="30">
        <f>①陸連データ貼付け!B1585</f>
        <v>3059118</v>
      </c>
      <c r="E1585" s="30" t="str">
        <f>①陸連データ貼付け!C1585</f>
        <v>西村　嘉二</v>
      </c>
      <c r="F1585" s="30" t="str">
        <f>ASC(①陸連データ貼付け!D1585)</f>
        <v>ﾆｼﾑﾗ ﾖｼｼﾞ</v>
      </c>
      <c r="G1585" s="30" t="str">
        <f>①陸連データ貼付け!E1585</f>
        <v>男</v>
      </c>
      <c r="H1585" s="30">
        <f>①陸連データ貼付け!H1585</f>
        <v>8298</v>
      </c>
      <c r="I1585" s="30" t="str">
        <f>①陸連データ貼付け!I1585</f>
        <v>ＡＣ一宮</v>
      </c>
      <c r="J1585" s="30" t="str">
        <f>①陸連データ貼付け!J1585</f>
        <v>エーシーイチノミヤ</v>
      </c>
      <c r="K1585" s="30" t="str">
        <f t="shared" si="80"/>
        <v>ＡＣ一宮</v>
      </c>
      <c r="L1585" s="30" t="str">
        <f>IF(①陸連データ貼付け!P1585="","",①陸連データ貼付け!P1585)</f>
        <v/>
      </c>
      <c r="M1585" s="30" t="str">
        <f>①陸連データ貼付け!Q1585</f>
        <v>一般</v>
      </c>
    </row>
    <row r="1586" spans="1:13">
      <c r="A1586" s="30" t="str">
        <f>IF(①陸連データ貼付け!M1586="","",①陸連データ貼付け!M1586)</f>
        <v>N5168</v>
      </c>
      <c r="B1586" s="30" t="str">
        <f t="shared" si="78"/>
        <v>N</v>
      </c>
      <c r="C1586" s="30" t="str">
        <f t="shared" si="79"/>
        <v>5168</v>
      </c>
      <c r="D1586" s="30">
        <f>①陸連データ貼付け!B1586</f>
        <v>97202727</v>
      </c>
      <c r="E1586" s="30" t="str">
        <f>①陸連データ貼付け!C1586</f>
        <v>西山　絵玲菜</v>
      </c>
      <c r="F1586" s="30" t="str">
        <f>ASC(①陸連データ貼付け!D1586)</f>
        <v>ﾆｼﾔﾏ ｴﾚﾅ</v>
      </c>
      <c r="G1586" s="30" t="str">
        <f>①陸連データ貼付け!E1586</f>
        <v>女</v>
      </c>
      <c r="H1586" s="30">
        <f>①陸連データ貼付け!H1586</f>
        <v>8298</v>
      </c>
      <c r="I1586" s="30" t="str">
        <f>①陸連データ貼付け!I1586</f>
        <v>ＡＣ一宮</v>
      </c>
      <c r="J1586" s="30" t="str">
        <f>①陸連データ貼付け!J1586</f>
        <v>エーシーイチノミヤ</v>
      </c>
      <c r="K1586" s="30" t="str">
        <f t="shared" si="80"/>
        <v>ＡＣ一宮</v>
      </c>
      <c r="L1586" s="30" t="str">
        <f>IF(①陸連データ貼付け!P1586="","",①陸連データ貼付け!P1586)</f>
        <v/>
      </c>
      <c r="M1586" s="30" t="str">
        <f>①陸連データ貼付け!Q1586</f>
        <v>一般</v>
      </c>
    </row>
    <row r="1587" spans="1:13">
      <c r="A1587" s="30" t="str">
        <f>IF(①陸連データ貼付け!M1587="","",①陸連データ貼付け!M1587)</f>
        <v>N5169</v>
      </c>
      <c r="B1587" s="30" t="str">
        <f t="shared" si="78"/>
        <v>N</v>
      </c>
      <c r="C1587" s="30" t="str">
        <f t="shared" si="79"/>
        <v>5169</v>
      </c>
      <c r="D1587" s="30">
        <f>①陸連データ貼付け!B1587</f>
        <v>97202828</v>
      </c>
      <c r="E1587" s="30" t="str">
        <f>①陸連データ貼付け!C1587</f>
        <v>則武　桃佳</v>
      </c>
      <c r="F1587" s="30" t="str">
        <f>ASC(①陸連データ貼付け!D1587)</f>
        <v>ﾉﾘﾀｹ ﾓﾓｶ</v>
      </c>
      <c r="G1587" s="30" t="str">
        <f>①陸連データ貼付け!E1587</f>
        <v>女</v>
      </c>
      <c r="H1587" s="30">
        <f>①陸連データ貼付け!H1587</f>
        <v>8298</v>
      </c>
      <c r="I1587" s="30" t="str">
        <f>①陸連データ貼付け!I1587</f>
        <v>ＡＣ一宮</v>
      </c>
      <c r="J1587" s="30" t="str">
        <f>①陸連データ貼付け!J1587</f>
        <v>エーシーイチノミヤ</v>
      </c>
      <c r="K1587" s="30" t="str">
        <f t="shared" si="80"/>
        <v>ＡＣ一宮</v>
      </c>
      <c r="L1587" s="30" t="str">
        <f>IF(①陸連データ貼付け!P1587="","",①陸連データ貼付け!P1587)</f>
        <v/>
      </c>
      <c r="M1587" s="30" t="str">
        <f>①陸連データ貼付け!Q1587</f>
        <v>一般</v>
      </c>
    </row>
    <row r="1588" spans="1:13">
      <c r="A1588" s="30" t="str">
        <f>IF(①陸連データ貼付け!M1588="","",①陸連データ貼付け!M1588)</f>
        <v>N208</v>
      </c>
      <c r="B1588" s="30" t="str">
        <f t="shared" si="78"/>
        <v>N</v>
      </c>
      <c r="C1588" s="30" t="str">
        <f t="shared" si="79"/>
        <v>208</v>
      </c>
      <c r="D1588" s="30">
        <f>①陸連データ貼付け!B1588</f>
        <v>97201322</v>
      </c>
      <c r="E1588" s="30" t="str">
        <f>①陸連データ貼付け!C1588</f>
        <v>長谷川　蒼</v>
      </c>
      <c r="F1588" s="30" t="str">
        <f>ASC(①陸連データ貼付け!D1588)</f>
        <v>ﾊｾｶﾞﾜ ｱｵｲ</v>
      </c>
      <c r="G1588" s="30" t="str">
        <f>①陸連データ貼付け!E1588</f>
        <v>男</v>
      </c>
      <c r="H1588" s="30">
        <f>①陸連データ貼付け!H1588</f>
        <v>8298</v>
      </c>
      <c r="I1588" s="30" t="str">
        <f>①陸連データ貼付け!I1588</f>
        <v>ＡＣ一宮</v>
      </c>
      <c r="J1588" s="30" t="str">
        <f>①陸連データ貼付け!J1588</f>
        <v>エーシーイチノミヤ</v>
      </c>
      <c r="K1588" s="30" t="str">
        <f t="shared" si="80"/>
        <v>ＡＣ一宮</v>
      </c>
      <c r="L1588" s="30" t="str">
        <f>IF(①陸連データ貼付け!P1588="","",①陸連データ貼付け!P1588)</f>
        <v/>
      </c>
      <c r="M1588" s="30" t="str">
        <f>①陸連データ貼付け!Q1588</f>
        <v>一般</v>
      </c>
    </row>
    <row r="1589" spans="1:13">
      <c r="A1589" s="30" t="str">
        <f>IF(①陸連データ貼付け!M1589="","",①陸連データ貼付け!M1589)</f>
        <v>2-030</v>
      </c>
      <c r="B1589" s="30" t="str">
        <f t="shared" si="78"/>
        <v>2</v>
      </c>
      <c r="C1589" s="30" t="str">
        <f t="shared" si="79"/>
        <v>-030</v>
      </c>
      <c r="D1589" s="30">
        <f>①陸連データ貼付け!B1589</f>
        <v>2963323</v>
      </c>
      <c r="E1589" s="30" t="str">
        <f>①陸連データ貼付け!C1589</f>
        <v>浜田　倫昌</v>
      </c>
      <c r="F1589" s="30" t="str">
        <f>ASC(①陸連データ貼付け!D1589)</f>
        <v>ﾊﾏﾀﾞ ﾉﾘﾏｻ</v>
      </c>
      <c r="G1589" s="30" t="str">
        <f>①陸連データ貼付け!E1589</f>
        <v>男</v>
      </c>
      <c r="H1589" s="30">
        <f>①陸連データ貼付け!H1589</f>
        <v>8298</v>
      </c>
      <c r="I1589" s="30" t="str">
        <f>①陸連データ貼付け!I1589</f>
        <v>ＡＣ一宮</v>
      </c>
      <c r="J1589" s="30" t="str">
        <f>①陸連データ貼付け!J1589</f>
        <v>エーシーイチノミヤ</v>
      </c>
      <c r="K1589" s="30" t="str">
        <f t="shared" si="80"/>
        <v>ＡＣ一宮</v>
      </c>
      <c r="L1589" s="30" t="str">
        <f>IF(①陸連データ貼付け!P1589="","",①陸連データ貼付け!P1589)</f>
        <v/>
      </c>
      <c r="M1589" s="30" t="str">
        <f>①陸連データ貼付け!Q1589</f>
        <v>一般</v>
      </c>
    </row>
    <row r="1590" spans="1:13">
      <c r="A1590" s="30" t="str">
        <f>IF(①陸連データ貼付け!M1590="","",①陸連データ貼付け!M1590)</f>
        <v>N5170</v>
      </c>
      <c r="B1590" s="30" t="str">
        <f t="shared" si="78"/>
        <v>N</v>
      </c>
      <c r="C1590" s="30" t="str">
        <f t="shared" si="79"/>
        <v>5170</v>
      </c>
      <c r="D1590" s="30">
        <f>①陸連データ貼付け!B1590</f>
        <v>79332428</v>
      </c>
      <c r="E1590" s="30" t="str">
        <f>①陸連データ貼付け!C1590</f>
        <v>平野　瑞季</v>
      </c>
      <c r="F1590" s="30" t="str">
        <f>ASC(①陸連データ貼付け!D1590)</f>
        <v>ﾋﾗﾉ ﾐｽﾞｷ</v>
      </c>
      <c r="G1590" s="30" t="str">
        <f>①陸連データ貼付け!E1590</f>
        <v>女</v>
      </c>
      <c r="H1590" s="30">
        <f>①陸連データ貼付け!H1590</f>
        <v>8298</v>
      </c>
      <c r="I1590" s="30" t="str">
        <f>①陸連データ貼付け!I1590</f>
        <v>ＡＣ一宮</v>
      </c>
      <c r="J1590" s="30" t="str">
        <f>①陸連データ貼付け!J1590</f>
        <v>エーシーイチノミヤ</v>
      </c>
      <c r="K1590" s="30" t="str">
        <f t="shared" si="80"/>
        <v>ＡＣ一宮</v>
      </c>
      <c r="L1590" s="30" t="str">
        <f>IF(①陸連データ貼付け!P1590="","",①陸連データ貼付け!P1590)</f>
        <v/>
      </c>
      <c r="M1590" s="30" t="str">
        <f>①陸連データ貼付け!Q1590</f>
        <v>一般</v>
      </c>
    </row>
    <row r="1591" spans="1:13">
      <c r="A1591" s="30" t="str">
        <f>IF(①陸連データ貼付け!M1591="","",①陸連データ貼付け!M1591)</f>
        <v>A141</v>
      </c>
      <c r="B1591" s="30" t="str">
        <f t="shared" si="78"/>
        <v>A</v>
      </c>
      <c r="C1591" s="30" t="str">
        <f t="shared" si="79"/>
        <v>141</v>
      </c>
      <c r="D1591" s="30">
        <f>①陸連データ貼付け!B1591</f>
        <v>93491935</v>
      </c>
      <c r="E1591" s="30" t="str">
        <f>①陸連データ貼付け!C1591</f>
        <v>福光　操</v>
      </c>
      <c r="F1591" s="30" t="str">
        <f>ASC(①陸連データ貼付け!D1591)</f>
        <v>ﾌｸﾐﾂ ﾐｻｵ</v>
      </c>
      <c r="G1591" s="30" t="str">
        <f>①陸連データ貼付け!E1591</f>
        <v>女</v>
      </c>
      <c r="H1591" s="30">
        <f>①陸連データ貼付け!H1591</f>
        <v>8298</v>
      </c>
      <c r="I1591" s="30" t="str">
        <f>①陸連データ貼付け!I1591</f>
        <v>ＡＣ一宮</v>
      </c>
      <c r="J1591" s="30" t="str">
        <f>①陸連データ貼付け!J1591</f>
        <v>エーシーイチノミヤ</v>
      </c>
      <c r="K1591" s="30" t="str">
        <f t="shared" si="80"/>
        <v>ＡＣ一宮</v>
      </c>
      <c r="L1591" s="30" t="str">
        <f>IF(①陸連データ貼付け!P1591="","",①陸連データ貼付け!P1591)</f>
        <v/>
      </c>
      <c r="M1591" s="30" t="str">
        <f>①陸連データ貼付け!Q1591</f>
        <v>一般</v>
      </c>
    </row>
    <row r="1592" spans="1:13">
      <c r="A1592" s="30" t="str">
        <f>IF(①陸連データ貼付け!M1592="","",①陸連データ貼付け!M1592)</f>
        <v>2-034</v>
      </c>
      <c r="B1592" s="30" t="str">
        <f t="shared" si="78"/>
        <v>2</v>
      </c>
      <c r="C1592" s="30" t="str">
        <f t="shared" si="79"/>
        <v>-034</v>
      </c>
      <c r="D1592" s="30">
        <f>①陸連データ貼付け!B1592</f>
        <v>3615116</v>
      </c>
      <c r="E1592" s="30" t="str">
        <f>①陸連データ貼付け!C1592</f>
        <v>藤井　秀司</v>
      </c>
      <c r="F1592" s="30" t="str">
        <f>ASC(①陸連データ貼付け!D1592)</f>
        <v>ﾌｼﾞｲ ﾋﾃﾞｼ</v>
      </c>
      <c r="G1592" s="30" t="str">
        <f>①陸連データ貼付け!E1592</f>
        <v>男</v>
      </c>
      <c r="H1592" s="30">
        <f>①陸連データ貼付け!H1592</f>
        <v>8298</v>
      </c>
      <c r="I1592" s="30" t="str">
        <f>①陸連データ貼付け!I1592</f>
        <v>ＡＣ一宮</v>
      </c>
      <c r="J1592" s="30" t="str">
        <f>①陸連データ貼付け!J1592</f>
        <v>エーシーイチノミヤ</v>
      </c>
      <c r="K1592" s="30" t="str">
        <f t="shared" si="80"/>
        <v>ＡＣ一宮</v>
      </c>
      <c r="L1592" s="30" t="str">
        <f>IF(①陸連データ貼付け!P1592="","",①陸連データ貼付け!P1592)</f>
        <v/>
      </c>
      <c r="M1592" s="30" t="str">
        <f>①陸連データ貼付け!Q1592</f>
        <v>一般</v>
      </c>
    </row>
    <row r="1593" spans="1:13">
      <c r="A1593" s="30" t="str">
        <f>IF(①陸連データ貼付け!M1593="","",①陸連データ貼付け!M1593)</f>
        <v>N209</v>
      </c>
      <c r="B1593" s="30" t="str">
        <f t="shared" si="78"/>
        <v>N</v>
      </c>
      <c r="C1593" s="30" t="str">
        <f t="shared" si="79"/>
        <v>209</v>
      </c>
      <c r="D1593" s="30">
        <f>①陸連データ貼付け!B1593</f>
        <v>85325528</v>
      </c>
      <c r="E1593" s="30" t="str">
        <f>①陸連データ貼付け!C1593</f>
        <v>藤田　直希</v>
      </c>
      <c r="F1593" s="30" t="str">
        <f>ASC(①陸連データ貼付け!D1593)</f>
        <v>ﾌｼﾞﾀ ﾅｵｷ</v>
      </c>
      <c r="G1593" s="30" t="str">
        <f>①陸連データ貼付け!E1593</f>
        <v>男</v>
      </c>
      <c r="H1593" s="30">
        <f>①陸連データ貼付け!H1593</f>
        <v>8298</v>
      </c>
      <c r="I1593" s="30" t="str">
        <f>①陸連データ貼付け!I1593</f>
        <v>ＡＣ一宮</v>
      </c>
      <c r="J1593" s="30" t="str">
        <f>①陸連データ貼付け!J1593</f>
        <v>エーシーイチノミヤ</v>
      </c>
      <c r="K1593" s="30" t="str">
        <f t="shared" si="80"/>
        <v>ＡＣ一宮</v>
      </c>
      <c r="L1593" s="30" t="str">
        <f>IF(①陸連データ貼付け!P1593="","",①陸連データ貼付け!P1593)</f>
        <v/>
      </c>
      <c r="M1593" s="30" t="str">
        <f>①陸連データ貼付け!Q1593</f>
        <v>一般</v>
      </c>
    </row>
    <row r="1594" spans="1:13">
      <c r="A1594" s="30" t="str">
        <f>IF(①陸連データ貼付け!M1594="","",①陸連データ貼付け!M1594)</f>
        <v>N210</v>
      </c>
      <c r="B1594" s="30" t="str">
        <f t="shared" si="78"/>
        <v>N</v>
      </c>
      <c r="C1594" s="30" t="str">
        <f t="shared" si="79"/>
        <v>210</v>
      </c>
      <c r="D1594" s="30">
        <f>①陸連データ貼付け!B1594</f>
        <v>97203930</v>
      </c>
      <c r="E1594" s="30" t="str">
        <f>①陸連データ貼付け!C1594</f>
        <v>伏田　凌</v>
      </c>
      <c r="F1594" s="30" t="str">
        <f>ASC(①陸連データ貼付け!D1594)</f>
        <v>ﾌｼﾀﾞ ﾘｮｳ</v>
      </c>
      <c r="G1594" s="30" t="str">
        <f>①陸連データ貼付け!E1594</f>
        <v>男</v>
      </c>
      <c r="H1594" s="30">
        <f>①陸連データ貼付け!H1594</f>
        <v>8298</v>
      </c>
      <c r="I1594" s="30" t="str">
        <f>①陸連データ貼付け!I1594</f>
        <v>ＡＣ一宮</v>
      </c>
      <c r="J1594" s="30" t="str">
        <f>①陸連データ貼付け!J1594</f>
        <v>エーシーイチノミヤ</v>
      </c>
      <c r="K1594" s="30" t="str">
        <f t="shared" si="80"/>
        <v>ＡＣ一宮</v>
      </c>
      <c r="L1594" s="30" t="str">
        <f>IF(①陸連データ貼付け!P1594="","",①陸連データ貼付け!P1594)</f>
        <v/>
      </c>
      <c r="M1594" s="30" t="str">
        <f>①陸連データ貼付け!Q1594</f>
        <v>一般</v>
      </c>
    </row>
    <row r="1595" spans="1:13">
      <c r="A1595" s="30" t="str">
        <f>IF(①陸連データ貼付け!M1595="","",①陸連データ貼付け!M1595)</f>
        <v>2-031</v>
      </c>
      <c r="B1595" s="30" t="str">
        <f t="shared" si="78"/>
        <v>2</v>
      </c>
      <c r="C1595" s="30" t="str">
        <f t="shared" si="79"/>
        <v>-031</v>
      </c>
      <c r="D1595" s="30">
        <f>①陸連データ貼付け!B1595</f>
        <v>3034818</v>
      </c>
      <c r="E1595" s="30" t="str">
        <f>①陸連データ貼付け!C1595</f>
        <v>船橋　孝成</v>
      </c>
      <c r="F1595" s="30" t="str">
        <f>ASC(①陸連データ貼付け!D1595)</f>
        <v>ﾌﾅﾊｼ ﾀｶｼｹﾞ</v>
      </c>
      <c r="G1595" s="30" t="str">
        <f>①陸連データ貼付け!E1595</f>
        <v>男</v>
      </c>
      <c r="H1595" s="30">
        <f>①陸連データ貼付け!H1595</f>
        <v>8298</v>
      </c>
      <c r="I1595" s="30" t="str">
        <f>①陸連データ貼付け!I1595</f>
        <v>ＡＣ一宮</v>
      </c>
      <c r="J1595" s="30" t="str">
        <f>①陸連データ貼付け!J1595</f>
        <v>エーシーイチノミヤ</v>
      </c>
      <c r="K1595" s="30" t="str">
        <f t="shared" si="80"/>
        <v>ＡＣ一宮</v>
      </c>
      <c r="L1595" s="30" t="str">
        <f>IF(①陸連データ貼付け!P1595="","",①陸連データ貼付け!P1595)</f>
        <v/>
      </c>
      <c r="M1595" s="30" t="str">
        <f>①陸連データ貼付け!Q1595</f>
        <v>一般</v>
      </c>
    </row>
    <row r="1596" spans="1:13">
      <c r="A1596" s="30" t="str">
        <f>IF(①陸連データ貼付け!M1596="","",①陸連データ貼付け!M1596)</f>
        <v>N5171</v>
      </c>
      <c r="B1596" s="30" t="str">
        <f t="shared" si="78"/>
        <v>N</v>
      </c>
      <c r="C1596" s="30" t="str">
        <f t="shared" si="79"/>
        <v>5171</v>
      </c>
      <c r="D1596" s="30">
        <f>①陸連データ貼付け!B1596</f>
        <v>97202323</v>
      </c>
      <c r="E1596" s="30" t="str">
        <f>①陸連データ貼付け!C1596</f>
        <v>古澤　芽依</v>
      </c>
      <c r="F1596" s="30" t="str">
        <f>ASC(①陸連データ貼付け!D1596)</f>
        <v>ﾌﾙｻﾜ ﾒｲ</v>
      </c>
      <c r="G1596" s="30" t="str">
        <f>①陸連データ貼付け!E1596</f>
        <v>女</v>
      </c>
      <c r="H1596" s="30">
        <f>①陸連データ貼付け!H1596</f>
        <v>8298</v>
      </c>
      <c r="I1596" s="30" t="str">
        <f>①陸連データ貼付け!I1596</f>
        <v>ＡＣ一宮</v>
      </c>
      <c r="J1596" s="30" t="str">
        <f>①陸連データ貼付け!J1596</f>
        <v>エーシーイチノミヤ</v>
      </c>
      <c r="K1596" s="30" t="str">
        <f t="shared" si="80"/>
        <v>ＡＣ一宮</v>
      </c>
      <c r="L1596" s="30" t="str">
        <f>IF(①陸連データ貼付け!P1596="","",①陸連データ貼付け!P1596)</f>
        <v/>
      </c>
      <c r="M1596" s="30" t="str">
        <f>①陸連データ貼付け!Q1596</f>
        <v>一般</v>
      </c>
    </row>
    <row r="1597" spans="1:13">
      <c r="A1597" s="30" t="str">
        <f>IF(①陸連データ貼付け!M1597="","",①陸連データ貼付け!M1597)</f>
        <v>N5172</v>
      </c>
      <c r="B1597" s="30" t="str">
        <f t="shared" si="78"/>
        <v>N</v>
      </c>
      <c r="C1597" s="30" t="str">
        <f t="shared" si="79"/>
        <v>5172</v>
      </c>
      <c r="D1597" s="30">
        <f>①陸連データ貼付け!B1597</f>
        <v>85373733</v>
      </c>
      <c r="E1597" s="30" t="str">
        <f>①陸連データ貼付け!C1597</f>
        <v>星川　茉鈴</v>
      </c>
      <c r="F1597" s="30" t="str">
        <f>ASC(①陸連データ貼付け!D1597)</f>
        <v>ﾎｼｶﾜ ﾏﾘﾝ</v>
      </c>
      <c r="G1597" s="30" t="str">
        <f>①陸連データ貼付け!E1597</f>
        <v>女</v>
      </c>
      <c r="H1597" s="30">
        <f>①陸連データ貼付け!H1597</f>
        <v>8298</v>
      </c>
      <c r="I1597" s="30" t="str">
        <f>①陸連データ貼付け!I1597</f>
        <v>ＡＣ一宮</v>
      </c>
      <c r="J1597" s="30" t="str">
        <f>①陸連データ貼付け!J1597</f>
        <v>エーシーイチノミヤ</v>
      </c>
      <c r="K1597" s="30" t="str">
        <f t="shared" si="80"/>
        <v>ＡＣ一宮</v>
      </c>
      <c r="L1597" s="30" t="str">
        <f>IF(①陸連データ貼付け!P1597="","",①陸連データ貼付け!P1597)</f>
        <v/>
      </c>
      <c r="M1597" s="30" t="str">
        <f>①陸連データ貼付け!Q1597</f>
        <v>一般</v>
      </c>
    </row>
    <row r="1598" spans="1:13">
      <c r="A1598" s="30" t="str">
        <f>IF(①陸連データ貼付け!M1598="","",①陸連データ貼付け!M1598)</f>
        <v>N5173</v>
      </c>
      <c r="B1598" s="30" t="str">
        <f t="shared" si="78"/>
        <v>N</v>
      </c>
      <c r="C1598" s="30" t="str">
        <f t="shared" si="79"/>
        <v>5173</v>
      </c>
      <c r="D1598" s="30">
        <f>①陸連データ貼付け!B1598</f>
        <v>85382228</v>
      </c>
      <c r="E1598" s="30" t="str">
        <f>①陸連データ貼付け!C1598</f>
        <v>星谷　那月</v>
      </c>
      <c r="F1598" s="30" t="str">
        <f>ASC(①陸連データ貼付け!D1598)</f>
        <v>ﾎｼﾔ ﾅﾂ</v>
      </c>
      <c r="G1598" s="30" t="str">
        <f>①陸連データ貼付け!E1598</f>
        <v>女</v>
      </c>
      <c r="H1598" s="30">
        <f>①陸連データ貼付け!H1598</f>
        <v>8298</v>
      </c>
      <c r="I1598" s="30" t="str">
        <f>①陸連データ貼付け!I1598</f>
        <v>ＡＣ一宮</v>
      </c>
      <c r="J1598" s="30" t="str">
        <f>①陸連データ貼付け!J1598</f>
        <v>エーシーイチノミヤ</v>
      </c>
      <c r="K1598" s="30" t="str">
        <f t="shared" si="80"/>
        <v>ＡＣ一宮</v>
      </c>
      <c r="L1598" s="30" t="str">
        <f>IF(①陸連データ貼付け!P1598="","",①陸連データ貼付け!P1598)</f>
        <v/>
      </c>
      <c r="M1598" s="30" t="str">
        <f>①陸連データ貼付け!Q1598</f>
        <v>一般</v>
      </c>
    </row>
    <row r="1599" spans="1:13">
      <c r="A1599" s="30" t="str">
        <f>IF(①陸連データ貼付け!M1599="","",①陸連データ貼付け!M1599)</f>
        <v>N5174</v>
      </c>
      <c r="B1599" s="30" t="str">
        <f t="shared" si="78"/>
        <v>N</v>
      </c>
      <c r="C1599" s="30" t="str">
        <f t="shared" si="79"/>
        <v>5174</v>
      </c>
      <c r="D1599" s="30">
        <f>①陸連データ貼付け!B1599</f>
        <v>85416630</v>
      </c>
      <c r="E1599" s="30" t="str">
        <f>①陸連データ貼付け!C1599</f>
        <v>前田　あすか</v>
      </c>
      <c r="F1599" s="30" t="str">
        <f>ASC(①陸連データ貼付け!D1599)</f>
        <v>ﾏｴﾀﾞ ｱｽｶ</v>
      </c>
      <c r="G1599" s="30" t="str">
        <f>①陸連データ貼付け!E1599</f>
        <v>女</v>
      </c>
      <c r="H1599" s="30">
        <f>①陸連データ貼付け!H1599</f>
        <v>8298</v>
      </c>
      <c r="I1599" s="30" t="str">
        <f>①陸連データ貼付け!I1599</f>
        <v>ＡＣ一宮</v>
      </c>
      <c r="J1599" s="30" t="str">
        <f>①陸連データ貼付け!J1599</f>
        <v>エーシーイチノミヤ</v>
      </c>
      <c r="K1599" s="30" t="str">
        <f t="shared" si="80"/>
        <v>ＡＣ一宮</v>
      </c>
      <c r="L1599" s="30" t="str">
        <f>IF(①陸連データ貼付け!P1599="","",①陸連データ貼付け!P1599)</f>
        <v/>
      </c>
      <c r="M1599" s="30" t="str">
        <f>①陸連データ貼付け!Q1599</f>
        <v>一般</v>
      </c>
    </row>
    <row r="1600" spans="1:13">
      <c r="A1600" s="30" t="str">
        <f>IF(①陸連データ貼付け!M1600="","",①陸連データ貼付け!M1600)</f>
        <v>A108</v>
      </c>
      <c r="B1600" s="30" t="str">
        <f t="shared" si="78"/>
        <v>A</v>
      </c>
      <c r="C1600" s="30" t="str">
        <f t="shared" si="79"/>
        <v>108</v>
      </c>
      <c r="D1600" s="30">
        <f>①陸連データ貼付け!B1600</f>
        <v>3060211</v>
      </c>
      <c r="E1600" s="30" t="str">
        <f>①陸連データ貼付け!C1600</f>
        <v>前田　邦彦</v>
      </c>
      <c r="F1600" s="30" t="str">
        <f>ASC(①陸連データ貼付け!D1600)</f>
        <v>ﾏｴﾀﾞ ｸﾆﾋｺ</v>
      </c>
      <c r="G1600" s="30" t="str">
        <f>①陸連データ貼付け!E1600</f>
        <v>男</v>
      </c>
      <c r="H1600" s="30">
        <f>①陸連データ貼付け!H1600</f>
        <v>8298</v>
      </c>
      <c r="I1600" s="30" t="str">
        <f>①陸連データ貼付け!I1600</f>
        <v>ＡＣ一宮</v>
      </c>
      <c r="J1600" s="30" t="str">
        <f>①陸連データ貼付け!J1600</f>
        <v>エーシーイチノミヤ</v>
      </c>
      <c r="K1600" s="30" t="str">
        <f t="shared" si="80"/>
        <v>ＡＣ一宮</v>
      </c>
      <c r="L1600" s="30" t="str">
        <f>IF(①陸連データ貼付け!P1600="","",①陸連データ貼付け!P1600)</f>
        <v/>
      </c>
      <c r="M1600" s="30" t="str">
        <f>①陸連データ貼付け!Q1600</f>
        <v>一般</v>
      </c>
    </row>
    <row r="1601" spans="1:13">
      <c r="A1601" s="30" t="str">
        <f>IF(①陸連データ貼付け!M1601="","",①陸連データ貼付け!M1601)</f>
        <v>A101</v>
      </c>
      <c r="B1601" s="30" t="str">
        <f t="shared" si="78"/>
        <v>A</v>
      </c>
      <c r="C1601" s="30" t="str">
        <f t="shared" si="79"/>
        <v>101</v>
      </c>
      <c r="D1601" s="30">
        <f>①陸連データ貼付け!B1601</f>
        <v>3036517</v>
      </c>
      <c r="E1601" s="30" t="str">
        <f>①陸連データ貼付け!C1601</f>
        <v>牧　良光</v>
      </c>
      <c r="F1601" s="30" t="str">
        <f>ASC(①陸連データ貼付け!D1601)</f>
        <v>ﾏｷ ﾖｼﾐﾂ</v>
      </c>
      <c r="G1601" s="30" t="str">
        <f>①陸連データ貼付け!E1601</f>
        <v>男</v>
      </c>
      <c r="H1601" s="30">
        <f>①陸連データ貼付け!H1601</f>
        <v>8298</v>
      </c>
      <c r="I1601" s="30" t="str">
        <f>①陸連データ貼付け!I1601</f>
        <v>ＡＣ一宮</v>
      </c>
      <c r="J1601" s="30" t="str">
        <f>①陸連データ貼付け!J1601</f>
        <v>エーシーイチノミヤ</v>
      </c>
      <c r="K1601" s="30" t="str">
        <f t="shared" si="80"/>
        <v>ＡＣ一宮</v>
      </c>
      <c r="L1601" s="30" t="str">
        <f>IF(①陸連データ貼付け!P1601="","",①陸連データ貼付け!P1601)</f>
        <v/>
      </c>
      <c r="M1601" s="30" t="str">
        <f>①陸連データ貼付け!Q1601</f>
        <v>一般</v>
      </c>
    </row>
    <row r="1602" spans="1:13">
      <c r="A1602" s="30" t="str">
        <f>IF(①陸連データ貼付け!M1602="","",①陸連データ貼付け!M1602)</f>
        <v>A98</v>
      </c>
      <c r="B1602" s="30" t="str">
        <f t="shared" si="78"/>
        <v>A</v>
      </c>
      <c r="C1602" s="30" t="str">
        <f t="shared" si="79"/>
        <v>98</v>
      </c>
      <c r="D1602" s="30">
        <f>①陸連データ貼付け!B1602</f>
        <v>3022299</v>
      </c>
      <c r="E1602" s="30" t="str">
        <f>①陸連データ貼付け!C1602</f>
        <v>松原　憲治</v>
      </c>
      <c r="F1602" s="30" t="str">
        <f>ASC(①陸連データ貼付け!D1602)</f>
        <v>ﾏﾂﾊﾞﾗ ｹﾝｼﾞ</v>
      </c>
      <c r="G1602" s="30" t="str">
        <f>①陸連データ貼付け!E1602</f>
        <v>男</v>
      </c>
      <c r="H1602" s="30">
        <f>①陸連データ貼付け!H1602</f>
        <v>8298</v>
      </c>
      <c r="I1602" s="30" t="str">
        <f>①陸連データ貼付け!I1602</f>
        <v>ＡＣ一宮</v>
      </c>
      <c r="J1602" s="30" t="str">
        <f>①陸連データ貼付け!J1602</f>
        <v>エーシーイチノミヤ</v>
      </c>
      <c r="K1602" s="30" t="str">
        <f t="shared" si="80"/>
        <v>ＡＣ一宮</v>
      </c>
      <c r="L1602" s="30" t="str">
        <f>IF(①陸連データ貼付け!P1602="","",①陸連データ貼付け!P1602)</f>
        <v/>
      </c>
      <c r="M1602" s="30" t="str">
        <f>①陸連データ貼付け!Q1602</f>
        <v>一般</v>
      </c>
    </row>
    <row r="1603" spans="1:13">
      <c r="A1603" s="30" t="str">
        <f>IF(①陸連データ貼付け!M1603="","",①陸連データ貼付け!M1603)</f>
        <v>A117</v>
      </c>
      <c r="B1603" s="30" t="str">
        <f t="shared" si="78"/>
        <v>A</v>
      </c>
      <c r="C1603" s="30" t="str">
        <f t="shared" si="79"/>
        <v>117</v>
      </c>
      <c r="D1603" s="30">
        <f>①陸連データ貼付け!B1603</f>
        <v>84166025</v>
      </c>
      <c r="E1603" s="30" t="str">
        <f>①陸連データ貼付け!C1603</f>
        <v>松本　香里</v>
      </c>
      <c r="F1603" s="30" t="str">
        <f>ASC(①陸連データ貼付け!D1603)</f>
        <v>ﾏﾂﾓﾄ ｶｵﾘ</v>
      </c>
      <c r="G1603" s="30" t="str">
        <f>①陸連データ貼付け!E1603</f>
        <v>女</v>
      </c>
      <c r="H1603" s="30">
        <f>①陸連データ貼付け!H1603</f>
        <v>8298</v>
      </c>
      <c r="I1603" s="30" t="str">
        <f>①陸連データ貼付け!I1603</f>
        <v>ＡＣ一宮</v>
      </c>
      <c r="J1603" s="30" t="str">
        <f>①陸連データ貼付け!J1603</f>
        <v>エーシーイチノミヤ</v>
      </c>
      <c r="K1603" s="30" t="str">
        <f t="shared" si="80"/>
        <v>ＡＣ一宮</v>
      </c>
      <c r="L1603" s="30" t="str">
        <f>IF(①陸連データ貼付け!P1603="","",①陸連データ貼付け!P1603)</f>
        <v/>
      </c>
      <c r="M1603" s="30" t="str">
        <f>①陸連データ貼付け!Q1603</f>
        <v>一般</v>
      </c>
    </row>
    <row r="1604" spans="1:13">
      <c r="A1604" s="30" t="str">
        <f>IF(①陸連データ貼付け!M1604="","",①陸連データ貼付け!M1604)</f>
        <v>A118</v>
      </c>
      <c r="B1604" s="30" t="str">
        <f t="shared" si="78"/>
        <v>A</v>
      </c>
      <c r="C1604" s="30" t="str">
        <f t="shared" si="79"/>
        <v>118</v>
      </c>
      <c r="D1604" s="30">
        <f>①陸連データ貼付け!B1604</f>
        <v>85416327</v>
      </c>
      <c r="E1604" s="30" t="str">
        <f>①陸連データ貼付け!C1604</f>
        <v>松本　正幸</v>
      </c>
      <c r="F1604" s="30" t="str">
        <f>ASC(①陸連データ貼付け!D1604)</f>
        <v>ﾏﾂﾓﾄ ﾏｻﾕｷ</v>
      </c>
      <c r="G1604" s="30" t="str">
        <f>①陸連データ貼付け!E1604</f>
        <v>男</v>
      </c>
      <c r="H1604" s="30">
        <f>①陸連データ貼付け!H1604</f>
        <v>8298</v>
      </c>
      <c r="I1604" s="30" t="str">
        <f>①陸連データ貼付け!I1604</f>
        <v>ＡＣ一宮</v>
      </c>
      <c r="J1604" s="30" t="str">
        <f>①陸連データ貼付け!J1604</f>
        <v>エーシーイチノミヤ</v>
      </c>
      <c r="K1604" s="30" t="str">
        <f t="shared" si="80"/>
        <v>ＡＣ一宮</v>
      </c>
      <c r="L1604" s="30" t="str">
        <f>IF(①陸連データ貼付け!P1604="","",①陸連データ貼付け!P1604)</f>
        <v/>
      </c>
      <c r="M1604" s="30" t="str">
        <f>①陸連データ貼付け!Q1604</f>
        <v>一般</v>
      </c>
    </row>
    <row r="1605" spans="1:13">
      <c r="A1605" s="30" t="str">
        <f>IF(①陸連データ貼付け!M1605="","",①陸連データ貼付け!M1605)</f>
        <v>N5175</v>
      </c>
      <c r="B1605" s="30" t="str">
        <f t="shared" si="78"/>
        <v>N</v>
      </c>
      <c r="C1605" s="30" t="str">
        <f t="shared" si="79"/>
        <v>5175</v>
      </c>
      <c r="D1605" s="30">
        <f>①陸連データ貼付け!B1605</f>
        <v>85416428</v>
      </c>
      <c r="E1605" s="30" t="str">
        <f>①陸連データ貼付け!C1605</f>
        <v>松本　怜香</v>
      </c>
      <c r="F1605" s="30" t="str">
        <f>ASC(①陸連データ貼付け!D1605)</f>
        <v>ﾏﾂﾓﾄ ﾚｲｶ</v>
      </c>
      <c r="G1605" s="30" t="str">
        <f>①陸連データ貼付け!E1605</f>
        <v>女</v>
      </c>
      <c r="H1605" s="30">
        <f>①陸連データ貼付け!H1605</f>
        <v>8298</v>
      </c>
      <c r="I1605" s="30" t="str">
        <f>①陸連データ貼付け!I1605</f>
        <v>ＡＣ一宮</v>
      </c>
      <c r="J1605" s="30" t="str">
        <f>①陸連データ貼付け!J1605</f>
        <v>エーシーイチノミヤ</v>
      </c>
      <c r="K1605" s="30" t="str">
        <f t="shared" si="80"/>
        <v>ＡＣ一宮</v>
      </c>
      <c r="L1605" s="30" t="str">
        <f>IF(①陸連データ貼付け!P1605="","",①陸連データ貼付け!P1605)</f>
        <v/>
      </c>
      <c r="M1605" s="30" t="str">
        <f>①陸連データ貼付け!Q1605</f>
        <v>一般</v>
      </c>
    </row>
    <row r="1606" spans="1:13">
      <c r="A1606" s="30" t="str">
        <f>IF(①陸連データ貼付け!M1606="","",①陸連データ貼付け!M1606)</f>
        <v>N211</v>
      </c>
      <c r="B1606" s="30" t="str">
        <f t="shared" si="78"/>
        <v>N</v>
      </c>
      <c r="C1606" s="30" t="str">
        <f t="shared" si="79"/>
        <v>211</v>
      </c>
      <c r="D1606" s="30">
        <f>①陸連データ貼付け!B1606</f>
        <v>85382531</v>
      </c>
      <c r="E1606" s="30" t="str">
        <f>①陸連データ貼付け!C1606</f>
        <v>水谷　翼</v>
      </c>
      <c r="F1606" s="30" t="str">
        <f>ASC(①陸連データ貼付け!D1606)</f>
        <v>ﾐｽﾞﾀﾆ ﾂﾊﾞｻ</v>
      </c>
      <c r="G1606" s="30" t="str">
        <f>①陸連データ貼付け!E1606</f>
        <v>男</v>
      </c>
      <c r="H1606" s="30">
        <f>①陸連データ貼付け!H1606</f>
        <v>8298</v>
      </c>
      <c r="I1606" s="30" t="str">
        <f>①陸連データ貼付け!I1606</f>
        <v>ＡＣ一宮</v>
      </c>
      <c r="J1606" s="30" t="str">
        <f>①陸連データ貼付け!J1606</f>
        <v>エーシーイチノミヤ</v>
      </c>
      <c r="K1606" s="30" t="str">
        <f t="shared" si="80"/>
        <v>ＡＣ一宮</v>
      </c>
      <c r="L1606" s="30" t="str">
        <f>IF(①陸連データ貼付け!P1606="","",①陸連データ貼付け!P1606)</f>
        <v/>
      </c>
      <c r="M1606" s="30" t="str">
        <f>①陸連データ貼付け!Q1606</f>
        <v>一般</v>
      </c>
    </row>
    <row r="1607" spans="1:13">
      <c r="A1607" s="30" t="str">
        <f>IF(①陸連データ貼付け!M1607="","",①陸連データ貼付け!M1607)</f>
        <v>N5176</v>
      </c>
      <c r="B1607" s="30" t="str">
        <f t="shared" si="78"/>
        <v>N</v>
      </c>
      <c r="C1607" s="30" t="str">
        <f t="shared" si="79"/>
        <v>5176</v>
      </c>
      <c r="D1607" s="30">
        <f>①陸連データ貼付け!B1607</f>
        <v>85416529</v>
      </c>
      <c r="E1607" s="30" t="str">
        <f>①陸連データ貼付け!C1607</f>
        <v>湊谷　菜月</v>
      </c>
      <c r="F1607" s="30" t="str">
        <f>ASC(①陸連データ貼付け!D1607)</f>
        <v>ﾐﾅﾄﾔ ﾅﾂｷ</v>
      </c>
      <c r="G1607" s="30" t="str">
        <f>①陸連データ貼付け!E1607</f>
        <v>女</v>
      </c>
      <c r="H1607" s="30">
        <f>①陸連データ貼付け!H1607</f>
        <v>8298</v>
      </c>
      <c r="I1607" s="30" t="str">
        <f>①陸連データ貼付け!I1607</f>
        <v>ＡＣ一宮</v>
      </c>
      <c r="J1607" s="30" t="str">
        <f>①陸連データ貼付け!J1607</f>
        <v>エーシーイチノミヤ</v>
      </c>
      <c r="K1607" s="30" t="str">
        <f t="shared" si="80"/>
        <v>ＡＣ一宮</v>
      </c>
      <c r="L1607" s="30" t="str">
        <f>IF(①陸連データ貼付け!P1607="","",①陸連データ貼付け!P1607)</f>
        <v/>
      </c>
      <c r="M1607" s="30" t="str">
        <f>①陸連データ貼付け!Q1607</f>
        <v>一般</v>
      </c>
    </row>
    <row r="1608" spans="1:13">
      <c r="A1608" s="30" t="str">
        <f>IF(①陸連データ貼付け!M1608="","",①陸連データ貼付け!M1608)</f>
        <v>A107</v>
      </c>
      <c r="B1608" s="30" t="str">
        <f t="shared" si="78"/>
        <v>A</v>
      </c>
      <c r="C1608" s="30" t="str">
        <f t="shared" si="79"/>
        <v>107</v>
      </c>
      <c r="D1608" s="30">
        <f>①陸連データ貼付け!B1608</f>
        <v>3059825</v>
      </c>
      <c r="E1608" s="30" t="str">
        <f>①陸連データ貼付け!C1608</f>
        <v>宮本　百合</v>
      </c>
      <c r="F1608" s="30" t="str">
        <f>ASC(①陸連データ貼付け!D1608)</f>
        <v>ﾐﾔﾓﾄ ﾕﾘ</v>
      </c>
      <c r="G1608" s="30" t="str">
        <f>①陸連データ貼付け!E1608</f>
        <v>女</v>
      </c>
      <c r="H1608" s="30">
        <f>①陸連データ貼付け!H1608</f>
        <v>8298</v>
      </c>
      <c r="I1608" s="30" t="str">
        <f>①陸連データ貼付け!I1608</f>
        <v>ＡＣ一宮</v>
      </c>
      <c r="J1608" s="30" t="str">
        <f>①陸連データ貼付け!J1608</f>
        <v>エーシーイチノミヤ</v>
      </c>
      <c r="K1608" s="30" t="str">
        <f t="shared" si="80"/>
        <v>ＡＣ一宮</v>
      </c>
      <c r="L1608" s="30" t="str">
        <f>IF(①陸連データ貼付け!P1608="","",①陸連データ貼付け!P1608)</f>
        <v/>
      </c>
      <c r="M1608" s="30" t="str">
        <f>①陸連データ貼付け!Q1608</f>
        <v>一般</v>
      </c>
    </row>
    <row r="1609" spans="1:13">
      <c r="A1609" s="30" t="str">
        <f>IF(①陸連データ貼付け!M1609="","",①陸連データ貼付け!M1609)</f>
        <v>N212</v>
      </c>
      <c r="B1609" s="30" t="str">
        <f t="shared" si="78"/>
        <v>N</v>
      </c>
      <c r="C1609" s="30" t="str">
        <f t="shared" si="79"/>
        <v>212</v>
      </c>
      <c r="D1609" s="30">
        <f>①陸連データ貼付け!B1609</f>
        <v>64482731</v>
      </c>
      <c r="E1609" s="30" t="str">
        <f>①陸連データ貼付け!C1609</f>
        <v>三輪　祐真</v>
      </c>
      <c r="F1609" s="30" t="str">
        <f>ASC(①陸連データ貼付け!D1609)</f>
        <v>ﾐﾜ ﾕｳﾏ</v>
      </c>
      <c r="G1609" s="30" t="str">
        <f>①陸連データ貼付け!E1609</f>
        <v>男</v>
      </c>
      <c r="H1609" s="30">
        <f>①陸連データ貼付け!H1609</f>
        <v>8298</v>
      </c>
      <c r="I1609" s="30" t="str">
        <f>①陸連データ貼付け!I1609</f>
        <v>ＡＣ一宮</v>
      </c>
      <c r="J1609" s="30" t="str">
        <f>①陸連データ貼付け!J1609</f>
        <v>エーシーイチノミヤ</v>
      </c>
      <c r="K1609" s="30" t="str">
        <f t="shared" si="80"/>
        <v>ＡＣ一宮</v>
      </c>
      <c r="L1609" s="30" t="str">
        <f>IF(①陸連データ貼付け!P1609="","",①陸連データ貼付け!P1609)</f>
        <v/>
      </c>
      <c r="M1609" s="30" t="str">
        <f>①陸連データ貼付け!Q1609</f>
        <v>一般</v>
      </c>
    </row>
    <row r="1610" spans="1:13">
      <c r="A1610" s="30" t="str">
        <f>IF(①陸連データ貼付け!M1610="","",①陸連データ貼付け!M1610)</f>
        <v>N213</v>
      </c>
      <c r="B1610" s="30" t="str">
        <f t="shared" si="78"/>
        <v>N</v>
      </c>
      <c r="C1610" s="30" t="str">
        <f t="shared" si="79"/>
        <v>213</v>
      </c>
      <c r="D1610" s="30">
        <f>①陸連データ貼付け!B1610</f>
        <v>97201221</v>
      </c>
      <c r="E1610" s="30" t="str">
        <f>①陸連データ貼付け!C1610</f>
        <v>村中　健佑</v>
      </c>
      <c r="F1610" s="30" t="str">
        <f>ASC(①陸連データ貼付け!D1610)</f>
        <v>ﾑﾗﾅｶ ｹﾝｽｹ</v>
      </c>
      <c r="G1610" s="30" t="str">
        <f>①陸連データ貼付け!E1610</f>
        <v>男</v>
      </c>
      <c r="H1610" s="30">
        <f>①陸連データ貼付け!H1610</f>
        <v>8298</v>
      </c>
      <c r="I1610" s="30" t="str">
        <f>①陸連データ貼付け!I1610</f>
        <v>ＡＣ一宮</v>
      </c>
      <c r="J1610" s="30" t="str">
        <f>①陸連データ貼付け!J1610</f>
        <v>エーシーイチノミヤ</v>
      </c>
      <c r="K1610" s="30" t="str">
        <f t="shared" si="80"/>
        <v>ＡＣ一宮</v>
      </c>
      <c r="L1610" s="30" t="str">
        <f>IF(①陸連データ貼付け!P1610="","",①陸連データ貼付け!P1610)</f>
        <v/>
      </c>
      <c r="M1610" s="30" t="str">
        <f>①陸連データ貼付け!Q1610</f>
        <v>一般</v>
      </c>
    </row>
    <row r="1611" spans="1:13">
      <c r="A1611" s="30" t="str">
        <f>IF(①陸連データ貼付け!M1611="","",①陸連データ貼付け!M1611)</f>
        <v>A109</v>
      </c>
      <c r="B1611" s="30" t="str">
        <f t="shared" si="78"/>
        <v>A</v>
      </c>
      <c r="C1611" s="30" t="str">
        <f t="shared" si="79"/>
        <v>109</v>
      </c>
      <c r="D1611" s="30">
        <f>①陸連データ貼付け!B1611</f>
        <v>3112512</v>
      </c>
      <c r="E1611" s="30" t="str">
        <f>①陸連データ貼付け!C1611</f>
        <v>森　泰生</v>
      </c>
      <c r="F1611" s="30" t="str">
        <f>ASC(①陸連データ貼付け!D1611)</f>
        <v>ﾓﾘ ﾔｽｵ</v>
      </c>
      <c r="G1611" s="30" t="str">
        <f>①陸連データ貼付け!E1611</f>
        <v>男</v>
      </c>
      <c r="H1611" s="30">
        <f>①陸連データ貼付け!H1611</f>
        <v>8298</v>
      </c>
      <c r="I1611" s="30" t="str">
        <f>①陸連データ貼付け!I1611</f>
        <v>ＡＣ一宮</v>
      </c>
      <c r="J1611" s="30" t="str">
        <f>①陸連データ貼付け!J1611</f>
        <v>エーシーイチノミヤ</v>
      </c>
      <c r="K1611" s="30" t="str">
        <f t="shared" si="80"/>
        <v>ＡＣ一宮</v>
      </c>
      <c r="L1611" s="30" t="str">
        <f>IF(①陸連データ貼付け!P1611="","",①陸連データ貼付け!P1611)</f>
        <v/>
      </c>
      <c r="M1611" s="30" t="str">
        <f>①陸連データ貼付け!Q1611</f>
        <v>一般</v>
      </c>
    </row>
    <row r="1612" spans="1:13">
      <c r="A1612" s="30" t="str">
        <f>IF(①陸連データ貼付け!M1612="","",①陸連データ貼付け!M1612)</f>
        <v>A103</v>
      </c>
      <c r="B1612" s="30" t="str">
        <f t="shared" si="78"/>
        <v>A</v>
      </c>
      <c r="C1612" s="30" t="str">
        <f t="shared" si="79"/>
        <v>103</v>
      </c>
      <c r="D1612" s="30">
        <f>①陸連データ貼付け!B1612</f>
        <v>3059219</v>
      </c>
      <c r="E1612" s="30" t="str">
        <f>①陸連データ貼付け!C1612</f>
        <v>八代　香津子</v>
      </c>
      <c r="F1612" s="30" t="str">
        <f>ASC(①陸連データ貼付け!D1612)</f>
        <v>ﾔｼﾛ ｶﾂﾞｺ</v>
      </c>
      <c r="G1612" s="30" t="str">
        <f>①陸連データ貼付け!E1612</f>
        <v>女</v>
      </c>
      <c r="H1612" s="30">
        <f>①陸連データ貼付け!H1612</f>
        <v>8298</v>
      </c>
      <c r="I1612" s="30" t="str">
        <f>①陸連データ貼付け!I1612</f>
        <v>ＡＣ一宮</v>
      </c>
      <c r="J1612" s="30" t="str">
        <f>①陸連データ貼付け!J1612</f>
        <v>エーシーイチノミヤ</v>
      </c>
      <c r="K1612" s="30" t="str">
        <f t="shared" si="80"/>
        <v>ＡＣ一宮</v>
      </c>
      <c r="L1612" s="30" t="str">
        <f>IF(①陸連データ貼付け!P1612="","",①陸連データ貼付け!P1612)</f>
        <v/>
      </c>
      <c r="M1612" s="30" t="str">
        <f>①陸連データ貼付け!Q1612</f>
        <v>一般</v>
      </c>
    </row>
    <row r="1613" spans="1:13">
      <c r="A1613" s="30" t="str">
        <f>IF(①陸連データ貼付け!M1613="","",①陸連データ貼付け!M1613)</f>
        <v>N5177</v>
      </c>
      <c r="B1613" s="30" t="str">
        <f t="shared" si="78"/>
        <v>N</v>
      </c>
      <c r="C1613" s="30" t="str">
        <f t="shared" si="79"/>
        <v>5177</v>
      </c>
      <c r="D1613" s="30">
        <f>①陸連データ貼付け!B1613</f>
        <v>95508229</v>
      </c>
      <c r="E1613" s="30" t="str">
        <f>①陸連データ貼付け!C1613</f>
        <v>安田　望</v>
      </c>
      <c r="F1613" s="30" t="str">
        <f>ASC(①陸連データ貼付け!D1613)</f>
        <v>ﾔｽﾀﾞ ﾉｿﾞﾐ</v>
      </c>
      <c r="G1613" s="30" t="str">
        <f>①陸連データ貼付け!E1613</f>
        <v>女</v>
      </c>
      <c r="H1613" s="30">
        <f>①陸連データ貼付け!H1613</f>
        <v>8298</v>
      </c>
      <c r="I1613" s="30" t="str">
        <f>①陸連データ貼付け!I1613</f>
        <v>ＡＣ一宮</v>
      </c>
      <c r="J1613" s="30" t="str">
        <f>①陸連データ貼付け!J1613</f>
        <v>エーシーイチノミヤ</v>
      </c>
      <c r="K1613" s="30" t="str">
        <f t="shared" si="80"/>
        <v>ＡＣ一宮</v>
      </c>
      <c r="L1613" s="30" t="str">
        <f>IF(①陸連データ貼付け!P1613="","",①陸連データ貼付け!P1613)</f>
        <v/>
      </c>
      <c r="M1613" s="30" t="str">
        <f>①陸連データ貼付け!Q1613</f>
        <v>一般</v>
      </c>
    </row>
    <row r="1614" spans="1:13">
      <c r="A1614" s="30" t="str">
        <f>IF(①陸連データ貼付け!M1614="","",①陸連データ貼付け!M1614)</f>
        <v>2-033</v>
      </c>
      <c r="B1614" s="30" t="str">
        <f t="shared" si="78"/>
        <v>2</v>
      </c>
      <c r="C1614" s="30" t="str">
        <f t="shared" si="79"/>
        <v>-033</v>
      </c>
      <c r="D1614" s="30">
        <f>①陸連データ貼付け!B1614</f>
        <v>3111399</v>
      </c>
      <c r="E1614" s="30" t="str">
        <f>①陸連データ貼付け!C1614</f>
        <v>山本　達也</v>
      </c>
      <c r="F1614" s="30" t="str">
        <f>ASC(①陸連データ貼付け!D1614)</f>
        <v>ﾔﾏﾓﾄ ﾀﾂﾔ</v>
      </c>
      <c r="G1614" s="30" t="str">
        <f>①陸連データ貼付け!E1614</f>
        <v>男</v>
      </c>
      <c r="H1614" s="30">
        <f>①陸連データ貼付け!H1614</f>
        <v>8298</v>
      </c>
      <c r="I1614" s="30" t="str">
        <f>①陸連データ貼付け!I1614</f>
        <v>ＡＣ一宮</v>
      </c>
      <c r="J1614" s="30" t="str">
        <f>①陸連データ貼付け!J1614</f>
        <v>エーシーイチノミヤ</v>
      </c>
      <c r="K1614" s="30" t="str">
        <f t="shared" si="80"/>
        <v>ＡＣ一宮</v>
      </c>
      <c r="L1614" s="30" t="str">
        <f>IF(①陸連データ貼付け!P1614="","",①陸連データ貼付け!P1614)</f>
        <v/>
      </c>
      <c r="M1614" s="30" t="str">
        <f>①陸連データ貼付け!Q1614</f>
        <v>一般</v>
      </c>
    </row>
    <row r="1615" spans="1:13">
      <c r="A1615" s="30" t="str">
        <f>IF(①陸連データ貼付け!M1615="","",①陸連データ貼付け!M1615)</f>
        <v>A106</v>
      </c>
      <c r="B1615" s="30" t="str">
        <f t="shared" si="78"/>
        <v>A</v>
      </c>
      <c r="C1615" s="30" t="str">
        <f t="shared" si="79"/>
        <v>106</v>
      </c>
      <c r="D1615" s="30">
        <f>①陸連データ貼付け!B1615</f>
        <v>3059623</v>
      </c>
      <c r="E1615" s="30" t="str">
        <f>①陸連データ貼付け!C1615</f>
        <v>横山　龍子</v>
      </c>
      <c r="F1615" s="30" t="str">
        <f>ASC(①陸連データ貼付け!D1615)</f>
        <v>ﾖｺﾔﾏ ﾘｭｳｺ</v>
      </c>
      <c r="G1615" s="30" t="str">
        <f>①陸連データ貼付け!E1615</f>
        <v>女</v>
      </c>
      <c r="H1615" s="30">
        <f>①陸連データ貼付け!H1615</f>
        <v>8298</v>
      </c>
      <c r="I1615" s="30" t="str">
        <f>①陸連データ貼付け!I1615</f>
        <v>ＡＣ一宮</v>
      </c>
      <c r="J1615" s="30" t="str">
        <f>①陸連データ貼付け!J1615</f>
        <v>エーシーイチノミヤ</v>
      </c>
      <c r="K1615" s="30" t="str">
        <f t="shared" si="80"/>
        <v>ＡＣ一宮</v>
      </c>
      <c r="L1615" s="30" t="str">
        <f>IF(①陸連データ貼付け!P1615="","",①陸連データ貼付け!P1615)</f>
        <v/>
      </c>
      <c r="M1615" s="30" t="str">
        <f>①陸連データ貼付け!Q1615</f>
        <v>一般</v>
      </c>
    </row>
    <row r="1616" spans="1:13">
      <c r="A1616" s="30" t="str">
        <f>IF(①陸連データ貼付け!M1616="","",①陸連データ貼付け!M1616)</f>
        <v>A138</v>
      </c>
      <c r="B1616" s="30" t="str">
        <f t="shared" si="78"/>
        <v>A</v>
      </c>
      <c r="C1616" s="30" t="str">
        <f t="shared" si="79"/>
        <v>138</v>
      </c>
      <c r="D1616" s="30">
        <f>①陸連データ貼付け!B1616</f>
        <v>3035213</v>
      </c>
      <c r="E1616" s="30" t="str">
        <f>①陸連データ貼付け!C1616</f>
        <v>吉田　光一郎</v>
      </c>
      <c r="F1616" s="30" t="str">
        <f>ASC(①陸連データ貼付け!D1616)</f>
        <v>ﾖｼﾀﾞ ｺｳｲﾁﾛｳ</v>
      </c>
      <c r="G1616" s="30" t="str">
        <f>①陸連データ貼付け!E1616</f>
        <v>男</v>
      </c>
      <c r="H1616" s="30">
        <f>①陸連データ貼付け!H1616</f>
        <v>8298</v>
      </c>
      <c r="I1616" s="30" t="str">
        <f>①陸連データ貼付け!I1616</f>
        <v>ＡＣ一宮</v>
      </c>
      <c r="J1616" s="30" t="str">
        <f>①陸連データ貼付け!J1616</f>
        <v>エーシーイチノミヤ</v>
      </c>
      <c r="K1616" s="30" t="str">
        <f t="shared" si="80"/>
        <v>ＡＣ一宮</v>
      </c>
      <c r="L1616" s="30" t="str">
        <f>IF(①陸連データ貼付け!P1616="","",①陸連データ貼付け!P1616)</f>
        <v/>
      </c>
      <c r="M1616" s="30" t="str">
        <f>①陸連データ貼付け!Q1616</f>
        <v>一般</v>
      </c>
    </row>
    <row r="1617" spans="1:13">
      <c r="A1617" s="30" t="str">
        <f>IF(①陸連データ貼付け!M1617="","",①陸連データ貼付け!M1617)</f>
        <v>A139</v>
      </c>
      <c r="B1617" s="30" t="str">
        <f t="shared" si="78"/>
        <v>A</v>
      </c>
      <c r="C1617" s="30" t="str">
        <f t="shared" si="79"/>
        <v>139</v>
      </c>
      <c r="D1617" s="30">
        <f>①陸連データ貼付け!B1617</f>
        <v>10454014</v>
      </c>
      <c r="E1617" s="30" t="str">
        <f>①陸連データ貼付け!C1617</f>
        <v>渡辺　たまき</v>
      </c>
      <c r="F1617" s="30" t="str">
        <f>ASC(①陸連データ貼付け!D1617)</f>
        <v>ﾜﾀﾅﾍﾞ ﾀﾏｷ</v>
      </c>
      <c r="G1617" s="30" t="str">
        <f>①陸連データ貼付け!E1617</f>
        <v>女</v>
      </c>
      <c r="H1617" s="30">
        <f>①陸連データ貼付け!H1617</f>
        <v>8298</v>
      </c>
      <c r="I1617" s="30" t="str">
        <f>①陸連データ貼付け!I1617</f>
        <v>ＡＣ一宮</v>
      </c>
      <c r="J1617" s="30" t="str">
        <f>①陸連データ貼付け!J1617</f>
        <v>エーシーイチノミヤ</v>
      </c>
      <c r="K1617" s="30" t="str">
        <f t="shared" si="80"/>
        <v>ＡＣ一宮</v>
      </c>
      <c r="L1617" s="30" t="str">
        <f>IF(①陸連データ貼付け!P1617="","",①陸連データ貼付け!P1617)</f>
        <v/>
      </c>
      <c r="M1617" s="30" t="str">
        <f>①陸連データ貼付け!Q1617</f>
        <v>一般</v>
      </c>
    </row>
    <row r="1618" spans="1:13">
      <c r="A1618" s="30" t="str">
        <f>IF(①陸連データ貼付け!M1618="","",①陸連データ貼付け!M1618)</f>
        <v>A105</v>
      </c>
      <c r="B1618" s="30" t="str">
        <f t="shared" si="78"/>
        <v>A</v>
      </c>
      <c r="C1618" s="30" t="str">
        <f t="shared" si="79"/>
        <v>105</v>
      </c>
      <c r="D1618" s="30">
        <f>①陸連データ貼付け!B1618</f>
        <v>3059522</v>
      </c>
      <c r="E1618" s="30" t="str">
        <f>①陸連データ貼付け!C1618</f>
        <v>渡辺　実</v>
      </c>
      <c r="F1618" s="30" t="str">
        <f>ASC(①陸連データ貼付け!D1618)</f>
        <v>ﾜﾀﾅﾍﾞ ﾐﾉﾙ</v>
      </c>
      <c r="G1618" s="30" t="str">
        <f>①陸連データ貼付け!E1618</f>
        <v>男</v>
      </c>
      <c r="H1618" s="30">
        <f>①陸連データ貼付け!H1618</f>
        <v>8298</v>
      </c>
      <c r="I1618" s="30" t="str">
        <f>①陸連データ貼付け!I1618</f>
        <v>ＡＣ一宮</v>
      </c>
      <c r="J1618" s="30" t="str">
        <f>①陸連データ貼付け!J1618</f>
        <v>エーシーイチノミヤ</v>
      </c>
      <c r="K1618" s="30" t="str">
        <f t="shared" si="80"/>
        <v>ＡＣ一宮</v>
      </c>
      <c r="L1618" s="30" t="str">
        <f>IF(①陸連データ貼付け!P1618="","",①陸連データ貼付け!P1618)</f>
        <v/>
      </c>
      <c r="M1618" s="30" t="str">
        <f>①陸連データ貼付け!Q1618</f>
        <v>一般</v>
      </c>
    </row>
    <row r="1619" spans="1:13">
      <c r="A1619" s="30" t="str">
        <f>IF(①陸連データ貼付け!M1619="","",①陸連データ貼付け!M1619)</f>
        <v>A129</v>
      </c>
      <c r="B1619" s="30" t="str">
        <f t="shared" si="78"/>
        <v>A</v>
      </c>
      <c r="C1619" s="30" t="str">
        <f t="shared" si="79"/>
        <v>129</v>
      </c>
      <c r="D1619" s="30">
        <f>①陸連データ貼付け!B1619</f>
        <v>72230317</v>
      </c>
      <c r="E1619" s="30" t="str">
        <f>①陸連データ貼付け!C1619</f>
        <v>安達　将也</v>
      </c>
      <c r="F1619" s="30" t="str">
        <f>ASC(①陸連データ貼付け!D1619)</f>
        <v>ｱﾀﾞﾁ ﾏｻﾔ</v>
      </c>
      <c r="G1619" s="30" t="str">
        <f>①陸連データ貼付け!E1619</f>
        <v>男</v>
      </c>
      <c r="H1619" s="30">
        <f>①陸連データ貼付け!H1619</f>
        <v>26291</v>
      </c>
      <c r="I1619" s="30" t="str">
        <f>①陸連データ貼付け!I1619</f>
        <v>ACラ・イースト</v>
      </c>
      <c r="J1619" s="30" t="str">
        <f>①陸連データ貼付け!J1619</f>
        <v>エイシーラ・イースト</v>
      </c>
      <c r="K1619" s="30" t="str">
        <f t="shared" si="80"/>
        <v>ACラ・イースト</v>
      </c>
      <c r="L1619" s="30" t="str">
        <f>IF(①陸連データ貼付け!P1619="","",①陸連データ貼付け!P1619)</f>
        <v/>
      </c>
      <c r="M1619" s="30" t="str">
        <f>①陸連データ貼付け!Q1619</f>
        <v>一般</v>
      </c>
    </row>
    <row r="1620" spans="1:13">
      <c r="A1620" s="30" t="str">
        <f>IF(①陸連データ貼付け!M1620="","",①陸連データ貼付け!M1620)</f>
        <v>A126</v>
      </c>
      <c r="B1620" s="30" t="str">
        <f t="shared" si="78"/>
        <v>A</v>
      </c>
      <c r="C1620" s="30" t="str">
        <f t="shared" si="79"/>
        <v>126</v>
      </c>
      <c r="D1620" s="30">
        <f>①陸連データ貼付け!B1620</f>
        <v>56945130</v>
      </c>
      <c r="E1620" s="30" t="str">
        <f>①陸連データ貼付け!C1620</f>
        <v>石本　卓也</v>
      </c>
      <c r="F1620" s="30" t="str">
        <f>ASC(①陸連データ貼付け!D1620)</f>
        <v>ｲｼﾓﾄ ﾀｸﾔ</v>
      </c>
      <c r="G1620" s="30" t="str">
        <f>①陸連データ貼付け!E1620</f>
        <v>男</v>
      </c>
      <c r="H1620" s="30">
        <f>①陸連データ貼付け!H1620</f>
        <v>26291</v>
      </c>
      <c r="I1620" s="30" t="str">
        <f>①陸連データ貼付け!I1620</f>
        <v>ACラ・イースト</v>
      </c>
      <c r="J1620" s="30" t="str">
        <f>①陸連データ貼付け!J1620</f>
        <v>エイシーラ・イースト</v>
      </c>
      <c r="K1620" s="30" t="str">
        <f t="shared" si="80"/>
        <v>ACラ・イースト</v>
      </c>
      <c r="L1620" s="30" t="str">
        <f>IF(①陸連データ貼付け!P1620="","",①陸連データ貼付け!P1620)</f>
        <v/>
      </c>
      <c r="M1620" s="30" t="str">
        <f>①陸連データ貼付け!Q1620</f>
        <v>一般</v>
      </c>
    </row>
    <row r="1621" spans="1:13">
      <c r="A1621" s="30" t="str">
        <f>IF(①陸連データ貼付け!M1621="","",①陸連データ貼付け!M1621)</f>
        <v>A125</v>
      </c>
      <c r="B1621" s="30" t="str">
        <f t="shared" si="78"/>
        <v>A</v>
      </c>
      <c r="C1621" s="30" t="str">
        <f t="shared" si="79"/>
        <v>125</v>
      </c>
      <c r="D1621" s="30">
        <f>①陸連データ貼付け!B1621</f>
        <v>46001011</v>
      </c>
      <c r="E1621" s="30" t="str">
        <f>①陸連データ貼付け!C1621</f>
        <v>近藤　順三郎</v>
      </c>
      <c r="F1621" s="30" t="str">
        <f>ASC(①陸連データ貼付け!D1621)</f>
        <v>ｺﾝﾄﾞｳ ｼﾞｭﾝｻﾞﾌﾞﾛｳ</v>
      </c>
      <c r="G1621" s="30" t="str">
        <f>①陸連データ貼付け!E1621</f>
        <v>男</v>
      </c>
      <c r="H1621" s="30">
        <f>①陸連データ貼付け!H1621</f>
        <v>26291</v>
      </c>
      <c r="I1621" s="30" t="str">
        <f>①陸連データ貼付け!I1621</f>
        <v>ACラ・イースト</v>
      </c>
      <c r="J1621" s="30" t="str">
        <f>①陸連データ貼付け!J1621</f>
        <v>エイシーラ・イースト</v>
      </c>
      <c r="K1621" s="30" t="str">
        <f t="shared" si="80"/>
        <v>ACラ・イースト</v>
      </c>
      <c r="L1621" s="30" t="str">
        <f>IF(①陸連データ貼付け!P1621="","",①陸連データ貼付け!P1621)</f>
        <v/>
      </c>
      <c r="M1621" s="30" t="str">
        <f>①陸連データ貼付け!Q1621</f>
        <v>一般</v>
      </c>
    </row>
    <row r="1622" spans="1:13">
      <c r="A1622" s="30" t="str">
        <f>IF(①陸連データ貼付け!M1622="","",①陸連データ貼付け!M1622)</f>
        <v>A128</v>
      </c>
      <c r="B1622" s="30" t="str">
        <f t="shared" si="78"/>
        <v>A</v>
      </c>
      <c r="C1622" s="30" t="str">
        <f t="shared" si="79"/>
        <v>128</v>
      </c>
      <c r="D1622" s="30">
        <f>①陸連データ貼付け!B1622</f>
        <v>72102113</v>
      </c>
      <c r="E1622" s="30" t="str">
        <f>①陸連データ貼付け!C1622</f>
        <v>鈴木　新也</v>
      </c>
      <c r="F1622" s="30" t="str">
        <f>ASC(①陸連データ貼付け!D1622)</f>
        <v>ｽｽﾞｷ ｼﾝﾔ</v>
      </c>
      <c r="G1622" s="30" t="str">
        <f>①陸連データ貼付け!E1622</f>
        <v>男</v>
      </c>
      <c r="H1622" s="30">
        <f>①陸連データ貼付け!H1622</f>
        <v>26291</v>
      </c>
      <c r="I1622" s="30" t="str">
        <f>①陸連データ貼付け!I1622</f>
        <v>ACラ・イースト</v>
      </c>
      <c r="J1622" s="30" t="str">
        <f>①陸連データ貼付け!J1622</f>
        <v>エイシーラ・イースト</v>
      </c>
      <c r="K1622" s="30" t="str">
        <f t="shared" si="80"/>
        <v>ACラ・イースト</v>
      </c>
      <c r="L1622" s="30" t="str">
        <f>IF(①陸連データ貼付け!P1622="","",①陸連データ貼付け!P1622)</f>
        <v/>
      </c>
      <c r="M1622" s="30" t="str">
        <f>①陸連データ貼付け!Q1622</f>
        <v>一般</v>
      </c>
    </row>
    <row r="1623" spans="1:13">
      <c r="A1623" s="30" t="str">
        <f>IF(①陸連データ貼付け!M1623="","",①陸連データ貼付け!M1623)</f>
        <v>A127</v>
      </c>
      <c r="B1623" s="30" t="str">
        <f t="shared" si="78"/>
        <v>A</v>
      </c>
      <c r="C1623" s="30" t="str">
        <f t="shared" si="79"/>
        <v>127</v>
      </c>
      <c r="D1623" s="30">
        <f>①陸連データ貼付け!B1623</f>
        <v>58191933</v>
      </c>
      <c r="E1623" s="30" t="str">
        <f>①陸連データ貼付け!C1623</f>
        <v>田端　伸晃</v>
      </c>
      <c r="F1623" s="30" t="str">
        <f>ASC(①陸連データ貼付け!D1623)</f>
        <v>ﾀﾊﾞﾀ ﾉﾌﾞﾃﾙ</v>
      </c>
      <c r="G1623" s="30" t="str">
        <f>①陸連データ貼付け!E1623</f>
        <v>男</v>
      </c>
      <c r="H1623" s="30">
        <f>①陸連データ貼付け!H1623</f>
        <v>26291</v>
      </c>
      <c r="I1623" s="30" t="str">
        <f>①陸連データ貼付け!I1623</f>
        <v>ACラ・イースト</v>
      </c>
      <c r="J1623" s="30" t="str">
        <f>①陸連データ貼付け!J1623</f>
        <v>エイシーラ・イースト</v>
      </c>
      <c r="K1623" s="30" t="str">
        <f t="shared" si="80"/>
        <v>ACラ・イースト</v>
      </c>
      <c r="L1623" s="30" t="str">
        <f>IF(①陸連データ貼付け!P1623="","",①陸連データ貼付け!P1623)</f>
        <v/>
      </c>
      <c r="M1623" s="30" t="str">
        <f>①陸連データ貼付け!Q1623</f>
        <v>一般</v>
      </c>
    </row>
    <row r="1624" spans="1:13">
      <c r="A1624" s="30" t="str">
        <f>IF(①陸連データ貼付け!M1624="","",①陸連データ貼付け!M1624)</f>
        <v>A130</v>
      </c>
      <c r="B1624" s="30" t="str">
        <f t="shared" si="78"/>
        <v>A</v>
      </c>
      <c r="C1624" s="30" t="str">
        <f t="shared" si="79"/>
        <v>130</v>
      </c>
      <c r="D1624" s="30">
        <f>①陸連データ貼付け!B1624</f>
        <v>72932427</v>
      </c>
      <c r="E1624" s="30" t="str">
        <f>①陸連データ貼付け!C1624</f>
        <v>柳瀬　翔平</v>
      </c>
      <c r="F1624" s="30" t="str">
        <f>ASC(①陸連データ貼付け!D1624)</f>
        <v>ﾔﾅｾ ｼｮｳﾍｲ</v>
      </c>
      <c r="G1624" s="30" t="str">
        <f>①陸連データ貼付け!E1624</f>
        <v>男</v>
      </c>
      <c r="H1624" s="30">
        <f>①陸連データ貼付け!H1624</f>
        <v>26291</v>
      </c>
      <c r="I1624" s="30" t="str">
        <f>①陸連データ貼付け!I1624</f>
        <v>ACラ・イースト</v>
      </c>
      <c r="J1624" s="30" t="str">
        <f>①陸連データ貼付け!J1624</f>
        <v>エイシーラ・イースト</v>
      </c>
      <c r="K1624" s="30" t="str">
        <f t="shared" si="80"/>
        <v>ACラ・イースト</v>
      </c>
      <c r="L1624" s="30" t="str">
        <f>IF(①陸連データ貼付け!P1624="","",①陸連データ貼付け!P1624)</f>
        <v/>
      </c>
      <c r="M1624" s="30" t="str">
        <f>①陸連データ貼付け!Q1624</f>
        <v>一般</v>
      </c>
    </row>
    <row r="1625" spans="1:13">
      <c r="A1625" s="30" t="str">
        <f>IF(①陸連データ貼付け!M1625="","",①陸連データ貼付け!M1625)</f>
        <v>A226</v>
      </c>
      <c r="B1625" s="30" t="str">
        <f t="shared" si="78"/>
        <v>A</v>
      </c>
      <c r="C1625" s="30" t="str">
        <f t="shared" si="79"/>
        <v>226</v>
      </c>
      <c r="D1625" s="30">
        <f>①陸連データ貼付け!B1625</f>
        <v>60127016</v>
      </c>
      <c r="E1625" s="30" t="str">
        <f>①陸連データ貼付け!C1625</f>
        <v>今村　大樹</v>
      </c>
      <c r="F1625" s="30" t="str">
        <f>ASC(①陸連データ貼付け!D1625)</f>
        <v>ｲﾏﾑﾗ ﾀﾞｲｷ</v>
      </c>
      <c r="G1625" s="30" t="str">
        <f>①陸連データ貼付け!E1625</f>
        <v>男</v>
      </c>
      <c r="H1625" s="30">
        <f>①陸連データ貼付け!H1625</f>
        <v>30306</v>
      </c>
      <c r="I1625" s="30" t="str">
        <f>①陸連データ貼付け!I1625</f>
        <v>S.N.O.</v>
      </c>
      <c r="J1625" s="30" t="str">
        <f>①陸連データ貼付け!J1625</f>
        <v>エスエヌオー</v>
      </c>
      <c r="K1625" s="30" t="str">
        <f t="shared" si="80"/>
        <v>S.N.O.</v>
      </c>
      <c r="L1625" s="30" t="str">
        <f>IF(①陸連データ貼付け!P1625="","",①陸連データ貼付け!P1625)</f>
        <v/>
      </c>
      <c r="M1625" s="30" t="str">
        <f>①陸連データ貼付け!Q1625</f>
        <v>一般</v>
      </c>
    </row>
    <row r="1626" spans="1:13">
      <c r="A1626" s="30" t="str">
        <f>IF(①陸連データ貼付け!M1626="","",①陸連データ貼付け!M1626)</f>
        <v>A227</v>
      </c>
      <c r="B1626" s="30" t="str">
        <f t="shared" si="78"/>
        <v>A</v>
      </c>
      <c r="C1626" s="30" t="str">
        <f t="shared" si="79"/>
        <v>227</v>
      </c>
      <c r="D1626" s="30">
        <f>①陸連データ貼付け!B1626</f>
        <v>60216722</v>
      </c>
      <c r="E1626" s="30" t="str">
        <f>①陸連データ貼付け!C1626</f>
        <v>岩川　優</v>
      </c>
      <c r="F1626" s="30" t="str">
        <f>ASC(①陸連データ貼付け!D1626)</f>
        <v>ｲﾜｶﾜ ｽｸﾞﾙ</v>
      </c>
      <c r="G1626" s="30" t="str">
        <f>①陸連データ貼付け!E1626</f>
        <v>男</v>
      </c>
      <c r="H1626" s="30">
        <f>①陸連データ貼付け!H1626</f>
        <v>30306</v>
      </c>
      <c r="I1626" s="30" t="str">
        <f>①陸連データ貼付け!I1626</f>
        <v>S.N.O.</v>
      </c>
      <c r="J1626" s="30" t="str">
        <f>①陸連データ貼付け!J1626</f>
        <v>エスエヌオー</v>
      </c>
      <c r="K1626" s="30" t="str">
        <f t="shared" si="80"/>
        <v>S.N.O.</v>
      </c>
      <c r="L1626" s="30" t="str">
        <f>IF(①陸連データ貼付け!P1626="","",①陸連データ貼付け!P1626)</f>
        <v/>
      </c>
      <c r="M1626" s="30" t="str">
        <f>①陸連データ貼付け!Q1626</f>
        <v>一般</v>
      </c>
    </row>
    <row r="1627" spans="1:13">
      <c r="A1627" s="30" t="str">
        <f>IF(①陸連データ貼付け!M1627="","",①陸連データ貼付け!M1627)</f>
        <v>A224</v>
      </c>
      <c r="B1627" s="30" t="str">
        <f t="shared" si="78"/>
        <v>A</v>
      </c>
      <c r="C1627" s="30" t="str">
        <f t="shared" si="79"/>
        <v>224</v>
      </c>
      <c r="D1627" s="30">
        <f>①陸連データ貼付け!B1627</f>
        <v>3478325</v>
      </c>
      <c r="E1627" s="30" t="str">
        <f>①陸連データ貼付け!C1627</f>
        <v>櫛田　善輝</v>
      </c>
      <c r="F1627" s="30" t="str">
        <f>ASC(①陸連データ貼付け!D1627)</f>
        <v>ｸｼﾀﾞ ﾖｼｱｷ</v>
      </c>
      <c r="G1627" s="30" t="str">
        <f>①陸連データ貼付け!E1627</f>
        <v>男</v>
      </c>
      <c r="H1627" s="30">
        <f>①陸連データ貼付け!H1627</f>
        <v>30306</v>
      </c>
      <c r="I1627" s="30" t="str">
        <f>①陸連データ貼付け!I1627</f>
        <v>S.N.O.</v>
      </c>
      <c r="J1627" s="30" t="str">
        <f>①陸連データ貼付け!J1627</f>
        <v>エスエヌオー</v>
      </c>
      <c r="K1627" s="30" t="str">
        <f t="shared" si="80"/>
        <v>S.N.O.</v>
      </c>
      <c r="L1627" s="30" t="str">
        <f>IF(①陸連データ貼付け!P1627="","",①陸連データ貼付け!P1627)</f>
        <v/>
      </c>
      <c r="M1627" s="30" t="str">
        <f>①陸連データ貼付け!Q1627</f>
        <v>一般</v>
      </c>
    </row>
    <row r="1628" spans="1:13">
      <c r="A1628" s="30" t="str">
        <f>IF(①陸連データ貼付け!M1628="","",①陸連データ貼付け!M1628)</f>
        <v>A229</v>
      </c>
      <c r="B1628" s="30" t="str">
        <f t="shared" si="78"/>
        <v>A</v>
      </c>
      <c r="C1628" s="30" t="str">
        <f t="shared" si="79"/>
        <v>229</v>
      </c>
      <c r="D1628" s="30">
        <f>①陸連データ貼付け!B1628</f>
        <v>85281933</v>
      </c>
      <c r="E1628" s="30" t="str">
        <f>①陸連データ貼付け!C1628</f>
        <v>小林　克昌</v>
      </c>
      <c r="F1628" s="30" t="str">
        <f>ASC(①陸連データ貼付け!D1628)</f>
        <v>ｺﾊﾞﾔｼ ｶﾂﾏｻ</v>
      </c>
      <c r="G1628" s="30" t="str">
        <f>①陸連データ貼付け!E1628</f>
        <v>男</v>
      </c>
      <c r="H1628" s="30">
        <f>①陸連データ貼付け!H1628</f>
        <v>30306</v>
      </c>
      <c r="I1628" s="30" t="str">
        <f>①陸連データ貼付け!I1628</f>
        <v>S.N.O.</v>
      </c>
      <c r="J1628" s="30" t="str">
        <f>①陸連データ貼付け!J1628</f>
        <v>エスエヌオー</v>
      </c>
      <c r="K1628" s="30" t="str">
        <f t="shared" si="80"/>
        <v>S.N.O.</v>
      </c>
      <c r="L1628" s="30" t="str">
        <f>IF(①陸連データ貼付け!P1628="","",①陸連データ貼付け!P1628)</f>
        <v/>
      </c>
      <c r="M1628" s="30" t="str">
        <f>①陸連データ貼付け!Q1628</f>
        <v>一般</v>
      </c>
    </row>
    <row r="1629" spans="1:13">
      <c r="A1629" s="30" t="str">
        <f>IF(①陸連データ貼付け!M1629="","",①陸連データ貼付け!M1629)</f>
        <v>A230</v>
      </c>
      <c r="B1629" s="30" t="str">
        <f t="shared" si="78"/>
        <v>A</v>
      </c>
      <c r="C1629" s="30" t="str">
        <f t="shared" si="79"/>
        <v>230</v>
      </c>
      <c r="D1629" s="30">
        <f>①陸連データ貼付け!B1629</f>
        <v>85287838</v>
      </c>
      <c r="E1629" s="30" t="str">
        <f>①陸連データ貼付け!C1629</f>
        <v>白井　祥子</v>
      </c>
      <c r="F1629" s="30" t="str">
        <f>ASC(①陸連データ貼付け!D1629)</f>
        <v>ｼﾗｲ ｼｮｳｺ</v>
      </c>
      <c r="G1629" s="30" t="str">
        <f>①陸連データ貼付け!E1629</f>
        <v>女</v>
      </c>
      <c r="H1629" s="30">
        <f>①陸連データ貼付け!H1629</f>
        <v>30306</v>
      </c>
      <c r="I1629" s="30" t="str">
        <f>①陸連データ貼付け!I1629</f>
        <v>S.N.O.</v>
      </c>
      <c r="J1629" s="30" t="str">
        <f>①陸連データ貼付け!J1629</f>
        <v>エスエヌオー</v>
      </c>
      <c r="K1629" s="30" t="str">
        <f t="shared" si="80"/>
        <v>S.N.O.</v>
      </c>
      <c r="L1629" s="30" t="str">
        <f>IF(①陸連データ貼付け!P1629="","",①陸連データ貼付け!P1629)</f>
        <v/>
      </c>
      <c r="M1629" s="30" t="str">
        <f>①陸連データ貼付け!Q1629</f>
        <v>一般</v>
      </c>
    </row>
    <row r="1630" spans="1:13">
      <c r="A1630" s="30" t="str">
        <f>IF(①陸連データ貼付け!M1630="","",①陸連データ貼付け!M1630)</f>
        <v>A231</v>
      </c>
      <c r="B1630" s="30" t="str">
        <f t="shared" si="78"/>
        <v>A</v>
      </c>
      <c r="C1630" s="30" t="str">
        <f t="shared" si="79"/>
        <v>231</v>
      </c>
      <c r="D1630" s="30">
        <f>①陸連データ貼付け!B1630</f>
        <v>97365636</v>
      </c>
      <c r="E1630" s="30" t="str">
        <f>①陸連データ貼付け!C1630</f>
        <v>竹村　静香</v>
      </c>
      <c r="F1630" s="30" t="str">
        <f>ASC(①陸連データ貼付け!D1630)</f>
        <v>ﾀｹﾑﾗ ｼｽﾞｶ</v>
      </c>
      <c r="G1630" s="30" t="str">
        <f>①陸連データ貼付け!E1630</f>
        <v>女</v>
      </c>
      <c r="H1630" s="30">
        <f>①陸連データ貼付け!H1630</f>
        <v>30306</v>
      </c>
      <c r="I1630" s="30" t="str">
        <f>①陸連データ貼付け!I1630</f>
        <v>S.N.O.</v>
      </c>
      <c r="J1630" s="30" t="str">
        <f>①陸連データ貼付け!J1630</f>
        <v>エスエヌオー</v>
      </c>
      <c r="K1630" s="30" t="str">
        <f t="shared" si="80"/>
        <v>S.N.O.</v>
      </c>
      <c r="L1630" s="30" t="str">
        <f>IF(①陸連データ貼付け!P1630="","",①陸連データ貼付け!P1630)</f>
        <v/>
      </c>
      <c r="M1630" s="30" t="str">
        <f>①陸連データ貼付け!Q1630</f>
        <v>一般</v>
      </c>
    </row>
    <row r="1631" spans="1:13">
      <c r="A1631" s="30" t="str">
        <f>IF(①陸連データ貼付け!M1631="","",①陸連データ貼付け!M1631)</f>
        <v>A225</v>
      </c>
      <c r="B1631" s="30" t="str">
        <f t="shared" si="78"/>
        <v>A</v>
      </c>
      <c r="C1631" s="30" t="str">
        <f t="shared" si="79"/>
        <v>225</v>
      </c>
      <c r="D1631" s="30">
        <f>①陸連データ貼付け!B1631</f>
        <v>3478426</v>
      </c>
      <c r="E1631" s="30" t="str">
        <f>①陸連データ貼付け!C1631</f>
        <v>前出　卓也</v>
      </c>
      <c r="F1631" s="30" t="str">
        <f>ASC(①陸連データ貼付け!D1631)</f>
        <v>ﾏｴﾃﾞ ﾀｸﾔ</v>
      </c>
      <c r="G1631" s="30" t="str">
        <f>①陸連データ貼付け!E1631</f>
        <v>男</v>
      </c>
      <c r="H1631" s="30">
        <f>①陸連データ貼付け!H1631</f>
        <v>30306</v>
      </c>
      <c r="I1631" s="30" t="str">
        <f>①陸連データ貼付け!I1631</f>
        <v>S.N.O.</v>
      </c>
      <c r="J1631" s="30" t="str">
        <f>①陸連データ貼付け!J1631</f>
        <v>エスエヌオー</v>
      </c>
      <c r="K1631" s="30" t="str">
        <f t="shared" si="80"/>
        <v>S.N.O.</v>
      </c>
      <c r="L1631" s="30" t="str">
        <f>IF(①陸連データ貼付け!P1631="","",①陸連データ貼付け!P1631)</f>
        <v/>
      </c>
      <c r="M1631" s="30" t="str">
        <f>①陸連データ貼付け!Q1631</f>
        <v>一般</v>
      </c>
    </row>
    <row r="1632" spans="1:13">
      <c r="A1632" s="30" t="str">
        <f>IF(①陸連データ貼付け!M1632="","",①陸連データ貼付け!M1632)</f>
        <v>A228</v>
      </c>
      <c r="B1632" s="30" t="str">
        <f t="shared" si="78"/>
        <v>A</v>
      </c>
      <c r="C1632" s="30" t="str">
        <f t="shared" si="79"/>
        <v>228</v>
      </c>
      <c r="D1632" s="30">
        <f>①陸連データ貼付け!B1632</f>
        <v>63953026</v>
      </c>
      <c r="E1632" s="30" t="str">
        <f>①陸連データ貼付け!C1632</f>
        <v>渡邊　真悟</v>
      </c>
      <c r="F1632" s="30" t="str">
        <f>ASC(①陸連データ貼付け!D1632)</f>
        <v>ﾜﾀﾅﾍﾞ ｼﾝｺﾞ</v>
      </c>
      <c r="G1632" s="30" t="str">
        <f>①陸連データ貼付け!E1632</f>
        <v>男</v>
      </c>
      <c r="H1632" s="30">
        <f>①陸連データ貼付け!H1632</f>
        <v>30306</v>
      </c>
      <c r="I1632" s="30" t="str">
        <f>①陸連データ貼付け!I1632</f>
        <v>S.N.O.</v>
      </c>
      <c r="J1632" s="30" t="str">
        <f>①陸連データ貼付け!J1632</f>
        <v>エスエヌオー</v>
      </c>
      <c r="K1632" s="30" t="str">
        <f t="shared" si="80"/>
        <v>S.N.O.</v>
      </c>
      <c r="L1632" s="30" t="str">
        <f>IF(①陸連データ貼付け!P1632="","",①陸連データ貼付け!P1632)</f>
        <v/>
      </c>
      <c r="M1632" s="30" t="str">
        <f>①陸連データ貼付け!Q1632</f>
        <v>一般</v>
      </c>
    </row>
    <row r="1633" spans="1:13">
      <c r="A1633" s="30" t="str">
        <f>IF(①陸連データ貼付け!M1633="","",①陸連データ貼付け!M1633)</f>
        <v>A9</v>
      </c>
      <c r="B1633" s="30" t="str">
        <f t="shared" si="78"/>
        <v>A</v>
      </c>
      <c r="C1633" s="30" t="str">
        <f t="shared" si="79"/>
        <v>9</v>
      </c>
      <c r="D1633" s="30">
        <f>①陸連データ貼付け!B1633</f>
        <v>39195128</v>
      </c>
      <c r="E1633" s="30" t="str">
        <f>①陸連データ貼付け!C1633</f>
        <v>天野　雄太</v>
      </c>
      <c r="F1633" s="30" t="str">
        <f>ASC(①陸連データ貼付け!D1633)</f>
        <v>ｱﾏﾉ ﾕｳﾀ</v>
      </c>
      <c r="G1633" s="30" t="str">
        <f>①陸連データ貼付け!E1633</f>
        <v>男</v>
      </c>
      <c r="H1633" s="30">
        <f>①陸連データ貼付け!H1633</f>
        <v>19104</v>
      </c>
      <c r="I1633" s="30" t="str">
        <f>①陸連データ貼付け!I1633</f>
        <v>起ドリームA・C</v>
      </c>
      <c r="J1633" s="30" t="str">
        <f>①陸連データ貼付け!J1633</f>
        <v>オコシドリームエー・シー</v>
      </c>
      <c r="K1633" s="30" t="str">
        <f t="shared" si="80"/>
        <v>起ドリームA・C</v>
      </c>
      <c r="L1633" s="30" t="str">
        <f>IF(①陸連データ貼付け!P1633="","",①陸連データ貼付け!P1633)</f>
        <v/>
      </c>
      <c r="M1633" s="30" t="str">
        <f>①陸連データ貼付け!Q1633</f>
        <v>一般</v>
      </c>
    </row>
    <row r="1634" spans="1:13">
      <c r="A1634" s="30" t="str">
        <f>IF(①陸連データ貼付け!M1634="","",①陸連データ貼付け!M1634)</f>
        <v>A7</v>
      </c>
      <c r="B1634" s="30" t="str">
        <f t="shared" si="78"/>
        <v>A</v>
      </c>
      <c r="C1634" s="30" t="str">
        <f t="shared" si="79"/>
        <v>7</v>
      </c>
      <c r="D1634" s="30">
        <f>①陸連データ貼付け!B1634</f>
        <v>24735526</v>
      </c>
      <c r="E1634" s="30" t="str">
        <f>①陸連データ貼付け!C1634</f>
        <v>伊藤　貴之</v>
      </c>
      <c r="F1634" s="30" t="str">
        <f>ASC(①陸連データ貼付け!D1634)</f>
        <v>ｲﾄｳ ﾀｶﾕｷ</v>
      </c>
      <c r="G1634" s="30" t="str">
        <f>①陸連データ貼付け!E1634</f>
        <v>男</v>
      </c>
      <c r="H1634" s="30">
        <f>①陸連データ貼付け!H1634</f>
        <v>19104</v>
      </c>
      <c r="I1634" s="30" t="str">
        <f>①陸連データ貼付け!I1634</f>
        <v>起ドリームA・C</v>
      </c>
      <c r="J1634" s="30" t="str">
        <f>①陸連データ貼付け!J1634</f>
        <v>オコシドリームエー・シー</v>
      </c>
      <c r="K1634" s="30" t="str">
        <f t="shared" si="80"/>
        <v>起ドリームA・C</v>
      </c>
      <c r="L1634" s="30" t="str">
        <f>IF(①陸連データ貼付け!P1634="","",①陸連データ貼付け!P1634)</f>
        <v/>
      </c>
      <c r="M1634" s="30" t="str">
        <f>①陸連データ貼付け!Q1634</f>
        <v>一般</v>
      </c>
    </row>
    <row r="1635" spans="1:13">
      <c r="A1635" s="30" t="str">
        <f>IF(①陸連データ貼付け!M1635="","",①陸連データ貼付け!M1635)</f>
        <v>A11</v>
      </c>
      <c r="B1635" s="30" t="str">
        <f t="shared" si="78"/>
        <v>A</v>
      </c>
      <c r="C1635" s="30" t="str">
        <f t="shared" si="79"/>
        <v>11</v>
      </c>
      <c r="D1635" s="30">
        <f>①陸連データ貼付け!B1635</f>
        <v>56253526</v>
      </c>
      <c r="E1635" s="30" t="str">
        <f>①陸連データ貼付け!C1635</f>
        <v>伊藤　悠介</v>
      </c>
      <c r="F1635" s="30" t="str">
        <f>ASC(①陸連データ貼付け!D1635)</f>
        <v>ｲﾄｳ ﾕｳｽｹ</v>
      </c>
      <c r="G1635" s="30" t="str">
        <f>①陸連データ貼付け!E1635</f>
        <v>男</v>
      </c>
      <c r="H1635" s="30">
        <f>①陸連データ貼付け!H1635</f>
        <v>19104</v>
      </c>
      <c r="I1635" s="30" t="str">
        <f>①陸連データ貼付け!I1635</f>
        <v>起ドリームA・C</v>
      </c>
      <c r="J1635" s="30" t="str">
        <f>①陸連データ貼付け!J1635</f>
        <v>オコシドリームエー・シー</v>
      </c>
      <c r="K1635" s="30" t="str">
        <f t="shared" si="80"/>
        <v>起ドリームA・C</v>
      </c>
      <c r="L1635" s="30" t="str">
        <f>IF(①陸連データ貼付け!P1635="","",①陸連データ貼付け!P1635)</f>
        <v/>
      </c>
      <c r="M1635" s="30" t="str">
        <f>①陸連データ貼付け!Q1635</f>
        <v>一般</v>
      </c>
    </row>
    <row r="1636" spans="1:13">
      <c r="A1636" s="30" t="str">
        <f>IF(①陸連データ貼付け!M1636="","",①陸連データ貼付け!M1636)</f>
        <v>A13</v>
      </c>
      <c r="B1636" s="30" t="str">
        <f t="shared" si="78"/>
        <v>A</v>
      </c>
      <c r="C1636" s="30" t="str">
        <f t="shared" si="79"/>
        <v>13</v>
      </c>
      <c r="D1636" s="30">
        <f>①陸連データ貼付け!B1636</f>
        <v>73363426</v>
      </c>
      <c r="E1636" s="30" t="str">
        <f>①陸連データ貼付け!C1636</f>
        <v>井上　太郎</v>
      </c>
      <c r="F1636" s="30" t="str">
        <f>ASC(①陸連データ貼付け!D1636)</f>
        <v>ｲﾉｳｴ ﾀﾛｳ</v>
      </c>
      <c r="G1636" s="30" t="str">
        <f>①陸連データ貼付け!E1636</f>
        <v>男</v>
      </c>
      <c r="H1636" s="30">
        <f>①陸連データ貼付け!H1636</f>
        <v>19104</v>
      </c>
      <c r="I1636" s="30" t="str">
        <f>①陸連データ貼付け!I1636</f>
        <v>起ドリームA・C</v>
      </c>
      <c r="J1636" s="30" t="str">
        <f>①陸連データ貼付け!J1636</f>
        <v>オコシドリームエー・シー</v>
      </c>
      <c r="K1636" s="30" t="str">
        <f t="shared" si="80"/>
        <v>起ドリームA・C</v>
      </c>
      <c r="L1636" s="30" t="str">
        <f>IF(①陸連データ貼付け!P1636="","",①陸連データ貼付け!P1636)</f>
        <v/>
      </c>
      <c r="M1636" s="30" t="str">
        <f>①陸連データ貼付け!Q1636</f>
        <v>一般</v>
      </c>
    </row>
    <row r="1637" spans="1:13">
      <c r="A1637" s="30" t="str">
        <f>IF(①陸連データ貼付け!M1637="","",①陸連データ貼付け!M1637)</f>
        <v>A5</v>
      </c>
      <c r="B1637" s="30" t="str">
        <f t="shared" si="78"/>
        <v>A</v>
      </c>
      <c r="C1637" s="30" t="str">
        <f t="shared" si="79"/>
        <v>5</v>
      </c>
      <c r="D1637" s="30">
        <f>①陸連データ貼付け!B1637</f>
        <v>3035516</v>
      </c>
      <c r="E1637" s="30" t="str">
        <f>①陸連データ貼付け!C1637</f>
        <v>漆野　翔</v>
      </c>
      <c r="F1637" s="30" t="str">
        <f>ASC(①陸連データ貼付け!D1637)</f>
        <v>ｳﾙｼﾉ ｼｮｳ</v>
      </c>
      <c r="G1637" s="30" t="str">
        <f>①陸連データ貼付け!E1637</f>
        <v>男</v>
      </c>
      <c r="H1637" s="30">
        <f>①陸連データ貼付け!H1637</f>
        <v>19104</v>
      </c>
      <c r="I1637" s="30" t="str">
        <f>①陸連データ貼付け!I1637</f>
        <v>起ドリームA・C</v>
      </c>
      <c r="J1637" s="30" t="str">
        <f>①陸連データ貼付け!J1637</f>
        <v>オコシドリームエー・シー</v>
      </c>
      <c r="K1637" s="30" t="str">
        <f t="shared" si="80"/>
        <v>起ドリームA・C</v>
      </c>
      <c r="L1637" s="30" t="str">
        <f>IF(①陸連データ貼付け!P1637="","",①陸連データ貼付け!P1637)</f>
        <v/>
      </c>
      <c r="M1637" s="30" t="str">
        <f>①陸連データ貼付け!Q1637</f>
        <v>一般</v>
      </c>
    </row>
    <row r="1638" spans="1:13">
      <c r="A1638" s="30" t="str">
        <f>IF(①陸連データ貼付け!M1638="","",①陸連データ貼付け!M1638)</f>
        <v>2-003</v>
      </c>
      <c r="B1638" s="30" t="str">
        <f t="shared" si="78"/>
        <v>2</v>
      </c>
      <c r="C1638" s="30" t="str">
        <f t="shared" si="79"/>
        <v>-003</v>
      </c>
      <c r="D1638" s="30">
        <f>①陸連データ貼付け!B1638</f>
        <v>46011012</v>
      </c>
      <c r="E1638" s="30" t="str">
        <f>①陸連データ貼付け!C1638</f>
        <v>小出　ひと美</v>
      </c>
      <c r="F1638" s="30" t="str">
        <f>ASC(①陸連データ貼付け!D1638)</f>
        <v>ｺｲﾃﾞ ﾋﾄﾐ</v>
      </c>
      <c r="G1638" s="30" t="str">
        <f>①陸連データ貼付け!E1638</f>
        <v>女</v>
      </c>
      <c r="H1638" s="30">
        <f>①陸連データ貼付け!H1638</f>
        <v>19104</v>
      </c>
      <c r="I1638" s="30" t="str">
        <f>①陸連データ貼付け!I1638</f>
        <v>起ドリームA・C</v>
      </c>
      <c r="J1638" s="30" t="str">
        <f>①陸連データ貼付け!J1638</f>
        <v>オコシドリームエー・シー</v>
      </c>
      <c r="K1638" s="30" t="str">
        <f t="shared" si="80"/>
        <v>起ドリームA・C</v>
      </c>
      <c r="L1638" s="30" t="str">
        <f>IF(①陸連データ貼付け!P1638="","",①陸連データ貼付け!P1638)</f>
        <v/>
      </c>
      <c r="M1638" s="30" t="str">
        <f>①陸連データ貼付け!Q1638</f>
        <v>一般</v>
      </c>
    </row>
    <row r="1639" spans="1:13">
      <c r="A1639" s="30" t="str">
        <f>IF(①陸連データ貼付け!M1639="","",①陸連データ貼付け!M1639)</f>
        <v>A10</v>
      </c>
      <c r="B1639" s="30" t="str">
        <f t="shared" si="78"/>
        <v>A</v>
      </c>
      <c r="C1639" s="30" t="str">
        <f t="shared" si="79"/>
        <v>10</v>
      </c>
      <c r="D1639" s="30">
        <f>①陸連データ貼付け!B1639</f>
        <v>39195229</v>
      </c>
      <c r="E1639" s="30" t="str">
        <f>①陸連データ貼付け!C1639</f>
        <v>佐野　真司</v>
      </c>
      <c r="F1639" s="30" t="str">
        <f>ASC(①陸連データ貼付け!D1639)</f>
        <v>ｻﾉ ｼﾝｼﾞ</v>
      </c>
      <c r="G1639" s="30" t="str">
        <f>①陸連データ貼付け!E1639</f>
        <v>男</v>
      </c>
      <c r="H1639" s="30">
        <f>①陸連データ貼付け!H1639</f>
        <v>19104</v>
      </c>
      <c r="I1639" s="30" t="str">
        <f>①陸連データ貼付け!I1639</f>
        <v>起ドリームA・C</v>
      </c>
      <c r="J1639" s="30" t="str">
        <f>①陸連データ貼付け!J1639</f>
        <v>オコシドリームエー・シー</v>
      </c>
      <c r="K1639" s="30" t="str">
        <f t="shared" si="80"/>
        <v>起ドリームA・C</v>
      </c>
      <c r="L1639" s="30" t="str">
        <f>IF(①陸連データ貼付け!P1639="","",①陸連データ貼付け!P1639)</f>
        <v/>
      </c>
      <c r="M1639" s="30" t="str">
        <f>①陸連データ貼付け!Q1639</f>
        <v>一般</v>
      </c>
    </row>
    <row r="1640" spans="1:13">
      <c r="A1640" s="30" t="str">
        <f>IF(①陸連データ貼付け!M1640="","",①陸連データ貼付け!M1640)</f>
        <v>A236</v>
      </c>
      <c r="B1640" s="30" t="str">
        <f t="shared" si="78"/>
        <v>A</v>
      </c>
      <c r="C1640" s="30" t="str">
        <f t="shared" si="79"/>
        <v>236</v>
      </c>
      <c r="D1640" s="30">
        <f>①陸連データ貼付け!B1640</f>
        <v>85111521</v>
      </c>
      <c r="E1640" s="30" t="str">
        <f>①陸連データ貼付け!C1640</f>
        <v>杉山　涼</v>
      </c>
      <c r="F1640" s="30" t="str">
        <f>ASC(①陸連データ貼付け!D1640)</f>
        <v>ｽｷﾞﾔﾏ ﾘｮｳ</v>
      </c>
      <c r="G1640" s="30" t="str">
        <f>①陸連データ貼付け!E1640</f>
        <v>男</v>
      </c>
      <c r="H1640" s="30">
        <f>①陸連データ貼付け!H1640</f>
        <v>19104</v>
      </c>
      <c r="I1640" s="30" t="str">
        <f>①陸連データ貼付け!I1640</f>
        <v>起ドリームA・C</v>
      </c>
      <c r="J1640" s="30" t="str">
        <f>①陸連データ貼付け!J1640</f>
        <v>オコシドリームエー・シー</v>
      </c>
      <c r="K1640" s="30" t="str">
        <f t="shared" si="80"/>
        <v>起ドリームA・C</v>
      </c>
      <c r="L1640" s="30" t="str">
        <f>IF(①陸連データ貼付け!P1640="","",①陸連データ貼付け!P1640)</f>
        <v/>
      </c>
      <c r="M1640" s="30" t="str">
        <f>①陸連データ貼付け!Q1640</f>
        <v>一般</v>
      </c>
    </row>
    <row r="1641" spans="1:13">
      <c r="A1641" s="30" t="str">
        <f>IF(①陸連データ貼付け!M1641="","",①陸連データ貼付け!M1641)</f>
        <v>2-001</v>
      </c>
      <c r="B1641" s="30" t="str">
        <f t="shared" si="78"/>
        <v>2</v>
      </c>
      <c r="C1641" s="30" t="str">
        <f t="shared" si="79"/>
        <v>-001</v>
      </c>
      <c r="D1641" s="30">
        <f>①陸連データ貼付け!B1641</f>
        <v>3034111</v>
      </c>
      <c r="E1641" s="30" t="str">
        <f>①陸連データ貼付け!C1641</f>
        <v>関　直人</v>
      </c>
      <c r="F1641" s="30" t="str">
        <f>ASC(①陸連データ貼付け!D1641)</f>
        <v>ｾｷ ﾅｵﾄ</v>
      </c>
      <c r="G1641" s="30" t="str">
        <f>①陸連データ貼付け!E1641</f>
        <v>男</v>
      </c>
      <c r="H1641" s="30">
        <f>①陸連データ貼付け!H1641</f>
        <v>19104</v>
      </c>
      <c r="I1641" s="30" t="str">
        <f>①陸連データ貼付け!I1641</f>
        <v>起ドリームA・C</v>
      </c>
      <c r="J1641" s="30" t="str">
        <f>①陸連データ貼付け!J1641</f>
        <v>オコシドリームエー・シー</v>
      </c>
      <c r="K1641" s="30" t="str">
        <f t="shared" si="80"/>
        <v>起ドリームA・C</v>
      </c>
      <c r="L1641" s="30" t="str">
        <f>IF(①陸連データ貼付け!P1641="","",①陸連データ貼付け!P1641)</f>
        <v/>
      </c>
      <c r="M1641" s="30" t="str">
        <f>①陸連データ貼付け!Q1641</f>
        <v>一般</v>
      </c>
    </row>
    <row r="1642" spans="1:13">
      <c r="A1642" s="30" t="str">
        <f>IF(①陸連データ貼付け!M1642="","",①陸連データ貼付け!M1642)</f>
        <v>A12</v>
      </c>
      <c r="B1642" s="30" t="str">
        <f t="shared" ref="B1642:B1705" si="81">LEFT(A1642,1)</f>
        <v>A</v>
      </c>
      <c r="C1642" s="30" t="str">
        <f t="shared" ref="C1642:C1705" si="82">REPLACE(A1642,1,1,"")</f>
        <v>12</v>
      </c>
      <c r="D1642" s="30">
        <f>①陸連データ貼付け!B1642</f>
        <v>61344523</v>
      </c>
      <c r="E1642" s="30" t="str">
        <f>①陸連データ貼付け!C1642</f>
        <v>徳岡　沙織</v>
      </c>
      <c r="F1642" s="30" t="str">
        <f>ASC(①陸連データ貼付け!D1642)</f>
        <v>ﾄｸｵｶ ｻｵﾘ</v>
      </c>
      <c r="G1642" s="30" t="str">
        <f>①陸連データ貼付け!E1642</f>
        <v>女</v>
      </c>
      <c r="H1642" s="30">
        <f>①陸連データ貼付け!H1642</f>
        <v>19104</v>
      </c>
      <c r="I1642" s="30" t="str">
        <f>①陸連データ貼付け!I1642</f>
        <v>起ドリームA・C</v>
      </c>
      <c r="J1642" s="30" t="str">
        <f>①陸連データ貼付け!J1642</f>
        <v>オコシドリームエー・シー</v>
      </c>
      <c r="K1642" s="30" t="str">
        <f t="shared" ref="K1642:K1705" si="83">I1642</f>
        <v>起ドリームA・C</v>
      </c>
      <c r="L1642" s="30" t="str">
        <f>IF(①陸連データ貼付け!P1642="","",①陸連データ貼付け!P1642)</f>
        <v/>
      </c>
      <c r="M1642" s="30" t="str">
        <f>①陸連データ貼付け!Q1642</f>
        <v>一般</v>
      </c>
    </row>
    <row r="1643" spans="1:13">
      <c r="A1643" s="30" t="str">
        <f>IF(①陸連データ貼付け!M1643="","",①陸連データ貼付け!M1643)</f>
        <v>A4</v>
      </c>
      <c r="B1643" s="30" t="str">
        <f t="shared" si="81"/>
        <v>A</v>
      </c>
      <c r="C1643" s="30" t="str">
        <f t="shared" si="82"/>
        <v>4</v>
      </c>
      <c r="D1643" s="30">
        <f>①陸連データ貼付け!B1643</f>
        <v>3034515</v>
      </c>
      <c r="E1643" s="30" t="str">
        <f>①陸連データ貼付け!C1643</f>
        <v>藤田　剛</v>
      </c>
      <c r="F1643" s="30" t="str">
        <f>ASC(①陸連データ貼付け!D1643)</f>
        <v>ﾌｼﾞﾀ ﾂﾖｼ</v>
      </c>
      <c r="G1643" s="30" t="str">
        <f>①陸連データ貼付け!E1643</f>
        <v>男</v>
      </c>
      <c r="H1643" s="30">
        <f>①陸連データ貼付け!H1643</f>
        <v>19104</v>
      </c>
      <c r="I1643" s="30" t="str">
        <f>①陸連データ貼付け!I1643</f>
        <v>起ドリームA・C</v>
      </c>
      <c r="J1643" s="30" t="str">
        <f>①陸連データ貼付け!J1643</f>
        <v>オコシドリームエー・シー</v>
      </c>
      <c r="K1643" s="30" t="str">
        <f t="shared" si="83"/>
        <v>起ドリームA・C</v>
      </c>
      <c r="L1643" s="30" t="str">
        <f>IF(①陸連データ貼付け!P1643="","",①陸連データ貼付け!P1643)</f>
        <v/>
      </c>
      <c r="M1643" s="30" t="str">
        <f>①陸連データ貼付け!Q1643</f>
        <v>一般</v>
      </c>
    </row>
    <row r="1644" spans="1:13">
      <c r="A1644" s="30" t="str">
        <f>IF(①陸連データ貼付け!M1644="","",①陸連データ貼付け!M1644)</f>
        <v>2-002</v>
      </c>
      <c r="B1644" s="30" t="str">
        <f t="shared" si="81"/>
        <v>2</v>
      </c>
      <c r="C1644" s="30" t="str">
        <f t="shared" si="82"/>
        <v>-002</v>
      </c>
      <c r="D1644" s="30">
        <f>①陸連データ貼付け!B1644</f>
        <v>3035617</v>
      </c>
      <c r="E1644" s="30" t="str">
        <f>①陸連データ貼付け!C1644</f>
        <v>堀内　貴之</v>
      </c>
      <c r="F1644" s="30" t="str">
        <f>ASC(①陸連データ貼付け!D1644)</f>
        <v>ﾎﾘｳﾁ ﾀｶﾕｷ</v>
      </c>
      <c r="G1644" s="30" t="str">
        <f>①陸連データ貼付け!E1644</f>
        <v>男</v>
      </c>
      <c r="H1644" s="30">
        <f>①陸連データ貼付け!H1644</f>
        <v>19104</v>
      </c>
      <c r="I1644" s="30" t="str">
        <f>①陸連データ貼付け!I1644</f>
        <v>起ドリームA・C</v>
      </c>
      <c r="J1644" s="30" t="str">
        <f>①陸連データ貼付け!J1644</f>
        <v>オコシドリームエー・シー</v>
      </c>
      <c r="K1644" s="30" t="str">
        <f t="shared" si="83"/>
        <v>起ドリームA・C</v>
      </c>
      <c r="L1644" s="30" t="str">
        <f>IF(①陸連データ貼付け!P1644="","",①陸連データ貼付け!P1644)</f>
        <v/>
      </c>
      <c r="M1644" s="30" t="str">
        <f>①陸連データ貼付け!Q1644</f>
        <v>一般</v>
      </c>
    </row>
    <row r="1645" spans="1:13">
      <c r="A1645" s="30" t="str">
        <f>IF(①陸連データ貼付け!M1645="","",①陸連データ貼付け!M1645)</f>
        <v>A3</v>
      </c>
      <c r="B1645" s="30" t="str">
        <f t="shared" si="81"/>
        <v>A</v>
      </c>
      <c r="C1645" s="30" t="str">
        <f t="shared" si="82"/>
        <v>3</v>
      </c>
      <c r="D1645" s="30">
        <f>①陸連データ貼付け!B1645</f>
        <v>3034313</v>
      </c>
      <c r="E1645" s="30" t="str">
        <f>①陸連データ貼付け!C1645</f>
        <v>三嶋　隆史</v>
      </c>
      <c r="F1645" s="30" t="str">
        <f>ASC(①陸連データ貼付け!D1645)</f>
        <v>ﾐｼﾏ ﾀｶｼ</v>
      </c>
      <c r="G1645" s="30" t="str">
        <f>①陸連データ貼付け!E1645</f>
        <v>男</v>
      </c>
      <c r="H1645" s="30">
        <f>①陸連データ貼付け!H1645</f>
        <v>19104</v>
      </c>
      <c r="I1645" s="30" t="str">
        <f>①陸連データ貼付け!I1645</f>
        <v>起ドリームA・C</v>
      </c>
      <c r="J1645" s="30" t="str">
        <f>①陸連データ貼付け!J1645</f>
        <v>オコシドリームエー・シー</v>
      </c>
      <c r="K1645" s="30" t="str">
        <f t="shared" si="83"/>
        <v>起ドリームA・C</v>
      </c>
      <c r="L1645" s="30" t="str">
        <f>IF(①陸連データ貼付け!P1645="","",①陸連データ貼付け!P1645)</f>
        <v/>
      </c>
      <c r="M1645" s="30" t="str">
        <f>①陸連データ貼付け!Q1645</f>
        <v>一般</v>
      </c>
    </row>
    <row r="1646" spans="1:13">
      <c r="A1646" s="30" t="str">
        <f>IF(①陸連データ貼付け!M1646="","",①陸連データ貼付け!M1646)</f>
        <v>A6</v>
      </c>
      <c r="B1646" s="30" t="str">
        <f t="shared" si="81"/>
        <v>A</v>
      </c>
      <c r="C1646" s="30" t="str">
        <f t="shared" si="82"/>
        <v>6</v>
      </c>
      <c r="D1646" s="30">
        <f>①陸連データ貼付け!B1646</f>
        <v>10473621</v>
      </c>
      <c r="E1646" s="30" t="str">
        <f>①陸連データ貼付け!C1646</f>
        <v>水野　敦司</v>
      </c>
      <c r="F1646" s="30" t="str">
        <f>ASC(①陸連データ貼付け!D1646)</f>
        <v>ﾐｽﾞﾉ ｱﾂｼ</v>
      </c>
      <c r="G1646" s="30" t="str">
        <f>①陸連データ貼付け!E1646</f>
        <v>男</v>
      </c>
      <c r="H1646" s="30">
        <f>①陸連データ貼付け!H1646</f>
        <v>19104</v>
      </c>
      <c r="I1646" s="30" t="str">
        <f>①陸連データ貼付け!I1646</f>
        <v>起ドリームA・C</v>
      </c>
      <c r="J1646" s="30" t="str">
        <f>①陸連データ貼付け!J1646</f>
        <v>オコシドリームエー・シー</v>
      </c>
      <c r="K1646" s="30" t="str">
        <f t="shared" si="83"/>
        <v>起ドリームA・C</v>
      </c>
      <c r="L1646" s="30" t="str">
        <f>IF(①陸連データ貼付け!P1646="","",①陸連データ貼付け!P1646)</f>
        <v/>
      </c>
      <c r="M1646" s="30" t="str">
        <f>①陸連データ貼付け!Q1646</f>
        <v>一般</v>
      </c>
    </row>
    <row r="1647" spans="1:13">
      <c r="A1647" s="30" t="str">
        <f>IF(①陸連データ貼付け!M1647="","",①陸連データ貼付け!M1647)</f>
        <v>A1</v>
      </c>
      <c r="B1647" s="30" t="str">
        <f t="shared" si="81"/>
        <v>A</v>
      </c>
      <c r="C1647" s="30" t="str">
        <f t="shared" si="82"/>
        <v>1</v>
      </c>
      <c r="D1647" s="30">
        <f>①陸連データ貼付け!B1647</f>
        <v>3033817</v>
      </c>
      <c r="E1647" s="30" t="str">
        <f>①陸連データ貼付け!C1647</f>
        <v>水畑　宏総</v>
      </c>
      <c r="F1647" s="30" t="str">
        <f>ASC(①陸連データ貼付け!D1647)</f>
        <v>ﾐｽﾞﾊﾀ ﾋﾛﾌｻ</v>
      </c>
      <c r="G1647" s="30" t="str">
        <f>①陸連データ貼付け!E1647</f>
        <v>男</v>
      </c>
      <c r="H1647" s="30">
        <f>①陸連データ貼付け!H1647</f>
        <v>19104</v>
      </c>
      <c r="I1647" s="30" t="str">
        <f>①陸連データ貼付け!I1647</f>
        <v>起ドリームA・C</v>
      </c>
      <c r="J1647" s="30" t="str">
        <f>①陸連データ貼付け!J1647</f>
        <v>オコシドリームエー・シー</v>
      </c>
      <c r="K1647" s="30" t="str">
        <f t="shared" si="83"/>
        <v>起ドリームA・C</v>
      </c>
      <c r="L1647" s="30" t="str">
        <f>IF(①陸連データ貼付け!P1647="","",①陸連データ貼付け!P1647)</f>
        <v/>
      </c>
      <c r="M1647" s="30" t="str">
        <f>①陸連データ貼付け!Q1647</f>
        <v>一般</v>
      </c>
    </row>
    <row r="1648" spans="1:13">
      <c r="A1648" s="30" t="str">
        <f>IF(①陸連データ貼付け!M1648="","",①陸連データ貼付け!M1648)</f>
        <v>A14</v>
      </c>
      <c r="B1648" s="30" t="str">
        <f t="shared" si="81"/>
        <v>A</v>
      </c>
      <c r="C1648" s="30" t="str">
        <f t="shared" si="82"/>
        <v>14</v>
      </c>
      <c r="D1648" s="30">
        <f>①陸連データ貼付け!B1648</f>
        <v>81896335</v>
      </c>
      <c r="E1648" s="30" t="str">
        <f>①陸連データ貼付け!C1648</f>
        <v>安田　知弘</v>
      </c>
      <c r="F1648" s="30" t="str">
        <f>ASC(①陸連データ貼付け!D1648)</f>
        <v>ﾔｽﾀﾞ ﾄﾓﾋﾛ</v>
      </c>
      <c r="G1648" s="30" t="str">
        <f>①陸連データ貼付け!E1648</f>
        <v>男</v>
      </c>
      <c r="H1648" s="30">
        <f>①陸連データ貼付け!H1648</f>
        <v>19104</v>
      </c>
      <c r="I1648" s="30" t="str">
        <f>①陸連データ貼付け!I1648</f>
        <v>起ドリームA・C</v>
      </c>
      <c r="J1648" s="30" t="str">
        <f>①陸連データ貼付け!J1648</f>
        <v>オコシドリームエー・シー</v>
      </c>
      <c r="K1648" s="30" t="str">
        <f t="shared" si="83"/>
        <v>起ドリームA・C</v>
      </c>
      <c r="L1648" s="30" t="str">
        <f>IF(①陸連データ貼付け!P1648="","",①陸連データ貼付け!P1648)</f>
        <v/>
      </c>
      <c r="M1648" s="30" t="str">
        <f>①陸連データ貼付け!Q1648</f>
        <v>一般</v>
      </c>
    </row>
    <row r="1649" spans="1:13">
      <c r="A1649" s="30" t="str">
        <f>IF(①陸連データ貼付け!M1649="","",①陸連データ貼付け!M1649)</f>
        <v>A2</v>
      </c>
      <c r="B1649" s="30" t="str">
        <f t="shared" si="81"/>
        <v>A</v>
      </c>
      <c r="C1649" s="30" t="str">
        <f t="shared" si="82"/>
        <v>2</v>
      </c>
      <c r="D1649" s="30">
        <f>①陸連データ貼付け!B1649</f>
        <v>3033918</v>
      </c>
      <c r="E1649" s="30" t="str">
        <f>①陸連データ貼付け!C1649</f>
        <v>吉川　昌利</v>
      </c>
      <c r="F1649" s="30" t="str">
        <f>ASC(①陸連データ貼付け!D1649)</f>
        <v>ﾖｼｶﾜ ﾏｻﾄｼ</v>
      </c>
      <c r="G1649" s="30" t="str">
        <f>①陸連データ貼付け!E1649</f>
        <v>男</v>
      </c>
      <c r="H1649" s="30">
        <f>①陸連データ貼付け!H1649</f>
        <v>19104</v>
      </c>
      <c r="I1649" s="30" t="str">
        <f>①陸連データ貼付け!I1649</f>
        <v>起ドリームA・C</v>
      </c>
      <c r="J1649" s="30" t="str">
        <f>①陸連データ貼付け!J1649</f>
        <v>オコシドリームエー・シー</v>
      </c>
      <c r="K1649" s="30" t="str">
        <f t="shared" si="83"/>
        <v>起ドリームA・C</v>
      </c>
      <c r="L1649" s="30" t="str">
        <f>IF(①陸連データ貼付け!P1649="","",①陸連データ貼付け!P1649)</f>
        <v/>
      </c>
      <c r="M1649" s="30" t="str">
        <f>①陸連データ貼付け!Q1649</f>
        <v>一般</v>
      </c>
    </row>
    <row r="1650" spans="1:13">
      <c r="A1650" s="30" t="str">
        <f>IF(①陸連データ貼付け!M1650="","",①陸連データ貼付け!M1650)</f>
        <v>A8</v>
      </c>
      <c r="B1650" s="30" t="str">
        <f t="shared" si="81"/>
        <v>A</v>
      </c>
      <c r="C1650" s="30" t="str">
        <f t="shared" si="82"/>
        <v>8</v>
      </c>
      <c r="D1650" s="30">
        <f>①陸連データ貼付け!B1650</f>
        <v>39194329</v>
      </c>
      <c r="E1650" s="30" t="str">
        <f>①陸連データ貼付け!C1650</f>
        <v>脇田　渉吾</v>
      </c>
      <c r="F1650" s="30" t="str">
        <f>ASC(①陸連データ貼付け!D1650)</f>
        <v>ﾜｷﾀﾞ ｼｮｳｺﾞ</v>
      </c>
      <c r="G1650" s="30" t="str">
        <f>①陸連データ貼付け!E1650</f>
        <v>男</v>
      </c>
      <c r="H1650" s="30">
        <f>①陸連データ貼付け!H1650</f>
        <v>19104</v>
      </c>
      <c r="I1650" s="30" t="str">
        <f>①陸連データ貼付け!I1650</f>
        <v>起ドリームA・C</v>
      </c>
      <c r="J1650" s="30" t="str">
        <f>①陸連データ貼付け!J1650</f>
        <v>オコシドリームエー・シー</v>
      </c>
      <c r="K1650" s="30" t="str">
        <f t="shared" si="83"/>
        <v>起ドリームA・C</v>
      </c>
      <c r="L1650" s="30" t="str">
        <f>IF(①陸連データ貼付け!P1650="","",①陸連データ貼付け!P1650)</f>
        <v/>
      </c>
      <c r="M1650" s="30" t="str">
        <f>①陸連データ貼付け!Q1650</f>
        <v>一般</v>
      </c>
    </row>
    <row r="1651" spans="1:13">
      <c r="A1651" s="30" t="str">
        <f>IF(①陸連データ貼付け!M1651="","",①陸連データ貼付け!M1651)</f>
        <v>2-085</v>
      </c>
      <c r="B1651" s="30" t="str">
        <f t="shared" si="81"/>
        <v>2</v>
      </c>
      <c r="C1651" s="30" t="str">
        <f t="shared" si="82"/>
        <v>-085</v>
      </c>
      <c r="D1651" s="30">
        <f>①陸連データ貼付け!B1651</f>
        <v>55842226</v>
      </c>
      <c r="E1651" s="30" t="str">
        <f>①陸連データ貼付け!C1651</f>
        <v>秋山　真一</v>
      </c>
      <c r="F1651" s="30" t="str">
        <f>ASC(①陸連データ貼付け!D1651)</f>
        <v>ｱｷﾔﾏ ｼﾝｲﾁ</v>
      </c>
      <c r="G1651" s="30" t="str">
        <f>①陸連データ貼付け!E1651</f>
        <v>男</v>
      </c>
      <c r="H1651" s="30">
        <f>①陸連データ貼付け!H1651</f>
        <v>8193</v>
      </c>
      <c r="I1651" s="30" t="str">
        <f>①陸連データ貼付け!I1651</f>
        <v>尾張ＡＣ</v>
      </c>
      <c r="J1651" s="30" t="str">
        <f>①陸連データ貼付け!J1651</f>
        <v>オワリエーシー</v>
      </c>
      <c r="K1651" s="30" t="str">
        <f t="shared" si="83"/>
        <v>尾張ＡＣ</v>
      </c>
      <c r="L1651" s="30" t="str">
        <f>IF(①陸連データ貼付け!P1651="","",①陸連データ貼付け!P1651)</f>
        <v/>
      </c>
      <c r="M1651" s="30" t="str">
        <f>①陸連データ貼付け!Q1651</f>
        <v>一般</v>
      </c>
    </row>
    <row r="1652" spans="1:13">
      <c r="A1652" s="30" t="str">
        <f>IF(①陸連データ貼付け!M1652="","",①陸連データ貼付け!M1652)</f>
        <v>2-078</v>
      </c>
      <c r="B1652" s="30" t="str">
        <f t="shared" si="81"/>
        <v>2</v>
      </c>
      <c r="C1652" s="30" t="str">
        <f t="shared" si="82"/>
        <v>-078</v>
      </c>
      <c r="D1652" s="30">
        <f>①陸連データ貼付け!B1652</f>
        <v>85413122</v>
      </c>
      <c r="E1652" s="30" t="str">
        <f>①陸連データ貼付け!C1652</f>
        <v>石黒　宏</v>
      </c>
      <c r="F1652" s="30" t="str">
        <f>ASC(①陸連データ貼付け!D1652)</f>
        <v>ｲｼｸﾞﾛ ﾋﾛｼ</v>
      </c>
      <c r="G1652" s="30" t="str">
        <f>①陸連データ貼付け!E1652</f>
        <v>男</v>
      </c>
      <c r="H1652" s="30">
        <f>①陸連データ貼付け!H1652</f>
        <v>8193</v>
      </c>
      <c r="I1652" s="30" t="str">
        <f>①陸連データ貼付け!I1652</f>
        <v>尾張ＡＣ</v>
      </c>
      <c r="J1652" s="30" t="str">
        <f>①陸連データ貼付け!J1652</f>
        <v>オワリエーシー</v>
      </c>
      <c r="K1652" s="30" t="str">
        <f t="shared" si="83"/>
        <v>尾張ＡＣ</v>
      </c>
      <c r="L1652" s="30" t="str">
        <f>IF(①陸連データ貼付け!P1652="","",①陸連データ貼付け!P1652)</f>
        <v/>
      </c>
      <c r="M1652" s="30" t="str">
        <f>①陸連データ貼付け!Q1652</f>
        <v>一般</v>
      </c>
    </row>
    <row r="1653" spans="1:13">
      <c r="A1653" s="30" t="str">
        <f>IF(①陸連データ貼付け!M1653="","",①陸連データ貼付け!M1653)</f>
        <v>2-069</v>
      </c>
      <c r="B1653" s="30" t="str">
        <f t="shared" si="81"/>
        <v>2</v>
      </c>
      <c r="C1653" s="30" t="str">
        <f t="shared" si="82"/>
        <v>-069</v>
      </c>
      <c r="D1653" s="30">
        <f>①陸連データ貼付け!B1653</f>
        <v>4462622</v>
      </c>
      <c r="E1653" s="30" t="str">
        <f>①陸連データ貼付け!C1653</f>
        <v>伊藤　勝則</v>
      </c>
      <c r="F1653" s="30" t="str">
        <f>ASC(①陸連データ貼付け!D1653)</f>
        <v>ｲﾄｳ ｶﾂﾉﾘ</v>
      </c>
      <c r="G1653" s="30" t="str">
        <f>①陸連データ貼付け!E1653</f>
        <v>男</v>
      </c>
      <c r="H1653" s="30">
        <f>①陸連データ貼付け!H1653</f>
        <v>8193</v>
      </c>
      <c r="I1653" s="30" t="str">
        <f>①陸連データ貼付け!I1653</f>
        <v>尾張ＡＣ</v>
      </c>
      <c r="J1653" s="30" t="str">
        <f>①陸連データ貼付け!J1653</f>
        <v>オワリエーシー</v>
      </c>
      <c r="K1653" s="30" t="str">
        <f t="shared" si="83"/>
        <v>尾張ＡＣ</v>
      </c>
      <c r="L1653" s="30" t="str">
        <f>IF(①陸連データ貼付け!P1653="","",①陸連データ貼付け!P1653)</f>
        <v/>
      </c>
      <c r="M1653" s="30" t="str">
        <f>①陸連データ貼付け!Q1653</f>
        <v>一般</v>
      </c>
    </row>
    <row r="1654" spans="1:13">
      <c r="A1654" s="30" t="str">
        <f>IF(①陸連データ貼付け!M1654="","",①陸連データ貼付け!M1654)</f>
        <v>2-056</v>
      </c>
      <c r="B1654" s="30" t="str">
        <f t="shared" si="81"/>
        <v>2</v>
      </c>
      <c r="C1654" s="30" t="str">
        <f t="shared" si="82"/>
        <v>-056</v>
      </c>
      <c r="D1654" s="30">
        <f>①陸連データ貼付け!B1654</f>
        <v>3583423</v>
      </c>
      <c r="E1654" s="30" t="str">
        <f>①陸連データ貼付け!C1654</f>
        <v>井上　和孝</v>
      </c>
      <c r="F1654" s="30" t="str">
        <f>ASC(①陸連データ貼付け!D1654)</f>
        <v>ｲﾉｳｴ ｶｽﾞﾉﾘ</v>
      </c>
      <c r="G1654" s="30" t="str">
        <f>①陸連データ貼付け!E1654</f>
        <v>男</v>
      </c>
      <c r="H1654" s="30">
        <f>①陸連データ貼付け!H1654</f>
        <v>8193</v>
      </c>
      <c r="I1654" s="30" t="str">
        <f>①陸連データ貼付け!I1654</f>
        <v>尾張ＡＣ</v>
      </c>
      <c r="J1654" s="30" t="str">
        <f>①陸連データ貼付け!J1654</f>
        <v>オワリエーシー</v>
      </c>
      <c r="K1654" s="30" t="str">
        <f t="shared" si="83"/>
        <v>尾張ＡＣ</v>
      </c>
      <c r="L1654" s="30" t="str">
        <f>IF(①陸連データ貼付け!P1654="","",①陸連データ貼付け!P1654)</f>
        <v/>
      </c>
      <c r="M1654" s="30" t="str">
        <f>①陸連データ貼付け!Q1654</f>
        <v>一般</v>
      </c>
    </row>
    <row r="1655" spans="1:13">
      <c r="A1655" s="30" t="str">
        <f>IF(①陸連データ貼付け!M1655="","",①陸連データ貼付け!M1655)</f>
        <v>2-075</v>
      </c>
      <c r="B1655" s="30" t="str">
        <f t="shared" si="81"/>
        <v>2</v>
      </c>
      <c r="C1655" s="30" t="str">
        <f t="shared" si="82"/>
        <v>-075</v>
      </c>
      <c r="D1655" s="30">
        <f>①陸連データ貼付け!B1655</f>
        <v>3979533</v>
      </c>
      <c r="E1655" s="30" t="str">
        <f>①陸連データ貼付け!C1655</f>
        <v>占部　輝之</v>
      </c>
      <c r="F1655" s="30" t="str">
        <f>ASC(①陸連データ貼付け!D1655)</f>
        <v>ｳﾗﾍﾞ ﾃﾙﾕｷ</v>
      </c>
      <c r="G1655" s="30" t="str">
        <f>①陸連データ貼付け!E1655</f>
        <v>男</v>
      </c>
      <c r="H1655" s="30">
        <f>①陸連データ貼付け!H1655</f>
        <v>8193</v>
      </c>
      <c r="I1655" s="30" t="str">
        <f>①陸連データ貼付け!I1655</f>
        <v>尾張ＡＣ</v>
      </c>
      <c r="J1655" s="30" t="str">
        <f>①陸連データ貼付け!J1655</f>
        <v>オワリエーシー</v>
      </c>
      <c r="K1655" s="30" t="str">
        <f t="shared" si="83"/>
        <v>尾張ＡＣ</v>
      </c>
      <c r="L1655" s="30" t="str">
        <f>IF(①陸連データ貼付け!P1655="","",①陸連データ貼付け!P1655)</f>
        <v/>
      </c>
      <c r="M1655" s="30" t="str">
        <f>①陸連データ貼付け!Q1655</f>
        <v>一般</v>
      </c>
    </row>
    <row r="1656" spans="1:13">
      <c r="A1656" s="30" t="str">
        <f>IF(①陸連データ貼付け!M1656="","",①陸連データ貼付け!M1656)</f>
        <v>2-066</v>
      </c>
      <c r="B1656" s="30" t="str">
        <f t="shared" si="81"/>
        <v>2</v>
      </c>
      <c r="C1656" s="30" t="str">
        <f t="shared" si="82"/>
        <v>-066</v>
      </c>
      <c r="D1656" s="30">
        <f>①陸連データ貼付け!B1656</f>
        <v>4460418</v>
      </c>
      <c r="E1656" s="30" t="str">
        <f>①陸連データ貼付け!C1656</f>
        <v>大西　敏功</v>
      </c>
      <c r="F1656" s="30" t="str">
        <f>ASC(①陸連データ貼付け!D1656)</f>
        <v>ｵｵﾆｼ ﾄｼｶﾂ</v>
      </c>
      <c r="G1656" s="30" t="str">
        <f>①陸連データ貼付け!E1656</f>
        <v>男</v>
      </c>
      <c r="H1656" s="30">
        <f>①陸連データ貼付け!H1656</f>
        <v>8193</v>
      </c>
      <c r="I1656" s="30" t="str">
        <f>①陸連データ貼付け!I1656</f>
        <v>尾張ＡＣ</v>
      </c>
      <c r="J1656" s="30" t="str">
        <f>①陸連データ貼付け!J1656</f>
        <v>オワリエーシー</v>
      </c>
      <c r="K1656" s="30" t="str">
        <f t="shared" si="83"/>
        <v>尾張ＡＣ</v>
      </c>
      <c r="L1656" s="30" t="str">
        <f>IF(①陸連データ貼付け!P1656="","",①陸連データ貼付け!P1656)</f>
        <v/>
      </c>
      <c r="M1656" s="30" t="str">
        <f>①陸連データ貼付け!Q1656</f>
        <v>一般</v>
      </c>
    </row>
    <row r="1657" spans="1:13">
      <c r="A1657" s="30" t="str">
        <f>IF(①陸連データ貼付け!M1657="","",①陸連データ貼付け!M1657)</f>
        <v>2-058</v>
      </c>
      <c r="B1657" s="30" t="str">
        <f t="shared" si="81"/>
        <v>2</v>
      </c>
      <c r="C1657" s="30" t="str">
        <f t="shared" si="82"/>
        <v>-058</v>
      </c>
      <c r="D1657" s="30">
        <f>①陸連データ貼付け!B1657</f>
        <v>3614317</v>
      </c>
      <c r="E1657" s="30" t="str">
        <f>①陸連データ貼付け!C1657</f>
        <v>岡田　武彦</v>
      </c>
      <c r="F1657" s="30" t="str">
        <f>ASC(①陸連データ貼付け!D1657)</f>
        <v>ｵｶﾀﾞ ﾀｹﾋｺ</v>
      </c>
      <c r="G1657" s="30" t="str">
        <f>①陸連データ貼付け!E1657</f>
        <v>男</v>
      </c>
      <c r="H1657" s="30">
        <f>①陸連データ貼付け!H1657</f>
        <v>8193</v>
      </c>
      <c r="I1657" s="30" t="str">
        <f>①陸連データ貼付け!I1657</f>
        <v>尾張ＡＣ</v>
      </c>
      <c r="J1657" s="30" t="str">
        <f>①陸連データ貼付け!J1657</f>
        <v>オワリエーシー</v>
      </c>
      <c r="K1657" s="30" t="str">
        <f t="shared" si="83"/>
        <v>尾張ＡＣ</v>
      </c>
      <c r="L1657" s="30" t="str">
        <f>IF(①陸連データ貼付け!P1657="","",①陸連データ貼付け!P1657)</f>
        <v/>
      </c>
      <c r="M1657" s="30" t="str">
        <f>①陸連データ貼付け!Q1657</f>
        <v>一般</v>
      </c>
    </row>
    <row r="1658" spans="1:13">
      <c r="A1658" s="30" t="str">
        <f>IF(①陸連データ貼付け!M1658="","",①陸連データ貼付け!M1658)</f>
        <v>2-076</v>
      </c>
      <c r="B1658" s="30" t="str">
        <f t="shared" si="81"/>
        <v>2</v>
      </c>
      <c r="C1658" s="30" t="str">
        <f t="shared" si="82"/>
        <v>-076</v>
      </c>
      <c r="D1658" s="30">
        <f>①陸連データ貼付け!B1658</f>
        <v>3983124</v>
      </c>
      <c r="E1658" s="30" t="str">
        <f>①陸連データ貼付け!C1658</f>
        <v>小椋　弘貴</v>
      </c>
      <c r="F1658" s="30" t="str">
        <f>ASC(①陸連データ貼付け!D1658)</f>
        <v>ｵｸﾞﾗ ﾋﾛﾀｶ</v>
      </c>
      <c r="G1658" s="30" t="str">
        <f>①陸連データ貼付け!E1658</f>
        <v>男</v>
      </c>
      <c r="H1658" s="30">
        <f>①陸連データ貼付け!H1658</f>
        <v>8193</v>
      </c>
      <c r="I1658" s="30" t="str">
        <f>①陸連データ貼付け!I1658</f>
        <v>尾張ＡＣ</v>
      </c>
      <c r="J1658" s="30" t="str">
        <f>①陸連データ貼付け!J1658</f>
        <v>オワリエーシー</v>
      </c>
      <c r="K1658" s="30" t="str">
        <f t="shared" si="83"/>
        <v>尾張ＡＣ</v>
      </c>
      <c r="L1658" s="30" t="str">
        <f>IF(①陸連データ貼付け!P1658="","",①陸連データ貼付け!P1658)</f>
        <v/>
      </c>
      <c r="M1658" s="30" t="str">
        <f>①陸連データ貼付け!Q1658</f>
        <v>一般</v>
      </c>
    </row>
    <row r="1659" spans="1:13">
      <c r="A1659" s="30" t="str">
        <f>IF(①陸連データ貼付け!M1659="","",①陸連データ貼付け!M1659)</f>
        <v>2-071</v>
      </c>
      <c r="B1659" s="30" t="str">
        <f t="shared" si="81"/>
        <v>2</v>
      </c>
      <c r="C1659" s="30" t="str">
        <f t="shared" si="82"/>
        <v>-071</v>
      </c>
      <c r="D1659" s="30">
        <f>①陸連データ貼付け!B1659</f>
        <v>24793025</v>
      </c>
      <c r="E1659" s="30" t="str">
        <f>①陸連データ貼付け!C1659</f>
        <v>尾崎　公一</v>
      </c>
      <c r="F1659" s="30" t="str">
        <f>ASC(①陸連データ貼付け!D1659)</f>
        <v>ｵｻﾞｷ ｺｳｲﾁ</v>
      </c>
      <c r="G1659" s="30" t="str">
        <f>①陸連データ貼付け!E1659</f>
        <v>男</v>
      </c>
      <c r="H1659" s="30">
        <f>①陸連データ貼付け!H1659</f>
        <v>8193</v>
      </c>
      <c r="I1659" s="30" t="str">
        <f>①陸連データ貼付け!I1659</f>
        <v>尾張ＡＣ</v>
      </c>
      <c r="J1659" s="30" t="str">
        <f>①陸連データ貼付け!J1659</f>
        <v>オワリエーシー</v>
      </c>
      <c r="K1659" s="30" t="str">
        <f t="shared" si="83"/>
        <v>尾張ＡＣ</v>
      </c>
      <c r="L1659" s="30" t="str">
        <f>IF(①陸連データ貼付け!P1659="","",①陸連データ貼付け!P1659)</f>
        <v/>
      </c>
      <c r="M1659" s="30" t="str">
        <f>①陸連データ貼付け!Q1659</f>
        <v>一般</v>
      </c>
    </row>
    <row r="1660" spans="1:13">
      <c r="A1660" s="30" t="str">
        <f>IF(①陸連データ貼付け!M1660="","",①陸連データ貼付け!M1660)</f>
        <v>2-084</v>
      </c>
      <c r="B1660" s="30" t="str">
        <f t="shared" si="81"/>
        <v>2</v>
      </c>
      <c r="C1660" s="30" t="str">
        <f t="shared" si="82"/>
        <v>-084</v>
      </c>
      <c r="D1660" s="30">
        <f>①陸連データ貼付け!B1660</f>
        <v>4462117</v>
      </c>
      <c r="E1660" s="30" t="str">
        <f>①陸連データ貼付け!C1660</f>
        <v>加東　正則</v>
      </c>
      <c r="F1660" s="30" t="str">
        <f>ASC(①陸連データ貼付け!D1660)</f>
        <v>ｶﾄｳ ﾏｻﾉﾘ</v>
      </c>
      <c r="G1660" s="30" t="str">
        <f>①陸連データ貼付け!E1660</f>
        <v>男</v>
      </c>
      <c r="H1660" s="30">
        <f>①陸連データ貼付け!H1660</f>
        <v>8193</v>
      </c>
      <c r="I1660" s="30" t="str">
        <f>①陸連データ貼付け!I1660</f>
        <v>尾張ＡＣ</v>
      </c>
      <c r="J1660" s="30" t="str">
        <f>①陸連データ貼付け!J1660</f>
        <v>オワリエーシー</v>
      </c>
      <c r="K1660" s="30" t="str">
        <f t="shared" si="83"/>
        <v>尾張ＡＣ</v>
      </c>
      <c r="L1660" s="30" t="str">
        <f>IF(①陸連データ貼付け!P1660="","",①陸連データ貼付け!P1660)</f>
        <v/>
      </c>
      <c r="M1660" s="30" t="str">
        <f>①陸連データ貼付け!Q1660</f>
        <v>一般</v>
      </c>
    </row>
    <row r="1661" spans="1:13">
      <c r="A1661" s="30" t="str">
        <f>IF(①陸連データ貼付け!M1661="","",①陸連データ貼付け!M1661)</f>
        <v>A209</v>
      </c>
      <c r="B1661" s="30" t="str">
        <f t="shared" si="81"/>
        <v>A</v>
      </c>
      <c r="C1661" s="30" t="str">
        <f t="shared" si="82"/>
        <v>209</v>
      </c>
      <c r="D1661" s="30">
        <f>①陸連データ貼付け!B1661</f>
        <v>28265831</v>
      </c>
      <c r="E1661" s="30" t="str">
        <f>①陸連データ貼付け!C1661</f>
        <v>北村　有</v>
      </c>
      <c r="F1661" s="30" t="str">
        <f>ASC(①陸連データ貼付け!D1661)</f>
        <v>ｷﾀﾑﾗ ﾕｳ</v>
      </c>
      <c r="G1661" s="30" t="str">
        <f>①陸連データ貼付け!E1661</f>
        <v>女</v>
      </c>
      <c r="H1661" s="30">
        <f>①陸連データ貼付け!H1661</f>
        <v>8193</v>
      </c>
      <c r="I1661" s="30" t="str">
        <f>①陸連データ貼付け!I1661</f>
        <v>尾張ＡＣ</v>
      </c>
      <c r="J1661" s="30" t="str">
        <f>①陸連データ貼付け!J1661</f>
        <v>オワリエーシー</v>
      </c>
      <c r="K1661" s="30" t="str">
        <f t="shared" si="83"/>
        <v>尾張ＡＣ</v>
      </c>
      <c r="L1661" s="30" t="str">
        <f>IF(①陸連データ貼付け!P1661="","",①陸連データ貼付け!P1661)</f>
        <v/>
      </c>
      <c r="M1661" s="30" t="str">
        <f>①陸連データ貼付け!Q1661</f>
        <v>一般</v>
      </c>
    </row>
    <row r="1662" spans="1:13">
      <c r="A1662" s="30" t="str">
        <f>IF(①陸連データ貼付け!M1662="","",①陸連データ貼付け!M1662)</f>
        <v>A208</v>
      </c>
      <c r="B1662" s="30" t="str">
        <f t="shared" si="81"/>
        <v>A</v>
      </c>
      <c r="C1662" s="30" t="str">
        <f t="shared" si="82"/>
        <v>208</v>
      </c>
      <c r="D1662" s="30">
        <f>①陸連データ貼付け!B1662</f>
        <v>24792933</v>
      </c>
      <c r="E1662" s="30" t="str">
        <f>①陸連データ貼付け!C1662</f>
        <v>倉知　満紀</v>
      </c>
      <c r="F1662" s="30" t="str">
        <f>ASC(①陸連データ貼付け!D1662)</f>
        <v>ｸﾗﾁ ﾏｷ</v>
      </c>
      <c r="G1662" s="30" t="str">
        <f>①陸連データ貼付け!E1662</f>
        <v>女</v>
      </c>
      <c r="H1662" s="30">
        <f>①陸連データ貼付け!H1662</f>
        <v>8193</v>
      </c>
      <c r="I1662" s="30" t="str">
        <f>①陸連データ貼付け!I1662</f>
        <v>尾張ＡＣ</v>
      </c>
      <c r="J1662" s="30" t="str">
        <f>①陸連データ貼付け!J1662</f>
        <v>オワリエーシー</v>
      </c>
      <c r="K1662" s="30" t="str">
        <f t="shared" si="83"/>
        <v>尾張ＡＣ</v>
      </c>
      <c r="L1662" s="30" t="str">
        <f>IF(①陸連データ貼付け!P1662="","",①陸連データ貼付け!P1662)</f>
        <v/>
      </c>
      <c r="M1662" s="30" t="str">
        <f>①陸連データ貼付け!Q1662</f>
        <v>一般</v>
      </c>
    </row>
    <row r="1663" spans="1:13">
      <c r="A1663" s="30" t="str">
        <f>IF(①陸連データ貼付け!M1663="","",①陸連データ貼付け!M1663)</f>
        <v>2-059</v>
      </c>
      <c r="B1663" s="30" t="str">
        <f t="shared" si="81"/>
        <v>2</v>
      </c>
      <c r="C1663" s="30" t="str">
        <f t="shared" si="82"/>
        <v>-059</v>
      </c>
      <c r="D1663" s="30">
        <f>①陸連データ貼付け!B1663</f>
        <v>3614519</v>
      </c>
      <c r="E1663" s="30" t="str">
        <f>①陸連データ貼付け!C1663</f>
        <v>小島　末広</v>
      </c>
      <c r="F1663" s="30" t="str">
        <f>ASC(①陸連データ貼付け!D1663)</f>
        <v>ｺｼﾞﾏ ｽｴﾋﾛ</v>
      </c>
      <c r="G1663" s="30" t="str">
        <f>①陸連データ貼付け!E1663</f>
        <v>男</v>
      </c>
      <c r="H1663" s="30">
        <f>①陸連データ貼付け!H1663</f>
        <v>8193</v>
      </c>
      <c r="I1663" s="30" t="str">
        <f>①陸連データ貼付け!I1663</f>
        <v>尾張ＡＣ</v>
      </c>
      <c r="J1663" s="30" t="str">
        <f>①陸連データ貼付け!J1663</f>
        <v>オワリエーシー</v>
      </c>
      <c r="K1663" s="30" t="str">
        <f t="shared" si="83"/>
        <v>尾張ＡＣ</v>
      </c>
      <c r="L1663" s="30" t="str">
        <f>IF(①陸連データ貼付け!P1663="","",①陸連データ貼付け!P1663)</f>
        <v/>
      </c>
      <c r="M1663" s="30" t="str">
        <f>①陸連データ貼付け!Q1663</f>
        <v>一般</v>
      </c>
    </row>
    <row r="1664" spans="1:13">
      <c r="A1664" s="30" t="str">
        <f>IF(①陸連データ貼付け!M1664="","",①陸連データ貼付け!M1664)</f>
        <v>2-061</v>
      </c>
      <c r="B1664" s="30" t="str">
        <f t="shared" si="81"/>
        <v>2</v>
      </c>
      <c r="C1664" s="30" t="str">
        <f t="shared" si="82"/>
        <v>-061</v>
      </c>
      <c r="D1664" s="30">
        <f>①陸連データ貼付け!B1664</f>
        <v>3615722</v>
      </c>
      <c r="E1664" s="30" t="str">
        <f>①陸連データ貼付け!C1664</f>
        <v>近藤　弘</v>
      </c>
      <c r="F1664" s="30" t="str">
        <f>ASC(①陸連データ貼付け!D1664)</f>
        <v>ｺﾝﾄﾞｳ ﾋﾛｼ</v>
      </c>
      <c r="G1664" s="30" t="str">
        <f>①陸連データ貼付け!E1664</f>
        <v>男</v>
      </c>
      <c r="H1664" s="30">
        <f>①陸連データ貼付け!H1664</f>
        <v>8193</v>
      </c>
      <c r="I1664" s="30" t="str">
        <f>①陸連データ貼付け!I1664</f>
        <v>尾張ＡＣ</v>
      </c>
      <c r="J1664" s="30" t="str">
        <f>①陸連データ貼付け!J1664</f>
        <v>オワリエーシー</v>
      </c>
      <c r="K1664" s="30" t="str">
        <f t="shared" si="83"/>
        <v>尾張ＡＣ</v>
      </c>
      <c r="L1664" s="30" t="str">
        <f>IF(①陸連データ貼付け!P1664="","",①陸連データ貼付け!P1664)</f>
        <v/>
      </c>
      <c r="M1664" s="30" t="str">
        <f>①陸連データ貼付け!Q1664</f>
        <v>一般</v>
      </c>
    </row>
    <row r="1665" spans="1:13">
      <c r="A1665" s="30" t="str">
        <f>IF(①陸連データ貼付け!M1665="","",①陸連データ貼付け!M1665)</f>
        <v>2-077</v>
      </c>
      <c r="B1665" s="30" t="str">
        <f t="shared" si="81"/>
        <v>2</v>
      </c>
      <c r="C1665" s="30" t="str">
        <f t="shared" si="82"/>
        <v>-077</v>
      </c>
      <c r="D1665" s="30">
        <f>①陸連データ貼付け!B1665</f>
        <v>25461018</v>
      </c>
      <c r="E1665" s="30" t="str">
        <f>①陸連データ貼付け!C1665</f>
        <v>佐藤　友行</v>
      </c>
      <c r="F1665" s="30" t="str">
        <f>ASC(①陸連データ貼付け!D1665)</f>
        <v>ｻﾄｳ ﾄﾓﾕｷ</v>
      </c>
      <c r="G1665" s="30" t="str">
        <f>①陸連データ貼付け!E1665</f>
        <v>男</v>
      </c>
      <c r="H1665" s="30">
        <f>①陸連データ貼付け!H1665</f>
        <v>8193</v>
      </c>
      <c r="I1665" s="30" t="str">
        <f>①陸連データ貼付け!I1665</f>
        <v>尾張ＡＣ</v>
      </c>
      <c r="J1665" s="30" t="str">
        <f>①陸連データ貼付け!J1665</f>
        <v>オワリエーシー</v>
      </c>
      <c r="K1665" s="30" t="str">
        <f t="shared" si="83"/>
        <v>尾張ＡＣ</v>
      </c>
      <c r="L1665" s="30" t="str">
        <f>IF(①陸連データ貼付け!P1665="","",①陸連データ貼付け!P1665)</f>
        <v/>
      </c>
      <c r="M1665" s="30" t="str">
        <f>①陸連データ貼付け!Q1665</f>
        <v>一般</v>
      </c>
    </row>
    <row r="1666" spans="1:13">
      <c r="A1666" s="30" t="str">
        <f>IF(①陸連データ貼付け!M1666="","",①陸連データ貼付け!M1666)</f>
        <v>2-070</v>
      </c>
      <c r="B1666" s="30" t="str">
        <f t="shared" si="81"/>
        <v>2</v>
      </c>
      <c r="C1666" s="30" t="str">
        <f t="shared" si="82"/>
        <v>-070</v>
      </c>
      <c r="D1666" s="30">
        <f>①陸連データ貼付け!B1666</f>
        <v>10077419</v>
      </c>
      <c r="E1666" s="30" t="str">
        <f>①陸連データ貼付け!C1666</f>
        <v>澤木　三枝子</v>
      </c>
      <c r="F1666" s="30" t="str">
        <f>ASC(①陸連データ貼付け!D1666)</f>
        <v>ｻﾜｷ ﾐｴｺ</v>
      </c>
      <c r="G1666" s="30" t="str">
        <f>①陸連データ貼付け!E1666</f>
        <v>女</v>
      </c>
      <c r="H1666" s="30">
        <f>①陸連データ貼付け!H1666</f>
        <v>8193</v>
      </c>
      <c r="I1666" s="30" t="str">
        <f>①陸連データ貼付け!I1666</f>
        <v>尾張ＡＣ</v>
      </c>
      <c r="J1666" s="30" t="str">
        <f>①陸連データ貼付け!J1666</f>
        <v>オワリエーシー</v>
      </c>
      <c r="K1666" s="30" t="str">
        <f t="shared" si="83"/>
        <v>尾張ＡＣ</v>
      </c>
      <c r="L1666" s="30" t="str">
        <f>IF(①陸連データ貼付け!P1666="","",①陸連データ貼付け!P1666)</f>
        <v/>
      </c>
      <c r="M1666" s="30" t="str">
        <f>①陸連データ貼付け!Q1666</f>
        <v>一般</v>
      </c>
    </row>
    <row r="1667" spans="1:13">
      <c r="A1667" s="30" t="str">
        <f>IF(①陸連データ貼付け!M1667="","",①陸連データ貼付け!M1667)</f>
        <v>2-060</v>
      </c>
      <c r="B1667" s="30" t="str">
        <f t="shared" si="81"/>
        <v>2</v>
      </c>
      <c r="C1667" s="30" t="str">
        <f t="shared" si="82"/>
        <v>-060</v>
      </c>
      <c r="D1667" s="30">
        <f>①陸連データ貼付け!B1667</f>
        <v>3614620</v>
      </c>
      <c r="E1667" s="30" t="str">
        <f>①陸連データ貼付け!C1667</f>
        <v>対木　秀之</v>
      </c>
      <c r="F1667" s="30" t="str">
        <f>ASC(①陸連データ貼付け!D1667)</f>
        <v>ﾂｲｷ ﾋﾃﾞﾕｷ</v>
      </c>
      <c r="G1667" s="30" t="str">
        <f>①陸連データ貼付け!E1667</f>
        <v>男</v>
      </c>
      <c r="H1667" s="30">
        <f>①陸連データ貼付け!H1667</f>
        <v>8193</v>
      </c>
      <c r="I1667" s="30" t="str">
        <f>①陸連データ貼付け!I1667</f>
        <v>尾張ＡＣ</v>
      </c>
      <c r="J1667" s="30" t="str">
        <f>①陸連データ貼付け!J1667</f>
        <v>オワリエーシー</v>
      </c>
      <c r="K1667" s="30" t="str">
        <f t="shared" si="83"/>
        <v>尾張ＡＣ</v>
      </c>
      <c r="L1667" s="30" t="str">
        <f>IF(①陸連データ貼付け!P1667="","",①陸連データ貼付け!P1667)</f>
        <v/>
      </c>
      <c r="M1667" s="30" t="str">
        <f>①陸連データ貼付け!Q1667</f>
        <v>一般</v>
      </c>
    </row>
    <row r="1668" spans="1:13">
      <c r="A1668" s="30" t="str">
        <f>IF(①陸連データ貼付け!M1668="","",①陸連データ貼付け!M1668)</f>
        <v>2-073</v>
      </c>
      <c r="B1668" s="30" t="str">
        <f t="shared" si="81"/>
        <v>2</v>
      </c>
      <c r="C1668" s="30" t="str">
        <f t="shared" si="82"/>
        <v>-073</v>
      </c>
      <c r="D1668" s="30">
        <f>①陸連データ貼付け!B1668</f>
        <v>91751326</v>
      </c>
      <c r="E1668" s="30" t="str">
        <f>①陸連データ貼付け!C1668</f>
        <v>津坂　英彦</v>
      </c>
      <c r="F1668" s="30" t="str">
        <f>ASC(①陸連データ貼付け!D1668)</f>
        <v>ﾂｻｶ ﾋﾃﾞﾋｺ</v>
      </c>
      <c r="G1668" s="30" t="str">
        <f>①陸連データ貼付け!E1668</f>
        <v>男</v>
      </c>
      <c r="H1668" s="30">
        <f>①陸連データ貼付け!H1668</f>
        <v>8193</v>
      </c>
      <c r="I1668" s="30" t="str">
        <f>①陸連データ貼付け!I1668</f>
        <v>尾張ＡＣ</v>
      </c>
      <c r="J1668" s="30" t="str">
        <f>①陸連データ貼付け!J1668</f>
        <v>オワリエーシー</v>
      </c>
      <c r="K1668" s="30" t="str">
        <f t="shared" si="83"/>
        <v>尾張ＡＣ</v>
      </c>
      <c r="L1668" s="30" t="str">
        <f>IF(①陸連データ貼付け!P1668="","",①陸連データ貼付け!P1668)</f>
        <v/>
      </c>
      <c r="M1668" s="30" t="str">
        <f>①陸連データ貼付け!Q1668</f>
        <v>一般</v>
      </c>
    </row>
    <row r="1669" spans="1:13">
      <c r="A1669" s="30" t="str">
        <f>IF(①陸連データ貼付け!M1669="","",①陸連データ貼付け!M1669)</f>
        <v>2-067</v>
      </c>
      <c r="B1669" s="30" t="str">
        <f t="shared" si="81"/>
        <v>2</v>
      </c>
      <c r="C1669" s="30" t="str">
        <f t="shared" si="82"/>
        <v>-067</v>
      </c>
      <c r="D1669" s="30">
        <f>①陸連データ貼付け!B1669</f>
        <v>4460519</v>
      </c>
      <c r="E1669" s="30" t="str">
        <f>①陸連データ貼付け!C1669</f>
        <v>西田　勝幸</v>
      </c>
      <c r="F1669" s="30" t="str">
        <f>ASC(①陸連データ貼付け!D1669)</f>
        <v>ﾆｼﾀﾞ ｶﾂﾕｷ</v>
      </c>
      <c r="G1669" s="30" t="str">
        <f>①陸連データ貼付け!E1669</f>
        <v>男</v>
      </c>
      <c r="H1669" s="30">
        <f>①陸連データ貼付け!H1669</f>
        <v>8193</v>
      </c>
      <c r="I1669" s="30" t="str">
        <f>①陸連データ貼付け!I1669</f>
        <v>尾張ＡＣ</v>
      </c>
      <c r="J1669" s="30" t="str">
        <f>①陸連データ貼付け!J1669</f>
        <v>オワリエーシー</v>
      </c>
      <c r="K1669" s="30" t="str">
        <f t="shared" si="83"/>
        <v>尾張ＡＣ</v>
      </c>
      <c r="L1669" s="30" t="str">
        <f>IF(①陸連データ貼付け!P1669="","",①陸連データ貼付け!P1669)</f>
        <v/>
      </c>
      <c r="M1669" s="30" t="str">
        <f>①陸連データ貼付け!Q1669</f>
        <v>一般</v>
      </c>
    </row>
    <row r="1670" spans="1:13">
      <c r="A1670" s="30" t="str">
        <f>IF(①陸連データ貼付け!M1670="","",①陸連データ貼付け!M1670)</f>
        <v>2-065</v>
      </c>
      <c r="B1670" s="30" t="str">
        <f t="shared" si="81"/>
        <v>2</v>
      </c>
      <c r="C1670" s="30" t="str">
        <f t="shared" si="82"/>
        <v>-065</v>
      </c>
      <c r="D1670" s="30">
        <f>①陸連データ貼付け!B1670</f>
        <v>3984125</v>
      </c>
      <c r="E1670" s="30" t="str">
        <f>①陸連データ貼付け!C1670</f>
        <v>二ノ宮　俊英</v>
      </c>
      <c r="F1670" s="30" t="str">
        <f>ASC(①陸連データ貼付け!D1670)</f>
        <v>ﾆﾉﾐﾔ ﾄｼﾋﾃﾞ</v>
      </c>
      <c r="G1670" s="30" t="str">
        <f>①陸連データ貼付け!E1670</f>
        <v>男</v>
      </c>
      <c r="H1670" s="30">
        <f>①陸連データ貼付け!H1670</f>
        <v>8193</v>
      </c>
      <c r="I1670" s="30" t="str">
        <f>①陸連データ貼付け!I1670</f>
        <v>尾張ＡＣ</v>
      </c>
      <c r="J1670" s="30" t="str">
        <f>①陸連データ貼付け!J1670</f>
        <v>オワリエーシー</v>
      </c>
      <c r="K1670" s="30" t="str">
        <f t="shared" si="83"/>
        <v>尾張ＡＣ</v>
      </c>
      <c r="L1670" s="30" t="str">
        <f>IF(①陸連データ貼付け!P1670="","",①陸連データ貼付け!P1670)</f>
        <v/>
      </c>
      <c r="M1670" s="30" t="str">
        <f>①陸連データ貼付け!Q1670</f>
        <v>一般</v>
      </c>
    </row>
    <row r="1671" spans="1:13">
      <c r="A1671" s="30" t="str">
        <f>IF(①陸連データ貼付け!M1671="","",①陸連データ貼付け!M1671)</f>
        <v>2-062</v>
      </c>
      <c r="B1671" s="30" t="str">
        <f t="shared" si="81"/>
        <v>2</v>
      </c>
      <c r="C1671" s="30" t="str">
        <f t="shared" si="82"/>
        <v>-062</v>
      </c>
      <c r="D1671" s="30">
        <f>①陸連データ貼付け!B1671</f>
        <v>3977127</v>
      </c>
      <c r="E1671" s="30" t="str">
        <f>①陸連データ貼付け!C1671</f>
        <v>細谷　康夫</v>
      </c>
      <c r="F1671" s="30" t="str">
        <f>ASC(①陸連データ貼付け!D1671)</f>
        <v>ﾎｿﾔ ﾔｽｵ</v>
      </c>
      <c r="G1671" s="30" t="str">
        <f>①陸連データ貼付け!E1671</f>
        <v>男</v>
      </c>
      <c r="H1671" s="30">
        <f>①陸連データ貼付け!H1671</f>
        <v>8193</v>
      </c>
      <c r="I1671" s="30" t="str">
        <f>①陸連データ貼付け!I1671</f>
        <v>尾張ＡＣ</v>
      </c>
      <c r="J1671" s="30" t="str">
        <f>①陸連データ貼付け!J1671</f>
        <v>オワリエーシー</v>
      </c>
      <c r="K1671" s="30" t="str">
        <f t="shared" si="83"/>
        <v>尾張ＡＣ</v>
      </c>
      <c r="L1671" s="30" t="str">
        <f>IF(①陸連データ貼付け!P1671="","",①陸連データ貼付け!P1671)</f>
        <v/>
      </c>
      <c r="M1671" s="30" t="str">
        <f>①陸連データ貼付け!Q1671</f>
        <v>一般</v>
      </c>
    </row>
    <row r="1672" spans="1:13">
      <c r="A1672" s="30" t="str">
        <f>IF(①陸連データ貼付け!M1672="","",①陸連データ貼付け!M1672)</f>
        <v>2-068</v>
      </c>
      <c r="B1672" s="30" t="str">
        <f t="shared" si="81"/>
        <v>2</v>
      </c>
      <c r="C1672" s="30" t="str">
        <f t="shared" si="82"/>
        <v>-068</v>
      </c>
      <c r="D1672" s="30">
        <f>①陸連データ貼付け!B1672</f>
        <v>4462016</v>
      </c>
      <c r="E1672" s="30" t="str">
        <f>①陸連データ貼付け!C1672</f>
        <v>松本　幸也</v>
      </c>
      <c r="F1672" s="30" t="str">
        <f>ASC(①陸連データ貼付け!D1672)</f>
        <v>ﾏﾂﾓﾄ ﾕｷﾔ</v>
      </c>
      <c r="G1672" s="30" t="str">
        <f>①陸連データ貼付け!E1672</f>
        <v>男</v>
      </c>
      <c r="H1672" s="30">
        <f>①陸連データ貼付け!H1672</f>
        <v>8193</v>
      </c>
      <c r="I1672" s="30" t="str">
        <f>①陸連データ貼付け!I1672</f>
        <v>尾張ＡＣ</v>
      </c>
      <c r="J1672" s="30" t="str">
        <f>①陸連データ貼付け!J1672</f>
        <v>オワリエーシー</v>
      </c>
      <c r="K1672" s="30" t="str">
        <f t="shared" si="83"/>
        <v>尾張ＡＣ</v>
      </c>
      <c r="L1672" s="30" t="str">
        <f>IF(①陸連データ貼付け!P1672="","",①陸連データ貼付け!P1672)</f>
        <v/>
      </c>
      <c r="M1672" s="30" t="str">
        <f>①陸連データ貼付け!Q1672</f>
        <v>一般</v>
      </c>
    </row>
    <row r="1673" spans="1:13">
      <c r="A1673" s="30" t="str">
        <f>IF(①陸連データ貼付け!M1673="","",①陸連データ貼付け!M1673)</f>
        <v>2-064</v>
      </c>
      <c r="B1673" s="30" t="str">
        <f t="shared" si="81"/>
        <v>2</v>
      </c>
      <c r="C1673" s="30" t="str">
        <f t="shared" si="82"/>
        <v>-064</v>
      </c>
      <c r="D1673" s="30">
        <f>①陸連データ貼付け!B1673</f>
        <v>3979331</v>
      </c>
      <c r="E1673" s="30" t="str">
        <f>①陸連データ貼付け!C1673</f>
        <v>萬谷　康幸</v>
      </c>
      <c r="F1673" s="30" t="str">
        <f>ASC(①陸連データ貼付け!D1673)</f>
        <v>ﾏﾝﾀﾆ ﾔｽﾕｷ</v>
      </c>
      <c r="G1673" s="30" t="str">
        <f>①陸連データ貼付け!E1673</f>
        <v>男</v>
      </c>
      <c r="H1673" s="30">
        <f>①陸連データ貼付け!H1673</f>
        <v>8193</v>
      </c>
      <c r="I1673" s="30" t="str">
        <f>①陸連データ貼付け!I1673</f>
        <v>尾張ＡＣ</v>
      </c>
      <c r="J1673" s="30" t="str">
        <f>①陸連データ貼付け!J1673</f>
        <v>オワリエーシー</v>
      </c>
      <c r="K1673" s="30" t="str">
        <f t="shared" si="83"/>
        <v>尾張ＡＣ</v>
      </c>
      <c r="L1673" s="30" t="str">
        <f>IF(①陸連データ貼付け!P1673="","",①陸連データ貼付け!P1673)</f>
        <v/>
      </c>
      <c r="M1673" s="30" t="str">
        <f>①陸連データ貼付け!Q1673</f>
        <v>一般</v>
      </c>
    </row>
    <row r="1674" spans="1:13">
      <c r="A1674" s="30" t="str">
        <f>IF(①陸連データ貼付け!M1674="","",①陸連データ貼付け!M1674)</f>
        <v>2-055</v>
      </c>
      <c r="B1674" s="30" t="str">
        <f t="shared" si="81"/>
        <v>2</v>
      </c>
      <c r="C1674" s="30" t="str">
        <f t="shared" si="82"/>
        <v>-055</v>
      </c>
      <c r="D1674" s="30">
        <f>①陸連データ貼付け!B1674</f>
        <v>3111177</v>
      </c>
      <c r="E1674" s="30" t="str">
        <f>①陸連データ貼付け!C1674</f>
        <v>宮田　英理子</v>
      </c>
      <c r="F1674" s="30" t="str">
        <f>ASC(①陸連データ貼付け!D1674)</f>
        <v>ﾐﾔﾀ ｴﾘｺ</v>
      </c>
      <c r="G1674" s="30" t="str">
        <f>①陸連データ貼付け!E1674</f>
        <v>女</v>
      </c>
      <c r="H1674" s="30">
        <f>①陸連データ貼付け!H1674</f>
        <v>8193</v>
      </c>
      <c r="I1674" s="30" t="str">
        <f>①陸連データ貼付け!I1674</f>
        <v>尾張ＡＣ</v>
      </c>
      <c r="J1674" s="30" t="str">
        <f>①陸連データ貼付け!J1674</f>
        <v>オワリエーシー</v>
      </c>
      <c r="K1674" s="30" t="str">
        <f t="shared" si="83"/>
        <v>尾張ＡＣ</v>
      </c>
      <c r="L1674" s="30" t="str">
        <f>IF(①陸連データ貼付け!P1674="","",①陸連データ貼付け!P1674)</f>
        <v/>
      </c>
      <c r="M1674" s="30" t="str">
        <f>①陸連データ貼付け!Q1674</f>
        <v>一般</v>
      </c>
    </row>
    <row r="1675" spans="1:13">
      <c r="A1675" s="30" t="str">
        <f>IF(①陸連データ貼付け!M1675="","",①陸連データ貼付け!M1675)</f>
        <v>2-054</v>
      </c>
      <c r="B1675" s="30" t="str">
        <f t="shared" si="81"/>
        <v>2</v>
      </c>
      <c r="C1675" s="30" t="str">
        <f t="shared" si="82"/>
        <v>-054</v>
      </c>
      <c r="D1675" s="30">
        <f>①陸連データ貼付け!B1675</f>
        <v>3037619</v>
      </c>
      <c r="E1675" s="30" t="str">
        <f>①陸連データ貼付け!C1675</f>
        <v>宮本　智</v>
      </c>
      <c r="F1675" s="30" t="str">
        <f>ASC(①陸連データ貼付け!D1675)</f>
        <v>ﾐﾔﾓﾄ ｻﾄｼ</v>
      </c>
      <c r="G1675" s="30" t="str">
        <f>①陸連データ貼付け!E1675</f>
        <v>男</v>
      </c>
      <c r="H1675" s="30">
        <f>①陸連データ貼付け!H1675</f>
        <v>8193</v>
      </c>
      <c r="I1675" s="30" t="str">
        <f>①陸連データ貼付け!I1675</f>
        <v>尾張ＡＣ</v>
      </c>
      <c r="J1675" s="30" t="str">
        <f>①陸連データ貼付け!J1675</f>
        <v>オワリエーシー</v>
      </c>
      <c r="K1675" s="30" t="str">
        <f t="shared" si="83"/>
        <v>尾張ＡＣ</v>
      </c>
      <c r="L1675" s="30" t="str">
        <f>IF(①陸連データ貼付け!P1675="","",①陸連データ貼付け!P1675)</f>
        <v/>
      </c>
      <c r="M1675" s="30" t="str">
        <f>①陸連データ貼付け!Q1675</f>
        <v>一般</v>
      </c>
    </row>
    <row r="1676" spans="1:13">
      <c r="A1676" s="30" t="str">
        <f>IF(①陸連データ貼付け!M1676="","",①陸連データ貼付け!M1676)</f>
        <v>2-072</v>
      </c>
      <c r="B1676" s="30" t="str">
        <f t="shared" si="81"/>
        <v>2</v>
      </c>
      <c r="C1676" s="30" t="str">
        <f t="shared" si="82"/>
        <v>-072</v>
      </c>
      <c r="D1676" s="30">
        <f>①陸連データ貼付け!B1676</f>
        <v>72049426</v>
      </c>
      <c r="E1676" s="30" t="str">
        <f>①陸連データ貼付け!C1676</f>
        <v>森本　暁</v>
      </c>
      <c r="F1676" s="30" t="str">
        <f>ASC(①陸連データ貼付け!D1676)</f>
        <v>ﾓﾘﾓﾄ ｱｷﾗ</v>
      </c>
      <c r="G1676" s="30" t="str">
        <f>①陸連データ貼付け!E1676</f>
        <v>男</v>
      </c>
      <c r="H1676" s="30">
        <f>①陸連データ貼付け!H1676</f>
        <v>8193</v>
      </c>
      <c r="I1676" s="30" t="str">
        <f>①陸連データ貼付け!I1676</f>
        <v>尾張ＡＣ</v>
      </c>
      <c r="J1676" s="30" t="str">
        <f>①陸連データ貼付け!J1676</f>
        <v>オワリエーシー</v>
      </c>
      <c r="K1676" s="30" t="str">
        <f t="shared" si="83"/>
        <v>尾張ＡＣ</v>
      </c>
      <c r="L1676" s="30" t="str">
        <f>IF(①陸連データ貼付け!P1676="","",①陸連データ貼付け!P1676)</f>
        <v/>
      </c>
      <c r="M1676" s="30" t="str">
        <f>①陸連データ貼付け!Q1676</f>
        <v>一般</v>
      </c>
    </row>
    <row r="1677" spans="1:13">
      <c r="A1677" s="30" t="str">
        <f>IF(①陸連データ貼付け!M1677="","",①陸連データ貼付け!M1677)</f>
        <v>2-063</v>
      </c>
      <c r="B1677" s="30" t="str">
        <f t="shared" si="81"/>
        <v>2</v>
      </c>
      <c r="C1677" s="30" t="str">
        <f t="shared" si="82"/>
        <v>-063</v>
      </c>
      <c r="D1677" s="30">
        <f>①陸連データ貼付け!B1677</f>
        <v>3978734</v>
      </c>
      <c r="E1677" s="30" t="str">
        <f>①陸連データ貼付け!C1677</f>
        <v>山添　憲保</v>
      </c>
      <c r="F1677" s="30" t="str">
        <f>ASC(①陸連データ貼付け!D1677)</f>
        <v>ﾔﾏｿﾞｴ ﾉﾘﾔｽ</v>
      </c>
      <c r="G1677" s="30" t="str">
        <f>①陸連データ貼付け!E1677</f>
        <v>男</v>
      </c>
      <c r="H1677" s="30">
        <f>①陸連データ貼付け!H1677</f>
        <v>8193</v>
      </c>
      <c r="I1677" s="30" t="str">
        <f>①陸連データ貼付け!I1677</f>
        <v>尾張ＡＣ</v>
      </c>
      <c r="J1677" s="30" t="str">
        <f>①陸連データ貼付け!J1677</f>
        <v>オワリエーシー</v>
      </c>
      <c r="K1677" s="30" t="str">
        <f t="shared" si="83"/>
        <v>尾張ＡＣ</v>
      </c>
      <c r="L1677" s="30" t="str">
        <f>IF(①陸連データ貼付け!P1677="","",①陸連データ貼付け!P1677)</f>
        <v/>
      </c>
      <c r="M1677" s="30" t="str">
        <f>①陸連データ貼付け!Q1677</f>
        <v>一般</v>
      </c>
    </row>
    <row r="1678" spans="1:13">
      <c r="A1678" s="30" t="str">
        <f>IF(①陸連データ貼付け!M1678="","",①陸連データ貼付け!M1678)</f>
        <v>2-057</v>
      </c>
      <c r="B1678" s="30" t="str">
        <f t="shared" si="81"/>
        <v>2</v>
      </c>
      <c r="C1678" s="30" t="str">
        <f t="shared" si="82"/>
        <v>-057</v>
      </c>
      <c r="D1678" s="30">
        <f>①陸連データ貼付け!B1678</f>
        <v>3614115</v>
      </c>
      <c r="E1678" s="30" t="str">
        <f>①陸連データ貼付け!C1678</f>
        <v>山田　孟司</v>
      </c>
      <c r="F1678" s="30" t="str">
        <f>ASC(①陸連データ貼付け!D1678)</f>
        <v>ﾔﾏﾀﾞ ﾀｹｼ</v>
      </c>
      <c r="G1678" s="30" t="str">
        <f>①陸連データ貼付け!E1678</f>
        <v>男</v>
      </c>
      <c r="H1678" s="30">
        <f>①陸連データ貼付け!H1678</f>
        <v>8193</v>
      </c>
      <c r="I1678" s="30" t="str">
        <f>①陸連データ貼付け!I1678</f>
        <v>尾張ＡＣ</v>
      </c>
      <c r="J1678" s="30" t="str">
        <f>①陸連データ貼付け!J1678</f>
        <v>オワリエーシー</v>
      </c>
      <c r="K1678" s="30" t="str">
        <f t="shared" si="83"/>
        <v>尾張ＡＣ</v>
      </c>
      <c r="L1678" s="30" t="str">
        <f>IF(①陸連データ貼付け!P1678="","",①陸連データ貼付け!P1678)</f>
        <v/>
      </c>
      <c r="M1678" s="30" t="str">
        <f>①陸連データ貼付け!Q1678</f>
        <v>一般</v>
      </c>
    </row>
    <row r="1679" spans="1:13">
      <c r="A1679" s="30" t="str">
        <f>IF(①陸連データ貼付け!M1679="","",①陸連データ貼付け!M1679)</f>
        <v>2-074</v>
      </c>
      <c r="B1679" s="30" t="str">
        <f t="shared" si="81"/>
        <v>2</v>
      </c>
      <c r="C1679" s="30" t="str">
        <f t="shared" si="82"/>
        <v>-074</v>
      </c>
      <c r="D1679" s="30">
        <f>①陸連データ貼付け!B1679</f>
        <v>97355736</v>
      </c>
      <c r="E1679" s="30" t="str">
        <f>①陸連データ貼付け!C1679</f>
        <v>渡辺　崚太</v>
      </c>
      <c r="F1679" s="30" t="str">
        <f>ASC(①陸連データ貼付け!D1679)</f>
        <v>ﾜﾀﾅﾍﾞ ﾘｮｳﾀ</v>
      </c>
      <c r="G1679" s="30" t="str">
        <f>①陸連データ貼付け!E1679</f>
        <v>男</v>
      </c>
      <c r="H1679" s="30">
        <f>①陸連データ貼付け!H1679</f>
        <v>8193</v>
      </c>
      <c r="I1679" s="30" t="str">
        <f>①陸連データ貼付け!I1679</f>
        <v>尾張ＡＣ</v>
      </c>
      <c r="J1679" s="30" t="str">
        <f>①陸連データ貼付け!J1679</f>
        <v>オワリエーシー</v>
      </c>
      <c r="K1679" s="30" t="str">
        <f t="shared" si="83"/>
        <v>尾張ＡＣ</v>
      </c>
      <c r="L1679" s="30" t="str">
        <f>IF(①陸連データ貼付け!P1679="","",①陸連データ貼付け!P1679)</f>
        <v/>
      </c>
      <c r="M1679" s="30" t="str">
        <f>①陸連データ貼付け!Q1679</f>
        <v>一般</v>
      </c>
    </row>
    <row r="1680" spans="1:13">
      <c r="A1680" s="30" t="str">
        <f>IF(①陸連データ貼付け!M1680="","",①陸連データ貼付け!M1680)</f>
        <v>A85</v>
      </c>
      <c r="B1680" s="30" t="str">
        <f t="shared" si="81"/>
        <v>A</v>
      </c>
      <c r="C1680" s="30" t="str">
        <f t="shared" si="82"/>
        <v>85</v>
      </c>
      <c r="D1680" s="30">
        <f>①陸連データ貼付け!B1680</f>
        <v>24729933</v>
      </c>
      <c r="E1680" s="30" t="str">
        <f>①陸連データ貼付け!C1680</f>
        <v>岩田　正人</v>
      </c>
      <c r="F1680" s="30" t="str">
        <f>ASC(①陸連データ貼付け!D1680)</f>
        <v>ｲﾜﾀ ﾏｻﾄ</v>
      </c>
      <c r="G1680" s="30" t="str">
        <f>①陸連データ貼付け!E1680</f>
        <v>男</v>
      </c>
      <c r="H1680" s="30">
        <f>①陸連データ貼付け!H1680</f>
        <v>217</v>
      </c>
      <c r="I1680" s="30" t="str">
        <f>①陸連データ貼付け!I1680</f>
        <v>尾張クラブ</v>
      </c>
      <c r="J1680" s="30" t="str">
        <f>①陸連データ貼付け!J1680</f>
        <v>オワリクラブ</v>
      </c>
      <c r="K1680" s="30" t="str">
        <f t="shared" si="83"/>
        <v>尾張クラブ</v>
      </c>
      <c r="L1680" s="30" t="str">
        <f>IF(①陸連データ貼付け!P1680="","",①陸連データ貼付け!P1680)</f>
        <v/>
      </c>
      <c r="M1680" s="30" t="str">
        <f>①陸連データ貼付け!Q1680</f>
        <v>一般</v>
      </c>
    </row>
    <row r="1681" spans="1:13">
      <c r="A1681" s="30" t="str">
        <f>IF(①陸連データ貼付け!M1681="","",①陸連データ貼付け!M1681)</f>
        <v>A87</v>
      </c>
      <c r="B1681" s="30" t="str">
        <f t="shared" si="81"/>
        <v>A</v>
      </c>
      <c r="C1681" s="30" t="str">
        <f t="shared" si="82"/>
        <v>87</v>
      </c>
      <c r="D1681" s="30">
        <f>①陸連データ貼付け!B1681</f>
        <v>96993642</v>
      </c>
      <c r="E1681" s="30" t="str">
        <f>①陸連データ貼付け!C1681</f>
        <v>熊沢　将一</v>
      </c>
      <c r="F1681" s="30" t="str">
        <f>ASC(①陸連データ貼付け!D1681)</f>
        <v>ｸﾏｻﾞﾜ ｼｮｳｲﾁ</v>
      </c>
      <c r="G1681" s="30" t="str">
        <f>①陸連データ貼付け!E1681</f>
        <v>男</v>
      </c>
      <c r="H1681" s="30">
        <f>①陸連データ貼付け!H1681</f>
        <v>217</v>
      </c>
      <c r="I1681" s="30" t="str">
        <f>①陸連データ貼付け!I1681</f>
        <v>尾張クラブ</v>
      </c>
      <c r="J1681" s="30" t="str">
        <f>①陸連データ貼付け!J1681</f>
        <v>オワリクラブ</v>
      </c>
      <c r="K1681" s="30" t="str">
        <f t="shared" si="83"/>
        <v>尾張クラブ</v>
      </c>
      <c r="L1681" s="30" t="str">
        <f>IF(①陸連データ貼付け!P1681="","",①陸連データ貼付け!P1681)</f>
        <v/>
      </c>
      <c r="M1681" s="30" t="str">
        <f>①陸連データ貼付け!Q1681</f>
        <v>一般</v>
      </c>
    </row>
    <row r="1682" spans="1:13">
      <c r="A1682" s="30" t="str">
        <f>IF(①陸連データ貼付け!M1682="","",①陸連データ貼付け!M1682)</f>
        <v>2-027</v>
      </c>
      <c r="B1682" s="30" t="str">
        <f t="shared" si="81"/>
        <v>2</v>
      </c>
      <c r="C1682" s="30" t="str">
        <f t="shared" si="82"/>
        <v>-027</v>
      </c>
      <c r="D1682" s="30">
        <f>①陸連データ貼付け!B1682</f>
        <v>3064417</v>
      </c>
      <c r="E1682" s="30" t="str">
        <f>①陸連データ貼付け!C1682</f>
        <v>佐久間　博之</v>
      </c>
      <c r="F1682" s="30" t="str">
        <f>ASC(①陸連データ貼付け!D1682)</f>
        <v>ｻｸﾏ ﾋﾛﾕｷ</v>
      </c>
      <c r="G1682" s="30" t="str">
        <f>①陸連データ貼付け!E1682</f>
        <v>男</v>
      </c>
      <c r="H1682" s="30">
        <f>①陸連データ貼付け!H1682</f>
        <v>217</v>
      </c>
      <c r="I1682" s="30" t="str">
        <f>①陸連データ貼付け!I1682</f>
        <v>尾張クラブ</v>
      </c>
      <c r="J1682" s="30" t="str">
        <f>①陸連データ貼付け!J1682</f>
        <v>オワリクラブ</v>
      </c>
      <c r="K1682" s="30" t="str">
        <f t="shared" si="83"/>
        <v>尾張クラブ</v>
      </c>
      <c r="L1682" s="30" t="str">
        <f>IF(①陸連データ貼付け!P1682="","",①陸連データ貼付け!P1682)</f>
        <v/>
      </c>
      <c r="M1682" s="30" t="str">
        <f>①陸連データ貼付け!Q1682</f>
        <v>一般</v>
      </c>
    </row>
    <row r="1683" spans="1:13">
      <c r="A1683" s="30" t="str">
        <f>IF(①陸連データ貼付け!M1683="","",①陸連データ貼付け!M1683)</f>
        <v>A82</v>
      </c>
      <c r="B1683" s="30" t="str">
        <f t="shared" si="81"/>
        <v>A</v>
      </c>
      <c r="C1683" s="30" t="str">
        <f t="shared" si="82"/>
        <v>82</v>
      </c>
      <c r="D1683" s="30">
        <f>①陸連データ貼付け!B1683</f>
        <v>2919829</v>
      </c>
      <c r="E1683" s="30" t="str">
        <f>①陸連データ貼付け!C1683</f>
        <v>住田　直紀</v>
      </c>
      <c r="F1683" s="30" t="str">
        <f>ASC(①陸連データ貼付け!D1683)</f>
        <v>ｽﾐﾀﾞ ﾅｵｷ</v>
      </c>
      <c r="G1683" s="30" t="str">
        <f>①陸連データ貼付け!E1683</f>
        <v>男</v>
      </c>
      <c r="H1683" s="30">
        <f>①陸連データ貼付け!H1683</f>
        <v>217</v>
      </c>
      <c r="I1683" s="30" t="str">
        <f>①陸連データ貼付け!I1683</f>
        <v>尾張クラブ</v>
      </c>
      <c r="J1683" s="30" t="str">
        <f>①陸連データ貼付け!J1683</f>
        <v>オワリクラブ</v>
      </c>
      <c r="K1683" s="30" t="str">
        <f t="shared" si="83"/>
        <v>尾張クラブ</v>
      </c>
      <c r="L1683" s="30" t="str">
        <f>IF(①陸連データ貼付け!P1683="","",①陸連データ貼付け!P1683)</f>
        <v/>
      </c>
      <c r="M1683" s="30" t="str">
        <f>①陸連データ貼付け!Q1683</f>
        <v>一般</v>
      </c>
    </row>
    <row r="1684" spans="1:13">
      <c r="A1684" s="30" t="str">
        <f>IF(①陸連データ貼付け!M1684="","",①陸連データ貼付け!M1684)</f>
        <v>A86</v>
      </c>
      <c r="B1684" s="30" t="str">
        <f t="shared" si="81"/>
        <v>A</v>
      </c>
      <c r="C1684" s="30" t="str">
        <f t="shared" si="82"/>
        <v>86</v>
      </c>
      <c r="D1684" s="30">
        <f>①陸連データ貼付け!B1684</f>
        <v>24730016</v>
      </c>
      <c r="E1684" s="30" t="str">
        <f>①陸連データ貼付け!C1684</f>
        <v>高樋　圭太</v>
      </c>
      <c r="F1684" s="30" t="str">
        <f>ASC(①陸連データ貼付け!D1684)</f>
        <v>ﾀｶﾄｲ ｹｲﾀ</v>
      </c>
      <c r="G1684" s="30" t="str">
        <f>①陸連データ貼付け!E1684</f>
        <v>男</v>
      </c>
      <c r="H1684" s="30">
        <f>①陸連データ貼付け!H1684</f>
        <v>217</v>
      </c>
      <c r="I1684" s="30" t="str">
        <f>①陸連データ貼付け!I1684</f>
        <v>尾張クラブ</v>
      </c>
      <c r="J1684" s="30" t="str">
        <f>①陸連データ貼付け!J1684</f>
        <v>オワリクラブ</v>
      </c>
      <c r="K1684" s="30" t="str">
        <f t="shared" si="83"/>
        <v>尾張クラブ</v>
      </c>
      <c r="L1684" s="30" t="str">
        <f>IF(①陸連データ貼付け!P1684="","",①陸連データ貼付け!P1684)</f>
        <v/>
      </c>
      <c r="M1684" s="30" t="str">
        <f>①陸連データ貼付け!Q1684</f>
        <v>一般</v>
      </c>
    </row>
    <row r="1685" spans="1:13">
      <c r="A1685" s="30" t="str">
        <f>IF(①陸連データ貼付け!M1685="","",①陸連データ貼付け!M1685)</f>
        <v>A84</v>
      </c>
      <c r="B1685" s="30" t="str">
        <f t="shared" si="81"/>
        <v>A</v>
      </c>
      <c r="C1685" s="30" t="str">
        <f t="shared" si="82"/>
        <v>84</v>
      </c>
      <c r="D1685" s="30">
        <f>①陸連データ貼付け!B1685</f>
        <v>3064922</v>
      </c>
      <c r="E1685" s="30" t="str">
        <f>①陸連データ貼付け!C1685</f>
        <v>古田　卓也</v>
      </c>
      <c r="F1685" s="30" t="str">
        <f>ASC(①陸連データ貼付け!D1685)</f>
        <v>ﾌﾙﾀ ﾀｸﾔ</v>
      </c>
      <c r="G1685" s="30" t="str">
        <f>①陸連データ貼付け!E1685</f>
        <v>男</v>
      </c>
      <c r="H1685" s="30">
        <f>①陸連データ貼付け!H1685</f>
        <v>217</v>
      </c>
      <c r="I1685" s="30" t="str">
        <f>①陸連データ貼付け!I1685</f>
        <v>尾張クラブ</v>
      </c>
      <c r="J1685" s="30" t="str">
        <f>①陸連データ貼付け!J1685</f>
        <v>オワリクラブ</v>
      </c>
      <c r="K1685" s="30" t="str">
        <f t="shared" si="83"/>
        <v>尾張クラブ</v>
      </c>
      <c r="L1685" s="30" t="str">
        <f>IF(①陸連データ貼付け!P1685="","",①陸連データ貼付け!P1685)</f>
        <v/>
      </c>
      <c r="M1685" s="30" t="str">
        <f>①陸連データ貼付け!Q1685</f>
        <v>一般</v>
      </c>
    </row>
    <row r="1686" spans="1:13">
      <c r="A1686" s="30" t="str">
        <f>IF(①陸連データ貼付け!M1686="","",①陸連データ貼付け!M1686)</f>
        <v>A83</v>
      </c>
      <c r="B1686" s="30" t="str">
        <f t="shared" si="81"/>
        <v>A</v>
      </c>
      <c r="C1686" s="30" t="str">
        <f t="shared" si="82"/>
        <v>83</v>
      </c>
      <c r="D1686" s="30">
        <f>①陸連データ貼付け!B1686</f>
        <v>3064518</v>
      </c>
      <c r="E1686" s="30" t="str">
        <f>①陸連データ貼付け!C1686</f>
        <v>三上　清一</v>
      </c>
      <c r="F1686" s="30" t="str">
        <f>ASC(①陸連データ貼付け!D1686)</f>
        <v>ﾐｶﾐ ｾｲｲﾁ</v>
      </c>
      <c r="G1686" s="30" t="str">
        <f>①陸連データ貼付け!E1686</f>
        <v>男</v>
      </c>
      <c r="H1686" s="30">
        <f>①陸連データ貼付け!H1686</f>
        <v>217</v>
      </c>
      <c r="I1686" s="30" t="str">
        <f>①陸連データ貼付け!I1686</f>
        <v>尾張クラブ</v>
      </c>
      <c r="J1686" s="30" t="str">
        <f>①陸連データ貼付け!J1686</f>
        <v>オワリクラブ</v>
      </c>
      <c r="K1686" s="30" t="str">
        <f t="shared" si="83"/>
        <v>尾張クラブ</v>
      </c>
      <c r="L1686" s="30" t="str">
        <f>IF(①陸連データ貼付け!P1686="","",①陸連データ貼付け!P1686)</f>
        <v/>
      </c>
      <c r="M1686" s="30" t="str">
        <f>①陸連データ貼付け!Q1686</f>
        <v>一般</v>
      </c>
    </row>
    <row r="1687" spans="1:13">
      <c r="A1687" s="30" t="str">
        <f>IF(①陸連データ貼付け!M1687="","",①陸連データ貼付け!M1687)</f>
        <v>2-042</v>
      </c>
      <c r="B1687" s="30" t="str">
        <f t="shared" si="81"/>
        <v>2</v>
      </c>
      <c r="C1687" s="30" t="str">
        <f t="shared" si="82"/>
        <v>-042</v>
      </c>
      <c r="D1687" s="30">
        <f>①陸連データ貼付け!B1687</f>
        <v>2990727</v>
      </c>
      <c r="E1687" s="30" t="str">
        <f>①陸連データ貼付け!C1687</f>
        <v>釼持　悦夫</v>
      </c>
      <c r="F1687" s="30" t="str">
        <f>ASC(①陸連データ貼付け!D1687)</f>
        <v>ｹﾝﾓﾁ ｴﾂｵ</v>
      </c>
      <c r="G1687" s="30" t="str">
        <f>①陸連データ貼付け!E1687</f>
        <v>男</v>
      </c>
      <c r="H1687" s="30">
        <f>①陸連データ貼付け!H1687</f>
        <v>8234</v>
      </c>
      <c r="I1687" s="30" t="str">
        <f>①陸連データ貼付け!I1687</f>
        <v>江南走友</v>
      </c>
      <c r="J1687" s="30" t="str">
        <f>①陸連データ貼付け!J1687</f>
        <v>コウナンソウユウ</v>
      </c>
      <c r="K1687" s="30" t="str">
        <f t="shared" si="83"/>
        <v>江南走友</v>
      </c>
      <c r="L1687" s="30" t="str">
        <f>IF(①陸連データ貼付け!P1687="","",①陸連データ貼付け!P1687)</f>
        <v/>
      </c>
      <c r="M1687" s="30" t="str">
        <f>①陸連データ貼付け!Q1687</f>
        <v>一般</v>
      </c>
    </row>
    <row r="1688" spans="1:13">
      <c r="A1688" s="30" t="str">
        <f>IF(①陸連データ貼付け!M1688="","",①陸連データ貼付け!M1688)</f>
        <v>2-040</v>
      </c>
      <c r="B1688" s="30" t="str">
        <f t="shared" si="81"/>
        <v>2</v>
      </c>
      <c r="C1688" s="30" t="str">
        <f t="shared" si="82"/>
        <v>-040</v>
      </c>
      <c r="D1688" s="30">
        <f>①陸連データ貼付け!B1688</f>
        <v>2990424</v>
      </c>
      <c r="E1688" s="30" t="str">
        <f>①陸連データ貼付け!C1688</f>
        <v>小出　英雄</v>
      </c>
      <c r="F1688" s="30" t="str">
        <f>ASC(①陸連データ貼付け!D1688)</f>
        <v>ｺｲﾃﾞ ﾋﾃﾞｵ</v>
      </c>
      <c r="G1688" s="30" t="str">
        <f>①陸連データ貼付け!E1688</f>
        <v>男</v>
      </c>
      <c r="H1688" s="30">
        <f>①陸連データ貼付け!H1688</f>
        <v>8234</v>
      </c>
      <c r="I1688" s="30" t="str">
        <f>①陸連データ貼付け!I1688</f>
        <v>江南走友</v>
      </c>
      <c r="J1688" s="30" t="str">
        <f>①陸連データ貼付け!J1688</f>
        <v>コウナンソウユウ</v>
      </c>
      <c r="K1688" s="30" t="str">
        <f t="shared" si="83"/>
        <v>江南走友</v>
      </c>
      <c r="L1688" s="30" t="str">
        <f>IF(①陸連データ貼付け!P1688="","",①陸連データ貼付け!P1688)</f>
        <v/>
      </c>
      <c r="M1688" s="30" t="str">
        <f>①陸連データ貼付け!Q1688</f>
        <v>一般</v>
      </c>
    </row>
    <row r="1689" spans="1:13">
      <c r="A1689" s="30" t="str">
        <f>IF(①陸連データ貼付け!M1689="","",①陸連データ貼付け!M1689)</f>
        <v>A121</v>
      </c>
      <c r="B1689" s="30" t="str">
        <f t="shared" si="81"/>
        <v>A</v>
      </c>
      <c r="C1689" s="30" t="str">
        <f t="shared" si="82"/>
        <v>121</v>
      </c>
      <c r="D1689" s="30">
        <f>①陸連データ貼付け!B1689</f>
        <v>2990828</v>
      </c>
      <c r="E1689" s="30" t="str">
        <f>①陸連データ貼付け!C1689</f>
        <v>作田　紳二</v>
      </c>
      <c r="F1689" s="30" t="str">
        <f>ASC(①陸連データ貼付け!D1689)</f>
        <v>ｻｸﾀ ｼﾝｼﾞ</v>
      </c>
      <c r="G1689" s="30" t="str">
        <f>①陸連データ貼付け!E1689</f>
        <v>男</v>
      </c>
      <c r="H1689" s="30">
        <f>①陸連データ貼付け!H1689</f>
        <v>8234</v>
      </c>
      <c r="I1689" s="30" t="str">
        <f>①陸連データ貼付け!I1689</f>
        <v>江南走友</v>
      </c>
      <c r="J1689" s="30" t="str">
        <f>①陸連データ貼付け!J1689</f>
        <v>コウナンソウユウ</v>
      </c>
      <c r="K1689" s="30" t="str">
        <f t="shared" si="83"/>
        <v>江南走友</v>
      </c>
      <c r="L1689" s="30" t="str">
        <f>IF(①陸連データ貼付け!P1689="","",①陸連データ貼付け!P1689)</f>
        <v/>
      </c>
      <c r="M1689" s="30" t="str">
        <f>①陸連データ貼付け!Q1689</f>
        <v>一般</v>
      </c>
    </row>
    <row r="1690" spans="1:13">
      <c r="A1690" s="30" t="str">
        <f>IF(①陸連データ貼付け!M1690="","",①陸連データ貼付け!M1690)</f>
        <v>2-036</v>
      </c>
      <c r="B1690" s="30" t="str">
        <f t="shared" si="81"/>
        <v>2</v>
      </c>
      <c r="C1690" s="30" t="str">
        <f t="shared" si="82"/>
        <v>-036</v>
      </c>
      <c r="D1690" s="30">
        <f>①陸連データ貼付け!B1690</f>
        <v>2989937</v>
      </c>
      <c r="E1690" s="30" t="str">
        <f>①陸連データ貼付け!C1690</f>
        <v>高田　輝男</v>
      </c>
      <c r="F1690" s="30" t="str">
        <f>ASC(①陸連データ貼付け!D1690)</f>
        <v>ﾀｶﾀﾞ ﾃﾙｵ</v>
      </c>
      <c r="G1690" s="30" t="str">
        <f>①陸連データ貼付け!E1690</f>
        <v>男</v>
      </c>
      <c r="H1690" s="30">
        <f>①陸連データ貼付け!H1690</f>
        <v>8234</v>
      </c>
      <c r="I1690" s="30" t="str">
        <f>①陸連データ貼付け!I1690</f>
        <v>江南走友</v>
      </c>
      <c r="J1690" s="30" t="str">
        <f>①陸連データ貼付け!J1690</f>
        <v>コウナンソウユウ</v>
      </c>
      <c r="K1690" s="30" t="str">
        <f t="shared" si="83"/>
        <v>江南走友</v>
      </c>
      <c r="L1690" s="30" t="str">
        <f>IF(①陸連データ貼付け!P1690="","",①陸連データ貼付け!P1690)</f>
        <v/>
      </c>
      <c r="M1690" s="30" t="str">
        <f>①陸連データ貼付け!Q1690</f>
        <v>一般</v>
      </c>
    </row>
    <row r="1691" spans="1:13">
      <c r="A1691" s="30" t="str">
        <f>IF(①陸連データ貼付け!M1691="","",①陸連データ貼付け!M1691)</f>
        <v>2-038</v>
      </c>
      <c r="B1691" s="30" t="str">
        <f t="shared" si="81"/>
        <v>2</v>
      </c>
      <c r="C1691" s="30" t="str">
        <f t="shared" si="82"/>
        <v>-038</v>
      </c>
      <c r="D1691" s="30">
        <f>①陸連データ貼付け!B1691</f>
        <v>2990121</v>
      </c>
      <c r="E1691" s="30" t="str">
        <f>①陸連データ貼付け!C1691</f>
        <v>高槻　英徳</v>
      </c>
      <c r="F1691" s="30" t="str">
        <f>ASC(①陸連データ貼付け!D1691)</f>
        <v>ﾀｶﾂｷ ﾋﾃﾞﾉﾘ</v>
      </c>
      <c r="G1691" s="30" t="str">
        <f>①陸連データ貼付け!E1691</f>
        <v>男</v>
      </c>
      <c r="H1691" s="30">
        <f>①陸連データ貼付け!H1691</f>
        <v>8234</v>
      </c>
      <c r="I1691" s="30" t="str">
        <f>①陸連データ貼付け!I1691</f>
        <v>江南走友</v>
      </c>
      <c r="J1691" s="30" t="str">
        <f>①陸連データ貼付け!J1691</f>
        <v>コウナンソウユウ</v>
      </c>
      <c r="K1691" s="30" t="str">
        <f t="shared" si="83"/>
        <v>江南走友</v>
      </c>
      <c r="L1691" s="30" t="str">
        <f>IF(①陸連データ貼付け!P1691="","",①陸連データ貼付け!P1691)</f>
        <v/>
      </c>
      <c r="M1691" s="30" t="str">
        <f>①陸連データ貼付け!Q1691</f>
        <v>一般</v>
      </c>
    </row>
    <row r="1692" spans="1:13">
      <c r="A1692" s="30" t="str">
        <f>IF(①陸連データ貼付け!M1692="","",①陸連データ貼付け!M1692)</f>
        <v>2-039</v>
      </c>
      <c r="B1692" s="30" t="str">
        <f t="shared" si="81"/>
        <v>2</v>
      </c>
      <c r="C1692" s="30" t="str">
        <f t="shared" si="82"/>
        <v>-039</v>
      </c>
      <c r="D1692" s="30">
        <f>①陸連データ貼付け!B1692</f>
        <v>2990222</v>
      </c>
      <c r="E1692" s="30" t="str">
        <f>①陸連データ貼付け!C1692</f>
        <v>田口　茂</v>
      </c>
      <c r="F1692" s="30" t="str">
        <f>ASC(①陸連データ貼付け!D1692)</f>
        <v>ﾀｸﾞﾁ ｼｹﾞﾙ</v>
      </c>
      <c r="G1692" s="30" t="str">
        <f>①陸連データ貼付け!E1692</f>
        <v>男</v>
      </c>
      <c r="H1692" s="30">
        <f>①陸連データ貼付け!H1692</f>
        <v>8234</v>
      </c>
      <c r="I1692" s="30" t="str">
        <f>①陸連データ貼付け!I1692</f>
        <v>江南走友</v>
      </c>
      <c r="J1692" s="30" t="str">
        <f>①陸連データ貼付け!J1692</f>
        <v>コウナンソウユウ</v>
      </c>
      <c r="K1692" s="30" t="str">
        <f t="shared" si="83"/>
        <v>江南走友</v>
      </c>
      <c r="L1692" s="30" t="str">
        <f>IF(①陸連データ貼付け!P1692="","",①陸連データ貼付け!P1692)</f>
        <v/>
      </c>
      <c r="M1692" s="30" t="str">
        <f>①陸連データ貼付け!Q1692</f>
        <v>一般</v>
      </c>
    </row>
    <row r="1693" spans="1:13">
      <c r="A1693" s="30" t="str">
        <f>IF(①陸連データ貼付け!M1693="","",①陸連データ貼付け!M1693)</f>
        <v>2-044</v>
      </c>
      <c r="B1693" s="30" t="str">
        <f t="shared" si="81"/>
        <v>2</v>
      </c>
      <c r="C1693" s="30" t="str">
        <f t="shared" si="82"/>
        <v>-044</v>
      </c>
      <c r="D1693" s="30">
        <f>①陸連データ貼付け!B1693</f>
        <v>2991021</v>
      </c>
      <c r="E1693" s="30" t="str">
        <f>①陸連データ貼付け!C1693</f>
        <v>谷川　裕子</v>
      </c>
      <c r="F1693" s="30" t="str">
        <f>ASC(①陸連データ貼付け!D1693)</f>
        <v>ﾀﾆｶﾜ ﾕｳｺ</v>
      </c>
      <c r="G1693" s="30" t="str">
        <f>①陸連データ貼付け!E1693</f>
        <v>女</v>
      </c>
      <c r="H1693" s="30">
        <f>①陸連データ貼付け!H1693</f>
        <v>8234</v>
      </c>
      <c r="I1693" s="30" t="str">
        <f>①陸連データ貼付け!I1693</f>
        <v>江南走友</v>
      </c>
      <c r="J1693" s="30" t="str">
        <f>①陸連データ貼付け!J1693</f>
        <v>コウナンソウユウ</v>
      </c>
      <c r="K1693" s="30" t="str">
        <f t="shared" si="83"/>
        <v>江南走友</v>
      </c>
      <c r="L1693" s="30" t="str">
        <f>IF(①陸連データ貼付け!P1693="","",①陸連データ貼付け!P1693)</f>
        <v/>
      </c>
      <c r="M1693" s="30" t="str">
        <f>①陸連データ貼付け!Q1693</f>
        <v>一般</v>
      </c>
    </row>
    <row r="1694" spans="1:13">
      <c r="A1694" s="30" t="str">
        <f>IF(①陸連データ貼付け!M1694="","",①陸連データ貼付け!M1694)</f>
        <v>2-037</v>
      </c>
      <c r="B1694" s="30" t="str">
        <f t="shared" si="81"/>
        <v>2</v>
      </c>
      <c r="C1694" s="30" t="str">
        <f t="shared" si="82"/>
        <v>-037</v>
      </c>
      <c r="D1694" s="30">
        <f>①陸連データ貼付け!B1694</f>
        <v>2990020</v>
      </c>
      <c r="E1694" s="30" t="str">
        <f>①陸連データ貼付け!C1694</f>
        <v>寺澤　整爾</v>
      </c>
      <c r="F1694" s="30" t="str">
        <f>ASC(①陸連データ貼付け!D1694)</f>
        <v>ﾃﾗｻﾞﾜ ｾｲｼﾞ</v>
      </c>
      <c r="G1694" s="30" t="str">
        <f>①陸連データ貼付け!E1694</f>
        <v>男</v>
      </c>
      <c r="H1694" s="30">
        <f>①陸連データ貼付け!H1694</f>
        <v>8234</v>
      </c>
      <c r="I1694" s="30" t="str">
        <f>①陸連データ貼付け!I1694</f>
        <v>江南走友</v>
      </c>
      <c r="J1694" s="30" t="str">
        <f>①陸連データ貼付け!J1694</f>
        <v>コウナンソウユウ</v>
      </c>
      <c r="K1694" s="30" t="str">
        <f t="shared" si="83"/>
        <v>江南走友</v>
      </c>
      <c r="L1694" s="30" t="str">
        <f>IF(①陸連データ貼付け!P1694="","",①陸連データ貼付け!P1694)</f>
        <v/>
      </c>
      <c r="M1694" s="30" t="str">
        <f>①陸連データ貼付け!Q1694</f>
        <v>一般</v>
      </c>
    </row>
    <row r="1695" spans="1:13">
      <c r="A1695" s="30" t="str">
        <f>IF(①陸連データ貼付け!M1695="","",①陸連データ貼付け!M1695)</f>
        <v>2-045</v>
      </c>
      <c r="B1695" s="30" t="str">
        <f t="shared" si="81"/>
        <v>2</v>
      </c>
      <c r="C1695" s="30" t="str">
        <f t="shared" si="82"/>
        <v>-045</v>
      </c>
      <c r="D1695" s="30">
        <f>①陸連データ貼付け!B1695</f>
        <v>2991223</v>
      </c>
      <c r="E1695" s="30" t="str">
        <f>①陸連データ貼付け!C1695</f>
        <v>長瀬　基延</v>
      </c>
      <c r="F1695" s="30" t="str">
        <f>ASC(①陸連データ貼付け!D1695)</f>
        <v>ﾅｶﾞｾ ﾓﾄﾉﾌﾞ</v>
      </c>
      <c r="G1695" s="30" t="str">
        <f>①陸連データ貼付け!E1695</f>
        <v>男</v>
      </c>
      <c r="H1695" s="30">
        <f>①陸連データ貼付け!H1695</f>
        <v>8234</v>
      </c>
      <c r="I1695" s="30" t="str">
        <f>①陸連データ貼付け!I1695</f>
        <v>江南走友</v>
      </c>
      <c r="J1695" s="30" t="str">
        <f>①陸連データ貼付け!J1695</f>
        <v>コウナンソウユウ</v>
      </c>
      <c r="K1695" s="30" t="str">
        <f t="shared" si="83"/>
        <v>江南走友</v>
      </c>
      <c r="L1695" s="30" t="str">
        <f>IF(①陸連データ貼付け!P1695="","",①陸連データ貼付け!P1695)</f>
        <v/>
      </c>
      <c r="M1695" s="30" t="str">
        <f>①陸連データ貼付け!Q1695</f>
        <v>一般</v>
      </c>
    </row>
    <row r="1696" spans="1:13">
      <c r="A1696" s="30" t="str">
        <f>IF(①陸連データ貼付け!M1696="","",①陸連データ貼付け!M1696)</f>
        <v>2-041</v>
      </c>
      <c r="B1696" s="30" t="str">
        <f t="shared" si="81"/>
        <v>2</v>
      </c>
      <c r="C1696" s="30" t="str">
        <f t="shared" si="82"/>
        <v>-041</v>
      </c>
      <c r="D1696" s="30">
        <f>①陸連データ貼付け!B1696</f>
        <v>2990525</v>
      </c>
      <c r="E1696" s="30" t="str">
        <f>①陸連データ貼付け!C1696</f>
        <v>藤本　純治</v>
      </c>
      <c r="F1696" s="30" t="str">
        <f>ASC(①陸連データ貼付け!D1696)</f>
        <v>ﾌｼﾞﾓﾄ ｼﾞｭﾝｼﾞ</v>
      </c>
      <c r="G1696" s="30" t="str">
        <f>①陸連データ貼付け!E1696</f>
        <v>男</v>
      </c>
      <c r="H1696" s="30">
        <f>①陸連データ貼付け!H1696</f>
        <v>8234</v>
      </c>
      <c r="I1696" s="30" t="str">
        <f>①陸連データ貼付け!I1696</f>
        <v>江南走友</v>
      </c>
      <c r="J1696" s="30" t="str">
        <f>①陸連データ貼付け!J1696</f>
        <v>コウナンソウユウ</v>
      </c>
      <c r="K1696" s="30" t="str">
        <f t="shared" si="83"/>
        <v>江南走友</v>
      </c>
      <c r="L1696" s="30" t="str">
        <f>IF(①陸連データ貼付け!P1696="","",①陸連データ貼付け!P1696)</f>
        <v/>
      </c>
      <c r="M1696" s="30" t="str">
        <f>①陸連データ貼付け!Q1696</f>
        <v>一般</v>
      </c>
    </row>
    <row r="1697" spans="1:13">
      <c r="A1697" s="30" t="str">
        <f>IF(①陸連データ貼付け!M1697="","",①陸連データ貼付け!M1697)</f>
        <v>2-043</v>
      </c>
      <c r="B1697" s="30" t="str">
        <f t="shared" si="81"/>
        <v>2</v>
      </c>
      <c r="C1697" s="30" t="str">
        <f t="shared" si="82"/>
        <v>-043</v>
      </c>
      <c r="D1697" s="30">
        <f>①陸連データ貼付け!B1697</f>
        <v>2990929</v>
      </c>
      <c r="E1697" s="30" t="str">
        <f>①陸連データ貼付け!C1697</f>
        <v>松井　健</v>
      </c>
      <c r="F1697" s="30" t="str">
        <f>ASC(①陸連データ貼付け!D1697)</f>
        <v>ﾏﾂｲ ﾀｹｼ</v>
      </c>
      <c r="G1697" s="30" t="str">
        <f>①陸連データ貼付け!E1697</f>
        <v>男</v>
      </c>
      <c r="H1697" s="30">
        <f>①陸連データ貼付け!H1697</f>
        <v>8234</v>
      </c>
      <c r="I1697" s="30" t="str">
        <f>①陸連データ貼付け!I1697</f>
        <v>江南走友</v>
      </c>
      <c r="J1697" s="30" t="str">
        <f>①陸連データ貼付け!J1697</f>
        <v>コウナンソウユウ</v>
      </c>
      <c r="K1697" s="30" t="str">
        <f t="shared" si="83"/>
        <v>江南走友</v>
      </c>
      <c r="L1697" s="30" t="str">
        <f>IF(①陸連データ貼付け!P1697="","",①陸連データ貼付け!P1697)</f>
        <v/>
      </c>
      <c r="M1697" s="30" t="str">
        <f>①陸連データ貼付け!Q1697</f>
        <v>一般</v>
      </c>
    </row>
    <row r="1698" spans="1:13">
      <c r="A1698" s="30" t="str">
        <f>IF(①陸連データ貼付け!M1698="","",①陸連データ貼付け!M1698)</f>
        <v>A72</v>
      </c>
      <c r="B1698" s="30" t="str">
        <f t="shared" si="81"/>
        <v>A</v>
      </c>
      <c r="C1698" s="30" t="str">
        <f t="shared" si="82"/>
        <v>72</v>
      </c>
      <c r="D1698" s="30">
        <f>①陸連データ貼付け!B1698</f>
        <v>84977843</v>
      </c>
      <c r="E1698" s="30" t="str">
        <f>①陸連データ貼付け!C1698</f>
        <v>近藤　真人</v>
      </c>
      <c r="F1698" s="30" t="str">
        <f>ASC(①陸連データ貼付け!D1698)</f>
        <v>ｺﾝﾄﾞｳ ﾏｻﾄ</v>
      </c>
      <c r="G1698" s="30" t="str">
        <f>①陸連データ貼付け!E1698</f>
        <v>男</v>
      </c>
      <c r="H1698" s="30">
        <f>①陸連データ貼付け!H1698</f>
        <v>8303</v>
      </c>
      <c r="I1698" s="30" t="str">
        <f>①陸連データ貼付け!I1698</f>
        <v>小牧でんでんむし</v>
      </c>
      <c r="J1698" s="30" t="str">
        <f>①陸連データ貼付け!J1698</f>
        <v>コマキ</v>
      </c>
      <c r="K1698" s="30" t="str">
        <f t="shared" si="83"/>
        <v>小牧でんでんむし</v>
      </c>
      <c r="L1698" s="30" t="str">
        <f>IF(①陸連データ貼付け!P1698="","",①陸連データ貼付け!P1698)</f>
        <v/>
      </c>
      <c r="M1698" s="30" t="str">
        <f>①陸連データ貼付け!Q1698</f>
        <v>一般</v>
      </c>
    </row>
    <row r="1699" spans="1:13">
      <c r="A1699" s="30" t="str">
        <f>IF(①陸連データ貼付け!M1699="","",①陸連データ貼付け!M1699)</f>
        <v>A73</v>
      </c>
      <c r="B1699" s="30" t="str">
        <f t="shared" si="81"/>
        <v>A</v>
      </c>
      <c r="C1699" s="30" t="str">
        <f t="shared" si="82"/>
        <v>73</v>
      </c>
      <c r="D1699" s="30">
        <f>①陸連データ貼付け!B1699</f>
        <v>84977944</v>
      </c>
      <c r="E1699" s="30" t="str">
        <f>①陸連データ貼付け!C1699</f>
        <v>高岡　幸士朗</v>
      </c>
      <c r="F1699" s="30" t="str">
        <f>ASC(①陸連データ貼付け!D1699)</f>
        <v>ﾀｶｵｶ ｺｳｼﾛｳ</v>
      </c>
      <c r="G1699" s="30" t="str">
        <f>①陸連データ貼付け!E1699</f>
        <v>男</v>
      </c>
      <c r="H1699" s="30">
        <f>①陸連データ貼付け!H1699</f>
        <v>8303</v>
      </c>
      <c r="I1699" s="30" t="str">
        <f>①陸連データ貼付け!I1699</f>
        <v>小牧でんでんむし</v>
      </c>
      <c r="J1699" s="30" t="str">
        <f>①陸連データ貼付け!J1699</f>
        <v>コマキ</v>
      </c>
      <c r="K1699" s="30" t="str">
        <f t="shared" si="83"/>
        <v>小牧でんでんむし</v>
      </c>
      <c r="L1699" s="30" t="str">
        <f>IF(①陸連データ貼付け!P1699="","",①陸連データ貼付け!P1699)</f>
        <v/>
      </c>
      <c r="M1699" s="30" t="str">
        <f>①陸連データ貼付け!Q1699</f>
        <v>一般</v>
      </c>
    </row>
    <row r="1700" spans="1:13">
      <c r="A1700" s="30" t="str">
        <f>IF(①陸連データ貼付け!M1700="","",①陸連データ貼付け!M1700)</f>
        <v>A70</v>
      </c>
      <c r="B1700" s="30" t="str">
        <f t="shared" si="81"/>
        <v>A</v>
      </c>
      <c r="C1700" s="30" t="str">
        <f t="shared" si="82"/>
        <v>70</v>
      </c>
      <c r="D1700" s="30">
        <f>①陸連データ貼付け!B1700</f>
        <v>45538328</v>
      </c>
      <c r="E1700" s="30" t="str">
        <f>①陸連データ貼付け!C1700</f>
        <v>近松　弘敬</v>
      </c>
      <c r="F1700" s="30" t="str">
        <f>ASC(①陸連データ貼付け!D1700)</f>
        <v>ﾁｶﾏﾂ ﾋﾛﾀｶ</v>
      </c>
      <c r="G1700" s="30" t="str">
        <f>①陸連データ貼付け!E1700</f>
        <v>男</v>
      </c>
      <c r="H1700" s="30">
        <f>①陸連データ貼付け!H1700</f>
        <v>8303</v>
      </c>
      <c r="I1700" s="30" t="str">
        <f>①陸連データ貼付け!I1700</f>
        <v>小牧でんでんむし</v>
      </c>
      <c r="J1700" s="30" t="str">
        <f>①陸連データ貼付け!J1700</f>
        <v>コマキ</v>
      </c>
      <c r="K1700" s="30" t="str">
        <f t="shared" si="83"/>
        <v>小牧でんでんむし</v>
      </c>
      <c r="L1700" s="30" t="str">
        <f>IF(①陸連データ貼付け!P1700="","",①陸連データ貼付け!P1700)</f>
        <v/>
      </c>
      <c r="M1700" s="30" t="str">
        <f>①陸連データ貼付け!Q1700</f>
        <v>一般</v>
      </c>
    </row>
    <row r="1701" spans="1:13">
      <c r="A1701" s="30" t="str">
        <f>IF(①陸連データ貼付け!M1701="","",①陸連データ貼付け!M1701)</f>
        <v>A68</v>
      </c>
      <c r="B1701" s="30" t="str">
        <f t="shared" si="81"/>
        <v>A</v>
      </c>
      <c r="C1701" s="30" t="str">
        <f t="shared" si="82"/>
        <v>68</v>
      </c>
      <c r="D1701" s="30">
        <f>①陸連データ貼付け!B1701</f>
        <v>3062617</v>
      </c>
      <c r="E1701" s="30" t="str">
        <f>①陸連データ貼付け!C1701</f>
        <v>原田　幸秀</v>
      </c>
      <c r="F1701" s="30" t="str">
        <f>ASC(①陸連データ貼付け!D1701)</f>
        <v>ﾊﾗﾀ ﾕｷﾋﾃﾞ</v>
      </c>
      <c r="G1701" s="30" t="str">
        <f>①陸連データ貼付け!E1701</f>
        <v>男</v>
      </c>
      <c r="H1701" s="30">
        <f>①陸連データ貼付け!H1701</f>
        <v>8303</v>
      </c>
      <c r="I1701" s="30" t="str">
        <f>①陸連データ貼付け!I1701</f>
        <v>小牧でんでんむし</v>
      </c>
      <c r="J1701" s="30" t="str">
        <f>①陸連データ貼付け!J1701</f>
        <v>コマキ</v>
      </c>
      <c r="K1701" s="30" t="str">
        <f t="shared" si="83"/>
        <v>小牧でんでんむし</v>
      </c>
      <c r="L1701" s="30" t="str">
        <f>IF(①陸連データ貼付け!P1701="","",①陸連データ貼付け!P1701)</f>
        <v/>
      </c>
      <c r="M1701" s="30" t="str">
        <f>①陸連データ貼付け!Q1701</f>
        <v>一般</v>
      </c>
    </row>
    <row r="1702" spans="1:13">
      <c r="A1702" s="30" t="str">
        <f>IF(①陸連データ貼付け!M1702="","",①陸連データ貼付け!M1702)</f>
        <v>A69</v>
      </c>
      <c r="B1702" s="30" t="str">
        <f t="shared" si="81"/>
        <v>A</v>
      </c>
      <c r="C1702" s="30" t="str">
        <f t="shared" si="82"/>
        <v>69</v>
      </c>
      <c r="D1702" s="30">
        <f>①陸連データ貼付け!B1702</f>
        <v>3062819</v>
      </c>
      <c r="E1702" s="30" t="str">
        <f>①陸連データ貼付け!C1702</f>
        <v>堀　隆広</v>
      </c>
      <c r="F1702" s="30" t="str">
        <f>ASC(①陸連データ貼付け!D1702)</f>
        <v>ﾎﾘ ﾀｶﾋﾛ</v>
      </c>
      <c r="G1702" s="30" t="str">
        <f>①陸連データ貼付け!E1702</f>
        <v>男</v>
      </c>
      <c r="H1702" s="30">
        <f>①陸連データ貼付け!H1702</f>
        <v>8303</v>
      </c>
      <c r="I1702" s="30" t="str">
        <f>①陸連データ貼付け!I1702</f>
        <v>小牧でんでんむし</v>
      </c>
      <c r="J1702" s="30" t="str">
        <f>①陸連データ貼付け!J1702</f>
        <v>コマキ</v>
      </c>
      <c r="K1702" s="30" t="str">
        <f t="shared" si="83"/>
        <v>小牧でんでんむし</v>
      </c>
      <c r="L1702" s="30" t="str">
        <f>IF(①陸連データ貼付け!P1702="","",①陸連データ貼付け!P1702)</f>
        <v/>
      </c>
      <c r="M1702" s="30" t="str">
        <f>①陸連データ貼付け!Q1702</f>
        <v>一般</v>
      </c>
    </row>
    <row r="1703" spans="1:13">
      <c r="A1703" s="30" t="str">
        <f>IF(①陸連データ貼付け!M1703="","",①陸連データ貼付け!M1703)</f>
        <v>A71</v>
      </c>
      <c r="B1703" s="30" t="str">
        <f t="shared" si="81"/>
        <v>A</v>
      </c>
      <c r="C1703" s="30" t="str">
        <f t="shared" si="82"/>
        <v>71</v>
      </c>
      <c r="D1703" s="30">
        <f>①陸連データ貼付け!B1703</f>
        <v>45618125</v>
      </c>
      <c r="E1703" s="30" t="str">
        <f>①陸連データ貼付け!C1703</f>
        <v>益子　雄太郎</v>
      </c>
      <c r="F1703" s="30" t="str">
        <f>ASC(①陸連データ貼付け!D1703)</f>
        <v>ﾏｼｺ ﾕｳﾀﾛｳ</v>
      </c>
      <c r="G1703" s="30" t="str">
        <f>①陸連データ貼付け!E1703</f>
        <v>男</v>
      </c>
      <c r="H1703" s="30">
        <f>①陸連データ貼付け!H1703</f>
        <v>8303</v>
      </c>
      <c r="I1703" s="30" t="str">
        <f>①陸連データ貼付け!I1703</f>
        <v>小牧でんでんむし</v>
      </c>
      <c r="J1703" s="30" t="str">
        <f>①陸連データ貼付け!J1703</f>
        <v>コマキ</v>
      </c>
      <c r="K1703" s="30" t="str">
        <f t="shared" si="83"/>
        <v>小牧でんでんむし</v>
      </c>
      <c r="L1703" s="30" t="str">
        <f>IF(①陸連データ貼付け!P1703="","",①陸連データ貼付け!P1703)</f>
        <v/>
      </c>
      <c r="M1703" s="30" t="str">
        <f>①陸連データ貼付け!Q1703</f>
        <v>一般</v>
      </c>
    </row>
    <row r="1704" spans="1:13">
      <c r="A1704" s="30" t="str">
        <f>IF(①陸連データ貼付け!M1704="","",①陸連データ貼付け!M1704)</f>
        <v>A66</v>
      </c>
      <c r="B1704" s="30" t="str">
        <f t="shared" si="81"/>
        <v>A</v>
      </c>
      <c r="C1704" s="30" t="str">
        <f t="shared" si="82"/>
        <v>66</v>
      </c>
      <c r="D1704" s="30">
        <f>①陸連データ貼付け!B1704</f>
        <v>3062213</v>
      </c>
      <c r="E1704" s="30" t="str">
        <f>①陸連データ貼付け!C1704</f>
        <v>増田　正道</v>
      </c>
      <c r="F1704" s="30" t="str">
        <f>ASC(①陸連データ貼付け!D1704)</f>
        <v>ﾏｽﾀﾞ ﾏｻﾐﾁ</v>
      </c>
      <c r="G1704" s="30" t="str">
        <f>①陸連データ貼付け!E1704</f>
        <v>男</v>
      </c>
      <c r="H1704" s="30">
        <f>①陸連データ貼付け!H1704</f>
        <v>8303</v>
      </c>
      <c r="I1704" s="30" t="str">
        <f>①陸連データ貼付け!I1704</f>
        <v>小牧でんでんむし</v>
      </c>
      <c r="J1704" s="30" t="str">
        <f>①陸連データ貼付け!J1704</f>
        <v>コマキ</v>
      </c>
      <c r="K1704" s="30" t="str">
        <f t="shared" si="83"/>
        <v>小牧でんでんむし</v>
      </c>
      <c r="L1704" s="30" t="str">
        <f>IF(①陸連データ貼付け!P1704="","",①陸連データ貼付け!P1704)</f>
        <v/>
      </c>
      <c r="M1704" s="30" t="str">
        <f>①陸連データ貼付け!Q1704</f>
        <v>一般</v>
      </c>
    </row>
    <row r="1705" spans="1:13">
      <c r="A1705" s="30" t="str">
        <f>IF(①陸連データ貼付け!M1705="","",①陸連データ貼付け!M1705)</f>
        <v>A67</v>
      </c>
      <c r="B1705" s="30" t="str">
        <f t="shared" si="81"/>
        <v>A</v>
      </c>
      <c r="C1705" s="30" t="str">
        <f t="shared" si="82"/>
        <v>67</v>
      </c>
      <c r="D1705" s="30">
        <f>①陸連データ貼付け!B1705</f>
        <v>3062415</v>
      </c>
      <c r="E1705" s="30" t="str">
        <f>①陸連データ貼付け!C1705</f>
        <v>山下　茂司</v>
      </c>
      <c r="F1705" s="30" t="str">
        <f>ASC(①陸連データ貼付け!D1705)</f>
        <v>ﾔﾏｼﾀ ｼｹﾞｼ</v>
      </c>
      <c r="G1705" s="30" t="str">
        <f>①陸連データ貼付け!E1705</f>
        <v>男</v>
      </c>
      <c r="H1705" s="30">
        <f>①陸連データ貼付け!H1705</f>
        <v>8303</v>
      </c>
      <c r="I1705" s="30" t="str">
        <f>①陸連データ貼付け!I1705</f>
        <v>小牧でんでんむし</v>
      </c>
      <c r="J1705" s="30" t="str">
        <f>①陸連データ貼付け!J1705</f>
        <v>コマキ</v>
      </c>
      <c r="K1705" s="30" t="str">
        <f t="shared" si="83"/>
        <v>小牧でんでんむし</v>
      </c>
      <c r="L1705" s="30" t="str">
        <f>IF(①陸連データ貼付け!P1705="","",①陸連データ貼付け!P1705)</f>
        <v/>
      </c>
      <c r="M1705" s="30" t="str">
        <f>①陸連データ貼付け!Q1705</f>
        <v>一般</v>
      </c>
    </row>
    <row r="1706" spans="1:13">
      <c r="A1706" s="30" t="str">
        <f>IF(①陸連データ貼付け!M1706="","",①陸連データ貼付け!M1706)</f>
        <v>A134</v>
      </c>
      <c r="B1706" s="30" t="str">
        <f t="shared" ref="B1706:B1740" si="84">LEFT(A1706,1)</f>
        <v>A</v>
      </c>
      <c r="C1706" s="30" t="str">
        <f t="shared" ref="C1706:C1740" si="85">REPLACE(A1706,1,1,"")</f>
        <v>134</v>
      </c>
      <c r="D1706" s="30">
        <f>①陸連データ貼付け!B1706</f>
        <v>77741329</v>
      </c>
      <c r="E1706" s="30" t="str">
        <f>①陸連データ貼付け!C1706</f>
        <v>阿部　文人</v>
      </c>
      <c r="F1706" s="30" t="str">
        <f>ASC(①陸連データ貼付け!D1706)</f>
        <v>ｱﾍﾞ ﾌﾐﾄ</v>
      </c>
      <c r="G1706" s="30" t="str">
        <f>①陸連データ貼付け!E1706</f>
        <v>男</v>
      </c>
      <c r="H1706" s="30">
        <f>①陸連データ貼付け!H1706</f>
        <v>30581</v>
      </c>
      <c r="I1706" s="30" t="str">
        <f>①陸連データ貼付け!I1706</f>
        <v>質実剛健会</v>
      </c>
      <c r="J1706" s="30" t="str">
        <f>①陸連データ貼付け!J1706</f>
        <v>シツジツゴウケンカイ</v>
      </c>
      <c r="K1706" s="30" t="str">
        <f t="shared" ref="K1706:K1740" si="86">I1706</f>
        <v>質実剛健会</v>
      </c>
      <c r="L1706" s="30" t="str">
        <f>IF(①陸連データ貼付け!P1706="","",①陸連データ貼付け!P1706)</f>
        <v/>
      </c>
      <c r="M1706" s="30" t="str">
        <f>①陸連データ貼付け!Q1706</f>
        <v>一般</v>
      </c>
    </row>
    <row r="1707" spans="1:13">
      <c r="A1707" s="30" t="str">
        <f>IF(①陸連データ貼付け!M1707="","",①陸連データ貼付け!M1707)</f>
        <v>A135</v>
      </c>
      <c r="B1707" s="30" t="str">
        <f t="shared" si="84"/>
        <v>A</v>
      </c>
      <c r="C1707" s="30" t="str">
        <f t="shared" si="85"/>
        <v>135</v>
      </c>
      <c r="D1707" s="30">
        <f>①陸連データ貼付け!B1707</f>
        <v>90556429</v>
      </c>
      <c r="E1707" s="30" t="str">
        <f>①陸連データ貼付け!C1707</f>
        <v>久保　晶子</v>
      </c>
      <c r="F1707" s="30" t="str">
        <f>ASC(①陸連データ貼付け!D1707)</f>
        <v>ｸﾎﾞ ｱｷｺ</v>
      </c>
      <c r="G1707" s="30" t="str">
        <f>①陸連データ貼付け!E1707</f>
        <v>女</v>
      </c>
      <c r="H1707" s="30">
        <f>①陸連データ貼付け!H1707</f>
        <v>30581</v>
      </c>
      <c r="I1707" s="30" t="str">
        <f>①陸連データ貼付け!I1707</f>
        <v>質実剛健会</v>
      </c>
      <c r="J1707" s="30" t="str">
        <f>①陸連データ貼付け!J1707</f>
        <v>シツジツゴウケンカイ</v>
      </c>
      <c r="K1707" s="30" t="str">
        <f t="shared" si="86"/>
        <v>質実剛健会</v>
      </c>
      <c r="L1707" s="30" t="str">
        <f>IF(①陸連データ貼付け!P1707="","",①陸連データ貼付け!P1707)</f>
        <v/>
      </c>
      <c r="M1707" s="30" t="str">
        <f>①陸連データ貼付け!Q1707</f>
        <v>一般</v>
      </c>
    </row>
    <row r="1708" spans="1:13">
      <c r="A1708" s="30" t="str">
        <f>IF(①陸連データ貼付け!M1708="","",①陸連データ貼付け!M1708)</f>
        <v>A133</v>
      </c>
      <c r="B1708" s="30" t="str">
        <f t="shared" si="84"/>
        <v>A</v>
      </c>
      <c r="C1708" s="30" t="str">
        <f t="shared" si="85"/>
        <v>133</v>
      </c>
      <c r="D1708" s="30">
        <f>①陸連データ貼付け!B1708</f>
        <v>77741026</v>
      </c>
      <c r="E1708" s="30" t="str">
        <f>①陸連データ貼付け!C1708</f>
        <v>近藤　陽介</v>
      </c>
      <c r="F1708" s="30" t="str">
        <f>ASC(①陸連データ貼付け!D1708)</f>
        <v>ｺﾝﾄﾞｳ ﾖｳｽｹ</v>
      </c>
      <c r="G1708" s="30" t="str">
        <f>①陸連データ貼付け!E1708</f>
        <v>男</v>
      </c>
      <c r="H1708" s="30">
        <f>①陸連データ貼付け!H1708</f>
        <v>30581</v>
      </c>
      <c r="I1708" s="30" t="str">
        <f>①陸連データ貼付け!I1708</f>
        <v>質実剛健会</v>
      </c>
      <c r="J1708" s="30" t="str">
        <f>①陸連データ貼付け!J1708</f>
        <v>シツジツゴウケンカイ</v>
      </c>
      <c r="K1708" s="30" t="str">
        <f t="shared" si="86"/>
        <v>質実剛健会</v>
      </c>
      <c r="L1708" s="30" t="str">
        <f>IF(①陸連データ貼付け!P1708="","",①陸連データ貼付け!P1708)</f>
        <v/>
      </c>
      <c r="M1708" s="30" t="str">
        <f>①陸連データ貼付け!Q1708</f>
        <v>一般</v>
      </c>
    </row>
    <row r="1709" spans="1:13">
      <c r="A1709" s="30" t="str">
        <f>IF(①陸連データ貼付け!M1709="","",①陸連データ貼付け!M1709)</f>
        <v>A132</v>
      </c>
      <c r="B1709" s="30" t="str">
        <f t="shared" si="84"/>
        <v>A</v>
      </c>
      <c r="C1709" s="30" t="str">
        <f t="shared" si="85"/>
        <v>132</v>
      </c>
      <c r="D1709" s="30">
        <f>①陸連データ貼付け!B1709</f>
        <v>77740732</v>
      </c>
      <c r="E1709" s="30" t="str">
        <f>①陸連データ貼付け!C1709</f>
        <v>野田　晃平</v>
      </c>
      <c r="F1709" s="30" t="str">
        <f>ASC(①陸連データ貼付け!D1709)</f>
        <v>ﾉﾀﾞ ｺｳﾍｲ</v>
      </c>
      <c r="G1709" s="30" t="str">
        <f>①陸連データ貼付け!E1709</f>
        <v>男</v>
      </c>
      <c r="H1709" s="30">
        <f>①陸連データ貼付け!H1709</f>
        <v>30581</v>
      </c>
      <c r="I1709" s="30" t="str">
        <f>①陸連データ貼付け!I1709</f>
        <v>質実剛健会</v>
      </c>
      <c r="J1709" s="30" t="str">
        <f>①陸連データ貼付け!J1709</f>
        <v>シツジツゴウケンカイ</v>
      </c>
      <c r="K1709" s="30" t="str">
        <f t="shared" si="86"/>
        <v>質実剛健会</v>
      </c>
      <c r="L1709" s="30" t="str">
        <f>IF(①陸連データ貼付け!P1709="","",①陸連データ貼付け!P1709)</f>
        <v/>
      </c>
      <c r="M1709" s="30" t="str">
        <f>①陸連データ貼付け!Q1709</f>
        <v>一般</v>
      </c>
    </row>
    <row r="1710" spans="1:13">
      <c r="A1710" s="30" t="str">
        <f>IF(①陸連データ貼付け!M1710="","",①陸連データ貼付け!M1710)</f>
        <v>A136</v>
      </c>
      <c r="B1710" s="30" t="str">
        <f t="shared" si="84"/>
        <v>A</v>
      </c>
      <c r="C1710" s="30" t="str">
        <f t="shared" si="85"/>
        <v>136</v>
      </c>
      <c r="D1710" s="30">
        <f>①陸連データ貼付け!B1710</f>
        <v>93607833</v>
      </c>
      <c r="E1710" s="30" t="str">
        <f>①陸連データ貼付け!C1710</f>
        <v>松原　冴瑠</v>
      </c>
      <c r="F1710" s="30" t="str">
        <f>ASC(①陸連データ貼付け!D1710)</f>
        <v>ﾏﾂﾊﾞﾗ ｻﾕﾙ</v>
      </c>
      <c r="G1710" s="30" t="str">
        <f>①陸連データ貼付け!E1710</f>
        <v>男</v>
      </c>
      <c r="H1710" s="30">
        <f>①陸連データ貼付け!H1710</f>
        <v>30581</v>
      </c>
      <c r="I1710" s="30" t="str">
        <f>①陸連データ貼付け!I1710</f>
        <v>質実剛健会</v>
      </c>
      <c r="J1710" s="30" t="str">
        <f>①陸連データ貼付け!J1710</f>
        <v>シツジツゴウケンカイ</v>
      </c>
      <c r="K1710" s="30" t="str">
        <f t="shared" si="86"/>
        <v>質実剛健会</v>
      </c>
      <c r="L1710" s="30" t="str">
        <f>IF(①陸連データ貼付け!P1710="","",①陸連データ貼付け!P1710)</f>
        <v/>
      </c>
      <c r="M1710" s="30" t="str">
        <f>①陸連データ貼付け!Q1710</f>
        <v>一般</v>
      </c>
    </row>
    <row r="1711" spans="1:13">
      <c r="A1711" s="30" t="str">
        <f>IF(①陸連データ貼付け!M1711="","",①陸連データ貼付け!M1711)</f>
        <v>A137</v>
      </c>
      <c r="B1711" s="30" t="str">
        <f t="shared" si="84"/>
        <v>A</v>
      </c>
      <c r="C1711" s="30" t="str">
        <f t="shared" si="85"/>
        <v>137</v>
      </c>
      <c r="D1711" s="30">
        <f>①陸連データ貼付け!B1711</f>
        <v>97238635</v>
      </c>
      <c r="E1711" s="30" t="str">
        <f>①陸連データ貼付け!C1711</f>
        <v>安井　雅俊</v>
      </c>
      <c r="F1711" s="30" t="str">
        <f>ASC(①陸連データ貼付け!D1711)</f>
        <v>ﾔｽｲ ﾏｻﾄｼ</v>
      </c>
      <c r="G1711" s="30" t="str">
        <f>①陸連データ貼付け!E1711</f>
        <v>男</v>
      </c>
      <c r="H1711" s="30">
        <f>①陸連データ貼付け!H1711</f>
        <v>30581</v>
      </c>
      <c r="I1711" s="30" t="str">
        <f>①陸連データ貼付け!I1711</f>
        <v>質実剛健会</v>
      </c>
      <c r="J1711" s="30" t="str">
        <f>①陸連データ貼付け!J1711</f>
        <v>シツジツゴウケンカイ</v>
      </c>
      <c r="K1711" s="30" t="str">
        <f t="shared" si="86"/>
        <v>質実剛健会</v>
      </c>
      <c r="L1711" s="30" t="str">
        <f>IF(①陸連データ貼付け!P1711="","",①陸連データ貼付け!P1711)</f>
        <v/>
      </c>
      <c r="M1711" s="30" t="str">
        <f>①陸連データ貼付け!Q1711</f>
        <v>一般</v>
      </c>
    </row>
    <row r="1712" spans="1:13">
      <c r="A1712" s="30" t="str">
        <f>IF(①陸連データ貼付け!M1712="","",①陸連データ貼付け!M1712)</f>
        <v>A131</v>
      </c>
      <c r="B1712" s="30" t="str">
        <f t="shared" si="84"/>
        <v>A</v>
      </c>
      <c r="C1712" s="30" t="str">
        <f t="shared" si="85"/>
        <v>131</v>
      </c>
      <c r="D1712" s="30">
        <f>①陸連データ貼付け!B1712</f>
        <v>73895436</v>
      </c>
      <c r="E1712" s="30" t="str">
        <f>①陸連データ貼付け!C1712</f>
        <v>矢野　雄己</v>
      </c>
      <c r="F1712" s="30" t="str">
        <f>ASC(①陸連データ貼付け!D1712)</f>
        <v>ﾔﾉ ﾕｳｷ</v>
      </c>
      <c r="G1712" s="30" t="str">
        <f>①陸連データ貼付け!E1712</f>
        <v>男</v>
      </c>
      <c r="H1712" s="30">
        <f>①陸連データ貼付け!H1712</f>
        <v>30581</v>
      </c>
      <c r="I1712" s="30" t="str">
        <f>①陸連データ貼付け!I1712</f>
        <v>質実剛健会</v>
      </c>
      <c r="J1712" s="30" t="str">
        <f>①陸連データ貼付け!J1712</f>
        <v>シツジツゴウケンカイ</v>
      </c>
      <c r="K1712" s="30" t="str">
        <f t="shared" si="86"/>
        <v>質実剛健会</v>
      </c>
      <c r="L1712" s="30" t="str">
        <f>IF(①陸連データ貼付け!P1712="","",①陸連データ貼付け!P1712)</f>
        <v/>
      </c>
      <c r="M1712" s="30" t="str">
        <f>①陸連データ貼付け!Q1712</f>
        <v>一般</v>
      </c>
    </row>
    <row r="1713" spans="1:13">
      <c r="A1713" s="30" t="str">
        <f>IF(①陸連データ貼付け!M1713="","",①陸連データ貼付け!M1713)</f>
        <v>A233</v>
      </c>
      <c r="B1713" s="30" t="str">
        <f t="shared" si="84"/>
        <v>A</v>
      </c>
      <c r="C1713" s="30" t="str">
        <f t="shared" si="85"/>
        <v>233</v>
      </c>
      <c r="D1713" s="30">
        <f>①陸連データ貼付け!B1713</f>
        <v>3043111</v>
      </c>
      <c r="E1713" s="30" t="str">
        <f>①陸連データ貼付け!C1713</f>
        <v>大賀　剛</v>
      </c>
      <c r="F1713" s="30" t="str">
        <f>ASC(①陸連データ貼付け!D1713)</f>
        <v>ｵｵｶﾞ ﾀｹｼ</v>
      </c>
      <c r="G1713" s="30" t="str">
        <f>①陸連データ貼付け!E1713</f>
        <v>男</v>
      </c>
      <c r="H1713" s="30">
        <f>①陸連データ貼付け!H1713</f>
        <v>8235</v>
      </c>
      <c r="I1713" s="30" t="str">
        <f>①陸連データ貼付け!I1713</f>
        <v>滝高クラブ</v>
      </c>
      <c r="J1713" s="30" t="str">
        <f>①陸連データ貼付け!J1713</f>
        <v>タキコウクラブ</v>
      </c>
      <c r="K1713" s="30" t="str">
        <f t="shared" si="86"/>
        <v>滝高クラブ</v>
      </c>
      <c r="L1713" s="30" t="str">
        <f>IF(①陸連データ貼付け!P1713="","",①陸連データ貼付け!P1713)</f>
        <v/>
      </c>
      <c r="M1713" s="30" t="str">
        <f>①陸連データ貼付け!Q1713</f>
        <v>一般</v>
      </c>
    </row>
    <row r="1714" spans="1:13">
      <c r="A1714" s="30" t="str">
        <f>IF(①陸連データ貼付け!M1714="","",①陸連データ貼付け!M1714)</f>
        <v>A232</v>
      </c>
      <c r="B1714" s="30" t="str">
        <f t="shared" si="84"/>
        <v>A</v>
      </c>
      <c r="C1714" s="30" t="str">
        <f t="shared" si="85"/>
        <v>232</v>
      </c>
      <c r="D1714" s="30">
        <f>①陸連データ貼付け!B1714</f>
        <v>3034616</v>
      </c>
      <c r="E1714" s="30" t="str">
        <f>①陸連データ貼付け!C1714</f>
        <v>近藤　康正</v>
      </c>
      <c r="F1714" s="30" t="str">
        <f>ASC(①陸連データ貼付け!D1714)</f>
        <v>ｺﾝﾄﾞｳ ﾔｽﾏｻ</v>
      </c>
      <c r="G1714" s="30" t="str">
        <f>①陸連データ貼付け!E1714</f>
        <v>男</v>
      </c>
      <c r="H1714" s="30">
        <f>①陸連データ貼付け!H1714</f>
        <v>8235</v>
      </c>
      <c r="I1714" s="30" t="str">
        <f>①陸連データ貼付け!I1714</f>
        <v>滝高クラブ</v>
      </c>
      <c r="J1714" s="30" t="str">
        <f>①陸連データ貼付け!J1714</f>
        <v>タキコウクラブ</v>
      </c>
      <c r="K1714" s="30" t="str">
        <f t="shared" si="86"/>
        <v>滝高クラブ</v>
      </c>
      <c r="L1714" s="30" t="str">
        <f>IF(①陸連データ貼付け!P1714="","",①陸連データ貼付け!P1714)</f>
        <v/>
      </c>
      <c r="M1714" s="30" t="str">
        <f>①陸連データ貼付け!Q1714</f>
        <v>一般</v>
      </c>
    </row>
    <row r="1715" spans="1:13">
      <c r="A1715" s="30" t="str">
        <f>IF(①陸連データ貼付け!M1715="","",①陸連データ貼付け!M1715)</f>
        <v>A235</v>
      </c>
      <c r="B1715" s="30" t="str">
        <f t="shared" si="84"/>
        <v>A</v>
      </c>
      <c r="C1715" s="30" t="str">
        <f t="shared" si="85"/>
        <v>235</v>
      </c>
      <c r="D1715" s="30">
        <f>①陸連データ貼付け!B1715</f>
        <v>3112310</v>
      </c>
      <c r="E1715" s="30" t="str">
        <f>①陸連データ貼付け!C1715</f>
        <v>清水　敬介</v>
      </c>
      <c r="F1715" s="30" t="str">
        <f>ASC(①陸連データ貼付け!D1715)</f>
        <v>ｼﾐｽﾞ ｹｲｽｹ</v>
      </c>
      <c r="G1715" s="30" t="str">
        <f>①陸連データ貼付け!E1715</f>
        <v>男</v>
      </c>
      <c r="H1715" s="30">
        <f>①陸連データ貼付け!H1715</f>
        <v>8235</v>
      </c>
      <c r="I1715" s="30" t="str">
        <f>①陸連データ貼付け!I1715</f>
        <v>滝高クラブ</v>
      </c>
      <c r="J1715" s="30" t="str">
        <f>①陸連データ貼付け!J1715</f>
        <v>タキコウクラブ</v>
      </c>
      <c r="K1715" s="30" t="str">
        <f t="shared" si="86"/>
        <v>滝高クラブ</v>
      </c>
      <c r="L1715" s="30" t="str">
        <f>IF(①陸連データ貼付け!P1715="","",①陸連データ貼付け!P1715)</f>
        <v/>
      </c>
      <c r="M1715" s="30" t="str">
        <f>①陸連データ貼付け!Q1715</f>
        <v>一般</v>
      </c>
    </row>
    <row r="1716" spans="1:13">
      <c r="A1716" s="30" t="str">
        <f>IF(①陸連データ貼付け!M1716="","",①陸連データ貼付け!M1716)</f>
        <v>2-081</v>
      </c>
      <c r="B1716" s="30" t="str">
        <f t="shared" si="84"/>
        <v>2</v>
      </c>
      <c r="C1716" s="30" t="str">
        <f t="shared" si="85"/>
        <v>-081</v>
      </c>
      <c r="D1716" s="30">
        <f>①陸連データ貼付け!B1716</f>
        <v>2991324</v>
      </c>
      <c r="E1716" s="30" t="str">
        <f>①陸連データ貼付け!C1716</f>
        <v>戸松　治彦</v>
      </c>
      <c r="F1716" s="30" t="str">
        <f>ASC(①陸連データ貼付け!D1716)</f>
        <v>ﾄﾏﾂ ﾊﾙﾋｺ</v>
      </c>
      <c r="G1716" s="30" t="str">
        <f>①陸連データ貼付け!E1716</f>
        <v>男</v>
      </c>
      <c r="H1716" s="30">
        <f>①陸連データ貼付け!H1716</f>
        <v>8235</v>
      </c>
      <c r="I1716" s="30" t="str">
        <f>①陸連データ貼付け!I1716</f>
        <v>滝高クラブ</v>
      </c>
      <c r="J1716" s="30" t="str">
        <f>①陸連データ貼付け!J1716</f>
        <v>タキコウクラブ</v>
      </c>
      <c r="K1716" s="30" t="str">
        <f t="shared" si="86"/>
        <v>滝高クラブ</v>
      </c>
      <c r="L1716" s="30" t="str">
        <f>IF(①陸連データ貼付け!P1716="","",①陸連データ貼付け!P1716)</f>
        <v/>
      </c>
      <c r="M1716" s="30" t="str">
        <f>①陸連データ貼付け!Q1716</f>
        <v>一般</v>
      </c>
    </row>
    <row r="1717" spans="1:13">
      <c r="A1717" s="30" t="str">
        <f>IF(①陸連データ貼付け!M1717="","",①陸連データ貼付け!M1717)</f>
        <v>A234</v>
      </c>
      <c r="B1717" s="30" t="str">
        <f t="shared" si="84"/>
        <v>A</v>
      </c>
      <c r="C1717" s="30" t="str">
        <f t="shared" si="85"/>
        <v>234</v>
      </c>
      <c r="D1717" s="30">
        <f>①陸連データ貼付け!B1717</f>
        <v>3112299</v>
      </c>
      <c r="E1717" s="30" t="str">
        <f>①陸連データ貼付け!C1717</f>
        <v>普光　真生</v>
      </c>
      <c r="F1717" s="30" t="str">
        <f>ASC(①陸連データ貼付け!D1717)</f>
        <v>ﾌｺｳ ｼﾝｼﾞｮｳ</v>
      </c>
      <c r="G1717" s="30" t="str">
        <f>①陸連データ貼付け!E1717</f>
        <v>男</v>
      </c>
      <c r="H1717" s="30">
        <f>①陸連データ貼付け!H1717</f>
        <v>8235</v>
      </c>
      <c r="I1717" s="30" t="str">
        <f>①陸連データ貼付け!I1717</f>
        <v>滝高クラブ</v>
      </c>
      <c r="J1717" s="30" t="str">
        <f>①陸連データ貼付け!J1717</f>
        <v>タキコウクラブ</v>
      </c>
      <c r="K1717" s="30" t="str">
        <f t="shared" si="86"/>
        <v>滝高クラブ</v>
      </c>
      <c r="L1717" s="30" t="str">
        <f>IF(①陸連データ貼付け!P1717="","",①陸連データ貼付け!P1717)</f>
        <v/>
      </c>
      <c r="M1717" s="30" t="str">
        <f>①陸連データ貼付け!Q1717</f>
        <v>一般</v>
      </c>
    </row>
    <row r="1718" spans="1:13">
      <c r="A1718" s="30" t="str">
        <f>IF(①陸連データ貼付け!M1718="","",①陸連データ貼付け!M1718)</f>
        <v>2-082</v>
      </c>
      <c r="B1718" s="30" t="str">
        <f t="shared" si="84"/>
        <v>2</v>
      </c>
      <c r="C1718" s="30" t="str">
        <f t="shared" si="85"/>
        <v>-082</v>
      </c>
      <c r="D1718" s="30">
        <f>①陸連データ貼付け!B1718</f>
        <v>2991425</v>
      </c>
      <c r="E1718" s="30" t="str">
        <f>①陸連データ貼付け!C1718</f>
        <v>藤澤　哲哉</v>
      </c>
      <c r="F1718" s="30" t="str">
        <f>ASC(①陸連データ貼付け!D1718)</f>
        <v>ﾌｼﾞｻﾜ ﾃﾂﾔ</v>
      </c>
      <c r="G1718" s="30" t="str">
        <f>①陸連データ貼付け!E1718</f>
        <v>男</v>
      </c>
      <c r="H1718" s="30">
        <f>①陸連データ貼付け!H1718</f>
        <v>8235</v>
      </c>
      <c r="I1718" s="30" t="str">
        <f>①陸連データ貼付け!I1718</f>
        <v>滝高クラブ</v>
      </c>
      <c r="J1718" s="30" t="str">
        <f>①陸連データ貼付け!J1718</f>
        <v>タキコウクラブ</v>
      </c>
      <c r="K1718" s="30" t="str">
        <f t="shared" si="86"/>
        <v>滝高クラブ</v>
      </c>
      <c r="L1718" s="30" t="str">
        <f>IF(①陸連データ貼付け!P1718="","",①陸連データ貼付け!P1718)</f>
        <v/>
      </c>
      <c r="M1718" s="30" t="str">
        <f>①陸連データ貼付け!Q1718</f>
        <v>一般</v>
      </c>
    </row>
    <row r="1719" spans="1:13">
      <c r="A1719" s="30" t="str">
        <f>IF(①陸連データ貼付け!M1719="","",①陸連データ貼付け!M1719)</f>
        <v>2-083</v>
      </c>
      <c r="B1719" s="30" t="str">
        <f t="shared" si="84"/>
        <v>2</v>
      </c>
      <c r="C1719" s="30" t="str">
        <f t="shared" si="85"/>
        <v>-083</v>
      </c>
      <c r="D1719" s="30">
        <f>①陸連データ貼付け!B1719</f>
        <v>2991526</v>
      </c>
      <c r="E1719" s="30" t="str">
        <f>①陸連データ貼付け!C1719</f>
        <v>松原　友子</v>
      </c>
      <c r="F1719" s="30" t="str">
        <f>ASC(①陸連データ貼付け!D1719)</f>
        <v>ﾏﾂﾊﾞﾗ ﾄﾓｺ</v>
      </c>
      <c r="G1719" s="30" t="str">
        <f>①陸連データ貼付け!E1719</f>
        <v>女</v>
      </c>
      <c r="H1719" s="30">
        <f>①陸連データ貼付け!H1719</f>
        <v>8235</v>
      </c>
      <c r="I1719" s="30" t="str">
        <f>①陸連データ貼付け!I1719</f>
        <v>滝高クラブ</v>
      </c>
      <c r="J1719" s="30" t="str">
        <f>①陸連データ貼付け!J1719</f>
        <v>タキコウクラブ</v>
      </c>
      <c r="K1719" s="30" t="str">
        <f t="shared" si="86"/>
        <v>滝高クラブ</v>
      </c>
      <c r="L1719" s="30" t="str">
        <f>IF(①陸連データ貼付け!P1719="","",①陸連データ貼付け!P1719)</f>
        <v/>
      </c>
      <c r="M1719" s="30" t="str">
        <f>①陸連データ貼付け!Q1719</f>
        <v>一般</v>
      </c>
    </row>
    <row r="1720" spans="1:13">
      <c r="A1720" s="30" t="str">
        <f>IF(①陸連データ貼付け!M1720="","",①陸連データ貼付け!M1720)</f>
        <v>A246</v>
      </c>
      <c r="B1720" s="30" t="str">
        <f t="shared" si="84"/>
        <v>A</v>
      </c>
      <c r="C1720" s="30" t="str">
        <f t="shared" si="85"/>
        <v>246</v>
      </c>
      <c r="D1720" s="30">
        <f>①陸連データ貼付け!B1720</f>
        <v>39953433</v>
      </c>
      <c r="E1720" s="30" t="str">
        <f>①陸連データ貼付け!C1720</f>
        <v>家田　俊兵</v>
      </c>
      <c r="F1720" s="30" t="str">
        <f>ASC(①陸連データ貼付け!D1720)</f>
        <v>ｲｴﾀﾞ ｼｭﾝﾍﾟｲ</v>
      </c>
      <c r="G1720" s="30" t="str">
        <f>①陸連データ貼付け!E1720</f>
        <v>男</v>
      </c>
      <c r="H1720" s="30">
        <f>①陸連データ貼付け!H1720</f>
        <v>31300</v>
      </c>
      <c r="I1720" s="30" t="str">
        <f>①陸連データ貼付け!I1720</f>
        <v>TFO</v>
      </c>
      <c r="J1720" s="30" t="str">
        <f>①陸連データ貼付け!J1720</f>
        <v>ティーエフオー</v>
      </c>
      <c r="K1720" s="30" t="str">
        <f t="shared" si="86"/>
        <v>TFO</v>
      </c>
      <c r="L1720" s="30" t="str">
        <f>IF(①陸連データ貼付け!P1720="","",①陸連データ貼付け!P1720)</f>
        <v/>
      </c>
      <c r="M1720" s="30" t="str">
        <f>①陸連データ貼付け!Q1720</f>
        <v>一般</v>
      </c>
    </row>
    <row r="1721" spans="1:13">
      <c r="A1721" s="30" t="str">
        <f>IF(①陸連データ貼付け!M1721="","",①陸連データ貼付け!M1721)</f>
        <v>A248</v>
      </c>
      <c r="B1721" s="30" t="str">
        <f t="shared" si="84"/>
        <v>A</v>
      </c>
      <c r="C1721" s="30" t="str">
        <f t="shared" si="85"/>
        <v>248</v>
      </c>
      <c r="D1721" s="30">
        <f>①陸連データ貼付け!B1721</f>
        <v>61619528</v>
      </c>
      <c r="E1721" s="30" t="str">
        <f>①陸連データ貼付け!C1721</f>
        <v>内田　宇宙</v>
      </c>
      <c r="F1721" s="30" t="str">
        <f>ASC(①陸連データ貼付け!D1721)</f>
        <v>ｳﾁﾀﾞ ｿﾗ</v>
      </c>
      <c r="G1721" s="30" t="str">
        <f>①陸連データ貼付け!E1721</f>
        <v>男</v>
      </c>
      <c r="H1721" s="30">
        <f>①陸連データ貼付け!H1721</f>
        <v>31300</v>
      </c>
      <c r="I1721" s="30" t="str">
        <f>①陸連データ貼付け!I1721</f>
        <v>TFO</v>
      </c>
      <c r="J1721" s="30" t="str">
        <f>①陸連データ貼付け!J1721</f>
        <v>ティーエフオー</v>
      </c>
      <c r="K1721" s="30" t="str">
        <f t="shared" si="86"/>
        <v>TFO</v>
      </c>
      <c r="L1721" s="30" t="str">
        <f>IF(①陸連データ貼付け!P1721="","",①陸連データ貼付け!P1721)</f>
        <v/>
      </c>
      <c r="M1721" s="30" t="str">
        <f>①陸連データ貼付け!Q1721</f>
        <v>一般</v>
      </c>
    </row>
    <row r="1722" spans="1:13">
      <c r="A1722" s="30" t="str">
        <f>IF(①陸連データ貼付け!M1722="","",①陸連データ貼付け!M1722)</f>
        <v>A247</v>
      </c>
      <c r="B1722" s="30" t="str">
        <f t="shared" si="84"/>
        <v>A</v>
      </c>
      <c r="C1722" s="30" t="str">
        <f t="shared" si="85"/>
        <v>247</v>
      </c>
      <c r="D1722" s="30">
        <f>①陸連データ貼付け!B1722</f>
        <v>59841027</v>
      </c>
      <c r="E1722" s="30" t="str">
        <f>①陸連データ貼付け!C1722</f>
        <v>大薮　祐歳</v>
      </c>
      <c r="F1722" s="30" t="str">
        <f>ASC(①陸連データ貼付け!D1722)</f>
        <v>ｵｵﾔﾌﾞ ﾕｳﾄ</v>
      </c>
      <c r="G1722" s="30" t="str">
        <f>①陸連データ貼付け!E1722</f>
        <v>男</v>
      </c>
      <c r="H1722" s="30">
        <f>①陸連データ貼付け!H1722</f>
        <v>31300</v>
      </c>
      <c r="I1722" s="30" t="str">
        <f>①陸連データ貼付け!I1722</f>
        <v>TFO</v>
      </c>
      <c r="J1722" s="30" t="str">
        <f>①陸連データ貼付け!J1722</f>
        <v>ティーエフオー</v>
      </c>
      <c r="K1722" s="30" t="str">
        <f t="shared" si="86"/>
        <v>TFO</v>
      </c>
      <c r="L1722" s="30" t="str">
        <f>IF(①陸連データ貼付け!P1722="","",①陸連データ貼付け!P1722)</f>
        <v/>
      </c>
      <c r="M1722" s="30" t="str">
        <f>①陸連データ貼付け!Q1722</f>
        <v>一般</v>
      </c>
    </row>
    <row r="1723" spans="1:13">
      <c r="A1723" s="30" t="str">
        <f>IF(①陸連データ貼付け!M1723="","",①陸連データ貼付け!M1723)</f>
        <v>A251</v>
      </c>
      <c r="B1723" s="30" t="str">
        <f t="shared" si="84"/>
        <v>A</v>
      </c>
      <c r="C1723" s="30" t="str">
        <f t="shared" si="85"/>
        <v>251</v>
      </c>
      <c r="D1723" s="30">
        <f>①陸連データ貼付け!B1723</f>
        <v>68452227</v>
      </c>
      <c r="E1723" s="30" t="str">
        <f>①陸連データ貼付け!C1723</f>
        <v>児嶋　修也</v>
      </c>
      <c r="F1723" s="30" t="str">
        <f>ASC(①陸連データ貼付け!D1723)</f>
        <v>ｺｼﾞﾏ ｼｭｳﾔ</v>
      </c>
      <c r="G1723" s="30" t="str">
        <f>①陸連データ貼付け!E1723</f>
        <v>男</v>
      </c>
      <c r="H1723" s="30">
        <f>①陸連データ貼付け!H1723</f>
        <v>31300</v>
      </c>
      <c r="I1723" s="30" t="str">
        <f>①陸連データ貼付け!I1723</f>
        <v>TFO</v>
      </c>
      <c r="J1723" s="30" t="str">
        <f>①陸連データ貼付け!J1723</f>
        <v>ティーエフオー</v>
      </c>
      <c r="K1723" s="30" t="str">
        <f t="shared" si="86"/>
        <v>TFO</v>
      </c>
      <c r="L1723" s="30" t="str">
        <f>IF(①陸連データ貼付け!P1723="","",①陸連データ貼付け!P1723)</f>
        <v/>
      </c>
      <c r="M1723" s="30" t="str">
        <f>①陸連データ貼付け!Q1723</f>
        <v>一般</v>
      </c>
    </row>
    <row r="1724" spans="1:13">
      <c r="A1724" s="30" t="str">
        <f>IF(①陸連データ貼付け!M1724="","",①陸連データ貼付け!M1724)</f>
        <v>A250</v>
      </c>
      <c r="B1724" s="30" t="str">
        <f t="shared" si="84"/>
        <v>A</v>
      </c>
      <c r="C1724" s="30" t="str">
        <f t="shared" si="85"/>
        <v>250</v>
      </c>
      <c r="D1724" s="30">
        <f>①陸連データ貼付け!B1724</f>
        <v>62324623</v>
      </c>
      <c r="E1724" s="30" t="str">
        <f>①陸連データ貼付け!C1724</f>
        <v>杉本　龍聖</v>
      </c>
      <c r="F1724" s="30" t="str">
        <f>ASC(①陸連データ貼付け!D1724)</f>
        <v>ｽｷﾞﾓﾄ ﾘｭｳｾｲ</v>
      </c>
      <c r="G1724" s="30" t="str">
        <f>①陸連データ貼付け!E1724</f>
        <v>男</v>
      </c>
      <c r="H1724" s="30">
        <f>①陸連データ貼付け!H1724</f>
        <v>31300</v>
      </c>
      <c r="I1724" s="30" t="str">
        <f>①陸連データ貼付け!I1724</f>
        <v>TFO</v>
      </c>
      <c r="J1724" s="30" t="str">
        <f>①陸連データ貼付け!J1724</f>
        <v>ティーエフオー</v>
      </c>
      <c r="K1724" s="30" t="str">
        <f t="shared" si="86"/>
        <v>TFO</v>
      </c>
      <c r="L1724" s="30" t="str">
        <f>IF(①陸連データ貼付け!P1724="","",①陸連データ貼付け!P1724)</f>
        <v/>
      </c>
      <c r="M1724" s="30" t="str">
        <f>①陸連データ貼付け!Q1724</f>
        <v>一般</v>
      </c>
    </row>
    <row r="1725" spans="1:13">
      <c r="A1725" s="30" t="str">
        <f>IF(①陸連データ貼付け!M1725="","",①陸連データ貼付け!M1725)</f>
        <v>A252</v>
      </c>
      <c r="B1725" s="30" t="str">
        <f t="shared" si="84"/>
        <v>A</v>
      </c>
      <c r="C1725" s="30" t="str">
        <f t="shared" si="85"/>
        <v>252</v>
      </c>
      <c r="D1725" s="30">
        <f>①陸連データ貼付け!B1725</f>
        <v>102795125</v>
      </c>
      <c r="E1725" s="30" t="str">
        <f>①陸連データ貼付け!C1725</f>
        <v>高瀬屋　光一</v>
      </c>
      <c r="F1725" s="30" t="str">
        <f>ASC(①陸連データ貼付け!D1725)</f>
        <v>ﾀｶｾﾔ ｺｳｲﾁ</v>
      </c>
      <c r="G1725" s="30" t="str">
        <f>①陸連データ貼付け!E1725</f>
        <v>男</v>
      </c>
      <c r="H1725" s="30">
        <f>①陸連データ貼付け!H1725</f>
        <v>31300</v>
      </c>
      <c r="I1725" s="30" t="str">
        <f>①陸連データ貼付け!I1725</f>
        <v>TFO</v>
      </c>
      <c r="J1725" s="30" t="str">
        <f>①陸連データ貼付け!J1725</f>
        <v>ティーエフオー</v>
      </c>
      <c r="K1725" s="30" t="str">
        <f t="shared" si="86"/>
        <v>TFO</v>
      </c>
      <c r="L1725" s="30" t="str">
        <f>IF(①陸連データ貼付け!P1725="","",①陸連データ貼付け!P1725)</f>
        <v/>
      </c>
      <c r="M1725" s="30" t="str">
        <f>①陸連データ貼付け!Q1725</f>
        <v>一般</v>
      </c>
    </row>
    <row r="1726" spans="1:13">
      <c r="A1726" s="30" t="str">
        <f>IF(①陸連データ貼付け!M1726="","",①陸連データ貼付け!M1726)</f>
        <v>A249</v>
      </c>
      <c r="B1726" s="30" t="str">
        <f t="shared" si="84"/>
        <v>A</v>
      </c>
      <c r="C1726" s="30" t="str">
        <f t="shared" si="85"/>
        <v>249</v>
      </c>
      <c r="D1726" s="30">
        <f>①陸連データ貼付け!B1726</f>
        <v>62322520</v>
      </c>
      <c r="E1726" s="30" t="str">
        <f>①陸連データ貼付け!C1726</f>
        <v>藤原　拓海</v>
      </c>
      <c r="F1726" s="30" t="str">
        <f>ASC(①陸連データ貼付け!D1726)</f>
        <v>ﾌｼﾞﾜﾗ ﾀｸﾐ</v>
      </c>
      <c r="G1726" s="30" t="str">
        <f>①陸連データ貼付け!E1726</f>
        <v>男</v>
      </c>
      <c r="H1726" s="30">
        <f>①陸連データ貼付け!H1726</f>
        <v>31300</v>
      </c>
      <c r="I1726" s="30" t="str">
        <f>①陸連データ貼付け!I1726</f>
        <v>TFO</v>
      </c>
      <c r="J1726" s="30" t="str">
        <f>①陸連データ貼付け!J1726</f>
        <v>ティーエフオー</v>
      </c>
      <c r="K1726" s="30" t="str">
        <f t="shared" si="86"/>
        <v>TFO</v>
      </c>
      <c r="L1726" s="30" t="str">
        <f>IF(①陸連データ貼付け!P1726="","",①陸連データ貼付け!P1726)</f>
        <v/>
      </c>
      <c r="M1726" s="30" t="str">
        <f>①陸連データ貼付け!Q1726</f>
        <v>一般</v>
      </c>
    </row>
    <row r="1727" spans="1:13">
      <c r="A1727" s="30" t="str">
        <f>IF(①陸連データ貼付け!M1727="","",①陸連データ貼付け!M1727)</f>
        <v>A245</v>
      </c>
      <c r="B1727" s="30" t="str">
        <f t="shared" si="84"/>
        <v>A</v>
      </c>
      <c r="C1727" s="30" t="str">
        <f t="shared" si="85"/>
        <v>245</v>
      </c>
      <c r="D1727" s="30">
        <f>①陸連データ貼付け!B1727</f>
        <v>39464632</v>
      </c>
      <c r="E1727" s="30" t="str">
        <f>①陸連データ貼付け!C1727</f>
        <v>牧野　響</v>
      </c>
      <c r="F1727" s="30" t="str">
        <f>ASC(①陸連データ貼付け!D1727)</f>
        <v>ﾏｷﾉ ﾋﾋﾞｷ</v>
      </c>
      <c r="G1727" s="30" t="str">
        <f>①陸連データ貼付け!E1727</f>
        <v>男</v>
      </c>
      <c r="H1727" s="30">
        <f>①陸連データ貼付け!H1727</f>
        <v>31300</v>
      </c>
      <c r="I1727" s="30" t="str">
        <f>①陸連データ貼付け!I1727</f>
        <v>TFO</v>
      </c>
      <c r="J1727" s="30" t="str">
        <f>①陸連データ貼付け!J1727</f>
        <v>ティーエフオー</v>
      </c>
      <c r="K1727" s="30" t="str">
        <f t="shared" si="86"/>
        <v>TFO</v>
      </c>
      <c r="L1727" s="30" t="str">
        <f>IF(①陸連データ貼付け!P1727="","",①陸連データ貼付け!P1727)</f>
        <v/>
      </c>
      <c r="M1727" s="30" t="str">
        <f>①陸連データ貼付け!Q1727</f>
        <v>一般</v>
      </c>
    </row>
    <row r="1728" spans="1:13">
      <c r="A1728" s="30" t="str">
        <f>IF(①陸連データ貼付け!M1728="","",①陸連データ貼付け!M1728)</f>
        <v>A48</v>
      </c>
      <c r="B1728" s="30" t="str">
        <f t="shared" si="84"/>
        <v>A</v>
      </c>
      <c r="C1728" s="30" t="str">
        <f t="shared" si="85"/>
        <v>48</v>
      </c>
      <c r="D1728" s="30">
        <f>①陸連データ貼付け!B1728</f>
        <v>3112077</v>
      </c>
      <c r="E1728" s="30" t="str">
        <f>①陸連データ貼付け!C1728</f>
        <v>伊藤　賢一</v>
      </c>
      <c r="F1728" s="30" t="str">
        <f>ASC(①陸連データ貼付け!D1728)</f>
        <v>ｲﾄｳ ｹﾝｲﾁ</v>
      </c>
      <c r="G1728" s="30" t="str">
        <f>①陸連データ貼付け!E1728</f>
        <v>男</v>
      </c>
      <c r="H1728" s="30">
        <f>①陸連データ貼付け!H1728</f>
        <v>8206</v>
      </c>
      <c r="I1728" s="30" t="str">
        <f>①陸連データ貼付け!I1728</f>
        <v>豊田合成</v>
      </c>
      <c r="J1728" s="30" t="str">
        <f>①陸連データ貼付け!J1728</f>
        <v>トヨダゴウセイ</v>
      </c>
      <c r="K1728" s="30" t="str">
        <f t="shared" si="86"/>
        <v>豊田合成</v>
      </c>
      <c r="L1728" s="30" t="str">
        <f>IF(①陸連データ貼付け!P1728="","",①陸連データ貼付け!P1728)</f>
        <v/>
      </c>
      <c r="M1728" s="30" t="str">
        <f>①陸連データ貼付け!Q1728</f>
        <v>一般</v>
      </c>
    </row>
    <row r="1729" spans="1:13">
      <c r="A1729" s="30" t="str">
        <f>IF(①陸連データ貼付け!M1729="","",①陸連データ貼付け!M1729)</f>
        <v>2-004</v>
      </c>
      <c r="B1729" s="30" t="str">
        <f t="shared" si="84"/>
        <v>2</v>
      </c>
      <c r="C1729" s="30" t="str">
        <f t="shared" si="85"/>
        <v>-004</v>
      </c>
      <c r="D1729" s="30">
        <f>①陸連データ貼付け!B1729</f>
        <v>2962524</v>
      </c>
      <c r="E1729" s="30" t="str">
        <f>①陸連データ貼付け!C1729</f>
        <v>神田　邦雄</v>
      </c>
      <c r="F1729" s="30" t="str">
        <f>ASC(①陸連データ貼付け!D1729)</f>
        <v>ｶﾝﾀﾞ ｸﾆｵ</v>
      </c>
      <c r="G1729" s="30" t="str">
        <f>①陸連データ貼付け!E1729</f>
        <v>男</v>
      </c>
      <c r="H1729" s="30">
        <f>①陸連データ貼付け!H1729</f>
        <v>8206</v>
      </c>
      <c r="I1729" s="30" t="str">
        <f>①陸連データ貼付け!I1729</f>
        <v>豊田合成</v>
      </c>
      <c r="J1729" s="30" t="str">
        <f>①陸連データ貼付け!J1729</f>
        <v>トヨダゴウセイ</v>
      </c>
      <c r="K1729" s="30" t="str">
        <f t="shared" si="86"/>
        <v>豊田合成</v>
      </c>
      <c r="L1729" s="30" t="str">
        <f>IF(①陸連データ貼付け!P1729="","",①陸連データ貼付け!P1729)</f>
        <v/>
      </c>
      <c r="M1729" s="30" t="str">
        <f>①陸連データ貼付け!Q1729</f>
        <v>一般</v>
      </c>
    </row>
    <row r="1730" spans="1:13">
      <c r="A1730" s="30" t="str">
        <f>IF(①陸連データ貼付け!M1730="","",①陸連データ貼付け!M1730)</f>
        <v>A49</v>
      </c>
      <c r="B1730" s="30" t="str">
        <f t="shared" si="84"/>
        <v>A</v>
      </c>
      <c r="C1730" s="30" t="str">
        <f t="shared" si="85"/>
        <v>49</v>
      </c>
      <c r="D1730" s="30">
        <f>①陸連データ貼付け!B1730</f>
        <v>3112188</v>
      </c>
      <c r="E1730" s="30" t="str">
        <f>①陸連データ貼付け!C1730</f>
        <v>小原　勇造</v>
      </c>
      <c r="F1730" s="30" t="str">
        <f>ASC(①陸連データ貼付け!D1730)</f>
        <v>ｺﾊﾗ ﾕｳｿﾞｳ</v>
      </c>
      <c r="G1730" s="30" t="str">
        <f>①陸連データ貼付け!E1730</f>
        <v>男</v>
      </c>
      <c r="H1730" s="30">
        <f>①陸連データ貼付け!H1730</f>
        <v>8206</v>
      </c>
      <c r="I1730" s="30" t="str">
        <f>①陸連データ貼付け!I1730</f>
        <v>豊田合成</v>
      </c>
      <c r="J1730" s="30" t="str">
        <f>①陸連データ貼付け!J1730</f>
        <v>トヨダゴウセイ</v>
      </c>
      <c r="K1730" s="30" t="str">
        <f t="shared" si="86"/>
        <v>豊田合成</v>
      </c>
      <c r="L1730" s="30" t="str">
        <f>IF(①陸連データ貼付け!P1730="","",①陸連データ貼付け!P1730)</f>
        <v/>
      </c>
      <c r="M1730" s="30" t="str">
        <f>①陸連データ貼付け!Q1730</f>
        <v>一般</v>
      </c>
    </row>
    <row r="1731" spans="1:13">
      <c r="A1731" s="30" t="str">
        <f>IF(①陸連データ貼付け!M1731="","",①陸連データ貼付け!M1731)</f>
        <v>2-005</v>
      </c>
      <c r="B1731" s="30" t="str">
        <f t="shared" si="84"/>
        <v>2</v>
      </c>
      <c r="C1731" s="30" t="str">
        <f t="shared" si="85"/>
        <v>-005</v>
      </c>
      <c r="D1731" s="30">
        <f>①陸連データ貼付け!B1731</f>
        <v>2962625</v>
      </c>
      <c r="E1731" s="30" t="str">
        <f>①陸連データ貼付け!C1731</f>
        <v>高山　幸四郎</v>
      </c>
      <c r="F1731" s="30" t="str">
        <f>ASC(①陸連データ貼付け!D1731)</f>
        <v>ﾀｶﾔﾏ ｺｳｼﾛｳ</v>
      </c>
      <c r="G1731" s="30" t="str">
        <f>①陸連データ貼付け!E1731</f>
        <v>男</v>
      </c>
      <c r="H1731" s="30">
        <f>①陸連データ貼付け!H1731</f>
        <v>8206</v>
      </c>
      <c r="I1731" s="30" t="str">
        <f>①陸連データ貼付け!I1731</f>
        <v>豊田合成</v>
      </c>
      <c r="J1731" s="30" t="str">
        <f>①陸連データ貼付け!J1731</f>
        <v>トヨダゴウセイ</v>
      </c>
      <c r="K1731" s="30" t="str">
        <f t="shared" si="86"/>
        <v>豊田合成</v>
      </c>
      <c r="L1731" s="30" t="str">
        <f>IF(①陸連データ貼付け!P1731="","",①陸連データ貼付け!P1731)</f>
        <v/>
      </c>
      <c r="M1731" s="30" t="str">
        <f>①陸連データ貼付け!Q1731</f>
        <v>一般</v>
      </c>
    </row>
    <row r="1732" spans="1:13">
      <c r="A1732" s="30" t="str">
        <f>IF(①陸連データ貼付け!M1732="","",①陸連データ貼付け!M1732)</f>
        <v>2-008</v>
      </c>
      <c r="B1732" s="30" t="str">
        <f t="shared" si="84"/>
        <v>2</v>
      </c>
      <c r="C1732" s="30" t="str">
        <f t="shared" si="85"/>
        <v>-008</v>
      </c>
      <c r="D1732" s="30">
        <f>①陸連データ貼付け!B1732</f>
        <v>96811934</v>
      </c>
      <c r="E1732" s="30" t="str">
        <f>①陸連データ貼付け!C1732</f>
        <v>田中　厚子</v>
      </c>
      <c r="F1732" s="30" t="str">
        <f>ASC(①陸連データ貼付け!D1732)</f>
        <v>ﾀﾅｶ ｱﾂｺ</v>
      </c>
      <c r="G1732" s="30" t="str">
        <f>①陸連データ貼付け!E1732</f>
        <v>女</v>
      </c>
      <c r="H1732" s="30">
        <f>①陸連データ貼付け!H1732</f>
        <v>8206</v>
      </c>
      <c r="I1732" s="30" t="str">
        <f>①陸連データ貼付け!I1732</f>
        <v>豊田合成</v>
      </c>
      <c r="J1732" s="30" t="str">
        <f>①陸連データ貼付け!J1732</f>
        <v>トヨダゴウセイ</v>
      </c>
      <c r="K1732" s="30" t="str">
        <f t="shared" si="86"/>
        <v>豊田合成</v>
      </c>
      <c r="L1732" s="30" t="str">
        <f>IF(①陸連データ貼付け!P1732="","",①陸連データ貼付け!P1732)</f>
        <v/>
      </c>
      <c r="M1732" s="30" t="str">
        <f>①陸連データ貼付け!Q1732</f>
        <v>一般</v>
      </c>
    </row>
    <row r="1733" spans="1:13">
      <c r="A1733" s="30" t="str">
        <f>IF(①陸連データ貼付け!M1733="","",①陸連データ貼付け!M1733)</f>
        <v>2-007</v>
      </c>
      <c r="B1733" s="30" t="str">
        <f t="shared" si="84"/>
        <v>2</v>
      </c>
      <c r="C1733" s="30" t="str">
        <f t="shared" si="85"/>
        <v>-007</v>
      </c>
      <c r="D1733" s="30">
        <f>①陸連データ貼付け!B1733</f>
        <v>96809032</v>
      </c>
      <c r="E1733" s="30" t="str">
        <f>①陸連データ貼付け!C1733</f>
        <v>田中　千秋</v>
      </c>
      <c r="F1733" s="30" t="str">
        <f>ASC(①陸連データ貼付け!D1733)</f>
        <v>ﾀﾅｶ ﾁｱｷ</v>
      </c>
      <c r="G1733" s="30" t="str">
        <f>①陸連データ貼付け!E1733</f>
        <v>男</v>
      </c>
      <c r="H1733" s="30">
        <f>①陸連データ貼付け!H1733</f>
        <v>8206</v>
      </c>
      <c r="I1733" s="30" t="str">
        <f>①陸連データ貼付け!I1733</f>
        <v>豊田合成</v>
      </c>
      <c r="J1733" s="30" t="str">
        <f>①陸連データ貼付け!J1733</f>
        <v>トヨダゴウセイ</v>
      </c>
      <c r="K1733" s="30" t="str">
        <f t="shared" si="86"/>
        <v>豊田合成</v>
      </c>
      <c r="L1733" s="30" t="str">
        <f>IF(①陸連データ貼付け!P1733="","",①陸連データ貼付け!P1733)</f>
        <v/>
      </c>
      <c r="M1733" s="30" t="str">
        <f>①陸連データ貼付け!Q1733</f>
        <v>一般</v>
      </c>
    </row>
    <row r="1734" spans="1:13">
      <c r="A1734" s="30" t="str">
        <f>IF(①陸連データ貼付け!M1734="","",①陸連データ貼付け!M1734)</f>
        <v>A51</v>
      </c>
      <c r="B1734" s="30" t="str">
        <f t="shared" si="84"/>
        <v>A</v>
      </c>
      <c r="C1734" s="30" t="str">
        <f t="shared" si="85"/>
        <v>51</v>
      </c>
      <c r="D1734" s="30">
        <f>①陸連データ貼付け!B1734</f>
        <v>24747226</v>
      </c>
      <c r="E1734" s="30" t="str">
        <f>①陸連データ貼付け!C1734</f>
        <v>友松　義明</v>
      </c>
      <c r="F1734" s="30" t="str">
        <f>ASC(①陸連データ貼付け!D1734)</f>
        <v>ﾄﾓﾏﾂ ﾖｼｱｷ</v>
      </c>
      <c r="G1734" s="30" t="str">
        <f>①陸連データ貼付け!E1734</f>
        <v>男</v>
      </c>
      <c r="H1734" s="30">
        <f>①陸連データ貼付け!H1734</f>
        <v>8206</v>
      </c>
      <c r="I1734" s="30" t="str">
        <f>①陸連データ貼付け!I1734</f>
        <v>豊田合成</v>
      </c>
      <c r="J1734" s="30" t="str">
        <f>①陸連データ貼付け!J1734</f>
        <v>トヨダゴウセイ</v>
      </c>
      <c r="K1734" s="30" t="str">
        <f t="shared" si="86"/>
        <v>豊田合成</v>
      </c>
      <c r="L1734" s="30" t="str">
        <f>IF(①陸連データ貼付け!P1734="","",①陸連データ貼付け!P1734)</f>
        <v/>
      </c>
      <c r="M1734" s="30" t="str">
        <f>①陸連データ貼付け!Q1734</f>
        <v>一般</v>
      </c>
    </row>
    <row r="1735" spans="1:13">
      <c r="A1735" s="30" t="str">
        <f>IF(①陸連データ貼付け!M1735="","",①陸連データ貼付け!M1735)</f>
        <v>A50</v>
      </c>
      <c r="B1735" s="30" t="str">
        <f t="shared" si="84"/>
        <v>A</v>
      </c>
      <c r="C1735" s="30" t="str">
        <f t="shared" si="85"/>
        <v>50</v>
      </c>
      <c r="D1735" s="30">
        <f>①陸連データ貼付け!B1735</f>
        <v>19667534</v>
      </c>
      <c r="E1735" s="30" t="str">
        <f>①陸連データ貼付け!C1735</f>
        <v>野々垣　秀治</v>
      </c>
      <c r="F1735" s="30" t="str">
        <f>ASC(①陸連データ貼付け!D1735)</f>
        <v>ﾉﾉｶﾞｷ ﾋﾃﾞﾊﾙ</v>
      </c>
      <c r="G1735" s="30" t="str">
        <f>①陸連データ貼付け!E1735</f>
        <v>男</v>
      </c>
      <c r="H1735" s="30">
        <f>①陸連データ貼付け!H1735</f>
        <v>8206</v>
      </c>
      <c r="I1735" s="30" t="str">
        <f>①陸連データ貼付け!I1735</f>
        <v>豊田合成</v>
      </c>
      <c r="J1735" s="30" t="str">
        <f>①陸連データ貼付け!J1735</f>
        <v>トヨダゴウセイ</v>
      </c>
      <c r="K1735" s="30" t="str">
        <f t="shared" si="86"/>
        <v>豊田合成</v>
      </c>
      <c r="L1735" s="30" t="str">
        <f>IF(①陸連データ貼付け!P1735="","",①陸連データ貼付け!P1735)</f>
        <v/>
      </c>
      <c r="M1735" s="30" t="str">
        <f>①陸連データ貼付け!Q1735</f>
        <v>一般</v>
      </c>
    </row>
    <row r="1736" spans="1:13">
      <c r="A1736" s="30" t="str">
        <f>IF(①陸連データ貼付け!M1736="","",①陸連データ貼付け!M1736)</f>
        <v>A46</v>
      </c>
      <c r="B1736" s="30" t="str">
        <f t="shared" si="84"/>
        <v>A</v>
      </c>
      <c r="C1736" s="30" t="str">
        <f t="shared" si="85"/>
        <v>46</v>
      </c>
      <c r="D1736" s="30">
        <f>①陸連データ貼付け!B1736</f>
        <v>2962726</v>
      </c>
      <c r="E1736" s="30" t="str">
        <f>①陸連データ貼付け!C1736</f>
        <v>姫野　泰志</v>
      </c>
      <c r="F1736" s="30" t="str">
        <f>ASC(①陸連データ貼付け!D1736)</f>
        <v>ﾋﾒﾉ ﾀｲｼﾞ</v>
      </c>
      <c r="G1736" s="30" t="str">
        <f>①陸連データ貼付け!E1736</f>
        <v>男</v>
      </c>
      <c r="H1736" s="30">
        <f>①陸連データ貼付け!H1736</f>
        <v>8206</v>
      </c>
      <c r="I1736" s="30" t="str">
        <f>①陸連データ貼付け!I1736</f>
        <v>豊田合成</v>
      </c>
      <c r="J1736" s="30" t="str">
        <f>①陸連データ貼付け!J1736</f>
        <v>トヨダゴウセイ</v>
      </c>
      <c r="K1736" s="30" t="str">
        <f t="shared" si="86"/>
        <v>豊田合成</v>
      </c>
      <c r="L1736" s="30" t="str">
        <f>IF(①陸連データ貼付け!P1736="","",①陸連データ貼付け!P1736)</f>
        <v/>
      </c>
      <c r="M1736" s="30" t="str">
        <f>①陸連データ貼付け!Q1736</f>
        <v>一般</v>
      </c>
    </row>
    <row r="1737" spans="1:13">
      <c r="A1737" s="30" t="str">
        <f>IF(①陸連データ貼付け!M1737="","",①陸連データ貼付け!M1737)</f>
        <v>A47</v>
      </c>
      <c r="B1737" s="30" t="str">
        <f t="shared" si="84"/>
        <v>A</v>
      </c>
      <c r="C1737" s="30" t="str">
        <f t="shared" si="85"/>
        <v>47</v>
      </c>
      <c r="D1737" s="30">
        <f>①陸連データ貼付け!B1737</f>
        <v>2963424</v>
      </c>
      <c r="E1737" s="30" t="str">
        <f>①陸連データ貼付け!C1737</f>
        <v>松本　文男</v>
      </c>
      <c r="F1737" s="30" t="str">
        <f>ASC(①陸連データ貼付け!D1737)</f>
        <v>ﾏﾂﾓﾄ ﾌﾐｵ</v>
      </c>
      <c r="G1737" s="30" t="str">
        <f>①陸連データ貼付け!E1737</f>
        <v>男</v>
      </c>
      <c r="H1737" s="30">
        <f>①陸連データ貼付け!H1737</f>
        <v>8206</v>
      </c>
      <c r="I1737" s="30" t="str">
        <f>①陸連データ貼付け!I1737</f>
        <v>豊田合成</v>
      </c>
      <c r="J1737" s="30" t="str">
        <f>①陸連データ貼付け!J1737</f>
        <v>トヨダゴウセイ</v>
      </c>
      <c r="K1737" s="30" t="str">
        <f t="shared" si="86"/>
        <v>豊田合成</v>
      </c>
      <c r="L1737" s="30" t="str">
        <f>IF(①陸連データ貼付け!P1737="","",①陸連データ貼付け!P1737)</f>
        <v/>
      </c>
      <c r="M1737" s="30" t="str">
        <f>①陸連データ貼付け!Q1737</f>
        <v>一般</v>
      </c>
    </row>
    <row r="1738" spans="1:13">
      <c r="A1738" s="30" t="str">
        <f>IF(①陸連データ貼付け!M1738="","",①陸連データ貼付け!M1738)</f>
        <v>2-006</v>
      </c>
      <c r="B1738" s="30" t="str">
        <f t="shared" si="84"/>
        <v>2</v>
      </c>
      <c r="C1738" s="30" t="str">
        <f t="shared" si="85"/>
        <v>-006</v>
      </c>
      <c r="D1738" s="30">
        <f>①陸連データ貼付け!B1738</f>
        <v>2962928</v>
      </c>
      <c r="E1738" s="30" t="str">
        <f>①陸連データ貼付け!C1738</f>
        <v>森岡　秀年</v>
      </c>
      <c r="F1738" s="30" t="str">
        <f>ASC(①陸連データ貼付け!D1738)</f>
        <v>ﾓﾘｵｶ ﾋﾃﾞﾄｼ</v>
      </c>
      <c r="G1738" s="30" t="str">
        <f>①陸連データ貼付け!E1738</f>
        <v>男</v>
      </c>
      <c r="H1738" s="30">
        <f>①陸連データ貼付け!H1738</f>
        <v>8206</v>
      </c>
      <c r="I1738" s="30" t="str">
        <f>①陸連データ貼付け!I1738</f>
        <v>豊田合成</v>
      </c>
      <c r="J1738" s="30" t="str">
        <f>①陸連データ貼付け!J1738</f>
        <v>トヨダゴウセイ</v>
      </c>
      <c r="K1738" s="30" t="str">
        <f t="shared" si="86"/>
        <v>豊田合成</v>
      </c>
      <c r="L1738" s="30" t="str">
        <f>IF(①陸連データ貼付け!P1738="","",①陸連データ貼付け!P1738)</f>
        <v/>
      </c>
      <c r="M1738" s="30" t="str">
        <f>①陸連データ貼付け!Q1738</f>
        <v>一般</v>
      </c>
    </row>
    <row r="1739" spans="1:13">
      <c r="A1739" s="30" t="str">
        <f>IF(①陸連データ貼付け!M1739="","",①陸連データ貼付け!M1739)</f>
        <v>A52</v>
      </c>
      <c r="B1739" s="30" t="str">
        <f t="shared" si="84"/>
        <v>A</v>
      </c>
      <c r="C1739" s="30" t="str">
        <f t="shared" si="85"/>
        <v>52</v>
      </c>
      <c r="D1739" s="30">
        <f>①陸連データ貼付け!B1739</f>
        <v>35128524</v>
      </c>
      <c r="E1739" s="30" t="str">
        <f>①陸連データ貼付け!C1739</f>
        <v>山﨑　真輝</v>
      </c>
      <c r="F1739" s="30" t="str">
        <f>ASC(①陸連データ貼付け!D1739)</f>
        <v>ﾔﾏｻﾞｷ ﾏｻﾃﾙ</v>
      </c>
      <c r="G1739" s="30" t="str">
        <f>①陸連データ貼付け!E1739</f>
        <v>男</v>
      </c>
      <c r="H1739" s="30">
        <f>①陸連データ貼付け!H1739</f>
        <v>8206</v>
      </c>
      <c r="I1739" s="30" t="str">
        <f>①陸連データ貼付け!I1739</f>
        <v>豊田合成</v>
      </c>
      <c r="J1739" s="30" t="str">
        <f>①陸連データ貼付け!J1739</f>
        <v>トヨダゴウセイ</v>
      </c>
      <c r="K1739" s="30" t="str">
        <f t="shared" si="86"/>
        <v>豊田合成</v>
      </c>
      <c r="L1739" s="30" t="str">
        <f>IF(①陸連データ貼付け!P1739="","",①陸連データ貼付け!P1739)</f>
        <v/>
      </c>
      <c r="M1739" s="30" t="str">
        <f>①陸連データ貼付け!Q1739</f>
        <v>一般</v>
      </c>
    </row>
    <row r="1740" spans="1:13">
      <c r="A1740" s="30" t="str">
        <f>IF(①陸連データ貼付け!M1740="","",①陸連データ貼付け!M1740)</f>
        <v>2-050</v>
      </c>
      <c r="B1740" s="30" t="str">
        <f t="shared" si="84"/>
        <v>2</v>
      </c>
      <c r="C1740" s="30" t="str">
        <f t="shared" si="85"/>
        <v>-050</v>
      </c>
      <c r="D1740" s="30">
        <f>①陸連データ貼付け!B1740</f>
        <v>4461924</v>
      </c>
      <c r="E1740" s="30" t="str">
        <f>①陸連データ貼付け!C1740</f>
        <v>青山　充資</v>
      </c>
      <c r="F1740" s="30" t="str">
        <f>ASC(①陸連データ貼付け!D1740)</f>
        <v>ｱｵﾔﾏ ｱﾂｼ</v>
      </c>
      <c r="G1740" s="30" t="str">
        <f>①陸連データ貼付け!E1740</f>
        <v>男</v>
      </c>
      <c r="H1740" s="30">
        <f>①陸連データ貼付け!H1740</f>
        <v>8233</v>
      </c>
      <c r="I1740" s="30" t="str">
        <f>①陸連データ貼付け!I1740</f>
        <v>日体大尾張クラブ</v>
      </c>
      <c r="J1740" s="30" t="str">
        <f>①陸連データ貼付け!J1740</f>
        <v>ニッタイダイオワリクラブ</v>
      </c>
      <c r="K1740" s="30" t="str">
        <f t="shared" si="86"/>
        <v>日体大尾張クラブ</v>
      </c>
      <c r="L1740" s="30" t="str">
        <f>IF(①陸連データ貼付け!P1740="","",①陸連データ貼付け!P1740)</f>
        <v/>
      </c>
      <c r="M1740" s="30" t="str">
        <f>①陸連データ貼付け!Q1740</f>
        <v>一般</v>
      </c>
    </row>
  </sheetData>
  <phoneticPr fontId="38"/>
  <pageMargins left="0.7" right="0.7" top="0.75" bottom="0.75" header="0.3" footer="0.3"/>
  <pageSetup paperSize="9" orientation="portrait" horizontalDpi="4294967294"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I174"/>
  <sheetViews>
    <sheetView topLeftCell="A154" workbookViewId="0">
      <selection activeCell="C9" sqref="C9"/>
    </sheetView>
  </sheetViews>
  <sheetFormatPr defaultRowHeight="13.5"/>
  <sheetData>
    <row r="1" spans="1:35">
      <c r="A1" t="s">
        <v>198</v>
      </c>
      <c r="B1" t="s">
        <v>197</v>
      </c>
      <c r="C1" t="s">
        <v>209</v>
      </c>
      <c r="D1" t="s">
        <v>8402</v>
      </c>
      <c r="E1" t="s">
        <v>8403</v>
      </c>
      <c r="F1" t="s">
        <v>207</v>
      </c>
      <c r="G1" t="s">
        <v>201</v>
      </c>
      <c r="H1" t="s">
        <v>200</v>
      </c>
      <c r="I1" t="s">
        <v>199</v>
      </c>
      <c r="J1" t="s">
        <v>202</v>
      </c>
      <c r="K1" t="s">
        <v>210</v>
      </c>
      <c r="L1" t="s">
        <v>8404</v>
      </c>
      <c r="M1" t="s">
        <v>8405</v>
      </c>
      <c r="N1" t="s">
        <v>8406</v>
      </c>
      <c r="O1" t="s">
        <v>8407</v>
      </c>
      <c r="P1" t="s">
        <v>206</v>
      </c>
      <c r="Q1" t="s">
        <v>8408</v>
      </c>
      <c r="R1" t="s">
        <v>8409</v>
      </c>
      <c r="S1" t="s">
        <v>8410</v>
      </c>
      <c r="T1" t="s">
        <v>8411</v>
      </c>
      <c r="U1" t="s">
        <v>8412</v>
      </c>
      <c r="V1" t="s">
        <v>8413</v>
      </c>
      <c r="W1" t="s">
        <v>8414</v>
      </c>
      <c r="X1" t="s">
        <v>8415</v>
      </c>
      <c r="Y1" t="s">
        <v>8416</v>
      </c>
      <c r="Z1" t="s">
        <v>8417</v>
      </c>
      <c r="AA1" t="s">
        <v>8418</v>
      </c>
      <c r="AB1" t="s">
        <v>8419</v>
      </c>
      <c r="AC1" t="s">
        <v>8420</v>
      </c>
      <c r="AD1" t="s">
        <v>8421</v>
      </c>
      <c r="AE1" t="s">
        <v>8422</v>
      </c>
      <c r="AF1" t="s">
        <v>8423</v>
      </c>
      <c r="AG1" t="s">
        <v>8424</v>
      </c>
      <c r="AH1" t="s">
        <v>8425</v>
      </c>
      <c r="AI1" t="s">
        <v>8426</v>
      </c>
    </row>
    <row r="2" spans="1:35">
      <c r="A2" t="s">
        <v>227</v>
      </c>
      <c r="B2">
        <v>23</v>
      </c>
      <c r="C2" t="s">
        <v>249</v>
      </c>
      <c r="D2">
        <v>230431</v>
      </c>
      <c r="F2" t="s">
        <v>248</v>
      </c>
      <c r="G2" t="s">
        <v>244</v>
      </c>
      <c r="H2" t="s">
        <v>243</v>
      </c>
      <c r="I2">
        <v>30266</v>
      </c>
      <c r="J2" t="s">
        <v>245</v>
      </c>
      <c r="K2" t="s">
        <v>264</v>
      </c>
      <c r="L2" t="s">
        <v>8427</v>
      </c>
      <c r="M2" t="s">
        <v>8428</v>
      </c>
      <c r="O2" t="s">
        <v>260</v>
      </c>
      <c r="Q2" t="s">
        <v>8429</v>
      </c>
      <c r="S2">
        <v>4</v>
      </c>
      <c r="T2">
        <v>1</v>
      </c>
      <c r="U2">
        <v>5</v>
      </c>
      <c r="V2" t="s">
        <v>8430</v>
      </c>
      <c r="W2" t="s">
        <v>8431</v>
      </c>
      <c r="X2" t="s">
        <v>8432</v>
      </c>
      <c r="Y2" t="s">
        <v>8433</v>
      </c>
      <c r="Z2" t="s">
        <v>264</v>
      </c>
      <c r="AA2" t="s">
        <v>265</v>
      </c>
      <c r="AB2" t="s">
        <v>266</v>
      </c>
      <c r="AD2" t="s">
        <v>8428</v>
      </c>
      <c r="AF2" t="s">
        <v>8434</v>
      </c>
      <c r="AG2">
        <v>42074.210416666669</v>
      </c>
      <c r="AH2">
        <v>42443.168749999997</v>
      </c>
    </row>
    <row r="3" spans="1:35">
      <c r="A3" t="s">
        <v>227</v>
      </c>
      <c r="B3">
        <v>23</v>
      </c>
      <c r="C3" t="s">
        <v>249</v>
      </c>
      <c r="D3">
        <v>230165</v>
      </c>
      <c r="F3" t="s">
        <v>248</v>
      </c>
      <c r="G3" t="s">
        <v>278</v>
      </c>
      <c r="H3" t="s">
        <v>277</v>
      </c>
      <c r="I3">
        <v>19090</v>
      </c>
      <c r="J3" t="s">
        <v>279</v>
      </c>
      <c r="K3" t="s">
        <v>287</v>
      </c>
      <c r="L3" t="s">
        <v>8435</v>
      </c>
      <c r="M3">
        <v>522191911</v>
      </c>
      <c r="O3" t="s">
        <v>8436</v>
      </c>
      <c r="Q3" t="s">
        <v>8429</v>
      </c>
      <c r="S3">
        <v>14</v>
      </c>
      <c r="T3">
        <v>1</v>
      </c>
      <c r="U3">
        <v>15</v>
      </c>
      <c r="V3" t="s">
        <v>8437</v>
      </c>
      <c r="W3" t="s">
        <v>8438</v>
      </c>
      <c r="X3" t="s">
        <v>8439</v>
      </c>
      <c r="Y3" t="s">
        <v>8440</v>
      </c>
      <c r="Z3" t="s">
        <v>287</v>
      </c>
      <c r="AA3" t="s">
        <v>227</v>
      </c>
      <c r="AB3" t="s">
        <v>8441</v>
      </c>
      <c r="AD3">
        <v>522191911</v>
      </c>
      <c r="AE3">
        <v>522191925</v>
      </c>
      <c r="AF3" t="s">
        <v>8442</v>
      </c>
      <c r="AG3">
        <v>40297.62777777778</v>
      </c>
      <c r="AH3">
        <v>42430.377083333333</v>
      </c>
    </row>
    <row r="4" spans="1:35">
      <c r="A4" t="s">
        <v>227</v>
      </c>
      <c r="B4">
        <v>23</v>
      </c>
      <c r="C4" t="s">
        <v>249</v>
      </c>
      <c r="D4">
        <v>230090</v>
      </c>
      <c r="F4" t="s">
        <v>248</v>
      </c>
      <c r="G4" t="s">
        <v>338</v>
      </c>
      <c r="H4" t="s">
        <v>337</v>
      </c>
      <c r="I4">
        <v>8212</v>
      </c>
      <c r="J4" t="s">
        <v>339</v>
      </c>
      <c r="K4" t="s">
        <v>363</v>
      </c>
      <c r="L4" t="s">
        <v>8443</v>
      </c>
      <c r="M4">
        <v>527236626</v>
      </c>
      <c r="O4" t="s">
        <v>360</v>
      </c>
      <c r="Q4" t="s">
        <v>8429</v>
      </c>
      <c r="S4">
        <v>32</v>
      </c>
      <c r="T4">
        <v>1</v>
      </c>
      <c r="U4">
        <v>33</v>
      </c>
      <c r="V4" t="s">
        <v>8444</v>
      </c>
      <c r="W4" t="s">
        <v>8445</v>
      </c>
      <c r="X4" t="s">
        <v>8446</v>
      </c>
      <c r="Y4" t="s">
        <v>8447</v>
      </c>
      <c r="Z4" t="s">
        <v>363</v>
      </c>
      <c r="AA4" t="s">
        <v>227</v>
      </c>
      <c r="AB4" t="s">
        <v>8448</v>
      </c>
      <c r="AD4">
        <v>527236626</v>
      </c>
      <c r="AE4" t="s">
        <v>283</v>
      </c>
      <c r="AF4" t="s">
        <v>8449</v>
      </c>
      <c r="AG4">
        <v>40297.62777777778</v>
      </c>
      <c r="AH4">
        <v>42433.168749999997</v>
      </c>
    </row>
    <row r="5" spans="1:35">
      <c r="A5" t="s">
        <v>227</v>
      </c>
      <c r="B5">
        <v>23</v>
      </c>
      <c r="C5" t="s">
        <v>249</v>
      </c>
      <c r="D5">
        <v>230091</v>
      </c>
      <c r="F5" t="s">
        <v>248</v>
      </c>
      <c r="G5" t="s">
        <v>520</v>
      </c>
      <c r="H5" t="s">
        <v>519</v>
      </c>
      <c r="I5">
        <v>8213</v>
      </c>
      <c r="J5" t="s">
        <v>519</v>
      </c>
      <c r="K5" t="s">
        <v>8450</v>
      </c>
      <c r="L5" t="s">
        <v>8451</v>
      </c>
      <c r="M5">
        <v>562471131</v>
      </c>
      <c r="O5" t="s">
        <v>8452</v>
      </c>
      <c r="Q5" t="s">
        <v>8429</v>
      </c>
      <c r="S5">
        <v>14</v>
      </c>
      <c r="T5">
        <v>0</v>
      </c>
      <c r="U5">
        <v>14</v>
      </c>
      <c r="V5" t="s">
        <v>8453</v>
      </c>
      <c r="W5" t="s">
        <v>8454</v>
      </c>
      <c r="X5" t="s">
        <v>8455</v>
      </c>
      <c r="Y5" t="s">
        <v>8456</v>
      </c>
      <c r="Z5" t="s">
        <v>8457</v>
      </c>
      <c r="AA5" t="s">
        <v>227</v>
      </c>
      <c r="AB5" t="s">
        <v>8458</v>
      </c>
      <c r="AD5">
        <v>9079473846</v>
      </c>
      <c r="AE5" t="s">
        <v>529</v>
      </c>
      <c r="AF5" t="s">
        <v>8459</v>
      </c>
      <c r="AG5">
        <v>40297.62777777778</v>
      </c>
      <c r="AH5">
        <v>42440.377083333333</v>
      </c>
    </row>
    <row r="6" spans="1:35">
      <c r="A6" t="s">
        <v>227</v>
      </c>
      <c r="B6">
        <v>23</v>
      </c>
      <c r="C6" t="s">
        <v>8460</v>
      </c>
      <c r="D6">
        <v>230074</v>
      </c>
      <c r="F6" t="s">
        <v>248</v>
      </c>
      <c r="G6" t="s">
        <v>8461</v>
      </c>
      <c r="H6" t="s">
        <v>8462</v>
      </c>
      <c r="I6">
        <v>19080</v>
      </c>
      <c r="J6" t="s">
        <v>8463</v>
      </c>
      <c r="K6" t="s">
        <v>8464</v>
      </c>
      <c r="L6" t="s">
        <v>8465</v>
      </c>
      <c r="M6" t="s">
        <v>8466</v>
      </c>
      <c r="N6" t="s">
        <v>8467</v>
      </c>
      <c r="O6" t="s">
        <v>8468</v>
      </c>
      <c r="Q6" t="s">
        <v>8429</v>
      </c>
      <c r="S6">
        <v>5</v>
      </c>
      <c r="T6">
        <v>0</v>
      </c>
      <c r="U6">
        <v>5</v>
      </c>
      <c r="V6" t="s">
        <v>8469</v>
      </c>
      <c r="W6" t="s">
        <v>8470</v>
      </c>
      <c r="X6" t="s">
        <v>8471</v>
      </c>
      <c r="Y6" t="s">
        <v>8472</v>
      </c>
      <c r="Z6" t="s">
        <v>8473</v>
      </c>
      <c r="AA6" t="s">
        <v>227</v>
      </c>
      <c r="AB6" t="s">
        <v>8474</v>
      </c>
      <c r="AC6" t="s">
        <v>8475</v>
      </c>
      <c r="AD6" t="s">
        <v>8476</v>
      </c>
      <c r="AF6" t="s">
        <v>8477</v>
      </c>
      <c r="AG6">
        <v>40297.62777777778</v>
      </c>
      <c r="AH6">
        <v>42433.002083333333</v>
      </c>
    </row>
    <row r="7" spans="1:35">
      <c r="A7" t="s">
        <v>227</v>
      </c>
      <c r="B7">
        <v>23</v>
      </c>
      <c r="C7" t="s">
        <v>8460</v>
      </c>
      <c r="D7">
        <v>230068</v>
      </c>
      <c r="F7" t="s">
        <v>248</v>
      </c>
      <c r="G7" t="s">
        <v>8478</v>
      </c>
      <c r="H7" t="s">
        <v>8479</v>
      </c>
      <c r="I7">
        <v>8196</v>
      </c>
      <c r="J7" t="s">
        <v>8480</v>
      </c>
      <c r="K7" t="s">
        <v>4184</v>
      </c>
      <c r="L7" t="s">
        <v>8481</v>
      </c>
      <c r="M7" t="s">
        <v>8482</v>
      </c>
      <c r="O7" t="s">
        <v>8483</v>
      </c>
      <c r="Q7" t="s">
        <v>8429</v>
      </c>
      <c r="S7">
        <v>5</v>
      </c>
      <c r="T7">
        <v>2</v>
      </c>
      <c r="U7">
        <v>7</v>
      </c>
      <c r="V7" t="s">
        <v>8484</v>
      </c>
      <c r="W7" t="s">
        <v>8485</v>
      </c>
      <c r="X7" t="s">
        <v>8486</v>
      </c>
      <c r="Y7" t="s">
        <v>8487</v>
      </c>
      <c r="Z7" t="s">
        <v>4184</v>
      </c>
      <c r="AA7" t="s">
        <v>227</v>
      </c>
      <c r="AB7" t="s">
        <v>8488</v>
      </c>
      <c r="AC7" t="s">
        <v>8489</v>
      </c>
      <c r="AD7" t="s">
        <v>8482</v>
      </c>
      <c r="AF7" t="s">
        <v>8490</v>
      </c>
      <c r="AG7">
        <v>40297.62777777778</v>
      </c>
      <c r="AH7">
        <v>42439.918749999997</v>
      </c>
    </row>
    <row r="8" spans="1:35">
      <c r="A8" t="s">
        <v>227</v>
      </c>
      <c r="B8">
        <v>23</v>
      </c>
      <c r="C8" t="s">
        <v>249</v>
      </c>
      <c r="D8">
        <v>230124</v>
      </c>
      <c r="F8" t="s">
        <v>248</v>
      </c>
      <c r="G8" t="s">
        <v>593</v>
      </c>
      <c r="H8" t="s">
        <v>592</v>
      </c>
      <c r="I8">
        <v>8239</v>
      </c>
      <c r="J8" t="s">
        <v>594</v>
      </c>
      <c r="K8" t="s">
        <v>677</v>
      </c>
      <c r="L8" t="s">
        <v>8491</v>
      </c>
      <c r="M8">
        <v>562841324</v>
      </c>
      <c r="O8" t="s">
        <v>674</v>
      </c>
      <c r="Q8" t="s">
        <v>8429</v>
      </c>
      <c r="S8">
        <v>24</v>
      </c>
      <c r="T8">
        <v>12</v>
      </c>
      <c r="U8">
        <v>36</v>
      </c>
      <c r="V8" t="s">
        <v>8492</v>
      </c>
      <c r="W8" t="s">
        <v>8493</v>
      </c>
      <c r="X8" t="s">
        <v>8494</v>
      </c>
      <c r="Y8" t="s">
        <v>8495</v>
      </c>
      <c r="Z8" t="s">
        <v>677</v>
      </c>
      <c r="AA8" t="s">
        <v>227</v>
      </c>
      <c r="AB8" t="s">
        <v>678</v>
      </c>
      <c r="AD8">
        <v>562841324</v>
      </c>
      <c r="AE8" t="s">
        <v>8496</v>
      </c>
      <c r="AF8" t="s">
        <v>8497</v>
      </c>
      <c r="AG8">
        <v>40297.62777777778</v>
      </c>
      <c r="AH8">
        <v>42471.461111111108</v>
      </c>
    </row>
    <row r="9" spans="1:35">
      <c r="A9" t="s">
        <v>227</v>
      </c>
      <c r="B9">
        <v>23</v>
      </c>
      <c r="C9" t="s">
        <v>249</v>
      </c>
      <c r="D9">
        <v>230026</v>
      </c>
      <c r="F9" t="s">
        <v>248</v>
      </c>
      <c r="G9" t="s">
        <v>768</v>
      </c>
      <c r="H9" t="s">
        <v>767</v>
      </c>
      <c r="I9">
        <v>8172</v>
      </c>
      <c r="J9" t="s">
        <v>769</v>
      </c>
      <c r="K9" t="s">
        <v>684</v>
      </c>
      <c r="L9" t="s">
        <v>8498</v>
      </c>
      <c r="M9" t="s">
        <v>8499</v>
      </c>
      <c r="O9" t="s">
        <v>8500</v>
      </c>
      <c r="Q9" t="s">
        <v>8429</v>
      </c>
      <c r="S9">
        <v>21</v>
      </c>
      <c r="T9">
        <v>7</v>
      </c>
      <c r="U9">
        <v>28</v>
      </c>
      <c r="V9" t="s">
        <v>8501</v>
      </c>
      <c r="W9" t="s">
        <v>8502</v>
      </c>
      <c r="X9" t="s">
        <v>8503</v>
      </c>
      <c r="Y9" t="s">
        <v>8504</v>
      </c>
      <c r="Z9" t="s">
        <v>684</v>
      </c>
      <c r="AA9" t="s">
        <v>227</v>
      </c>
      <c r="AB9" t="s">
        <v>8505</v>
      </c>
      <c r="AD9">
        <v>562350918</v>
      </c>
      <c r="AE9" t="s">
        <v>283</v>
      </c>
      <c r="AF9" t="s">
        <v>791</v>
      </c>
      <c r="AG9">
        <v>40297.62777777778</v>
      </c>
      <c r="AH9">
        <v>42433.168749999997</v>
      </c>
    </row>
    <row r="10" spans="1:35">
      <c r="A10" t="s">
        <v>227</v>
      </c>
      <c r="B10">
        <v>23</v>
      </c>
      <c r="C10" t="s">
        <v>249</v>
      </c>
      <c r="D10">
        <v>230036</v>
      </c>
      <c r="F10" t="s">
        <v>248</v>
      </c>
      <c r="G10" t="s">
        <v>934</v>
      </c>
      <c r="H10" t="s">
        <v>933</v>
      </c>
      <c r="I10">
        <v>8180</v>
      </c>
      <c r="J10" t="s">
        <v>933</v>
      </c>
      <c r="K10" t="s">
        <v>939</v>
      </c>
      <c r="L10" t="s">
        <v>8506</v>
      </c>
      <c r="M10">
        <v>526042752</v>
      </c>
      <c r="N10">
        <v>526031603</v>
      </c>
      <c r="O10" t="s">
        <v>8507</v>
      </c>
      <c r="Q10" t="s">
        <v>8429</v>
      </c>
      <c r="S10">
        <v>20</v>
      </c>
      <c r="T10">
        <v>0</v>
      </c>
      <c r="U10">
        <v>20</v>
      </c>
      <c r="V10" t="s">
        <v>8508</v>
      </c>
      <c r="W10" t="s">
        <v>8509</v>
      </c>
      <c r="X10" t="s">
        <v>8510</v>
      </c>
      <c r="Y10" t="s">
        <v>8511</v>
      </c>
      <c r="Z10" t="s">
        <v>939</v>
      </c>
      <c r="AA10" t="s">
        <v>227</v>
      </c>
      <c r="AB10" t="s">
        <v>8512</v>
      </c>
      <c r="AD10">
        <v>526042752</v>
      </c>
      <c r="AE10">
        <v>526031603</v>
      </c>
      <c r="AF10" t="s">
        <v>998</v>
      </c>
      <c r="AG10">
        <v>40297.62777777778</v>
      </c>
      <c r="AH10">
        <v>42453.210416666669</v>
      </c>
    </row>
    <row r="11" spans="1:35">
      <c r="A11" t="s">
        <v>227</v>
      </c>
      <c r="B11">
        <v>23</v>
      </c>
      <c r="C11" t="s">
        <v>249</v>
      </c>
      <c r="D11">
        <v>230403</v>
      </c>
      <c r="F11" t="s">
        <v>248</v>
      </c>
      <c r="G11" t="s">
        <v>1024</v>
      </c>
      <c r="H11" t="s">
        <v>1023</v>
      </c>
      <c r="I11">
        <v>28141</v>
      </c>
      <c r="J11" t="s">
        <v>1025</v>
      </c>
      <c r="K11" t="s">
        <v>8513</v>
      </c>
      <c r="L11" t="s">
        <v>8514</v>
      </c>
      <c r="M11" t="s">
        <v>8515</v>
      </c>
      <c r="N11" t="s">
        <v>8515</v>
      </c>
      <c r="O11" t="s">
        <v>8516</v>
      </c>
      <c r="Q11" t="s">
        <v>8429</v>
      </c>
      <c r="S11">
        <v>2</v>
      </c>
      <c r="T11">
        <v>4</v>
      </c>
      <c r="U11">
        <v>6</v>
      </c>
      <c r="V11" t="s">
        <v>8517</v>
      </c>
      <c r="W11" t="s">
        <v>8518</v>
      </c>
      <c r="X11" t="s">
        <v>8519</v>
      </c>
      <c r="Y11" t="s">
        <v>8520</v>
      </c>
      <c r="Z11" t="s">
        <v>8521</v>
      </c>
      <c r="AA11" t="s">
        <v>227</v>
      </c>
      <c r="AB11" t="s">
        <v>8522</v>
      </c>
      <c r="AD11" t="s">
        <v>8523</v>
      </c>
      <c r="AE11" t="s">
        <v>8523</v>
      </c>
      <c r="AF11" t="s">
        <v>8524</v>
      </c>
      <c r="AG11">
        <v>41402.170138888891</v>
      </c>
      <c r="AH11">
        <v>42453.210416666669</v>
      </c>
    </row>
    <row r="12" spans="1:35">
      <c r="A12" t="s">
        <v>227</v>
      </c>
      <c r="B12">
        <v>23</v>
      </c>
      <c r="C12" t="s">
        <v>249</v>
      </c>
      <c r="D12">
        <v>230095</v>
      </c>
      <c r="F12" t="s">
        <v>248</v>
      </c>
      <c r="G12" t="s">
        <v>1056</v>
      </c>
      <c r="H12" t="s">
        <v>1055</v>
      </c>
      <c r="I12">
        <v>8216</v>
      </c>
      <c r="J12" t="s">
        <v>1055</v>
      </c>
      <c r="K12" t="s">
        <v>1064</v>
      </c>
      <c r="L12" t="s">
        <v>8525</v>
      </c>
      <c r="M12">
        <v>568351109</v>
      </c>
      <c r="N12">
        <v>568351242</v>
      </c>
      <c r="O12" t="s">
        <v>1061</v>
      </c>
      <c r="Q12" t="s">
        <v>8429</v>
      </c>
      <c r="S12">
        <v>2</v>
      </c>
      <c r="T12">
        <v>9</v>
      </c>
      <c r="U12">
        <v>11</v>
      </c>
      <c r="V12" t="s">
        <v>8526</v>
      </c>
      <c r="W12" t="s">
        <v>8527</v>
      </c>
      <c r="X12" t="s">
        <v>8528</v>
      </c>
      <c r="Y12" t="s">
        <v>8529</v>
      </c>
      <c r="Z12" t="s">
        <v>1064</v>
      </c>
      <c r="AA12" t="s">
        <v>227</v>
      </c>
      <c r="AB12" t="s">
        <v>1081</v>
      </c>
      <c r="AC12" t="s">
        <v>8530</v>
      </c>
      <c r="AD12">
        <v>9060770123</v>
      </c>
      <c r="AE12">
        <v>568351242</v>
      </c>
      <c r="AF12" t="s">
        <v>8531</v>
      </c>
      <c r="AG12">
        <v>40297.62777777778</v>
      </c>
      <c r="AH12">
        <v>42437.335416666669</v>
      </c>
    </row>
    <row r="13" spans="1:35">
      <c r="A13" t="s">
        <v>227</v>
      </c>
      <c r="B13">
        <v>23</v>
      </c>
      <c r="C13" t="s">
        <v>249</v>
      </c>
      <c r="D13">
        <v>230268</v>
      </c>
      <c r="F13" t="s">
        <v>248</v>
      </c>
      <c r="G13" t="s">
        <v>1114</v>
      </c>
      <c r="H13" t="s">
        <v>1113</v>
      </c>
      <c r="I13">
        <v>8284</v>
      </c>
      <c r="J13" t="s">
        <v>1115</v>
      </c>
      <c r="K13" t="s">
        <v>1160</v>
      </c>
      <c r="L13" t="s">
        <v>8532</v>
      </c>
      <c r="M13" t="s">
        <v>8533</v>
      </c>
      <c r="O13" t="s">
        <v>1157</v>
      </c>
      <c r="Q13" t="s">
        <v>8429</v>
      </c>
      <c r="S13">
        <v>40</v>
      </c>
      <c r="T13">
        <v>16</v>
      </c>
      <c r="U13">
        <v>56</v>
      </c>
      <c r="V13" t="s">
        <v>8534</v>
      </c>
      <c r="W13" t="s">
        <v>8535</v>
      </c>
      <c r="X13" t="s">
        <v>8536</v>
      </c>
      <c r="Y13" t="s">
        <v>8537</v>
      </c>
      <c r="Z13" t="s">
        <v>8538</v>
      </c>
      <c r="AA13" t="s">
        <v>227</v>
      </c>
      <c r="AB13" t="s">
        <v>8539</v>
      </c>
      <c r="AC13" t="s">
        <v>8540</v>
      </c>
      <c r="AD13" t="s">
        <v>8541</v>
      </c>
      <c r="AF13" t="s">
        <v>8542</v>
      </c>
      <c r="AG13">
        <v>40297.62777777778</v>
      </c>
      <c r="AH13">
        <v>42452.168749999997</v>
      </c>
    </row>
    <row r="14" spans="1:35">
      <c r="A14" t="s">
        <v>227</v>
      </c>
      <c r="B14">
        <v>23</v>
      </c>
      <c r="C14" t="s">
        <v>8460</v>
      </c>
      <c r="D14">
        <v>230391</v>
      </c>
      <c r="F14" t="s">
        <v>248</v>
      </c>
      <c r="G14" t="s">
        <v>8543</v>
      </c>
      <c r="H14" t="s">
        <v>8544</v>
      </c>
      <c r="I14">
        <v>27733</v>
      </c>
      <c r="J14" t="s">
        <v>8545</v>
      </c>
      <c r="K14" t="s">
        <v>8546</v>
      </c>
      <c r="L14" t="s">
        <v>8547</v>
      </c>
      <c r="M14" t="s">
        <v>8548</v>
      </c>
      <c r="N14" t="s">
        <v>8548</v>
      </c>
      <c r="O14" t="s">
        <v>8549</v>
      </c>
      <c r="Q14" t="s">
        <v>8429</v>
      </c>
      <c r="S14">
        <v>8</v>
      </c>
      <c r="T14">
        <v>3</v>
      </c>
      <c r="U14">
        <v>11</v>
      </c>
      <c r="V14" t="s">
        <v>8550</v>
      </c>
      <c r="W14" t="s">
        <v>8551</v>
      </c>
      <c r="X14" t="s">
        <v>8552</v>
      </c>
      <c r="Y14" t="s">
        <v>8553</v>
      </c>
      <c r="Z14" t="s">
        <v>8546</v>
      </c>
      <c r="AA14" t="s">
        <v>227</v>
      </c>
      <c r="AB14" t="s">
        <v>8554</v>
      </c>
      <c r="AD14" t="s">
        <v>8555</v>
      </c>
      <c r="AE14" t="s">
        <v>8548</v>
      </c>
      <c r="AF14" t="s">
        <v>8556</v>
      </c>
      <c r="AG14">
        <v>41341.335416666669</v>
      </c>
      <c r="AH14">
        <v>42474.00277777778</v>
      </c>
    </row>
    <row r="15" spans="1:35">
      <c r="A15" t="s">
        <v>227</v>
      </c>
      <c r="B15">
        <v>23</v>
      </c>
      <c r="C15" t="s">
        <v>8557</v>
      </c>
      <c r="D15">
        <v>230237</v>
      </c>
      <c r="F15" t="s">
        <v>248</v>
      </c>
      <c r="G15" t="s">
        <v>8558</v>
      </c>
      <c r="H15" t="s">
        <v>8559</v>
      </c>
      <c r="I15">
        <v>19100</v>
      </c>
      <c r="J15" t="s">
        <v>8560</v>
      </c>
      <c r="K15" t="s">
        <v>8561</v>
      </c>
      <c r="L15" t="s">
        <v>8562</v>
      </c>
      <c r="M15" t="s">
        <v>8563</v>
      </c>
      <c r="O15" t="s">
        <v>8564</v>
      </c>
      <c r="Q15" t="s">
        <v>8429</v>
      </c>
      <c r="S15">
        <v>30</v>
      </c>
      <c r="T15">
        <v>5</v>
      </c>
      <c r="U15">
        <v>35</v>
      </c>
      <c r="V15" t="s">
        <v>8565</v>
      </c>
      <c r="W15" t="s">
        <v>8566</v>
      </c>
      <c r="X15" t="s">
        <v>8567</v>
      </c>
      <c r="Y15" t="s">
        <v>8568</v>
      </c>
      <c r="Z15" t="s">
        <v>8561</v>
      </c>
      <c r="AA15" t="s">
        <v>227</v>
      </c>
      <c r="AB15" t="s">
        <v>8569</v>
      </c>
      <c r="AD15" t="s">
        <v>8563</v>
      </c>
      <c r="AE15" t="s">
        <v>283</v>
      </c>
      <c r="AF15" t="s">
        <v>8570</v>
      </c>
      <c r="AG15">
        <v>40297.62777777778</v>
      </c>
      <c r="AH15">
        <v>42473.37777777778</v>
      </c>
    </row>
    <row r="16" spans="1:35">
      <c r="A16" t="s">
        <v>227</v>
      </c>
      <c r="B16">
        <v>23</v>
      </c>
      <c r="C16" t="s">
        <v>249</v>
      </c>
      <c r="D16">
        <v>230238</v>
      </c>
      <c r="F16" t="s">
        <v>248</v>
      </c>
      <c r="G16" t="s">
        <v>1414</v>
      </c>
      <c r="H16" t="s">
        <v>1413</v>
      </c>
      <c r="I16">
        <v>19101</v>
      </c>
      <c r="J16" t="s">
        <v>1415</v>
      </c>
      <c r="K16" t="s">
        <v>2948</v>
      </c>
      <c r="L16" t="s">
        <v>8571</v>
      </c>
      <c r="M16">
        <v>526915913</v>
      </c>
      <c r="N16">
        <v>526915913</v>
      </c>
      <c r="O16" t="s">
        <v>8572</v>
      </c>
      <c r="Q16" t="s">
        <v>8429</v>
      </c>
      <c r="S16">
        <v>31</v>
      </c>
      <c r="T16">
        <v>8</v>
      </c>
      <c r="U16">
        <v>39</v>
      </c>
      <c r="V16" t="s">
        <v>8573</v>
      </c>
      <c r="W16" t="s">
        <v>8574</v>
      </c>
      <c r="X16" t="s">
        <v>8575</v>
      </c>
      <c r="Y16" t="s">
        <v>8576</v>
      </c>
      <c r="Z16" t="s">
        <v>2948</v>
      </c>
      <c r="AA16" t="s">
        <v>227</v>
      </c>
      <c r="AB16" t="s">
        <v>8577</v>
      </c>
      <c r="AD16">
        <v>526915913</v>
      </c>
      <c r="AE16">
        <v>526915913</v>
      </c>
      <c r="AF16" t="s">
        <v>8578</v>
      </c>
      <c r="AG16">
        <v>40297.62777777778</v>
      </c>
      <c r="AH16">
        <v>42471.461111111108</v>
      </c>
    </row>
    <row r="17" spans="1:34">
      <c r="A17" t="s">
        <v>227</v>
      </c>
      <c r="B17">
        <v>23</v>
      </c>
      <c r="C17" t="s">
        <v>8460</v>
      </c>
      <c r="D17">
        <v>230239</v>
      </c>
      <c r="F17" t="s">
        <v>248</v>
      </c>
      <c r="G17" t="s">
        <v>8579</v>
      </c>
      <c r="H17" t="s">
        <v>8580</v>
      </c>
      <c r="I17">
        <v>19102</v>
      </c>
      <c r="J17" t="s">
        <v>8560</v>
      </c>
      <c r="K17" t="s">
        <v>8581</v>
      </c>
      <c r="L17" t="s">
        <v>8582</v>
      </c>
      <c r="M17" t="s">
        <v>8583</v>
      </c>
      <c r="N17" t="s">
        <v>8584</v>
      </c>
      <c r="O17" t="s">
        <v>8585</v>
      </c>
      <c r="Q17" t="s">
        <v>8429</v>
      </c>
      <c r="S17">
        <v>65</v>
      </c>
      <c r="T17">
        <v>14</v>
      </c>
      <c r="U17">
        <v>79</v>
      </c>
      <c r="V17" t="s">
        <v>8586</v>
      </c>
      <c r="W17" t="s">
        <v>8587</v>
      </c>
      <c r="X17" t="s">
        <v>8588</v>
      </c>
      <c r="Y17" t="s">
        <v>8589</v>
      </c>
      <c r="Z17" t="s">
        <v>8581</v>
      </c>
      <c r="AA17" t="s">
        <v>227</v>
      </c>
      <c r="AB17" t="s">
        <v>8590</v>
      </c>
      <c r="AD17" t="s">
        <v>8591</v>
      </c>
      <c r="AE17" t="s">
        <v>8584</v>
      </c>
      <c r="AF17" t="s">
        <v>8592</v>
      </c>
      <c r="AG17">
        <v>40297.62777777778</v>
      </c>
      <c r="AH17">
        <v>42457.168749999997</v>
      </c>
    </row>
    <row r="18" spans="1:34">
      <c r="A18" t="s">
        <v>227</v>
      </c>
      <c r="B18">
        <v>23</v>
      </c>
      <c r="C18" t="s">
        <v>8593</v>
      </c>
      <c r="D18">
        <v>230240</v>
      </c>
      <c r="F18" t="s">
        <v>248</v>
      </c>
      <c r="G18" t="s">
        <v>8594</v>
      </c>
      <c r="H18" t="s">
        <v>8595</v>
      </c>
      <c r="I18">
        <v>19103</v>
      </c>
      <c r="J18" t="s">
        <v>8596</v>
      </c>
      <c r="K18" t="s">
        <v>8597</v>
      </c>
      <c r="L18" t="s">
        <v>8598</v>
      </c>
      <c r="M18" t="s">
        <v>8599</v>
      </c>
      <c r="N18" t="s">
        <v>8600</v>
      </c>
      <c r="O18" t="s">
        <v>8601</v>
      </c>
      <c r="Q18" t="s">
        <v>8429</v>
      </c>
      <c r="S18">
        <v>15</v>
      </c>
      <c r="T18">
        <v>4</v>
      </c>
      <c r="U18">
        <v>19</v>
      </c>
      <c r="V18" t="s">
        <v>8602</v>
      </c>
      <c r="W18" t="s">
        <v>8603</v>
      </c>
      <c r="X18" t="s">
        <v>8604</v>
      </c>
      <c r="Y18" t="s">
        <v>8605</v>
      </c>
      <c r="Z18" t="s">
        <v>8606</v>
      </c>
      <c r="AA18" t="s">
        <v>227</v>
      </c>
      <c r="AB18" t="s">
        <v>8607</v>
      </c>
      <c r="AC18" t="s">
        <v>8608</v>
      </c>
      <c r="AD18" t="s">
        <v>8599</v>
      </c>
      <c r="AE18" t="s">
        <v>8609</v>
      </c>
      <c r="AF18" t="s">
        <v>8610</v>
      </c>
      <c r="AG18">
        <v>40297.62777777778</v>
      </c>
      <c r="AH18">
        <v>42444.127083333333</v>
      </c>
    </row>
    <row r="19" spans="1:34">
      <c r="A19" t="s">
        <v>227</v>
      </c>
      <c r="B19">
        <v>23</v>
      </c>
      <c r="C19" t="s">
        <v>8460</v>
      </c>
      <c r="D19">
        <v>230131</v>
      </c>
      <c r="F19" t="s">
        <v>248</v>
      </c>
      <c r="G19" t="s">
        <v>8611</v>
      </c>
      <c r="H19" t="s">
        <v>8612</v>
      </c>
      <c r="I19">
        <v>8244</v>
      </c>
      <c r="J19" t="s">
        <v>8613</v>
      </c>
      <c r="K19" t="s">
        <v>4940</v>
      </c>
      <c r="L19" t="s">
        <v>8614</v>
      </c>
      <c r="M19" t="s">
        <v>8615</v>
      </c>
      <c r="N19" t="s">
        <v>8616</v>
      </c>
      <c r="O19" t="s">
        <v>8617</v>
      </c>
      <c r="Q19" t="s">
        <v>8429</v>
      </c>
      <c r="S19">
        <v>14</v>
      </c>
      <c r="T19">
        <v>10</v>
      </c>
      <c r="U19">
        <v>24</v>
      </c>
      <c r="V19" t="s">
        <v>8618</v>
      </c>
      <c r="W19" t="s">
        <v>8619</v>
      </c>
      <c r="X19" t="s">
        <v>8620</v>
      </c>
      <c r="Y19" t="s">
        <v>8621</v>
      </c>
      <c r="Z19" t="s">
        <v>2369</v>
      </c>
      <c r="AA19" t="s">
        <v>227</v>
      </c>
      <c r="AB19" t="s">
        <v>8622</v>
      </c>
      <c r="AD19" t="s">
        <v>8623</v>
      </c>
      <c r="AF19" t="s">
        <v>8624</v>
      </c>
      <c r="AG19">
        <v>40575.418055555558</v>
      </c>
      <c r="AH19">
        <v>42450.168749999997</v>
      </c>
    </row>
    <row r="20" spans="1:34">
      <c r="A20" t="s">
        <v>227</v>
      </c>
      <c r="B20">
        <v>23</v>
      </c>
      <c r="C20" t="s">
        <v>249</v>
      </c>
      <c r="D20">
        <v>230019</v>
      </c>
      <c r="F20" t="s">
        <v>248</v>
      </c>
      <c r="G20" t="s">
        <v>1653</v>
      </c>
      <c r="H20" t="s">
        <v>1652</v>
      </c>
      <c r="I20">
        <v>8167</v>
      </c>
      <c r="J20" t="s">
        <v>1654</v>
      </c>
      <c r="K20" t="s">
        <v>1744</v>
      </c>
      <c r="L20" t="s">
        <v>8625</v>
      </c>
      <c r="M20">
        <v>529829302</v>
      </c>
      <c r="O20" t="s">
        <v>1741</v>
      </c>
      <c r="Q20" t="s">
        <v>8429</v>
      </c>
      <c r="S20">
        <v>13</v>
      </c>
      <c r="T20">
        <v>6</v>
      </c>
      <c r="U20">
        <v>19</v>
      </c>
      <c r="V20" t="s">
        <v>8626</v>
      </c>
      <c r="W20" t="s">
        <v>8627</v>
      </c>
      <c r="X20" t="s">
        <v>8628</v>
      </c>
      <c r="Y20" t="s">
        <v>8629</v>
      </c>
      <c r="Z20" t="s">
        <v>1744</v>
      </c>
      <c r="AA20" t="s">
        <v>227</v>
      </c>
      <c r="AB20" t="s">
        <v>1745</v>
      </c>
      <c r="AC20" t="s">
        <v>1746</v>
      </c>
      <c r="AD20">
        <v>529829302</v>
      </c>
      <c r="AF20" t="s">
        <v>8630</v>
      </c>
      <c r="AG20">
        <v>40297.62777777778</v>
      </c>
      <c r="AH20">
        <v>42433.168749999997</v>
      </c>
    </row>
    <row r="21" spans="1:34">
      <c r="A21" t="s">
        <v>227</v>
      </c>
      <c r="B21">
        <v>23</v>
      </c>
      <c r="C21" t="s">
        <v>249</v>
      </c>
      <c r="D21">
        <v>230029</v>
      </c>
      <c r="F21" t="s">
        <v>248</v>
      </c>
      <c r="G21" t="s">
        <v>1750</v>
      </c>
      <c r="H21" t="s">
        <v>1749</v>
      </c>
      <c r="I21">
        <v>8175</v>
      </c>
      <c r="J21" t="s">
        <v>1749</v>
      </c>
      <c r="K21" t="s">
        <v>1775</v>
      </c>
      <c r="L21" t="s">
        <v>8631</v>
      </c>
      <c r="M21">
        <v>527310137</v>
      </c>
      <c r="O21" t="s">
        <v>1773</v>
      </c>
      <c r="P21" t="s">
        <v>8632</v>
      </c>
      <c r="Q21" t="s">
        <v>8429</v>
      </c>
      <c r="S21">
        <v>7</v>
      </c>
      <c r="T21">
        <v>9</v>
      </c>
      <c r="U21">
        <v>16</v>
      </c>
      <c r="V21" t="s">
        <v>8633</v>
      </c>
      <c r="W21" t="s">
        <v>8634</v>
      </c>
      <c r="X21" t="s">
        <v>8635</v>
      </c>
      <c r="Y21" t="s">
        <v>8636</v>
      </c>
      <c r="Z21" t="s">
        <v>1813</v>
      </c>
      <c r="AA21" t="s">
        <v>227</v>
      </c>
      <c r="AB21" t="s">
        <v>1814</v>
      </c>
      <c r="AC21" t="s">
        <v>1815</v>
      </c>
      <c r="AD21">
        <v>565426323</v>
      </c>
      <c r="AE21">
        <v>565426323</v>
      </c>
      <c r="AF21" t="s">
        <v>1816</v>
      </c>
      <c r="AG21">
        <v>39959.628472222219</v>
      </c>
      <c r="AH21">
        <v>42438.418749999997</v>
      </c>
    </row>
    <row r="22" spans="1:34">
      <c r="A22" t="s">
        <v>227</v>
      </c>
      <c r="B22">
        <v>23</v>
      </c>
      <c r="C22" t="s">
        <v>8557</v>
      </c>
      <c r="D22">
        <v>230000</v>
      </c>
      <c r="F22" t="s">
        <v>248</v>
      </c>
      <c r="G22" t="s">
        <v>8637</v>
      </c>
      <c r="H22" t="s">
        <v>8638</v>
      </c>
      <c r="I22">
        <v>19869</v>
      </c>
      <c r="J22" t="s">
        <v>1829</v>
      </c>
      <c r="K22" t="s">
        <v>1139</v>
      </c>
      <c r="L22" t="s">
        <v>8639</v>
      </c>
      <c r="M22" t="s">
        <v>8640</v>
      </c>
      <c r="N22" t="s">
        <v>8641</v>
      </c>
      <c r="O22" t="s">
        <v>1142</v>
      </c>
      <c r="Q22" t="s">
        <v>8429</v>
      </c>
      <c r="S22">
        <v>16</v>
      </c>
      <c r="T22">
        <v>4</v>
      </c>
      <c r="U22">
        <v>20</v>
      </c>
      <c r="V22" t="s">
        <v>8642</v>
      </c>
      <c r="W22" t="s">
        <v>8643</v>
      </c>
      <c r="X22" t="s">
        <v>8644</v>
      </c>
      <c r="Y22" t="s">
        <v>8645</v>
      </c>
      <c r="Z22" t="s">
        <v>8646</v>
      </c>
      <c r="AA22" t="s">
        <v>227</v>
      </c>
      <c r="AB22" t="s">
        <v>8647</v>
      </c>
      <c r="AC22" t="s">
        <v>8648</v>
      </c>
      <c r="AD22" t="s">
        <v>8649</v>
      </c>
      <c r="AF22" t="s">
        <v>8650</v>
      </c>
      <c r="AG22">
        <v>40603.293749999997</v>
      </c>
      <c r="AH22">
        <v>42473.419444444444</v>
      </c>
    </row>
    <row r="23" spans="1:34">
      <c r="A23" t="s">
        <v>227</v>
      </c>
      <c r="B23">
        <v>23</v>
      </c>
      <c r="C23" t="s">
        <v>249</v>
      </c>
      <c r="D23">
        <v>230000</v>
      </c>
      <c r="F23" t="s">
        <v>248</v>
      </c>
      <c r="G23" t="s">
        <v>1828</v>
      </c>
      <c r="H23" t="s">
        <v>1827</v>
      </c>
      <c r="I23">
        <v>19868</v>
      </c>
      <c r="J23" t="s">
        <v>1829</v>
      </c>
      <c r="K23" t="s">
        <v>1139</v>
      </c>
      <c r="L23" t="s">
        <v>8639</v>
      </c>
      <c r="M23" t="s">
        <v>8640</v>
      </c>
      <c r="N23" t="s">
        <v>8641</v>
      </c>
      <c r="O23" t="s">
        <v>1142</v>
      </c>
      <c r="Q23" t="s">
        <v>8429</v>
      </c>
      <c r="S23">
        <v>76</v>
      </c>
      <c r="T23">
        <v>16</v>
      </c>
      <c r="U23">
        <v>92</v>
      </c>
      <c r="V23" t="s">
        <v>8651</v>
      </c>
      <c r="W23" t="s">
        <v>8652</v>
      </c>
      <c r="X23" t="s">
        <v>8653</v>
      </c>
      <c r="Y23" t="s">
        <v>8654</v>
      </c>
      <c r="Z23" t="s">
        <v>8655</v>
      </c>
      <c r="AA23" t="s">
        <v>227</v>
      </c>
      <c r="AB23" t="s">
        <v>8656</v>
      </c>
      <c r="AC23" t="s">
        <v>8657</v>
      </c>
      <c r="AD23" t="s">
        <v>8658</v>
      </c>
      <c r="AF23" t="s">
        <v>8659</v>
      </c>
      <c r="AG23">
        <v>40603.293749999997</v>
      </c>
      <c r="AH23">
        <v>42476.169444444444</v>
      </c>
    </row>
    <row r="24" spans="1:34">
      <c r="A24" t="s">
        <v>227</v>
      </c>
      <c r="B24">
        <v>23</v>
      </c>
      <c r="C24" t="s">
        <v>8460</v>
      </c>
      <c r="D24">
        <v>230000</v>
      </c>
      <c r="F24" t="s">
        <v>248</v>
      </c>
      <c r="G24" t="s">
        <v>8660</v>
      </c>
      <c r="H24" t="s">
        <v>8661</v>
      </c>
      <c r="I24">
        <v>19867</v>
      </c>
      <c r="J24" t="s">
        <v>1829</v>
      </c>
      <c r="K24" t="s">
        <v>1139</v>
      </c>
      <c r="L24" t="s">
        <v>8639</v>
      </c>
      <c r="M24" t="s">
        <v>8640</v>
      </c>
      <c r="N24" t="s">
        <v>8641</v>
      </c>
      <c r="O24" t="s">
        <v>1142</v>
      </c>
      <c r="Q24" t="s">
        <v>8429</v>
      </c>
      <c r="S24">
        <v>25</v>
      </c>
      <c r="T24">
        <v>6</v>
      </c>
      <c r="U24">
        <v>31</v>
      </c>
      <c r="V24" t="s">
        <v>8662</v>
      </c>
      <c r="W24" t="s">
        <v>8663</v>
      </c>
      <c r="X24" t="s">
        <v>8664</v>
      </c>
      <c r="Y24" t="s">
        <v>8665</v>
      </c>
      <c r="Z24" t="s">
        <v>8666</v>
      </c>
      <c r="AA24" t="s">
        <v>227</v>
      </c>
      <c r="AB24" t="s">
        <v>8667</v>
      </c>
      <c r="AC24" t="s">
        <v>8668</v>
      </c>
      <c r="AD24" t="s">
        <v>8669</v>
      </c>
      <c r="AE24" t="s">
        <v>8670</v>
      </c>
      <c r="AF24" t="s">
        <v>8671</v>
      </c>
      <c r="AG24">
        <v>40603.210416666669</v>
      </c>
      <c r="AH24">
        <v>42454.210416666669</v>
      </c>
    </row>
    <row r="25" spans="1:34">
      <c r="A25" t="s">
        <v>227</v>
      </c>
      <c r="B25">
        <v>23</v>
      </c>
      <c r="C25" t="s">
        <v>8593</v>
      </c>
      <c r="D25">
        <v>230000</v>
      </c>
      <c r="F25" t="s">
        <v>248</v>
      </c>
      <c r="G25" t="s">
        <v>8672</v>
      </c>
      <c r="H25" t="s">
        <v>8673</v>
      </c>
      <c r="I25">
        <v>19866</v>
      </c>
      <c r="J25" t="s">
        <v>1829</v>
      </c>
      <c r="K25" t="s">
        <v>1139</v>
      </c>
      <c r="L25" t="s">
        <v>8639</v>
      </c>
      <c r="M25" t="s">
        <v>8640</v>
      </c>
      <c r="N25" t="s">
        <v>8641</v>
      </c>
      <c r="O25" t="s">
        <v>1142</v>
      </c>
      <c r="Q25" t="s">
        <v>8429</v>
      </c>
      <c r="S25">
        <v>18</v>
      </c>
      <c r="T25">
        <v>5</v>
      </c>
      <c r="U25">
        <v>23</v>
      </c>
      <c r="V25" t="s">
        <v>8674</v>
      </c>
      <c r="W25" t="s">
        <v>8675</v>
      </c>
      <c r="X25" t="s">
        <v>8676</v>
      </c>
      <c r="Y25" t="s">
        <v>8677</v>
      </c>
      <c r="Z25" t="s">
        <v>2729</v>
      </c>
      <c r="AA25" t="s">
        <v>227</v>
      </c>
      <c r="AB25" t="s">
        <v>8678</v>
      </c>
      <c r="AC25" t="s">
        <v>8679</v>
      </c>
      <c r="AD25" t="s">
        <v>8680</v>
      </c>
      <c r="AF25" t="s">
        <v>8681</v>
      </c>
      <c r="AG25">
        <v>40603.168749999997</v>
      </c>
      <c r="AH25">
        <v>42478.211111111108</v>
      </c>
    </row>
    <row r="26" spans="1:34">
      <c r="A26" t="s">
        <v>227</v>
      </c>
      <c r="B26">
        <v>23</v>
      </c>
      <c r="C26" t="s">
        <v>8460</v>
      </c>
      <c r="D26">
        <v>230301</v>
      </c>
      <c r="F26" t="s">
        <v>248</v>
      </c>
      <c r="G26" t="s">
        <v>8682</v>
      </c>
      <c r="H26" t="s">
        <v>8683</v>
      </c>
      <c r="I26">
        <v>8296</v>
      </c>
      <c r="J26" t="s">
        <v>8684</v>
      </c>
      <c r="K26" t="s">
        <v>8685</v>
      </c>
      <c r="L26" t="s">
        <v>8686</v>
      </c>
      <c r="M26">
        <v>565428234</v>
      </c>
      <c r="N26">
        <v>565428234</v>
      </c>
      <c r="O26" t="s">
        <v>8687</v>
      </c>
      <c r="Q26" t="s">
        <v>8429</v>
      </c>
      <c r="S26">
        <v>6</v>
      </c>
      <c r="T26">
        <v>0</v>
      </c>
      <c r="U26">
        <v>6</v>
      </c>
      <c r="V26" t="s">
        <v>8688</v>
      </c>
      <c r="W26" t="s">
        <v>8689</v>
      </c>
      <c r="X26" t="s">
        <v>8690</v>
      </c>
      <c r="Y26" t="s">
        <v>8691</v>
      </c>
      <c r="Z26" t="s">
        <v>8685</v>
      </c>
      <c r="AA26" t="s">
        <v>227</v>
      </c>
      <c r="AB26" t="s">
        <v>8692</v>
      </c>
      <c r="AC26" t="s">
        <v>8693</v>
      </c>
      <c r="AD26">
        <v>565428234</v>
      </c>
      <c r="AE26">
        <v>565428234</v>
      </c>
      <c r="AF26" t="s">
        <v>8694</v>
      </c>
      <c r="AG26">
        <v>40297.62777777778</v>
      </c>
      <c r="AH26">
        <v>42444.960416666669</v>
      </c>
    </row>
    <row r="27" spans="1:34">
      <c r="A27" t="s">
        <v>227</v>
      </c>
      <c r="B27">
        <v>23</v>
      </c>
      <c r="C27" t="s">
        <v>8593</v>
      </c>
      <c r="D27">
        <v>230352</v>
      </c>
      <c r="F27" t="s">
        <v>248</v>
      </c>
      <c r="G27" t="s">
        <v>8695</v>
      </c>
      <c r="H27" t="s">
        <v>8696</v>
      </c>
      <c r="I27">
        <v>18551</v>
      </c>
      <c r="J27" t="s">
        <v>8697</v>
      </c>
      <c r="K27" t="s">
        <v>8698</v>
      </c>
      <c r="L27" t="s">
        <v>8699</v>
      </c>
      <c r="M27">
        <v>533885111</v>
      </c>
      <c r="N27">
        <v>533884510</v>
      </c>
      <c r="O27" t="s">
        <v>8700</v>
      </c>
      <c r="Q27" t="s">
        <v>8429</v>
      </c>
      <c r="S27">
        <v>2</v>
      </c>
      <c r="T27">
        <v>3</v>
      </c>
      <c r="U27">
        <v>5</v>
      </c>
      <c r="V27" t="s">
        <v>8701</v>
      </c>
      <c r="W27" t="s">
        <v>8702</v>
      </c>
      <c r="X27" t="s">
        <v>8703</v>
      </c>
      <c r="Y27" t="s">
        <v>8704</v>
      </c>
      <c r="Z27" t="s">
        <v>8698</v>
      </c>
      <c r="AA27" t="s">
        <v>227</v>
      </c>
      <c r="AB27" t="s">
        <v>8705</v>
      </c>
      <c r="AD27" t="s">
        <v>8706</v>
      </c>
      <c r="AE27" t="s">
        <v>8707</v>
      </c>
      <c r="AF27" t="s">
        <v>8708</v>
      </c>
      <c r="AG27">
        <v>40563.334027777775</v>
      </c>
      <c r="AH27">
        <v>42451.377083333333</v>
      </c>
    </row>
    <row r="28" spans="1:34">
      <c r="A28" t="s">
        <v>227</v>
      </c>
      <c r="B28">
        <v>23</v>
      </c>
      <c r="C28" t="s">
        <v>8460</v>
      </c>
      <c r="D28">
        <v>230290</v>
      </c>
      <c r="F28" t="s">
        <v>248</v>
      </c>
      <c r="G28" t="s">
        <v>8709</v>
      </c>
      <c r="H28" t="s">
        <v>8710</v>
      </c>
      <c r="I28">
        <v>19120</v>
      </c>
      <c r="J28" t="s">
        <v>8710</v>
      </c>
      <c r="K28" t="s">
        <v>8711</v>
      </c>
      <c r="L28" t="s">
        <v>8712</v>
      </c>
      <c r="M28" t="s">
        <v>8713</v>
      </c>
      <c r="N28" t="s">
        <v>8713</v>
      </c>
      <c r="O28" t="s">
        <v>8714</v>
      </c>
      <c r="Q28" t="s">
        <v>8429</v>
      </c>
      <c r="S28">
        <v>12</v>
      </c>
      <c r="T28">
        <v>3</v>
      </c>
      <c r="U28">
        <v>15</v>
      </c>
      <c r="V28" t="s">
        <v>8715</v>
      </c>
      <c r="W28" t="s">
        <v>8716</v>
      </c>
      <c r="X28" t="s">
        <v>8717</v>
      </c>
      <c r="Y28" t="s">
        <v>8718</v>
      </c>
      <c r="Z28" t="s">
        <v>8711</v>
      </c>
      <c r="AA28" t="s">
        <v>227</v>
      </c>
      <c r="AB28" t="s">
        <v>8719</v>
      </c>
      <c r="AD28">
        <v>566425688</v>
      </c>
      <c r="AE28">
        <v>566425688</v>
      </c>
      <c r="AF28" t="s">
        <v>8720</v>
      </c>
      <c r="AG28">
        <v>40297.62777777778</v>
      </c>
      <c r="AH28">
        <v>42439.918749999997</v>
      </c>
    </row>
    <row r="29" spans="1:34">
      <c r="A29" t="s">
        <v>227</v>
      </c>
      <c r="B29">
        <v>23</v>
      </c>
      <c r="C29" t="s">
        <v>249</v>
      </c>
      <c r="F29" t="s">
        <v>248</v>
      </c>
      <c r="G29" t="s">
        <v>2641</v>
      </c>
      <c r="H29" t="s">
        <v>2640</v>
      </c>
      <c r="I29">
        <v>30898</v>
      </c>
      <c r="J29" t="s">
        <v>2640</v>
      </c>
      <c r="K29" t="s">
        <v>2659</v>
      </c>
      <c r="L29" t="s">
        <v>8721</v>
      </c>
      <c r="M29" t="s">
        <v>8722</v>
      </c>
      <c r="O29" t="s">
        <v>2656</v>
      </c>
      <c r="Q29" t="s">
        <v>8429</v>
      </c>
      <c r="S29">
        <v>5</v>
      </c>
      <c r="T29">
        <v>0</v>
      </c>
      <c r="U29">
        <v>5</v>
      </c>
      <c r="V29" t="s">
        <v>8723</v>
      </c>
      <c r="W29" t="s">
        <v>8724</v>
      </c>
      <c r="X29" t="s">
        <v>8725</v>
      </c>
      <c r="Y29" t="s">
        <v>8726</v>
      </c>
      <c r="Z29" t="s">
        <v>2659</v>
      </c>
      <c r="AA29" t="s">
        <v>227</v>
      </c>
      <c r="AB29" t="s">
        <v>2660</v>
      </c>
      <c r="AD29" t="s">
        <v>8722</v>
      </c>
      <c r="AF29" t="s">
        <v>8727</v>
      </c>
      <c r="AG29">
        <v>42431.293749999997</v>
      </c>
      <c r="AH29">
        <v>42432.335416666669</v>
      </c>
    </row>
    <row r="30" spans="1:34">
      <c r="A30" t="s">
        <v>227</v>
      </c>
      <c r="B30">
        <v>23</v>
      </c>
      <c r="C30" t="s">
        <v>249</v>
      </c>
      <c r="D30">
        <v>230226</v>
      </c>
      <c r="F30" t="s">
        <v>248</v>
      </c>
      <c r="G30" t="s">
        <v>2670</v>
      </c>
      <c r="H30" t="s">
        <v>2669</v>
      </c>
      <c r="I30">
        <v>19098</v>
      </c>
      <c r="J30" t="s">
        <v>2671</v>
      </c>
      <c r="K30" t="s">
        <v>939</v>
      </c>
      <c r="L30" t="s">
        <v>8728</v>
      </c>
      <c r="M30">
        <v>526039273</v>
      </c>
      <c r="O30" t="s">
        <v>2689</v>
      </c>
      <c r="Q30" t="s">
        <v>8429</v>
      </c>
      <c r="S30">
        <v>5</v>
      </c>
      <c r="T30">
        <v>0</v>
      </c>
      <c r="U30">
        <v>5</v>
      </c>
      <c r="V30" t="s">
        <v>8729</v>
      </c>
      <c r="W30" t="s">
        <v>8730</v>
      </c>
      <c r="X30" t="s">
        <v>8731</v>
      </c>
      <c r="Y30" t="s">
        <v>8731</v>
      </c>
      <c r="Z30" t="s">
        <v>939</v>
      </c>
      <c r="AA30" t="s">
        <v>227</v>
      </c>
      <c r="AB30" t="s">
        <v>8732</v>
      </c>
      <c r="AD30">
        <v>9010971705</v>
      </c>
      <c r="AE30" t="s">
        <v>283</v>
      </c>
      <c r="AF30" t="s">
        <v>8733</v>
      </c>
      <c r="AG30">
        <v>40297.62777777778</v>
      </c>
      <c r="AH30">
        <v>42467.461111111108</v>
      </c>
    </row>
    <row r="31" spans="1:34">
      <c r="A31" t="s">
        <v>227</v>
      </c>
      <c r="B31">
        <v>23</v>
      </c>
      <c r="C31" t="s">
        <v>8460</v>
      </c>
      <c r="D31">
        <v>230417</v>
      </c>
      <c r="F31" t="s">
        <v>248</v>
      </c>
      <c r="G31" t="s">
        <v>8734</v>
      </c>
      <c r="H31" t="s">
        <v>8735</v>
      </c>
      <c r="I31">
        <v>29524</v>
      </c>
      <c r="J31" t="s">
        <v>8736</v>
      </c>
      <c r="K31" t="s">
        <v>8737</v>
      </c>
      <c r="L31" t="s">
        <v>8738</v>
      </c>
      <c r="M31" t="s">
        <v>8739</v>
      </c>
      <c r="N31" t="s">
        <v>8740</v>
      </c>
      <c r="O31" t="s">
        <v>8741</v>
      </c>
      <c r="Q31" t="s">
        <v>8429</v>
      </c>
      <c r="S31">
        <v>8</v>
      </c>
      <c r="T31">
        <v>5</v>
      </c>
      <c r="U31">
        <v>13</v>
      </c>
      <c r="V31" t="s">
        <v>8742</v>
      </c>
      <c r="W31" t="s">
        <v>8743</v>
      </c>
      <c r="X31" t="s">
        <v>8744</v>
      </c>
      <c r="Y31" t="s">
        <v>8745</v>
      </c>
      <c r="Z31" t="s">
        <v>8737</v>
      </c>
      <c r="AA31" t="s">
        <v>227</v>
      </c>
      <c r="AB31" t="s">
        <v>8746</v>
      </c>
      <c r="AD31" t="s">
        <v>8739</v>
      </c>
      <c r="AE31" t="s">
        <v>8740</v>
      </c>
      <c r="AF31" t="s">
        <v>8747</v>
      </c>
      <c r="AG31">
        <v>41750.419444444444</v>
      </c>
      <c r="AH31">
        <v>42439.002083333333</v>
      </c>
    </row>
    <row r="32" spans="1:34">
      <c r="A32" t="s">
        <v>227</v>
      </c>
      <c r="B32">
        <v>23</v>
      </c>
      <c r="C32" t="s">
        <v>8460</v>
      </c>
      <c r="D32">
        <v>230319</v>
      </c>
      <c r="F32" t="s">
        <v>248</v>
      </c>
      <c r="G32" t="s">
        <v>8748</v>
      </c>
      <c r="H32" t="s">
        <v>8749</v>
      </c>
      <c r="I32">
        <v>219</v>
      </c>
      <c r="J32" t="s">
        <v>8750</v>
      </c>
      <c r="K32" t="s">
        <v>8751</v>
      </c>
      <c r="L32" t="s">
        <v>8752</v>
      </c>
      <c r="M32" t="s">
        <v>8753</v>
      </c>
      <c r="N32" t="s">
        <v>8754</v>
      </c>
      <c r="O32" t="s">
        <v>8755</v>
      </c>
      <c r="Q32" t="s">
        <v>8429</v>
      </c>
      <c r="S32">
        <v>27</v>
      </c>
      <c r="T32">
        <v>11</v>
      </c>
      <c r="U32">
        <v>38</v>
      </c>
      <c r="V32" t="s">
        <v>8756</v>
      </c>
      <c r="W32" t="s">
        <v>8757</v>
      </c>
      <c r="X32" t="s">
        <v>8758</v>
      </c>
      <c r="Y32" t="s">
        <v>8759</v>
      </c>
      <c r="Z32" t="s">
        <v>8760</v>
      </c>
      <c r="AA32" t="s">
        <v>227</v>
      </c>
      <c r="AB32" t="s">
        <v>8761</v>
      </c>
      <c r="AD32" t="s">
        <v>8762</v>
      </c>
      <c r="AE32" t="s">
        <v>8754</v>
      </c>
      <c r="AF32" t="s">
        <v>8763</v>
      </c>
      <c r="AG32">
        <v>39959.628472222219</v>
      </c>
      <c r="AH32">
        <v>42460.210416666669</v>
      </c>
    </row>
    <row r="33" spans="1:34">
      <c r="A33" t="s">
        <v>227</v>
      </c>
      <c r="B33">
        <v>23</v>
      </c>
      <c r="C33" t="s">
        <v>8460</v>
      </c>
      <c r="D33">
        <v>230322</v>
      </c>
      <c r="F33" t="s">
        <v>248</v>
      </c>
      <c r="G33" t="s">
        <v>8764</v>
      </c>
      <c r="H33" t="s">
        <v>8765</v>
      </c>
      <c r="I33">
        <v>222</v>
      </c>
      <c r="J33" t="s">
        <v>8766</v>
      </c>
      <c r="K33" t="s">
        <v>8767</v>
      </c>
      <c r="L33" t="s">
        <v>8768</v>
      </c>
      <c r="M33" t="s">
        <v>8769</v>
      </c>
      <c r="N33" t="s">
        <v>8770</v>
      </c>
      <c r="O33" t="s">
        <v>8771</v>
      </c>
      <c r="Q33" t="s">
        <v>8429</v>
      </c>
      <c r="S33">
        <v>7</v>
      </c>
      <c r="T33">
        <v>12</v>
      </c>
      <c r="U33">
        <v>19</v>
      </c>
      <c r="V33" t="s">
        <v>8772</v>
      </c>
      <c r="W33" t="s">
        <v>8773</v>
      </c>
      <c r="X33" t="s">
        <v>8774</v>
      </c>
      <c r="Y33" t="s">
        <v>8775</v>
      </c>
      <c r="Z33" t="s">
        <v>8767</v>
      </c>
      <c r="AA33" t="s">
        <v>227</v>
      </c>
      <c r="AB33" t="s">
        <v>8776</v>
      </c>
      <c r="AC33" t="s">
        <v>8777</v>
      </c>
      <c r="AD33">
        <v>566765105</v>
      </c>
      <c r="AE33">
        <v>566722808</v>
      </c>
      <c r="AF33" t="s">
        <v>8778</v>
      </c>
      <c r="AG33">
        <v>40297.62777777778</v>
      </c>
      <c r="AH33">
        <v>42444.002083333333</v>
      </c>
    </row>
    <row r="34" spans="1:34">
      <c r="A34" t="s">
        <v>227</v>
      </c>
      <c r="B34">
        <v>23</v>
      </c>
      <c r="C34" t="s">
        <v>8460</v>
      </c>
      <c r="D34">
        <v>230114</v>
      </c>
      <c r="F34" t="s">
        <v>248</v>
      </c>
      <c r="G34" t="s">
        <v>8779</v>
      </c>
      <c r="H34" t="s">
        <v>8780</v>
      </c>
      <c r="I34">
        <v>8230</v>
      </c>
      <c r="J34" t="s">
        <v>8781</v>
      </c>
      <c r="K34" t="s">
        <v>8782</v>
      </c>
      <c r="L34" t="s">
        <v>8783</v>
      </c>
      <c r="M34" t="s">
        <v>8784</v>
      </c>
      <c r="O34" t="s">
        <v>8785</v>
      </c>
      <c r="Q34" t="s">
        <v>8429</v>
      </c>
      <c r="S34">
        <v>19</v>
      </c>
      <c r="T34">
        <v>14</v>
      </c>
      <c r="U34">
        <v>33</v>
      </c>
      <c r="V34" t="s">
        <v>8786</v>
      </c>
      <c r="W34" t="s">
        <v>8787</v>
      </c>
      <c r="X34" t="s">
        <v>8788</v>
      </c>
      <c r="Y34" t="s">
        <v>8789</v>
      </c>
      <c r="Z34" t="s">
        <v>8790</v>
      </c>
      <c r="AA34" t="s">
        <v>227</v>
      </c>
      <c r="AB34" t="s">
        <v>8791</v>
      </c>
      <c r="AD34">
        <v>566751200</v>
      </c>
      <c r="AE34">
        <v>566751200</v>
      </c>
      <c r="AF34" t="s">
        <v>8792</v>
      </c>
      <c r="AG34">
        <v>40297.62777777778</v>
      </c>
      <c r="AH34">
        <v>42464.961111111108</v>
      </c>
    </row>
    <row r="35" spans="1:34">
      <c r="A35" t="s">
        <v>227</v>
      </c>
      <c r="B35">
        <v>23</v>
      </c>
      <c r="C35" t="s">
        <v>8460</v>
      </c>
      <c r="D35">
        <v>230430</v>
      </c>
      <c r="F35" t="s">
        <v>248</v>
      </c>
      <c r="G35" t="s">
        <v>8793</v>
      </c>
      <c r="H35" t="s">
        <v>8794</v>
      </c>
      <c r="I35">
        <v>30234</v>
      </c>
      <c r="J35" t="s">
        <v>8795</v>
      </c>
      <c r="K35" t="s">
        <v>8796</v>
      </c>
      <c r="L35" t="s">
        <v>8797</v>
      </c>
      <c r="M35" t="s">
        <v>8798</v>
      </c>
      <c r="O35" t="s">
        <v>8799</v>
      </c>
      <c r="Q35" t="s">
        <v>8429</v>
      </c>
      <c r="S35">
        <v>8</v>
      </c>
      <c r="T35">
        <v>0</v>
      </c>
      <c r="U35">
        <v>8</v>
      </c>
      <c r="V35" t="s">
        <v>8800</v>
      </c>
      <c r="W35" t="s">
        <v>8801</v>
      </c>
      <c r="X35" t="s">
        <v>8802</v>
      </c>
      <c r="Y35" t="s">
        <v>8803</v>
      </c>
      <c r="Z35" t="s">
        <v>8804</v>
      </c>
      <c r="AA35" t="s">
        <v>227</v>
      </c>
      <c r="AB35" t="s">
        <v>8805</v>
      </c>
      <c r="AD35" t="s">
        <v>8806</v>
      </c>
      <c r="AF35" t="s">
        <v>8807</v>
      </c>
      <c r="AG35">
        <v>42066.210416666669</v>
      </c>
      <c r="AH35">
        <v>42436.002083333333</v>
      </c>
    </row>
    <row r="36" spans="1:34">
      <c r="A36" t="s">
        <v>227</v>
      </c>
      <c r="B36">
        <v>23</v>
      </c>
      <c r="C36" t="s">
        <v>8557</v>
      </c>
      <c r="D36">
        <v>230025</v>
      </c>
      <c r="F36" t="s">
        <v>248</v>
      </c>
      <c r="G36" t="s">
        <v>8808</v>
      </c>
      <c r="H36" t="s">
        <v>8809</v>
      </c>
      <c r="I36">
        <v>19071</v>
      </c>
      <c r="J36" t="s">
        <v>8809</v>
      </c>
      <c r="K36" t="s">
        <v>7236</v>
      </c>
      <c r="L36" t="s">
        <v>8810</v>
      </c>
      <c r="M36" t="s">
        <v>8811</v>
      </c>
      <c r="O36" t="s">
        <v>8812</v>
      </c>
      <c r="Q36" t="s">
        <v>8429</v>
      </c>
      <c r="S36">
        <v>51</v>
      </c>
      <c r="T36">
        <v>9</v>
      </c>
      <c r="U36">
        <v>60</v>
      </c>
      <c r="V36" t="s">
        <v>8813</v>
      </c>
      <c r="W36" t="s">
        <v>8814</v>
      </c>
      <c r="X36" t="s">
        <v>8815</v>
      </c>
      <c r="Y36" t="s">
        <v>8816</v>
      </c>
      <c r="Z36" t="s">
        <v>7236</v>
      </c>
      <c r="AA36" t="s">
        <v>227</v>
      </c>
      <c r="AB36" t="s">
        <v>8817</v>
      </c>
      <c r="AD36" t="s">
        <v>8811</v>
      </c>
      <c r="AE36" t="s">
        <v>8818</v>
      </c>
      <c r="AF36" t="s">
        <v>8819</v>
      </c>
      <c r="AG36">
        <v>39959.628472222219</v>
      </c>
      <c r="AH36">
        <v>42464.37777777778</v>
      </c>
    </row>
    <row r="37" spans="1:34">
      <c r="A37" t="s">
        <v>227</v>
      </c>
      <c r="B37">
        <v>23</v>
      </c>
      <c r="C37" t="s">
        <v>8557</v>
      </c>
      <c r="D37">
        <v>230363</v>
      </c>
      <c r="F37" t="s">
        <v>248</v>
      </c>
      <c r="G37" t="s">
        <v>8820</v>
      </c>
      <c r="H37" t="s">
        <v>8821</v>
      </c>
      <c r="I37">
        <v>19903</v>
      </c>
      <c r="J37" t="s">
        <v>8821</v>
      </c>
      <c r="K37" t="s">
        <v>8822</v>
      </c>
      <c r="L37" t="s">
        <v>8823</v>
      </c>
      <c r="M37" t="s">
        <v>8824</v>
      </c>
      <c r="O37" t="s">
        <v>8825</v>
      </c>
      <c r="Q37" t="s">
        <v>8429</v>
      </c>
      <c r="S37">
        <v>10</v>
      </c>
      <c r="T37">
        <v>0</v>
      </c>
      <c r="U37">
        <v>10</v>
      </c>
      <c r="V37" t="s">
        <v>8826</v>
      </c>
      <c r="W37" t="s">
        <v>8827</v>
      </c>
      <c r="X37" t="s">
        <v>8828</v>
      </c>
      <c r="Y37" t="s">
        <v>8829</v>
      </c>
      <c r="Z37" t="s">
        <v>8822</v>
      </c>
      <c r="AA37" t="s">
        <v>227</v>
      </c>
      <c r="AB37" t="s">
        <v>8830</v>
      </c>
      <c r="AD37" t="s">
        <v>8824</v>
      </c>
      <c r="AF37" t="s">
        <v>8831</v>
      </c>
      <c r="AG37">
        <v>40624.252083333333</v>
      </c>
      <c r="AH37">
        <v>42445.335416666669</v>
      </c>
    </row>
    <row r="38" spans="1:34">
      <c r="A38" t="s">
        <v>227</v>
      </c>
      <c r="B38">
        <v>23</v>
      </c>
      <c r="C38" t="s">
        <v>8460</v>
      </c>
      <c r="D38">
        <v>230377</v>
      </c>
      <c r="F38" t="s">
        <v>248</v>
      </c>
      <c r="G38" t="s">
        <v>8832</v>
      </c>
      <c r="H38" t="s">
        <v>8832</v>
      </c>
      <c r="I38">
        <v>26328</v>
      </c>
      <c r="J38" t="s">
        <v>8833</v>
      </c>
      <c r="K38" t="s">
        <v>8834</v>
      </c>
      <c r="L38" t="s">
        <v>8835</v>
      </c>
      <c r="M38" t="s">
        <v>8836</v>
      </c>
      <c r="O38" t="s">
        <v>8837</v>
      </c>
      <c r="Q38" t="s">
        <v>8429</v>
      </c>
      <c r="S38">
        <v>8</v>
      </c>
      <c r="T38">
        <v>2</v>
      </c>
      <c r="U38">
        <v>10</v>
      </c>
      <c r="V38" t="s">
        <v>8838</v>
      </c>
      <c r="W38" t="s">
        <v>8839</v>
      </c>
      <c r="X38" t="s">
        <v>8840</v>
      </c>
      <c r="Y38" t="s">
        <v>8841</v>
      </c>
      <c r="Z38" t="s">
        <v>8834</v>
      </c>
      <c r="AA38" t="s">
        <v>227</v>
      </c>
      <c r="AB38" t="s">
        <v>8842</v>
      </c>
      <c r="AD38" t="s">
        <v>8836</v>
      </c>
      <c r="AF38" t="s">
        <v>8843</v>
      </c>
      <c r="AG38">
        <v>40990.210416666669</v>
      </c>
      <c r="AH38">
        <v>42460.210416666669</v>
      </c>
    </row>
    <row r="39" spans="1:34">
      <c r="A39" t="s">
        <v>227</v>
      </c>
      <c r="B39">
        <v>23</v>
      </c>
      <c r="C39" t="s">
        <v>249</v>
      </c>
      <c r="D39">
        <v>230355</v>
      </c>
      <c r="F39" t="s">
        <v>248</v>
      </c>
      <c r="G39" t="s">
        <v>2697</v>
      </c>
      <c r="H39" t="s">
        <v>2696</v>
      </c>
      <c r="I39">
        <v>19871</v>
      </c>
      <c r="J39" t="s">
        <v>2698</v>
      </c>
      <c r="K39" t="s">
        <v>1560</v>
      </c>
      <c r="L39" t="s">
        <v>8844</v>
      </c>
      <c r="M39" t="s">
        <v>8845</v>
      </c>
      <c r="O39" t="s">
        <v>2756</v>
      </c>
      <c r="Q39" t="s">
        <v>8429</v>
      </c>
      <c r="S39">
        <v>13</v>
      </c>
      <c r="T39">
        <v>6</v>
      </c>
      <c r="U39">
        <v>19</v>
      </c>
      <c r="V39" t="s">
        <v>8846</v>
      </c>
      <c r="W39" t="s">
        <v>8847</v>
      </c>
      <c r="X39" t="s">
        <v>8848</v>
      </c>
      <c r="Y39" t="s">
        <v>8849</v>
      </c>
      <c r="Z39" t="s">
        <v>1560</v>
      </c>
      <c r="AA39" t="s">
        <v>227</v>
      </c>
      <c r="AB39" t="s">
        <v>8850</v>
      </c>
      <c r="AC39" t="s">
        <v>8851</v>
      </c>
      <c r="AD39" t="s">
        <v>8845</v>
      </c>
      <c r="AF39" t="s">
        <v>8852</v>
      </c>
      <c r="AG39">
        <v>40604.252083333333</v>
      </c>
      <c r="AH39">
        <v>42438.418749999997</v>
      </c>
    </row>
    <row r="40" spans="1:34">
      <c r="A40" t="s">
        <v>227</v>
      </c>
      <c r="B40">
        <v>23</v>
      </c>
      <c r="C40" t="s">
        <v>8557</v>
      </c>
      <c r="D40">
        <v>230423</v>
      </c>
      <c r="F40" t="s">
        <v>248</v>
      </c>
      <c r="G40" t="s">
        <v>8853</v>
      </c>
      <c r="H40" t="s">
        <v>8853</v>
      </c>
      <c r="I40">
        <v>29707</v>
      </c>
      <c r="J40" t="s">
        <v>8853</v>
      </c>
      <c r="K40" t="s">
        <v>5071</v>
      </c>
      <c r="L40" t="s">
        <v>8854</v>
      </c>
      <c r="M40">
        <v>8017454375</v>
      </c>
      <c r="O40" t="s">
        <v>8855</v>
      </c>
      <c r="Q40" t="s">
        <v>8429</v>
      </c>
      <c r="S40">
        <v>7</v>
      </c>
      <c r="T40">
        <v>1</v>
      </c>
      <c r="U40">
        <v>8</v>
      </c>
      <c r="V40" t="s">
        <v>8856</v>
      </c>
      <c r="W40" t="s">
        <v>8857</v>
      </c>
      <c r="X40" t="s">
        <v>8858</v>
      </c>
      <c r="Y40" t="s">
        <v>8859</v>
      </c>
      <c r="Z40" t="s">
        <v>8860</v>
      </c>
      <c r="AA40" t="s">
        <v>7899</v>
      </c>
      <c r="AB40" t="s">
        <v>8861</v>
      </c>
      <c r="AD40">
        <v>8017454375</v>
      </c>
      <c r="AF40" t="s">
        <v>8862</v>
      </c>
      <c r="AG40">
        <v>41772.295138888891</v>
      </c>
      <c r="AH40">
        <v>42443.502083333333</v>
      </c>
    </row>
    <row r="41" spans="1:34">
      <c r="A41" t="s">
        <v>227</v>
      </c>
      <c r="B41">
        <v>23</v>
      </c>
      <c r="C41" t="s">
        <v>8557</v>
      </c>
      <c r="D41">
        <v>230304</v>
      </c>
      <c r="F41" t="s">
        <v>248</v>
      </c>
      <c r="G41" t="s">
        <v>8863</v>
      </c>
      <c r="H41" t="s">
        <v>8864</v>
      </c>
      <c r="I41">
        <v>8298</v>
      </c>
      <c r="J41" t="s">
        <v>8865</v>
      </c>
      <c r="K41" t="s">
        <v>8866</v>
      </c>
      <c r="L41" t="s">
        <v>8867</v>
      </c>
      <c r="M41">
        <v>586768528</v>
      </c>
      <c r="N41">
        <v>586768528</v>
      </c>
      <c r="O41" t="s">
        <v>8868</v>
      </c>
      <c r="Q41" t="s">
        <v>8429</v>
      </c>
      <c r="S41">
        <v>41</v>
      </c>
      <c r="T41">
        <v>32</v>
      </c>
      <c r="U41">
        <v>73</v>
      </c>
      <c r="V41" t="s">
        <v>8869</v>
      </c>
      <c r="W41" t="s">
        <v>8870</v>
      </c>
      <c r="X41" t="s">
        <v>8871</v>
      </c>
      <c r="Y41" t="s">
        <v>8872</v>
      </c>
      <c r="Z41" t="s">
        <v>8866</v>
      </c>
      <c r="AA41" t="s">
        <v>227</v>
      </c>
      <c r="AB41" t="s">
        <v>8873</v>
      </c>
      <c r="AD41">
        <v>586768528</v>
      </c>
      <c r="AE41">
        <v>586768528</v>
      </c>
      <c r="AF41" t="s">
        <v>8874</v>
      </c>
      <c r="AG41">
        <v>40297.62777777778</v>
      </c>
      <c r="AH41">
        <v>42453.877083333333</v>
      </c>
    </row>
    <row r="42" spans="1:34">
      <c r="A42" t="s">
        <v>227</v>
      </c>
      <c r="B42">
        <v>23</v>
      </c>
      <c r="C42" t="s">
        <v>249</v>
      </c>
      <c r="D42">
        <v>230372</v>
      </c>
      <c r="F42" t="s">
        <v>248</v>
      </c>
      <c r="G42" t="s">
        <v>2797</v>
      </c>
      <c r="H42" t="s">
        <v>2796</v>
      </c>
      <c r="I42">
        <v>26271</v>
      </c>
      <c r="J42" t="s">
        <v>2796</v>
      </c>
      <c r="K42" t="s">
        <v>2816</v>
      </c>
      <c r="L42" t="s">
        <v>8875</v>
      </c>
      <c r="M42" t="s">
        <v>8876</v>
      </c>
      <c r="O42" t="s">
        <v>2813</v>
      </c>
      <c r="Q42" t="s">
        <v>8429</v>
      </c>
      <c r="S42">
        <v>13</v>
      </c>
      <c r="T42">
        <v>1</v>
      </c>
      <c r="U42">
        <v>14</v>
      </c>
      <c r="V42" t="s">
        <v>8877</v>
      </c>
      <c r="W42" t="s">
        <v>8878</v>
      </c>
      <c r="X42" t="s">
        <v>8879</v>
      </c>
      <c r="Y42" t="s">
        <v>8880</v>
      </c>
      <c r="Z42" t="s">
        <v>2816</v>
      </c>
      <c r="AA42" t="s">
        <v>227</v>
      </c>
      <c r="AB42" t="s">
        <v>2817</v>
      </c>
      <c r="AD42" t="s">
        <v>8876</v>
      </c>
      <c r="AF42" t="s">
        <v>2818</v>
      </c>
      <c r="AG42">
        <v>40973.168749999997</v>
      </c>
      <c r="AH42">
        <v>42465.419444444444</v>
      </c>
    </row>
    <row r="43" spans="1:34">
      <c r="A43" t="s">
        <v>227</v>
      </c>
      <c r="B43">
        <v>23</v>
      </c>
      <c r="C43" t="s">
        <v>8557</v>
      </c>
      <c r="D43">
        <v>230375</v>
      </c>
      <c r="F43" t="s">
        <v>248</v>
      </c>
      <c r="G43" t="s">
        <v>8881</v>
      </c>
      <c r="H43" t="s">
        <v>8882</v>
      </c>
      <c r="I43">
        <v>26291</v>
      </c>
      <c r="J43" t="s">
        <v>8883</v>
      </c>
      <c r="K43" t="s">
        <v>8884</v>
      </c>
      <c r="L43" t="s">
        <v>8885</v>
      </c>
      <c r="M43" t="s">
        <v>8886</v>
      </c>
      <c r="O43" t="s">
        <v>8887</v>
      </c>
      <c r="Q43" t="s">
        <v>8429</v>
      </c>
      <c r="S43">
        <v>6</v>
      </c>
      <c r="T43">
        <v>0</v>
      </c>
      <c r="U43">
        <v>6</v>
      </c>
      <c r="V43" t="s">
        <v>8888</v>
      </c>
      <c r="W43" t="s">
        <v>8889</v>
      </c>
      <c r="X43" t="s">
        <v>8890</v>
      </c>
      <c r="Y43" t="s">
        <v>8891</v>
      </c>
      <c r="Z43" t="s">
        <v>8884</v>
      </c>
      <c r="AA43" t="s">
        <v>227</v>
      </c>
      <c r="AB43" t="s">
        <v>8892</v>
      </c>
      <c r="AC43" t="s">
        <v>8893</v>
      </c>
      <c r="AD43" t="s">
        <v>8886</v>
      </c>
      <c r="AF43" t="s">
        <v>8894</v>
      </c>
      <c r="AG43">
        <v>40980.335416666669</v>
      </c>
      <c r="AH43">
        <v>42447.293749999997</v>
      </c>
    </row>
    <row r="44" spans="1:34">
      <c r="A44" t="s">
        <v>227</v>
      </c>
      <c r="B44">
        <v>23</v>
      </c>
      <c r="C44" t="s">
        <v>8460</v>
      </c>
      <c r="D44">
        <v>230396</v>
      </c>
      <c r="F44" t="s">
        <v>248</v>
      </c>
      <c r="G44" t="s">
        <v>8895</v>
      </c>
      <c r="H44" t="s">
        <v>8896</v>
      </c>
      <c r="I44">
        <v>27848</v>
      </c>
      <c r="J44" t="s">
        <v>8897</v>
      </c>
      <c r="K44" t="s">
        <v>8898</v>
      </c>
      <c r="L44" t="s">
        <v>8899</v>
      </c>
      <c r="M44" t="s">
        <v>8900</v>
      </c>
      <c r="O44" t="s">
        <v>8901</v>
      </c>
      <c r="Q44" t="s">
        <v>8429</v>
      </c>
      <c r="S44">
        <v>7</v>
      </c>
      <c r="T44">
        <v>0</v>
      </c>
      <c r="U44">
        <v>7</v>
      </c>
      <c r="V44" t="s">
        <v>8902</v>
      </c>
      <c r="W44" t="s">
        <v>8903</v>
      </c>
      <c r="X44" t="s">
        <v>8904</v>
      </c>
      <c r="Y44" t="s">
        <v>8905</v>
      </c>
      <c r="Z44" t="s">
        <v>8898</v>
      </c>
      <c r="AA44" t="s">
        <v>227</v>
      </c>
      <c r="AB44" t="s">
        <v>8906</v>
      </c>
      <c r="AD44" t="s">
        <v>8900</v>
      </c>
      <c r="AF44" t="s">
        <v>8907</v>
      </c>
      <c r="AG44">
        <v>41365.37777777778</v>
      </c>
      <c r="AH44">
        <v>42453.002083333333</v>
      </c>
    </row>
    <row r="45" spans="1:34">
      <c r="A45" t="s">
        <v>227</v>
      </c>
      <c r="B45">
        <v>23</v>
      </c>
      <c r="C45" t="s">
        <v>249</v>
      </c>
      <c r="D45">
        <v>230075</v>
      </c>
      <c r="F45" t="s">
        <v>248</v>
      </c>
      <c r="G45" t="s">
        <v>2880</v>
      </c>
      <c r="H45" t="s">
        <v>2879</v>
      </c>
      <c r="I45">
        <v>8202</v>
      </c>
      <c r="J45" t="s">
        <v>2881</v>
      </c>
      <c r="K45" t="s">
        <v>2903</v>
      </c>
      <c r="L45" t="s">
        <v>8908</v>
      </c>
      <c r="M45" t="s">
        <v>8909</v>
      </c>
      <c r="O45" t="s">
        <v>2877</v>
      </c>
      <c r="Q45" t="s">
        <v>8429</v>
      </c>
      <c r="S45">
        <v>6</v>
      </c>
      <c r="T45">
        <v>0</v>
      </c>
      <c r="U45">
        <v>6</v>
      </c>
      <c r="V45" t="s">
        <v>8910</v>
      </c>
      <c r="W45" t="s">
        <v>8911</v>
      </c>
      <c r="X45" t="s">
        <v>8912</v>
      </c>
      <c r="Y45" t="s">
        <v>8913</v>
      </c>
      <c r="Z45" t="s">
        <v>2903</v>
      </c>
      <c r="AA45" t="s">
        <v>227</v>
      </c>
      <c r="AB45" t="s">
        <v>8914</v>
      </c>
      <c r="AC45" t="s">
        <v>8915</v>
      </c>
      <c r="AD45" t="s">
        <v>8909</v>
      </c>
      <c r="AE45" t="s">
        <v>283</v>
      </c>
      <c r="AF45" t="s">
        <v>8916</v>
      </c>
      <c r="AG45">
        <v>40297.62777777778</v>
      </c>
      <c r="AH45">
        <v>42439.127083333333</v>
      </c>
    </row>
    <row r="46" spans="1:34">
      <c r="A46" t="s">
        <v>227</v>
      </c>
      <c r="B46">
        <v>23</v>
      </c>
      <c r="C46" t="s">
        <v>249</v>
      </c>
      <c r="D46">
        <v>230394</v>
      </c>
      <c r="F46" t="s">
        <v>248</v>
      </c>
      <c r="G46" t="s">
        <v>2913</v>
      </c>
      <c r="H46" t="s">
        <v>2912</v>
      </c>
      <c r="I46">
        <v>27756</v>
      </c>
      <c r="J46" t="s">
        <v>2914</v>
      </c>
      <c r="K46" t="s">
        <v>1134</v>
      </c>
      <c r="L46" t="s">
        <v>8917</v>
      </c>
      <c r="M46" t="s">
        <v>8918</v>
      </c>
      <c r="N46" t="s">
        <v>8919</v>
      </c>
      <c r="O46" t="s">
        <v>8920</v>
      </c>
      <c r="Q46" t="s">
        <v>8429</v>
      </c>
      <c r="S46">
        <v>3</v>
      </c>
      <c r="T46">
        <v>4</v>
      </c>
      <c r="U46">
        <v>7</v>
      </c>
      <c r="V46" t="s">
        <v>8888</v>
      </c>
      <c r="W46" t="s">
        <v>8921</v>
      </c>
      <c r="X46" t="s">
        <v>8890</v>
      </c>
      <c r="Y46" t="s">
        <v>8922</v>
      </c>
      <c r="Z46" t="s">
        <v>1134</v>
      </c>
      <c r="AA46" t="s">
        <v>227</v>
      </c>
      <c r="AB46" t="s">
        <v>8923</v>
      </c>
      <c r="AD46" t="s">
        <v>8918</v>
      </c>
      <c r="AE46" t="s">
        <v>8919</v>
      </c>
      <c r="AF46" t="s">
        <v>8924</v>
      </c>
      <c r="AG46">
        <v>41348.252083333333</v>
      </c>
      <c r="AH46">
        <v>42465.419444444444</v>
      </c>
    </row>
    <row r="47" spans="1:34">
      <c r="A47" t="s">
        <v>227</v>
      </c>
      <c r="B47">
        <v>23</v>
      </c>
      <c r="C47" t="s">
        <v>249</v>
      </c>
      <c r="D47">
        <v>230060</v>
      </c>
      <c r="F47" t="s">
        <v>248</v>
      </c>
      <c r="G47" t="s">
        <v>2954</v>
      </c>
      <c r="H47" t="s">
        <v>2953</v>
      </c>
      <c r="I47">
        <v>8192</v>
      </c>
      <c r="J47" t="s">
        <v>2955</v>
      </c>
      <c r="K47" t="s">
        <v>8925</v>
      </c>
      <c r="L47" t="s">
        <v>8926</v>
      </c>
      <c r="M47">
        <v>528521121</v>
      </c>
      <c r="N47">
        <v>528522358</v>
      </c>
      <c r="O47" t="s">
        <v>2984</v>
      </c>
      <c r="P47" t="s">
        <v>247</v>
      </c>
      <c r="Q47" t="s">
        <v>8429</v>
      </c>
      <c r="S47">
        <v>8</v>
      </c>
      <c r="T47">
        <v>0</v>
      </c>
      <c r="U47">
        <v>8</v>
      </c>
      <c r="V47" t="s">
        <v>8756</v>
      </c>
      <c r="W47" t="s">
        <v>8927</v>
      </c>
      <c r="X47" t="s">
        <v>8758</v>
      </c>
      <c r="Y47" t="s">
        <v>8928</v>
      </c>
      <c r="Z47" t="s">
        <v>8925</v>
      </c>
      <c r="AA47" t="s">
        <v>227</v>
      </c>
      <c r="AB47" t="s">
        <v>8929</v>
      </c>
      <c r="AC47" t="s">
        <v>8930</v>
      </c>
      <c r="AD47" t="s">
        <v>8931</v>
      </c>
      <c r="AE47" t="s">
        <v>8932</v>
      </c>
      <c r="AF47" t="s">
        <v>8933</v>
      </c>
      <c r="AG47">
        <v>40004.629861111112</v>
      </c>
      <c r="AH47">
        <v>42445.127083333333</v>
      </c>
    </row>
    <row r="48" spans="1:34">
      <c r="A48" t="s">
        <v>227</v>
      </c>
      <c r="B48">
        <v>23</v>
      </c>
      <c r="C48" t="s">
        <v>249</v>
      </c>
      <c r="D48">
        <v>230440</v>
      </c>
      <c r="F48" t="s">
        <v>248</v>
      </c>
      <c r="G48" t="s">
        <v>2998</v>
      </c>
      <c r="H48" t="s">
        <v>2997</v>
      </c>
      <c r="I48">
        <v>30558</v>
      </c>
      <c r="J48" t="s">
        <v>2999</v>
      </c>
      <c r="K48" t="s">
        <v>3421</v>
      </c>
      <c r="L48" t="s">
        <v>8934</v>
      </c>
      <c r="M48" t="s">
        <v>8935</v>
      </c>
      <c r="N48" t="s">
        <v>8935</v>
      </c>
      <c r="O48" t="s">
        <v>8936</v>
      </c>
      <c r="Q48" t="s">
        <v>8429</v>
      </c>
      <c r="S48">
        <v>7</v>
      </c>
      <c r="T48">
        <v>1</v>
      </c>
      <c r="U48">
        <v>8</v>
      </c>
      <c r="V48" t="s">
        <v>8937</v>
      </c>
      <c r="W48" t="s">
        <v>8938</v>
      </c>
      <c r="X48" t="s">
        <v>8939</v>
      </c>
      <c r="Y48" t="s">
        <v>8940</v>
      </c>
      <c r="Z48" t="s">
        <v>3421</v>
      </c>
      <c r="AA48" t="s">
        <v>227</v>
      </c>
      <c r="AB48" t="s">
        <v>8941</v>
      </c>
      <c r="AC48" t="s">
        <v>8942</v>
      </c>
      <c r="AD48" t="s">
        <v>8935</v>
      </c>
      <c r="AE48" t="s">
        <v>8935</v>
      </c>
      <c r="AF48" t="s">
        <v>8943</v>
      </c>
      <c r="AG48">
        <v>42135.378472222219</v>
      </c>
      <c r="AH48">
        <v>42438.418749999997</v>
      </c>
    </row>
    <row r="49" spans="1:34">
      <c r="A49" t="s">
        <v>227</v>
      </c>
      <c r="B49">
        <v>23</v>
      </c>
      <c r="C49" t="s">
        <v>8460</v>
      </c>
      <c r="D49">
        <v>230064</v>
      </c>
      <c r="F49" t="s">
        <v>248</v>
      </c>
      <c r="G49" t="s">
        <v>8944</v>
      </c>
      <c r="H49" t="s">
        <v>8945</v>
      </c>
      <c r="I49">
        <v>8194</v>
      </c>
      <c r="J49" t="s">
        <v>8946</v>
      </c>
      <c r="K49" t="s">
        <v>8947</v>
      </c>
      <c r="L49" t="s">
        <v>8948</v>
      </c>
      <c r="M49">
        <v>564511886</v>
      </c>
      <c r="O49" t="s">
        <v>8949</v>
      </c>
      <c r="Q49" t="s">
        <v>8429</v>
      </c>
      <c r="S49">
        <v>75</v>
      </c>
      <c r="T49">
        <v>13</v>
      </c>
      <c r="U49">
        <v>88</v>
      </c>
      <c r="V49" t="s">
        <v>8950</v>
      </c>
      <c r="W49" t="s">
        <v>8951</v>
      </c>
      <c r="X49" t="s">
        <v>8952</v>
      </c>
      <c r="Y49" t="s">
        <v>8940</v>
      </c>
      <c r="Z49" t="s">
        <v>8947</v>
      </c>
      <c r="AA49" t="s">
        <v>227</v>
      </c>
      <c r="AB49" t="s">
        <v>8953</v>
      </c>
      <c r="AD49">
        <v>564511886</v>
      </c>
      <c r="AE49" t="s">
        <v>283</v>
      </c>
      <c r="AF49" t="s">
        <v>8954</v>
      </c>
      <c r="AG49">
        <v>40297.62777777778</v>
      </c>
      <c r="AH49">
        <v>42458.168749999997</v>
      </c>
    </row>
    <row r="50" spans="1:34">
      <c r="A50" t="s">
        <v>227</v>
      </c>
      <c r="B50">
        <v>23</v>
      </c>
      <c r="C50" t="s">
        <v>8460</v>
      </c>
      <c r="D50">
        <v>230362</v>
      </c>
      <c r="F50" t="s">
        <v>248</v>
      </c>
      <c r="G50" t="s">
        <v>8955</v>
      </c>
      <c r="H50" t="s">
        <v>8956</v>
      </c>
      <c r="I50">
        <v>19888</v>
      </c>
      <c r="J50" t="s">
        <v>8957</v>
      </c>
      <c r="K50" t="s">
        <v>8958</v>
      </c>
      <c r="L50" t="s">
        <v>8959</v>
      </c>
      <c r="M50" t="s">
        <v>8960</v>
      </c>
      <c r="N50" t="s">
        <v>8961</v>
      </c>
      <c r="O50" t="s">
        <v>8962</v>
      </c>
      <c r="Q50" t="s">
        <v>8429</v>
      </c>
      <c r="S50">
        <v>19</v>
      </c>
      <c r="T50">
        <v>7</v>
      </c>
      <c r="U50">
        <v>26</v>
      </c>
      <c r="V50" t="s">
        <v>8715</v>
      </c>
      <c r="W50" t="s">
        <v>8963</v>
      </c>
      <c r="X50" t="s">
        <v>8964</v>
      </c>
      <c r="Y50" t="s">
        <v>8965</v>
      </c>
      <c r="Z50" t="s">
        <v>8958</v>
      </c>
      <c r="AA50" t="s">
        <v>227</v>
      </c>
      <c r="AB50" t="s">
        <v>8966</v>
      </c>
      <c r="AD50" t="s">
        <v>8967</v>
      </c>
      <c r="AE50" t="s">
        <v>8961</v>
      </c>
      <c r="AF50" t="s">
        <v>8968</v>
      </c>
      <c r="AG50">
        <v>40616.293749999997</v>
      </c>
      <c r="AH50">
        <v>42444.960416666669</v>
      </c>
    </row>
    <row r="51" spans="1:34">
      <c r="A51" t="s">
        <v>227</v>
      </c>
      <c r="B51">
        <v>23</v>
      </c>
      <c r="C51" t="s">
        <v>8460</v>
      </c>
      <c r="D51">
        <v>230295</v>
      </c>
      <c r="F51" t="s">
        <v>248</v>
      </c>
      <c r="G51" t="s">
        <v>8969</v>
      </c>
      <c r="H51" t="s">
        <v>8970</v>
      </c>
      <c r="I51">
        <v>19124</v>
      </c>
      <c r="J51" t="s">
        <v>8970</v>
      </c>
      <c r="K51" t="s">
        <v>8971</v>
      </c>
      <c r="L51" t="s">
        <v>8972</v>
      </c>
      <c r="M51">
        <v>564435115</v>
      </c>
      <c r="N51">
        <v>564435115</v>
      </c>
      <c r="O51" t="s">
        <v>8973</v>
      </c>
      <c r="Q51" t="s">
        <v>8429</v>
      </c>
      <c r="S51">
        <v>23</v>
      </c>
      <c r="T51">
        <v>5</v>
      </c>
      <c r="U51">
        <v>28</v>
      </c>
      <c r="V51" t="s">
        <v>8974</v>
      </c>
      <c r="W51" t="s">
        <v>8975</v>
      </c>
      <c r="X51" t="s">
        <v>8439</v>
      </c>
      <c r="Y51" t="s">
        <v>8976</v>
      </c>
      <c r="Z51" t="s">
        <v>8971</v>
      </c>
      <c r="AA51" t="s">
        <v>227</v>
      </c>
      <c r="AB51" t="s">
        <v>8977</v>
      </c>
      <c r="AD51">
        <v>564435115</v>
      </c>
      <c r="AE51">
        <v>564435115</v>
      </c>
      <c r="AF51" t="s">
        <v>8978</v>
      </c>
      <c r="AG51">
        <v>40297.62777777778</v>
      </c>
      <c r="AH51">
        <v>42464.961111111108</v>
      </c>
    </row>
    <row r="52" spans="1:34">
      <c r="A52" t="s">
        <v>227</v>
      </c>
      <c r="B52">
        <v>23</v>
      </c>
      <c r="C52" t="s">
        <v>8557</v>
      </c>
      <c r="D52">
        <v>230242</v>
      </c>
      <c r="F52" t="s">
        <v>248</v>
      </c>
      <c r="G52" t="s">
        <v>8979</v>
      </c>
      <c r="H52" t="s">
        <v>8980</v>
      </c>
      <c r="I52">
        <v>19104</v>
      </c>
      <c r="J52" t="s">
        <v>8980</v>
      </c>
      <c r="K52" t="s">
        <v>8981</v>
      </c>
      <c r="L52" t="s">
        <v>8982</v>
      </c>
      <c r="M52">
        <v>9076158448</v>
      </c>
      <c r="O52" t="s">
        <v>8983</v>
      </c>
      <c r="Q52" t="s">
        <v>8429</v>
      </c>
      <c r="S52">
        <v>15</v>
      </c>
      <c r="T52">
        <v>2</v>
      </c>
      <c r="U52">
        <v>17</v>
      </c>
      <c r="V52" t="s">
        <v>8984</v>
      </c>
      <c r="W52" t="s">
        <v>8985</v>
      </c>
      <c r="X52" t="s">
        <v>8986</v>
      </c>
      <c r="Y52" t="s">
        <v>8913</v>
      </c>
      <c r="Z52" t="s">
        <v>8981</v>
      </c>
      <c r="AA52" t="s">
        <v>227</v>
      </c>
      <c r="AB52" t="s">
        <v>8987</v>
      </c>
      <c r="AD52">
        <v>9076158448</v>
      </c>
      <c r="AF52" t="s">
        <v>8988</v>
      </c>
      <c r="AG52">
        <v>40297.62777777778</v>
      </c>
      <c r="AH52">
        <v>42436.377083333333</v>
      </c>
    </row>
    <row r="53" spans="1:34">
      <c r="A53" t="s">
        <v>227</v>
      </c>
      <c r="B53">
        <v>23</v>
      </c>
      <c r="C53" t="s">
        <v>249</v>
      </c>
      <c r="D53">
        <v>230384</v>
      </c>
      <c r="F53" t="s">
        <v>248</v>
      </c>
      <c r="G53" t="s">
        <v>3038</v>
      </c>
      <c r="H53" t="s">
        <v>3037</v>
      </c>
      <c r="I53">
        <v>27061</v>
      </c>
      <c r="J53" t="s">
        <v>3039</v>
      </c>
      <c r="K53" t="s">
        <v>1347</v>
      </c>
      <c r="L53" t="s">
        <v>8989</v>
      </c>
      <c r="M53" t="s">
        <v>8990</v>
      </c>
      <c r="N53" t="s">
        <v>8991</v>
      </c>
      <c r="O53" t="s">
        <v>3064</v>
      </c>
      <c r="Q53" t="s">
        <v>8429</v>
      </c>
      <c r="S53">
        <v>4</v>
      </c>
      <c r="T53">
        <v>2</v>
      </c>
      <c r="U53">
        <v>6</v>
      </c>
      <c r="V53" t="s">
        <v>8992</v>
      </c>
      <c r="W53" t="s">
        <v>8993</v>
      </c>
      <c r="X53" t="s">
        <v>8994</v>
      </c>
      <c r="Y53" t="s">
        <v>8995</v>
      </c>
      <c r="Z53" t="s">
        <v>3067</v>
      </c>
      <c r="AA53" t="s">
        <v>227</v>
      </c>
      <c r="AB53" t="s">
        <v>8996</v>
      </c>
      <c r="AC53" t="s">
        <v>8997</v>
      </c>
      <c r="AD53" t="s">
        <v>8998</v>
      </c>
      <c r="AE53" t="s">
        <v>8991</v>
      </c>
      <c r="AF53" t="s">
        <v>8999</v>
      </c>
      <c r="AG53">
        <v>41073.42083333333</v>
      </c>
      <c r="AH53">
        <v>42433.168749999997</v>
      </c>
    </row>
    <row r="54" spans="1:34">
      <c r="A54" t="s">
        <v>227</v>
      </c>
      <c r="B54">
        <v>23</v>
      </c>
      <c r="C54" t="s">
        <v>8557</v>
      </c>
      <c r="D54">
        <v>230061</v>
      </c>
      <c r="F54" t="s">
        <v>248</v>
      </c>
      <c r="G54" t="s">
        <v>9000</v>
      </c>
      <c r="H54" t="s">
        <v>9001</v>
      </c>
      <c r="I54">
        <v>8193</v>
      </c>
      <c r="J54" t="s">
        <v>9001</v>
      </c>
      <c r="K54" t="s">
        <v>9002</v>
      </c>
      <c r="L54" t="s">
        <v>9003</v>
      </c>
      <c r="M54">
        <v>587930911</v>
      </c>
      <c r="N54">
        <v>587930911</v>
      </c>
      <c r="O54" t="s">
        <v>9004</v>
      </c>
      <c r="Q54" t="s">
        <v>8429</v>
      </c>
      <c r="S54">
        <v>23</v>
      </c>
      <c r="T54">
        <v>4</v>
      </c>
      <c r="U54">
        <v>27</v>
      </c>
      <c r="V54" t="s">
        <v>8444</v>
      </c>
      <c r="W54" t="s">
        <v>9005</v>
      </c>
      <c r="X54" t="s">
        <v>8446</v>
      </c>
      <c r="Y54" t="s">
        <v>9006</v>
      </c>
      <c r="Z54" t="s">
        <v>9002</v>
      </c>
      <c r="AA54" t="s">
        <v>227</v>
      </c>
      <c r="AB54" t="s">
        <v>9007</v>
      </c>
      <c r="AD54">
        <v>587930911</v>
      </c>
      <c r="AE54">
        <v>587930911</v>
      </c>
      <c r="AF54" t="s">
        <v>9008</v>
      </c>
      <c r="AG54">
        <v>39959.628472222219</v>
      </c>
      <c r="AH54">
        <v>42478.211111111108</v>
      </c>
    </row>
    <row r="55" spans="1:34">
      <c r="A55" t="s">
        <v>227</v>
      </c>
      <c r="B55">
        <v>23</v>
      </c>
      <c r="C55" t="s">
        <v>8557</v>
      </c>
      <c r="D55">
        <v>230317</v>
      </c>
      <c r="F55" t="s">
        <v>248</v>
      </c>
      <c r="G55" t="s">
        <v>9009</v>
      </c>
      <c r="H55" t="s">
        <v>9010</v>
      </c>
      <c r="I55">
        <v>217</v>
      </c>
      <c r="J55" t="s">
        <v>9010</v>
      </c>
      <c r="K55" t="s">
        <v>9011</v>
      </c>
      <c r="L55" t="s">
        <v>9012</v>
      </c>
      <c r="M55">
        <v>587975977</v>
      </c>
      <c r="O55" t="s">
        <v>9013</v>
      </c>
      <c r="Q55" t="s">
        <v>8429</v>
      </c>
      <c r="S55">
        <v>7</v>
      </c>
      <c r="T55">
        <v>0</v>
      </c>
      <c r="U55">
        <v>7</v>
      </c>
      <c r="V55" t="s">
        <v>8501</v>
      </c>
      <c r="W55" t="s">
        <v>8509</v>
      </c>
      <c r="X55" t="s">
        <v>8731</v>
      </c>
      <c r="Y55" t="s">
        <v>8731</v>
      </c>
      <c r="Z55" t="s">
        <v>9014</v>
      </c>
      <c r="AA55" t="s">
        <v>227</v>
      </c>
      <c r="AB55" t="s">
        <v>9015</v>
      </c>
      <c r="AD55">
        <v>586517354</v>
      </c>
      <c r="AE55">
        <v>586517354</v>
      </c>
      <c r="AF55" t="s">
        <v>9016</v>
      </c>
      <c r="AG55">
        <v>40297.62777777778</v>
      </c>
      <c r="AH55">
        <v>42444.335416666669</v>
      </c>
    </row>
    <row r="56" spans="1:34">
      <c r="A56" t="s">
        <v>227</v>
      </c>
      <c r="B56">
        <v>23</v>
      </c>
      <c r="C56" t="s">
        <v>249</v>
      </c>
      <c r="D56">
        <v>230425</v>
      </c>
      <c r="F56" t="s">
        <v>248</v>
      </c>
      <c r="G56" t="s">
        <v>3073</v>
      </c>
      <c r="H56" t="s">
        <v>3072</v>
      </c>
      <c r="I56">
        <v>30009</v>
      </c>
      <c r="J56" t="s">
        <v>3072</v>
      </c>
      <c r="K56" t="s">
        <v>9017</v>
      </c>
      <c r="L56" t="s">
        <v>9018</v>
      </c>
      <c r="M56" t="s">
        <v>9019</v>
      </c>
      <c r="N56" t="s">
        <v>9020</v>
      </c>
      <c r="O56" t="s">
        <v>3070</v>
      </c>
      <c r="Q56" t="s">
        <v>8429</v>
      </c>
      <c r="S56">
        <v>5</v>
      </c>
      <c r="T56">
        <v>0</v>
      </c>
      <c r="U56">
        <v>5</v>
      </c>
      <c r="V56" t="s">
        <v>9021</v>
      </c>
      <c r="W56" t="s">
        <v>9022</v>
      </c>
      <c r="X56" t="s">
        <v>9023</v>
      </c>
      <c r="Y56" t="s">
        <v>9024</v>
      </c>
      <c r="Z56" t="s">
        <v>9017</v>
      </c>
      <c r="AA56" t="s">
        <v>227</v>
      </c>
      <c r="AB56" t="s">
        <v>9025</v>
      </c>
      <c r="AC56" t="s">
        <v>9026</v>
      </c>
      <c r="AD56" t="s">
        <v>9019</v>
      </c>
      <c r="AE56" t="s">
        <v>9020</v>
      </c>
      <c r="AF56" t="s">
        <v>9027</v>
      </c>
      <c r="AG56">
        <v>41824.171527777777</v>
      </c>
      <c r="AH56">
        <v>42461.336111111108</v>
      </c>
    </row>
    <row r="57" spans="1:34">
      <c r="A57" t="s">
        <v>227</v>
      </c>
      <c r="B57">
        <v>23</v>
      </c>
      <c r="C57" t="s">
        <v>8593</v>
      </c>
      <c r="D57">
        <v>230058</v>
      </c>
      <c r="F57" t="s">
        <v>248</v>
      </c>
      <c r="G57" t="s">
        <v>9028</v>
      </c>
      <c r="H57" t="s">
        <v>9029</v>
      </c>
      <c r="I57">
        <v>8190</v>
      </c>
      <c r="J57" t="s">
        <v>9029</v>
      </c>
      <c r="K57" t="s">
        <v>9030</v>
      </c>
      <c r="L57" t="s">
        <v>9031</v>
      </c>
      <c r="M57">
        <v>533693241</v>
      </c>
      <c r="N57">
        <v>533693243</v>
      </c>
      <c r="O57" t="s">
        <v>9032</v>
      </c>
      <c r="Q57" t="s">
        <v>8429</v>
      </c>
      <c r="S57">
        <v>39</v>
      </c>
      <c r="T57">
        <v>17</v>
      </c>
      <c r="U57">
        <v>56</v>
      </c>
      <c r="V57" t="s">
        <v>9033</v>
      </c>
      <c r="W57" t="s">
        <v>9034</v>
      </c>
      <c r="X57" t="s">
        <v>9035</v>
      </c>
      <c r="Y57" t="s">
        <v>8629</v>
      </c>
      <c r="Z57" t="s">
        <v>9030</v>
      </c>
      <c r="AA57" t="s">
        <v>227</v>
      </c>
      <c r="AB57" t="s">
        <v>9036</v>
      </c>
      <c r="AD57">
        <v>533671830</v>
      </c>
      <c r="AE57">
        <v>533671830</v>
      </c>
      <c r="AF57" t="s">
        <v>9037</v>
      </c>
      <c r="AG57">
        <v>40297.62777777778</v>
      </c>
      <c r="AH57">
        <v>42430.335416666669</v>
      </c>
    </row>
    <row r="58" spans="1:34">
      <c r="A58" t="s">
        <v>227</v>
      </c>
      <c r="B58">
        <v>23</v>
      </c>
      <c r="C58" t="s">
        <v>8460</v>
      </c>
      <c r="D58">
        <v>230112</v>
      </c>
      <c r="F58" t="s">
        <v>248</v>
      </c>
      <c r="G58" t="s">
        <v>9038</v>
      </c>
      <c r="H58" t="s">
        <v>9039</v>
      </c>
      <c r="I58">
        <v>8228</v>
      </c>
      <c r="J58" t="s">
        <v>9040</v>
      </c>
      <c r="K58" t="s">
        <v>8395</v>
      </c>
      <c r="L58" t="s">
        <v>9041</v>
      </c>
      <c r="M58">
        <v>566811804</v>
      </c>
      <c r="O58" t="s">
        <v>9042</v>
      </c>
      <c r="Q58" t="s">
        <v>8429</v>
      </c>
      <c r="S58">
        <v>23</v>
      </c>
      <c r="T58">
        <v>2</v>
      </c>
      <c r="U58">
        <v>25</v>
      </c>
      <c r="V58" t="s">
        <v>9043</v>
      </c>
      <c r="W58" t="s">
        <v>9044</v>
      </c>
      <c r="X58" t="s">
        <v>9045</v>
      </c>
      <c r="Y58" t="s">
        <v>9046</v>
      </c>
      <c r="Z58" t="s">
        <v>8395</v>
      </c>
      <c r="AA58" t="s">
        <v>227</v>
      </c>
      <c r="AB58" t="s">
        <v>9047</v>
      </c>
      <c r="AD58">
        <v>566811804</v>
      </c>
      <c r="AE58" t="s">
        <v>283</v>
      </c>
      <c r="AF58" t="s">
        <v>9048</v>
      </c>
      <c r="AG58">
        <v>40297.62777777778</v>
      </c>
      <c r="AH58">
        <v>42439.002083333333</v>
      </c>
    </row>
    <row r="59" spans="1:34">
      <c r="A59" t="s">
        <v>227</v>
      </c>
      <c r="B59">
        <v>23</v>
      </c>
      <c r="C59" t="s">
        <v>8460</v>
      </c>
      <c r="D59">
        <v>230274</v>
      </c>
      <c r="F59" t="s">
        <v>248</v>
      </c>
      <c r="G59" t="s">
        <v>9049</v>
      </c>
      <c r="H59" t="s">
        <v>9050</v>
      </c>
      <c r="I59">
        <v>8289</v>
      </c>
      <c r="J59" t="s">
        <v>9050</v>
      </c>
      <c r="K59" t="s">
        <v>9051</v>
      </c>
      <c r="L59" t="s">
        <v>9052</v>
      </c>
      <c r="M59" t="s">
        <v>9053</v>
      </c>
      <c r="O59" t="s">
        <v>9054</v>
      </c>
      <c r="Q59" t="s">
        <v>8429</v>
      </c>
      <c r="S59">
        <v>5</v>
      </c>
      <c r="T59">
        <v>0</v>
      </c>
      <c r="U59">
        <v>5</v>
      </c>
      <c r="V59" t="s">
        <v>9055</v>
      </c>
      <c r="W59" t="s">
        <v>9056</v>
      </c>
      <c r="X59" t="s">
        <v>8994</v>
      </c>
      <c r="Y59" t="s">
        <v>9057</v>
      </c>
      <c r="Z59" t="s">
        <v>9051</v>
      </c>
      <c r="AA59" t="s">
        <v>227</v>
      </c>
      <c r="AB59" t="s">
        <v>9058</v>
      </c>
      <c r="AD59" t="s">
        <v>9053</v>
      </c>
      <c r="AF59" t="s">
        <v>9059</v>
      </c>
      <c r="AG59">
        <v>40297.62777777778</v>
      </c>
      <c r="AH59">
        <v>42436.002083333333</v>
      </c>
    </row>
    <row r="60" spans="1:34">
      <c r="A60" t="s">
        <v>227</v>
      </c>
      <c r="B60">
        <v>23</v>
      </c>
      <c r="C60" t="s">
        <v>249</v>
      </c>
      <c r="D60">
        <v>230093</v>
      </c>
      <c r="F60" t="s">
        <v>248</v>
      </c>
      <c r="G60" t="s">
        <v>3095</v>
      </c>
      <c r="H60" t="s">
        <v>3094</v>
      </c>
      <c r="I60">
        <v>8214</v>
      </c>
      <c r="J60" t="s">
        <v>3094</v>
      </c>
      <c r="K60" t="s">
        <v>3097</v>
      </c>
      <c r="L60" t="s">
        <v>9060</v>
      </c>
      <c r="M60">
        <v>529818895</v>
      </c>
      <c r="N60">
        <v>529818895</v>
      </c>
      <c r="O60" t="s">
        <v>3092</v>
      </c>
      <c r="Q60" t="s">
        <v>8429</v>
      </c>
      <c r="S60">
        <v>11</v>
      </c>
      <c r="T60">
        <v>5</v>
      </c>
      <c r="U60">
        <v>16</v>
      </c>
      <c r="V60" t="s">
        <v>9061</v>
      </c>
      <c r="W60" t="s">
        <v>9062</v>
      </c>
      <c r="X60" t="s">
        <v>9063</v>
      </c>
      <c r="Y60" t="s">
        <v>9064</v>
      </c>
      <c r="Z60" t="s">
        <v>3097</v>
      </c>
      <c r="AA60" t="s">
        <v>227</v>
      </c>
      <c r="AB60" t="s">
        <v>9065</v>
      </c>
      <c r="AD60">
        <v>529818895</v>
      </c>
      <c r="AE60">
        <v>529818895</v>
      </c>
      <c r="AF60" t="s">
        <v>3099</v>
      </c>
      <c r="AG60">
        <v>40297.62777777778</v>
      </c>
      <c r="AH60">
        <v>42439.127083333333</v>
      </c>
    </row>
    <row r="61" spans="1:34">
      <c r="A61" t="s">
        <v>227</v>
      </c>
      <c r="B61">
        <v>23</v>
      </c>
      <c r="C61" t="s">
        <v>249</v>
      </c>
      <c r="D61">
        <v>230338</v>
      </c>
      <c r="F61" t="s">
        <v>248</v>
      </c>
      <c r="G61" t="s">
        <v>3176</v>
      </c>
      <c r="H61" t="s">
        <v>3175</v>
      </c>
      <c r="I61">
        <v>16291</v>
      </c>
      <c r="J61" t="s">
        <v>3175</v>
      </c>
      <c r="K61" t="s">
        <v>3199</v>
      </c>
      <c r="L61" t="s">
        <v>9066</v>
      </c>
      <c r="M61" t="s">
        <v>9067</v>
      </c>
      <c r="O61" t="s">
        <v>3196</v>
      </c>
      <c r="Q61" t="s">
        <v>8429</v>
      </c>
      <c r="S61">
        <v>6</v>
      </c>
      <c r="T61">
        <v>0</v>
      </c>
      <c r="U61">
        <v>6</v>
      </c>
      <c r="V61" t="s">
        <v>9068</v>
      </c>
      <c r="W61" t="s">
        <v>9069</v>
      </c>
      <c r="X61" t="s">
        <v>9070</v>
      </c>
      <c r="Y61" t="s">
        <v>9071</v>
      </c>
      <c r="Z61" t="s">
        <v>3199</v>
      </c>
      <c r="AA61" t="s">
        <v>227</v>
      </c>
      <c r="AB61" t="s">
        <v>9072</v>
      </c>
      <c r="AC61" t="s">
        <v>9073</v>
      </c>
      <c r="AD61" t="s">
        <v>9067</v>
      </c>
      <c r="AE61" t="s">
        <v>283</v>
      </c>
      <c r="AF61" t="s">
        <v>3201</v>
      </c>
      <c r="AG61">
        <v>40297.62777777778</v>
      </c>
      <c r="AH61">
        <v>42465.419444444444</v>
      </c>
    </row>
    <row r="62" spans="1:34">
      <c r="A62" t="s">
        <v>227</v>
      </c>
      <c r="B62">
        <v>23</v>
      </c>
      <c r="C62" t="s">
        <v>8460</v>
      </c>
      <c r="D62">
        <v>230318</v>
      </c>
      <c r="F62" t="s">
        <v>248</v>
      </c>
      <c r="G62" t="s">
        <v>9074</v>
      </c>
      <c r="H62" t="s">
        <v>9074</v>
      </c>
      <c r="I62">
        <v>218</v>
      </c>
      <c r="J62" t="s">
        <v>9075</v>
      </c>
      <c r="K62" t="s">
        <v>9076</v>
      </c>
      <c r="L62" t="s">
        <v>9077</v>
      </c>
      <c r="M62" t="s">
        <v>9078</v>
      </c>
      <c r="N62" t="s">
        <v>9079</v>
      </c>
      <c r="O62" t="s">
        <v>9080</v>
      </c>
      <c r="Q62" t="s">
        <v>8429</v>
      </c>
      <c r="S62">
        <v>5</v>
      </c>
      <c r="T62">
        <v>3</v>
      </c>
      <c r="U62">
        <v>8</v>
      </c>
      <c r="V62" t="s">
        <v>9081</v>
      </c>
      <c r="W62" t="s">
        <v>9082</v>
      </c>
      <c r="X62" t="s">
        <v>8731</v>
      </c>
      <c r="Y62" t="s">
        <v>8731</v>
      </c>
      <c r="Z62" t="s">
        <v>9083</v>
      </c>
      <c r="AA62" t="s">
        <v>227</v>
      </c>
      <c r="AB62" t="s">
        <v>9084</v>
      </c>
      <c r="AD62" t="s">
        <v>9085</v>
      </c>
      <c r="AE62" t="s">
        <v>283</v>
      </c>
      <c r="AF62" t="s">
        <v>9086</v>
      </c>
      <c r="AG62">
        <v>40004.629861111112</v>
      </c>
      <c r="AH62">
        <v>42460.210416666669</v>
      </c>
    </row>
    <row r="63" spans="1:34">
      <c r="A63" t="s">
        <v>227</v>
      </c>
      <c r="B63">
        <v>23</v>
      </c>
      <c r="C63" t="s">
        <v>249</v>
      </c>
      <c r="D63">
        <v>230435</v>
      </c>
      <c r="F63" t="s">
        <v>248</v>
      </c>
      <c r="G63" t="s">
        <v>3210</v>
      </c>
      <c r="H63" t="s">
        <v>3210</v>
      </c>
      <c r="I63">
        <v>30357</v>
      </c>
      <c r="J63" t="s">
        <v>3210</v>
      </c>
      <c r="K63" t="s">
        <v>3217</v>
      </c>
      <c r="L63" t="s">
        <v>9087</v>
      </c>
      <c r="M63" t="s">
        <v>9088</v>
      </c>
      <c r="O63" t="s">
        <v>9089</v>
      </c>
      <c r="Q63" t="s">
        <v>8429</v>
      </c>
      <c r="S63">
        <v>8</v>
      </c>
      <c r="T63">
        <v>6</v>
      </c>
      <c r="U63">
        <v>14</v>
      </c>
      <c r="V63" t="s">
        <v>9090</v>
      </c>
      <c r="W63" t="s">
        <v>9091</v>
      </c>
      <c r="X63" t="s">
        <v>9092</v>
      </c>
      <c r="Y63" t="s">
        <v>9093</v>
      </c>
      <c r="Z63" t="s">
        <v>3217</v>
      </c>
      <c r="AA63" t="s">
        <v>227</v>
      </c>
      <c r="AB63" t="s">
        <v>9094</v>
      </c>
      <c r="AD63" t="s">
        <v>9095</v>
      </c>
      <c r="AF63" t="s">
        <v>9096</v>
      </c>
      <c r="AG63">
        <v>42093.210416666669</v>
      </c>
      <c r="AH63">
        <v>42436.377083333333</v>
      </c>
    </row>
    <row r="64" spans="1:34">
      <c r="A64" t="s">
        <v>227</v>
      </c>
      <c r="B64">
        <v>23</v>
      </c>
      <c r="C64" t="s">
        <v>8593</v>
      </c>
      <c r="D64">
        <v>230422</v>
      </c>
      <c r="F64" t="s">
        <v>248</v>
      </c>
      <c r="G64" t="s">
        <v>9097</v>
      </c>
      <c r="H64" t="s">
        <v>9098</v>
      </c>
      <c r="I64">
        <v>29523</v>
      </c>
      <c r="J64" t="s">
        <v>9097</v>
      </c>
      <c r="K64" t="s">
        <v>9099</v>
      </c>
      <c r="L64" t="s">
        <v>9100</v>
      </c>
      <c r="M64" t="s">
        <v>9101</v>
      </c>
      <c r="O64" t="s">
        <v>9102</v>
      </c>
      <c r="Q64" t="s">
        <v>8429</v>
      </c>
      <c r="S64">
        <v>15</v>
      </c>
      <c r="T64">
        <v>0</v>
      </c>
      <c r="U64">
        <v>15</v>
      </c>
      <c r="V64" t="s">
        <v>9103</v>
      </c>
      <c r="W64" t="s">
        <v>9104</v>
      </c>
      <c r="X64" t="s">
        <v>9105</v>
      </c>
      <c r="Y64" t="s">
        <v>9106</v>
      </c>
      <c r="Z64" t="s">
        <v>9107</v>
      </c>
      <c r="AA64" t="s">
        <v>227</v>
      </c>
      <c r="AB64" t="s">
        <v>9108</v>
      </c>
      <c r="AD64" t="s">
        <v>9109</v>
      </c>
      <c r="AF64" t="s">
        <v>9110</v>
      </c>
      <c r="AG64">
        <v>41750.37777777778</v>
      </c>
      <c r="AH64">
        <v>42465.294444444444</v>
      </c>
    </row>
    <row r="65" spans="1:34">
      <c r="A65" t="s">
        <v>227</v>
      </c>
      <c r="B65">
        <v>23</v>
      </c>
      <c r="C65" t="s">
        <v>249</v>
      </c>
      <c r="D65">
        <v>230198</v>
      </c>
      <c r="F65" t="s">
        <v>248</v>
      </c>
      <c r="G65" t="s">
        <v>3283</v>
      </c>
      <c r="H65" t="s">
        <v>3282</v>
      </c>
      <c r="I65">
        <v>19094</v>
      </c>
      <c r="J65" t="s">
        <v>3282</v>
      </c>
      <c r="K65" t="s">
        <v>3305</v>
      </c>
      <c r="L65" t="s">
        <v>9111</v>
      </c>
      <c r="M65" t="s">
        <v>9112</v>
      </c>
      <c r="O65" t="s">
        <v>3302</v>
      </c>
      <c r="Q65" t="s">
        <v>8429</v>
      </c>
      <c r="S65">
        <v>5</v>
      </c>
      <c r="T65">
        <v>0</v>
      </c>
      <c r="U65">
        <v>5</v>
      </c>
      <c r="V65" t="s">
        <v>9113</v>
      </c>
      <c r="W65" t="s">
        <v>9114</v>
      </c>
      <c r="X65" t="s">
        <v>7309</v>
      </c>
      <c r="Y65" t="s">
        <v>9115</v>
      </c>
      <c r="Z65" t="s">
        <v>3305</v>
      </c>
      <c r="AA65" t="s">
        <v>227</v>
      </c>
      <c r="AB65" t="s">
        <v>9116</v>
      </c>
      <c r="AD65" t="s">
        <v>9112</v>
      </c>
      <c r="AF65" t="s">
        <v>9117</v>
      </c>
      <c r="AG65">
        <v>40297.62777777778</v>
      </c>
      <c r="AH65">
        <v>42465.419444444444</v>
      </c>
    </row>
    <row r="66" spans="1:34">
      <c r="A66" t="s">
        <v>227</v>
      </c>
      <c r="B66">
        <v>23</v>
      </c>
      <c r="C66" t="s">
        <v>249</v>
      </c>
      <c r="D66">
        <v>230139</v>
      </c>
      <c r="F66" t="s">
        <v>248</v>
      </c>
      <c r="G66" t="s">
        <v>3310</v>
      </c>
      <c r="H66" t="s">
        <v>3309</v>
      </c>
      <c r="I66">
        <v>19086</v>
      </c>
      <c r="J66" t="s">
        <v>3309</v>
      </c>
      <c r="K66" t="s">
        <v>3338</v>
      </c>
      <c r="L66" t="s">
        <v>9118</v>
      </c>
      <c r="M66" t="s">
        <v>9119</v>
      </c>
      <c r="O66" t="s">
        <v>3335</v>
      </c>
      <c r="Q66" t="s">
        <v>8429</v>
      </c>
      <c r="S66">
        <v>6</v>
      </c>
      <c r="T66">
        <v>0</v>
      </c>
      <c r="U66">
        <v>6</v>
      </c>
      <c r="V66" t="s">
        <v>9120</v>
      </c>
      <c r="W66" t="s">
        <v>9121</v>
      </c>
      <c r="X66" t="s">
        <v>9122</v>
      </c>
      <c r="Y66" t="s">
        <v>8511</v>
      </c>
      <c r="Z66" t="s">
        <v>3338</v>
      </c>
      <c r="AA66" t="s">
        <v>227</v>
      </c>
      <c r="AB66" t="s">
        <v>3346</v>
      </c>
      <c r="AC66" t="s">
        <v>9123</v>
      </c>
      <c r="AD66" t="s">
        <v>9119</v>
      </c>
      <c r="AF66" t="s">
        <v>9124</v>
      </c>
      <c r="AG66">
        <v>40297.62777777778</v>
      </c>
      <c r="AH66">
        <v>42433.168749999997</v>
      </c>
    </row>
    <row r="67" spans="1:34">
      <c r="A67" t="s">
        <v>227</v>
      </c>
      <c r="B67">
        <v>23</v>
      </c>
      <c r="C67" t="s">
        <v>249</v>
      </c>
      <c r="D67">
        <v>230437</v>
      </c>
      <c r="F67" t="s">
        <v>248</v>
      </c>
      <c r="G67" t="s">
        <v>3344</v>
      </c>
      <c r="H67" t="s">
        <v>3343</v>
      </c>
      <c r="I67">
        <v>30326</v>
      </c>
      <c r="J67" t="s">
        <v>3343</v>
      </c>
      <c r="K67" t="s">
        <v>3338</v>
      </c>
      <c r="L67" t="s">
        <v>3353</v>
      </c>
      <c r="M67" t="s">
        <v>9125</v>
      </c>
      <c r="N67" t="s">
        <v>9126</v>
      </c>
      <c r="O67" t="s">
        <v>9127</v>
      </c>
      <c r="Q67" t="s">
        <v>8429</v>
      </c>
      <c r="S67">
        <v>4</v>
      </c>
      <c r="T67">
        <v>1</v>
      </c>
      <c r="U67">
        <v>5</v>
      </c>
      <c r="V67" t="s">
        <v>9128</v>
      </c>
      <c r="W67" t="s">
        <v>9129</v>
      </c>
      <c r="X67" t="s">
        <v>9130</v>
      </c>
      <c r="Y67" t="s">
        <v>9131</v>
      </c>
      <c r="Z67" t="s">
        <v>3338</v>
      </c>
      <c r="AA67" t="s">
        <v>227</v>
      </c>
      <c r="AB67" t="s">
        <v>3351</v>
      </c>
      <c r="AC67" t="s">
        <v>3352</v>
      </c>
      <c r="AD67" t="s">
        <v>9132</v>
      </c>
      <c r="AE67" t="s">
        <v>9125</v>
      </c>
      <c r="AF67" t="s">
        <v>3360</v>
      </c>
      <c r="AG67">
        <v>42086.293749999997</v>
      </c>
      <c r="AH67">
        <v>42461.336111111108</v>
      </c>
    </row>
    <row r="68" spans="1:34">
      <c r="A68" t="s">
        <v>227</v>
      </c>
      <c r="B68">
        <v>23</v>
      </c>
      <c r="C68" t="s">
        <v>8557</v>
      </c>
      <c r="D68">
        <v>230119</v>
      </c>
      <c r="F68" t="s">
        <v>248</v>
      </c>
      <c r="G68" t="s">
        <v>9133</v>
      </c>
      <c r="H68" t="s">
        <v>9134</v>
      </c>
      <c r="I68">
        <v>8234</v>
      </c>
      <c r="J68" t="s">
        <v>9134</v>
      </c>
      <c r="K68" t="s">
        <v>9135</v>
      </c>
      <c r="L68" t="s">
        <v>9136</v>
      </c>
      <c r="M68">
        <v>586518623</v>
      </c>
      <c r="O68" t="s">
        <v>9137</v>
      </c>
      <c r="Q68" t="s">
        <v>8429</v>
      </c>
      <c r="S68">
        <v>10</v>
      </c>
      <c r="T68">
        <v>1</v>
      </c>
      <c r="U68">
        <v>11</v>
      </c>
      <c r="V68" t="s">
        <v>9138</v>
      </c>
      <c r="W68" t="s">
        <v>9139</v>
      </c>
      <c r="X68" t="s">
        <v>8731</v>
      </c>
      <c r="Y68" t="s">
        <v>8731</v>
      </c>
      <c r="Z68" t="s">
        <v>9135</v>
      </c>
      <c r="AA68" t="s">
        <v>227</v>
      </c>
      <c r="AB68" t="s">
        <v>9140</v>
      </c>
      <c r="AD68" t="s">
        <v>9141</v>
      </c>
      <c r="AF68" t="s">
        <v>9142</v>
      </c>
      <c r="AG68">
        <v>40297.62777777778</v>
      </c>
      <c r="AH68">
        <v>42446.085416666669</v>
      </c>
    </row>
    <row r="69" spans="1:34">
      <c r="A69" t="s">
        <v>227</v>
      </c>
      <c r="B69">
        <v>23</v>
      </c>
      <c r="C69" t="s">
        <v>8460</v>
      </c>
      <c r="D69">
        <v>230002</v>
      </c>
      <c r="F69" t="s">
        <v>248</v>
      </c>
      <c r="G69" t="s">
        <v>9143</v>
      </c>
      <c r="H69" t="s">
        <v>9144</v>
      </c>
      <c r="I69">
        <v>8158</v>
      </c>
      <c r="J69" t="s">
        <v>9145</v>
      </c>
      <c r="K69" t="s">
        <v>9146</v>
      </c>
      <c r="L69" t="s">
        <v>9147</v>
      </c>
      <c r="M69" t="s">
        <v>9148</v>
      </c>
      <c r="N69" t="s">
        <v>9149</v>
      </c>
      <c r="O69" t="s">
        <v>9150</v>
      </c>
      <c r="Q69" t="s">
        <v>8429</v>
      </c>
      <c r="S69">
        <v>15</v>
      </c>
      <c r="T69">
        <v>11</v>
      </c>
      <c r="U69">
        <v>26</v>
      </c>
      <c r="V69" t="s">
        <v>9090</v>
      </c>
      <c r="W69" t="s">
        <v>9151</v>
      </c>
      <c r="X69" t="s">
        <v>9092</v>
      </c>
      <c r="Y69" t="s">
        <v>9152</v>
      </c>
      <c r="Z69" t="s">
        <v>9153</v>
      </c>
      <c r="AA69" t="s">
        <v>227</v>
      </c>
      <c r="AB69" t="s">
        <v>9154</v>
      </c>
      <c r="AD69" t="s">
        <v>9155</v>
      </c>
      <c r="AE69" t="s">
        <v>9149</v>
      </c>
      <c r="AF69" t="s">
        <v>9156</v>
      </c>
      <c r="AG69">
        <v>40297.62777777778</v>
      </c>
      <c r="AH69">
        <v>42437.960416666669</v>
      </c>
    </row>
    <row r="70" spans="1:34">
      <c r="A70" t="s">
        <v>227</v>
      </c>
      <c r="B70">
        <v>23</v>
      </c>
      <c r="C70" t="s">
        <v>8557</v>
      </c>
      <c r="D70">
        <v>230309</v>
      </c>
      <c r="F70" t="s">
        <v>248</v>
      </c>
      <c r="G70" t="s">
        <v>9157</v>
      </c>
      <c r="H70" t="s">
        <v>9158</v>
      </c>
      <c r="I70">
        <v>8303</v>
      </c>
      <c r="J70" t="s">
        <v>9159</v>
      </c>
      <c r="K70" t="s">
        <v>9160</v>
      </c>
      <c r="L70" t="s">
        <v>9161</v>
      </c>
      <c r="M70">
        <v>526915079</v>
      </c>
      <c r="N70">
        <v>526915079</v>
      </c>
      <c r="O70" t="s">
        <v>9162</v>
      </c>
      <c r="Q70" t="s">
        <v>8429</v>
      </c>
      <c r="S70">
        <v>8</v>
      </c>
      <c r="T70">
        <v>0</v>
      </c>
      <c r="U70">
        <v>8</v>
      </c>
      <c r="V70" t="s">
        <v>9163</v>
      </c>
      <c r="W70" t="s">
        <v>9164</v>
      </c>
      <c r="X70" t="s">
        <v>8731</v>
      </c>
      <c r="Y70" t="s">
        <v>8731</v>
      </c>
      <c r="Z70" t="s">
        <v>9160</v>
      </c>
      <c r="AA70" t="s">
        <v>227</v>
      </c>
      <c r="AB70" t="s">
        <v>9165</v>
      </c>
      <c r="AD70">
        <v>526915079</v>
      </c>
      <c r="AE70">
        <v>526915079</v>
      </c>
      <c r="AF70" t="s">
        <v>9166</v>
      </c>
      <c r="AG70">
        <v>40297.62777777778</v>
      </c>
      <c r="AH70">
        <v>42443.085416666669</v>
      </c>
    </row>
    <row r="71" spans="1:34">
      <c r="A71" t="s">
        <v>227</v>
      </c>
      <c r="B71">
        <v>23</v>
      </c>
      <c r="C71" t="s">
        <v>249</v>
      </c>
      <c r="D71">
        <v>230340</v>
      </c>
      <c r="F71" t="s">
        <v>248</v>
      </c>
      <c r="G71" t="s">
        <v>3367</v>
      </c>
      <c r="H71" t="s">
        <v>3366</v>
      </c>
      <c r="I71">
        <v>16293</v>
      </c>
      <c r="J71" t="s">
        <v>3368</v>
      </c>
      <c r="K71" t="s">
        <v>9167</v>
      </c>
      <c r="L71" t="s">
        <v>9168</v>
      </c>
      <c r="M71" t="s">
        <v>9169</v>
      </c>
      <c r="O71" t="s">
        <v>9170</v>
      </c>
      <c r="Q71" t="s">
        <v>8429</v>
      </c>
      <c r="S71">
        <v>5</v>
      </c>
      <c r="T71">
        <v>0</v>
      </c>
      <c r="U71">
        <v>5</v>
      </c>
      <c r="V71" t="s">
        <v>9033</v>
      </c>
      <c r="W71" t="s">
        <v>9171</v>
      </c>
      <c r="X71" t="s">
        <v>9035</v>
      </c>
      <c r="Y71" t="s">
        <v>9172</v>
      </c>
      <c r="Z71" t="s">
        <v>9173</v>
      </c>
      <c r="AA71" t="s">
        <v>844</v>
      </c>
      <c r="AB71" t="s">
        <v>9174</v>
      </c>
      <c r="AC71" t="s">
        <v>9175</v>
      </c>
      <c r="AD71" t="s">
        <v>9176</v>
      </c>
      <c r="AF71" t="s">
        <v>9177</v>
      </c>
      <c r="AG71">
        <v>40297.62777777778</v>
      </c>
      <c r="AH71">
        <v>42436.377083333333</v>
      </c>
    </row>
    <row r="72" spans="1:34">
      <c r="A72" t="s">
        <v>227</v>
      </c>
      <c r="B72">
        <v>23</v>
      </c>
      <c r="C72" t="s">
        <v>249</v>
      </c>
      <c r="D72">
        <v>230169</v>
      </c>
      <c r="F72" t="s">
        <v>248</v>
      </c>
      <c r="G72" t="s">
        <v>3403</v>
      </c>
      <c r="H72" t="s">
        <v>3402</v>
      </c>
      <c r="I72">
        <v>8252</v>
      </c>
      <c r="J72" t="s">
        <v>3402</v>
      </c>
      <c r="K72" t="s">
        <v>7430</v>
      </c>
      <c r="L72" t="s">
        <v>9178</v>
      </c>
      <c r="M72">
        <v>527230851</v>
      </c>
      <c r="O72" t="s">
        <v>3413</v>
      </c>
      <c r="Q72" t="s">
        <v>8429</v>
      </c>
      <c r="S72">
        <v>9</v>
      </c>
      <c r="T72">
        <v>1</v>
      </c>
      <c r="U72">
        <v>10</v>
      </c>
      <c r="V72" t="s">
        <v>8786</v>
      </c>
      <c r="W72" t="s">
        <v>9179</v>
      </c>
      <c r="X72" t="s">
        <v>8731</v>
      </c>
      <c r="Y72" t="s">
        <v>8731</v>
      </c>
      <c r="Z72" t="s">
        <v>7430</v>
      </c>
      <c r="AA72" t="s">
        <v>227</v>
      </c>
      <c r="AB72" t="s">
        <v>9180</v>
      </c>
      <c r="AD72">
        <v>527230851</v>
      </c>
      <c r="AE72">
        <v>527231744</v>
      </c>
      <c r="AF72" t="s">
        <v>9181</v>
      </c>
      <c r="AG72">
        <v>40004.629861111112</v>
      </c>
      <c r="AH72">
        <v>42443.168749999997</v>
      </c>
    </row>
    <row r="73" spans="1:34">
      <c r="A73" t="s">
        <v>227</v>
      </c>
      <c r="B73">
        <v>23</v>
      </c>
      <c r="C73" t="s">
        <v>8460</v>
      </c>
      <c r="D73">
        <v>230428</v>
      </c>
      <c r="F73" t="s">
        <v>248</v>
      </c>
      <c r="G73" t="s">
        <v>9182</v>
      </c>
      <c r="H73" t="s">
        <v>9183</v>
      </c>
      <c r="I73">
        <v>30233</v>
      </c>
      <c r="J73" t="s">
        <v>9184</v>
      </c>
      <c r="K73" t="s">
        <v>9185</v>
      </c>
      <c r="L73" t="s">
        <v>9186</v>
      </c>
      <c r="M73" t="s">
        <v>9187</v>
      </c>
      <c r="N73" t="s">
        <v>9188</v>
      </c>
      <c r="O73" t="s">
        <v>9189</v>
      </c>
      <c r="Q73" t="s">
        <v>8429</v>
      </c>
      <c r="S73">
        <v>2</v>
      </c>
      <c r="T73">
        <v>3</v>
      </c>
      <c r="U73">
        <v>5</v>
      </c>
      <c r="V73" t="s">
        <v>9190</v>
      </c>
      <c r="W73" t="s">
        <v>8485</v>
      </c>
      <c r="X73" t="s">
        <v>9191</v>
      </c>
      <c r="Y73" t="s">
        <v>8487</v>
      </c>
      <c r="Z73" t="s">
        <v>9185</v>
      </c>
      <c r="AA73" t="s">
        <v>227</v>
      </c>
      <c r="AB73" t="s">
        <v>9192</v>
      </c>
      <c r="AC73" t="s">
        <v>9193</v>
      </c>
      <c r="AD73" t="s">
        <v>9187</v>
      </c>
      <c r="AE73" t="s">
        <v>9188</v>
      </c>
      <c r="AF73" t="s">
        <v>9194</v>
      </c>
      <c r="AG73">
        <v>42066.168749999997</v>
      </c>
      <c r="AH73">
        <v>42431.960416666669</v>
      </c>
    </row>
    <row r="74" spans="1:34">
      <c r="A74" t="s">
        <v>227</v>
      </c>
      <c r="B74">
        <v>23</v>
      </c>
      <c r="C74" t="s">
        <v>8557</v>
      </c>
      <c r="D74">
        <v>230439</v>
      </c>
      <c r="F74" t="s">
        <v>248</v>
      </c>
      <c r="G74" t="s">
        <v>9195</v>
      </c>
      <c r="H74" t="s">
        <v>9196</v>
      </c>
      <c r="I74">
        <v>30581</v>
      </c>
      <c r="J74" t="s">
        <v>9196</v>
      </c>
      <c r="K74" t="s">
        <v>6339</v>
      </c>
      <c r="L74" t="s">
        <v>9197</v>
      </c>
      <c r="M74" t="s">
        <v>9198</v>
      </c>
      <c r="O74" t="s">
        <v>9199</v>
      </c>
      <c r="Q74" t="s">
        <v>8429</v>
      </c>
      <c r="S74">
        <v>6</v>
      </c>
      <c r="T74">
        <v>1</v>
      </c>
      <c r="U74">
        <v>7</v>
      </c>
      <c r="V74" t="s">
        <v>9200</v>
      </c>
      <c r="W74" t="s">
        <v>9201</v>
      </c>
      <c r="X74" t="s">
        <v>9202</v>
      </c>
      <c r="Y74" t="s">
        <v>9203</v>
      </c>
      <c r="Z74" t="s">
        <v>6339</v>
      </c>
      <c r="AA74" t="s">
        <v>227</v>
      </c>
      <c r="AB74" t="s">
        <v>9204</v>
      </c>
      <c r="AC74" t="s">
        <v>9205</v>
      </c>
      <c r="AD74" t="s">
        <v>9198</v>
      </c>
      <c r="AF74" t="s">
        <v>9206</v>
      </c>
      <c r="AG74">
        <v>42137.336805555555</v>
      </c>
      <c r="AH74">
        <v>42447.335416666669</v>
      </c>
    </row>
    <row r="75" spans="1:34">
      <c r="A75" t="s">
        <v>227</v>
      </c>
      <c r="B75">
        <v>23</v>
      </c>
      <c r="C75" t="s">
        <v>8460</v>
      </c>
      <c r="F75" t="s">
        <v>248</v>
      </c>
      <c r="G75" t="s">
        <v>9207</v>
      </c>
      <c r="H75" t="s">
        <v>9208</v>
      </c>
      <c r="I75">
        <v>31014</v>
      </c>
      <c r="J75" t="s">
        <v>9208</v>
      </c>
      <c r="K75" t="s">
        <v>9209</v>
      </c>
      <c r="L75" t="s">
        <v>9210</v>
      </c>
      <c r="M75" t="s">
        <v>9211</v>
      </c>
      <c r="O75" t="s">
        <v>9212</v>
      </c>
      <c r="Q75" t="s">
        <v>8429</v>
      </c>
      <c r="S75">
        <v>5</v>
      </c>
      <c r="T75">
        <v>0</v>
      </c>
      <c r="U75">
        <v>5</v>
      </c>
      <c r="V75" t="s">
        <v>9213</v>
      </c>
      <c r="W75" t="s">
        <v>9214</v>
      </c>
      <c r="X75" t="s">
        <v>9215</v>
      </c>
      <c r="Y75" t="s">
        <v>9216</v>
      </c>
      <c r="Z75" t="s">
        <v>9209</v>
      </c>
      <c r="AA75" t="s">
        <v>227</v>
      </c>
      <c r="AB75" t="s">
        <v>9217</v>
      </c>
      <c r="AC75" t="s">
        <v>9218</v>
      </c>
      <c r="AD75" t="s">
        <v>9211</v>
      </c>
      <c r="AF75" t="s">
        <v>9219</v>
      </c>
      <c r="AG75">
        <v>42445.335416666669</v>
      </c>
      <c r="AH75">
        <v>42450.168749999997</v>
      </c>
    </row>
    <row r="76" spans="1:34">
      <c r="A76" t="s">
        <v>227</v>
      </c>
      <c r="B76">
        <v>23</v>
      </c>
      <c r="C76" t="s">
        <v>8460</v>
      </c>
      <c r="D76">
        <v>230271</v>
      </c>
      <c r="F76" t="s">
        <v>248</v>
      </c>
      <c r="G76" t="s">
        <v>9220</v>
      </c>
      <c r="H76" t="s">
        <v>9221</v>
      </c>
      <c r="I76">
        <v>8286</v>
      </c>
      <c r="J76" t="s">
        <v>9222</v>
      </c>
      <c r="K76" t="s">
        <v>9223</v>
      </c>
      <c r="L76" t="s">
        <v>9224</v>
      </c>
      <c r="M76">
        <v>564314165</v>
      </c>
      <c r="O76" t="s">
        <v>9225</v>
      </c>
      <c r="Q76" t="s">
        <v>8429</v>
      </c>
      <c r="S76">
        <v>9</v>
      </c>
      <c r="T76">
        <v>3</v>
      </c>
      <c r="U76">
        <v>12</v>
      </c>
      <c r="V76" t="s">
        <v>9226</v>
      </c>
      <c r="W76" t="s">
        <v>9227</v>
      </c>
      <c r="X76" t="s">
        <v>9228</v>
      </c>
      <c r="Y76" t="s">
        <v>9229</v>
      </c>
      <c r="Z76" t="s">
        <v>9223</v>
      </c>
      <c r="AA76" t="s">
        <v>227</v>
      </c>
      <c r="AB76" t="s">
        <v>9230</v>
      </c>
      <c r="AD76">
        <v>564314165</v>
      </c>
      <c r="AE76" t="s">
        <v>283</v>
      </c>
      <c r="AF76" t="s">
        <v>9231</v>
      </c>
      <c r="AG76">
        <v>40297.62777777778</v>
      </c>
      <c r="AH76">
        <v>42472.00277777778</v>
      </c>
    </row>
    <row r="77" spans="1:34">
      <c r="A77" t="s">
        <v>227</v>
      </c>
      <c r="B77">
        <v>23</v>
      </c>
      <c r="C77" t="s">
        <v>249</v>
      </c>
      <c r="D77">
        <v>230154</v>
      </c>
      <c r="F77" t="s">
        <v>248</v>
      </c>
      <c r="G77" t="s">
        <v>3455</v>
      </c>
      <c r="H77" t="s">
        <v>3454</v>
      </c>
      <c r="I77">
        <v>8248</v>
      </c>
      <c r="J77" t="s">
        <v>3454</v>
      </c>
      <c r="K77" t="s">
        <v>3457</v>
      </c>
      <c r="L77" t="s">
        <v>9232</v>
      </c>
      <c r="M77" t="s">
        <v>9233</v>
      </c>
      <c r="O77" t="s">
        <v>3587</v>
      </c>
      <c r="Q77" t="s">
        <v>8429</v>
      </c>
      <c r="S77">
        <v>38</v>
      </c>
      <c r="T77">
        <v>9</v>
      </c>
      <c r="U77">
        <v>47</v>
      </c>
      <c r="V77" t="s">
        <v>9234</v>
      </c>
      <c r="W77" t="s">
        <v>9235</v>
      </c>
      <c r="X77" t="s">
        <v>9236</v>
      </c>
      <c r="Y77" t="s">
        <v>9093</v>
      </c>
      <c r="Z77" t="s">
        <v>3457</v>
      </c>
      <c r="AA77" t="s">
        <v>227</v>
      </c>
      <c r="AB77" t="s">
        <v>9237</v>
      </c>
      <c r="AD77" t="s">
        <v>9233</v>
      </c>
      <c r="AE77" t="s">
        <v>283</v>
      </c>
      <c r="AF77" t="s">
        <v>3459</v>
      </c>
      <c r="AG77">
        <v>40297.62777777778</v>
      </c>
      <c r="AH77">
        <v>42476.169444444444</v>
      </c>
    </row>
    <row r="78" spans="1:34">
      <c r="A78" t="s">
        <v>227</v>
      </c>
      <c r="B78">
        <v>23</v>
      </c>
      <c r="C78" t="s">
        <v>8593</v>
      </c>
      <c r="D78">
        <v>230057</v>
      </c>
      <c r="F78" t="s">
        <v>248</v>
      </c>
      <c r="G78" t="s">
        <v>9238</v>
      </c>
      <c r="H78" t="s">
        <v>9239</v>
      </c>
      <c r="I78">
        <v>8189</v>
      </c>
      <c r="J78" t="s">
        <v>9239</v>
      </c>
      <c r="K78" t="s">
        <v>9240</v>
      </c>
      <c r="L78" t="s">
        <v>9241</v>
      </c>
      <c r="M78">
        <v>536220988</v>
      </c>
      <c r="O78" t="s">
        <v>9242</v>
      </c>
      <c r="Q78" t="s">
        <v>8429</v>
      </c>
      <c r="S78">
        <v>15</v>
      </c>
      <c r="T78">
        <v>1</v>
      </c>
      <c r="U78">
        <v>16</v>
      </c>
      <c r="V78" t="s">
        <v>9243</v>
      </c>
      <c r="W78" t="s">
        <v>9244</v>
      </c>
      <c r="X78" t="s">
        <v>8731</v>
      </c>
      <c r="Y78" t="s">
        <v>8731</v>
      </c>
      <c r="Z78" t="s">
        <v>9245</v>
      </c>
      <c r="AA78" t="s">
        <v>227</v>
      </c>
      <c r="AB78" t="s">
        <v>9246</v>
      </c>
      <c r="AD78">
        <v>536260271</v>
      </c>
      <c r="AF78" t="s">
        <v>9247</v>
      </c>
      <c r="AG78">
        <v>40297.62777777778</v>
      </c>
      <c r="AH78">
        <v>42477.961111111108</v>
      </c>
    </row>
    <row r="79" spans="1:34">
      <c r="A79" t="s">
        <v>227</v>
      </c>
      <c r="B79">
        <v>23</v>
      </c>
      <c r="C79" t="s">
        <v>249</v>
      </c>
      <c r="D79">
        <v>230416</v>
      </c>
      <c r="F79" t="s">
        <v>248</v>
      </c>
      <c r="G79" t="s">
        <v>3690</v>
      </c>
      <c r="H79" t="s">
        <v>3689</v>
      </c>
      <c r="I79">
        <v>29484</v>
      </c>
      <c r="J79" t="s">
        <v>3689</v>
      </c>
      <c r="K79" t="s">
        <v>3698</v>
      </c>
      <c r="L79" t="s">
        <v>9248</v>
      </c>
      <c r="M79" t="s">
        <v>9249</v>
      </c>
      <c r="N79" t="s">
        <v>9250</v>
      </c>
      <c r="O79" t="s">
        <v>3695</v>
      </c>
      <c r="Q79" t="s">
        <v>8429</v>
      </c>
      <c r="S79">
        <v>4</v>
      </c>
      <c r="T79">
        <v>1</v>
      </c>
      <c r="U79">
        <v>5</v>
      </c>
      <c r="V79" t="s">
        <v>9251</v>
      </c>
      <c r="W79" t="s">
        <v>9252</v>
      </c>
      <c r="X79" t="s">
        <v>9253</v>
      </c>
      <c r="Y79" t="s">
        <v>9254</v>
      </c>
      <c r="Z79" t="s">
        <v>3698</v>
      </c>
      <c r="AA79" t="s">
        <v>227</v>
      </c>
      <c r="AB79" t="s">
        <v>9255</v>
      </c>
      <c r="AD79" t="s">
        <v>9249</v>
      </c>
      <c r="AE79" t="s">
        <v>9250</v>
      </c>
      <c r="AF79" t="s">
        <v>3700</v>
      </c>
      <c r="AG79">
        <v>41744.294444444444</v>
      </c>
      <c r="AH79">
        <v>42436.377083333333</v>
      </c>
    </row>
    <row r="80" spans="1:34">
      <c r="A80" t="s">
        <v>227</v>
      </c>
      <c r="B80">
        <v>23</v>
      </c>
      <c r="C80" t="s">
        <v>8460</v>
      </c>
      <c r="D80">
        <v>230418</v>
      </c>
      <c r="F80" t="s">
        <v>248</v>
      </c>
      <c r="G80" t="s">
        <v>9256</v>
      </c>
      <c r="H80" t="s">
        <v>9257</v>
      </c>
      <c r="I80">
        <v>29477</v>
      </c>
      <c r="J80" t="s">
        <v>9258</v>
      </c>
      <c r="K80" t="s">
        <v>9259</v>
      </c>
      <c r="L80" t="s">
        <v>9260</v>
      </c>
      <c r="M80" t="s">
        <v>9261</v>
      </c>
      <c r="N80" t="s">
        <v>9262</v>
      </c>
      <c r="O80" t="s">
        <v>1533</v>
      </c>
      <c r="Q80" t="s">
        <v>8429</v>
      </c>
      <c r="S80">
        <v>5</v>
      </c>
      <c r="T80">
        <v>8</v>
      </c>
      <c r="U80">
        <v>13</v>
      </c>
      <c r="V80" t="s">
        <v>9263</v>
      </c>
      <c r="W80" t="s">
        <v>9264</v>
      </c>
      <c r="X80" t="s">
        <v>9265</v>
      </c>
      <c r="Y80" t="s">
        <v>9266</v>
      </c>
      <c r="Z80" t="s">
        <v>9267</v>
      </c>
      <c r="AA80" t="s">
        <v>227</v>
      </c>
      <c r="AB80" t="s">
        <v>9268</v>
      </c>
      <c r="AD80" t="s">
        <v>9269</v>
      </c>
      <c r="AE80" t="s">
        <v>9270</v>
      </c>
      <c r="AF80" t="s">
        <v>9271</v>
      </c>
      <c r="AG80">
        <v>41743.211111111108</v>
      </c>
      <c r="AH80">
        <v>42470.961111111108</v>
      </c>
    </row>
    <row r="81" spans="1:34">
      <c r="A81" t="s">
        <v>227</v>
      </c>
      <c r="B81">
        <v>23</v>
      </c>
      <c r="C81" t="s">
        <v>249</v>
      </c>
      <c r="F81" t="s">
        <v>248</v>
      </c>
      <c r="G81" t="s">
        <v>3720</v>
      </c>
      <c r="H81" t="s">
        <v>3719</v>
      </c>
      <c r="I81">
        <v>31063</v>
      </c>
      <c r="J81" t="s">
        <v>3721</v>
      </c>
      <c r="K81" t="s">
        <v>1843</v>
      </c>
      <c r="L81" t="s">
        <v>9272</v>
      </c>
      <c r="M81" t="s">
        <v>3829</v>
      </c>
      <c r="N81" t="s">
        <v>3829</v>
      </c>
      <c r="O81" t="s">
        <v>3834</v>
      </c>
      <c r="Q81" t="s">
        <v>8429</v>
      </c>
      <c r="S81">
        <v>14</v>
      </c>
      <c r="T81">
        <v>9</v>
      </c>
      <c r="U81">
        <v>23</v>
      </c>
      <c r="V81" t="s">
        <v>9273</v>
      </c>
      <c r="W81" t="s">
        <v>9274</v>
      </c>
      <c r="X81" t="s">
        <v>9275</v>
      </c>
      <c r="Y81" t="s">
        <v>9276</v>
      </c>
      <c r="Z81" t="s">
        <v>1843</v>
      </c>
      <c r="AA81" t="s">
        <v>227</v>
      </c>
      <c r="AB81" t="s">
        <v>9277</v>
      </c>
      <c r="AC81" t="s">
        <v>9278</v>
      </c>
      <c r="AD81" t="s">
        <v>3829</v>
      </c>
      <c r="AE81" t="s">
        <v>3829</v>
      </c>
      <c r="AF81" t="s">
        <v>9279</v>
      </c>
      <c r="AG81">
        <v>42453.418749999997</v>
      </c>
      <c r="AH81">
        <v>42461.336111111108</v>
      </c>
    </row>
    <row r="82" spans="1:34">
      <c r="A82" t="s">
        <v>227</v>
      </c>
      <c r="B82">
        <v>23</v>
      </c>
      <c r="C82" t="s">
        <v>249</v>
      </c>
      <c r="F82" t="s">
        <v>248</v>
      </c>
      <c r="G82" t="s">
        <v>3865</v>
      </c>
      <c r="H82" t="s">
        <v>3864</v>
      </c>
      <c r="I82">
        <v>30897</v>
      </c>
      <c r="J82" t="s">
        <v>3864</v>
      </c>
      <c r="K82" t="s">
        <v>2200</v>
      </c>
      <c r="L82" t="s">
        <v>9280</v>
      </c>
      <c r="M82" t="s">
        <v>3883</v>
      </c>
      <c r="O82" t="s">
        <v>9281</v>
      </c>
      <c r="Q82" t="s">
        <v>8429</v>
      </c>
      <c r="S82">
        <v>5</v>
      </c>
      <c r="T82">
        <v>0</v>
      </c>
      <c r="U82">
        <v>5</v>
      </c>
      <c r="V82" t="s">
        <v>9113</v>
      </c>
      <c r="W82" t="s">
        <v>9282</v>
      </c>
      <c r="X82" t="s">
        <v>7309</v>
      </c>
      <c r="Y82" t="s">
        <v>9283</v>
      </c>
      <c r="Z82" t="s">
        <v>2200</v>
      </c>
      <c r="AA82" t="s">
        <v>227</v>
      </c>
      <c r="AB82" t="s">
        <v>9284</v>
      </c>
      <c r="AC82" t="s">
        <v>3882</v>
      </c>
      <c r="AD82" t="s">
        <v>3883</v>
      </c>
      <c r="AF82" t="s">
        <v>9285</v>
      </c>
      <c r="AG82">
        <v>42431.252083333333</v>
      </c>
      <c r="AH82">
        <v>42432.335416666669</v>
      </c>
    </row>
    <row r="83" spans="1:34">
      <c r="A83" t="s">
        <v>227</v>
      </c>
      <c r="B83">
        <v>23</v>
      </c>
      <c r="C83" t="s">
        <v>8460</v>
      </c>
      <c r="D83">
        <v>230012</v>
      </c>
      <c r="F83" t="s">
        <v>248</v>
      </c>
      <c r="G83" t="s">
        <v>9286</v>
      </c>
      <c r="H83" t="s">
        <v>9287</v>
      </c>
      <c r="I83">
        <v>8163</v>
      </c>
      <c r="J83" t="s">
        <v>9288</v>
      </c>
      <c r="K83" t="s">
        <v>9289</v>
      </c>
      <c r="L83" t="s">
        <v>9290</v>
      </c>
      <c r="M83">
        <v>565282345</v>
      </c>
      <c r="O83" t="s">
        <v>9291</v>
      </c>
      <c r="Q83" t="s">
        <v>8429</v>
      </c>
      <c r="S83">
        <v>6</v>
      </c>
      <c r="T83">
        <v>0</v>
      </c>
      <c r="U83">
        <v>6</v>
      </c>
      <c r="V83" t="s">
        <v>9292</v>
      </c>
      <c r="W83" t="s">
        <v>9293</v>
      </c>
      <c r="X83" t="s">
        <v>9294</v>
      </c>
      <c r="Y83" t="s">
        <v>9295</v>
      </c>
      <c r="Z83" t="s">
        <v>9296</v>
      </c>
      <c r="AA83" t="s">
        <v>227</v>
      </c>
      <c r="AB83" t="s">
        <v>9297</v>
      </c>
      <c r="AD83">
        <v>565582326</v>
      </c>
      <c r="AF83" t="s">
        <v>9298</v>
      </c>
      <c r="AG83">
        <v>39959.628472222219</v>
      </c>
      <c r="AH83">
        <v>42452.210416666669</v>
      </c>
    </row>
    <row r="84" spans="1:34">
      <c r="A84" t="s">
        <v>227</v>
      </c>
      <c r="B84">
        <v>23</v>
      </c>
      <c r="C84" t="s">
        <v>8460</v>
      </c>
      <c r="D84">
        <v>230020</v>
      </c>
      <c r="F84" t="s">
        <v>248</v>
      </c>
      <c r="G84" t="s">
        <v>9299</v>
      </c>
      <c r="H84" t="s">
        <v>9300</v>
      </c>
      <c r="I84">
        <v>8168</v>
      </c>
      <c r="J84" t="s">
        <v>9301</v>
      </c>
      <c r="K84" t="s">
        <v>9302</v>
      </c>
      <c r="L84" t="s">
        <v>9303</v>
      </c>
      <c r="M84">
        <v>566982303</v>
      </c>
      <c r="N84">
        <v>566982303</v>
      </c>
      <c r="O84" t="s">
        <v>9304</v>
      </c>
      <c r="Q84" t="s">
        <v>8429</v>
      </c>
      <c r="S84">
        <v>21</v>
      </c>
      <c r="T84">
        <v>3</v>
      </c>
      <c r="U84">
        <v>24</v>
      </c>
      <c r="V84" t="s">
        <v>9305</v>
      </c>
      <c r="W84" t="s">
        <v>9306</v>
      </c>
      <c r="X84" t="s">
        <v>9307</v>
      </c>
      <c r="Y84" t="s">
        <v>8829</v>
      </c>
      <c r="Z84" t="s">
        <v>9302</v>
      </c>
      <c r="AA84" t="s">
        <v>227</v>
      </c>
      <c r="AB84" t="s">
        <v>9308</v>
      </c>
      <c r="AD84">
        <v>566982303</v>
      </c>
      <c r="AE84">
        <v>566982303</v>
      </c>
      <c r="AF84" t="s">
        <v>9309</v>
      </c>
      <c r="AG84">
        <v>39960.628472222219</v>
      </c>
      <c r="AH84">
        <v>42470.961111111108</v>
      </c>
    </row>
    <row r="85" spans="1:34">
      <c r="A85" t="s">
        <v>227</v>
      </c>
      <c r="B85">
        <v>23</v>
      </c>
      <c r="C85" t="s">
        <v>249</v>
      </c>
      <c r="D85">
        <v>230099</v>
      </c>
      <c r="F85" t="s">
        <v>248</v>
      </c>
      <c r="G85" t="s">
        <v>3891</v>
      </c>
      <c r="H85" t="s">
        <v>3891</v>
      </c>
      <c r="I85">
        <v>8219</v>
      </c>
      <c r="J85" t="s">
        <v>3892</v>
      </c>
      <c r="K85" t="s">
        <v>3899</v>
      </c>
      <c r="L85" t="s">
        <v>9310</v>
      </c>
      <c r="M85" t="s">
        <v>9311</v>
      </c>
      <c r="O85" t="s">
        <v>9312</v>
      </c>
      <c r="Q85" t="s">
        <v>8429</v>
      </c>
      <c r="S85">
        <v>4</v>
      </c>
      <c r="T85">
        <v>5</v>
      </c>
      <c r="U85">
        <v>9</v>
      </c>
      <c r="V85" t="s">
        <v>9313</v>
      </c>
      <c r="W85" t="s">
        <v>9314</v>
      </c>
      <c r="X85" t="s">
        <v>9315</v>
      </c>
      <c r="Y85" t="s">
        <v>9316</v>
      </c>
      <c r="Z85" t="s">
        <v>3899</v>
      </c>
      <c r="AA85" t="s">
        <v>227</v>
      </c>
      <c r="AB85" t="s">
        <v>9317</v>
      </c>
      <c r="AC85" t="s">
        <v>9318</v>
      </c>
      <c r="AD85" t="s">
        <v>9319</v>
      </c>
      <c r="AF85" t="s">
        <v>9320</v>
      </c>
      <c r="AG85">
        <v>40297.62777777778</v>
      </c>
      <c r="AH85">
        <v>42448.127083333333</v>
      </c>
    </row>
    <row r="86" spans="1:34">
      <c r="A86" t="s">
        <v>227</v>
      </c>
      <c r="B86">
        <v>23</v>
      </c>
      <c r="C86" t="s">
        <v>8593</v>
      </c>
      <c r="D86">
        <v>230441</v>
      </c>
      <c r="F86" t="s">
        <v>248</v>
      </c>
      <c r="G86" t="s">
        <v>9321</v>
      </c>
      <c r="H86" t="s">
        <v>9322</v>
      </c>
      <c r="I86">
        <v>30544</v>
      </c>
      <c r="J86" t="s">
        <v>9323</v>
      </c>
      <c r="K86" t="s">
        <v>9324</v>
      </c>
      <c r="L86" t="s">
        <v>9325</v>
      </c>
      <c r="M86" t="s">
        <v>9326</v>
      </c>
      <c r="N86" t="s">
        <v>9327</v>
      </c>
      <c r="O86" t="s">
        <v>9328</v>
      </c>
      <c r="Q86" t="s">
        <v>8429</v>
      </c>
      <c r="S86">
        <v>5</v>
      </c>
      <c r="T86">
        <v>0</v>
      </c>
      <c r="U86">
        <v>5</v>
      </c>
      <c r="V86" t="s">
        <v>9329</v>
      </c>
      <c r="W86" t="s">
        <v>9330</v>
      </c>
      <c r="X86" t="s">
        <v>9331</v>
      </c>
      <c r="Y86" t="s">
        <v>9332</v>
      </c>
      <c r="Z86" t="s">
        <v>9324</v>
      </c>
      <c r="AA86" t="s">
        <v>227</v>
      </c>
      <c r="AB86" t="s">
        <v>9333</v>
      </c>
      <c r="AD86" t="s">
        <v>9334</v>
      </c>
      <c r="AF86" t="s">
        <v>9335</v>
      </c>
      <c r="AG86">
        <v>42131.253472222219</v>
      </c>
      <c r="AH86">
        <v>42451.377083333333</v>
      </c>
    </row>
    <row r="87" spans="1:34">
      <c r="A87" t="s">
        <v>227</v>
      </c>
      <c r="B87">
        <v>23</v>
      </c>
      <c r="C87" t="s">
        <v>249</v>
      </c>
      <c r="D87" t="s">
        <v>9336</v>
      </c>
      <c r="F87" t="s">
        <v>248</v>
      </c>
      <c r="G87" t="s">
        <v>3941</v>
      </c>
      <c r="H87" t="s">
        <v>3940</v>
      </c>
      <c r="I87">
        <v>30941</v>
      </c>
      <c r="J87" t="s">
        <v>3942</v>
      </c>
      <c r="K87" t="s">
        <v>3950</v>
      </c>
      <c r="L87" t="s">
        <v>9337</v>
      </c>
      <c r="M87" t="s">
        <v>3953</v>
      </c>
      <c r="O87" t="s">
        <v>3947</v>
      </c>
      <c r="Q87" t="s">
        <v>8429</v>
      </c>
      <c r="S87">
        <v>4</v>
      </c>
      <c r="T87">
        <v>1</v>
      </c>
      <c r="U87">
        <v>5</v>
      </c>
      <c r="V87" t="s">
        <v>9338</v>
      </c>
      <c r="W87" t="s">
        <v>9339</v>
      </c>
      <c r="X87" t="s">
        <v>9340</v>
      </c>
      <c r="Y87" t="s">
        <v>9341</v>
      </c>
      <c r="Z87" t="s">
        <v>3950</v>
      </c>
      <c r="AA87" t="s">
        <v>227</v>
      </c>
      <c r="AB87" t="s">
        <v>9342</v>
      </c>
      <c r="AC87" t="s">
        <v>9343</v>
      </c>
      <c r="AD87" t="s">
        <v>3953</v>
      </c>
      <c r="AF87" t="s">
        <v>9344</v>
      </c>
      <c r="AG87">
        <v>42439.252083333333</v>
      </c>
      <c r="AH87">
        <v>42440.377083333333</v>
      </c>
    </row>
    <row r="88" spans="1:34">
      <c r="A88" t="s">
        <v>227</v>
      </c>
      <c r="B88">
        <v>23</v>
      </c>
      <c r="C88" t="s">
        <v>249</v>
      </c>
      <c r="D88">
        <v>230123</v>
      </c>
      <c r="F88" t="s">
        <v>248</v>
      </c>
      <c r="G88" t="s">
        <v>3977</v>
      </c>
      <c r="H88" t="s">
        <v>3976</v>
      </c>
      <c r="I88">
        <v>8238</v>
      </c>
      <c r="J88" t="s">
        <v>3976</v>
      </c>
      <c r="K88" t="s">
        <v>9345</v>
      </c>
      <c r="L88" t="s">
        <v>9346</v>
      </c>
      <c r="M88">
        <v>526119446</v>
      </c>
      <c r="O88" t="s">
        <v>4034</v>
      </c>
      <c r="Q88" t="s">
        <v>8429</v>
      </c>
      <c r="S88">
        <v>14</v>
      </c>
      <c r="T88">
        <v>0</v>
      </c>
      <c r="U88">
        <v>14</v>
      </c>
      <c r="V88" t="s">
        <v>9347</v>
      </c>
      <c r="W88" t="s">
        <v>9348</v>
      </c>
      <c r="X88" t="s">
        <v>8731</v>
      </c>
      <c r="Y88" t="s">
        <v>8731</v>
      </c>
      <c r="Z88" t="s">
        <v>4037</v>
      </c>
      <c r="AA88" t="s">
        <v>227</v>
      </c>
      <c r="AB88" t="s">
        <v>4038</v>
      </c>
      <c r="AD88">
        <v>561387468</v>
      </c>
      <c r="AE88" t="s">
        <v>283</v>
      </c>
      <c r="AF88" t="s">
        <v>9349</v>
      </c>
      <c r="AG88">
        <v>40297.62777777778</v>
      </c>
      <c r="AH88">
        <v>42443.168749999997</v>
      </c>
    </row>
    <row r="89" spans="1:34">
      <c r="A89" t="s">
        <v>227</v>
      </c>
      <c r="B89">
        <v>23</v>
      </c>
      <c r="C89" t="s">
        <v>249</v>
      </c>
      <c r="D89">
        <v>230438</v>
      </c>
      <c r="F89" t="s">
        <v>248</v>
      </c>
      <c r="G89" t="s">
        <v>4046</v>
      </c>
      <c r="H89" t="s">
        <v>4045</v>
      </c>
      <c r="I89">
        <v>30543</v>
      </c>
      <c r="J89" t="s">
        <v>4047</v>
      </c>
      <c r="K89" t="s">
        <v>1212</v>
      </c>
      <c r="L89" t="s">
        <v>9350</v>
      </c>
      <c r="M89" t="s">
        <v>4073</v>
      </c>
      <c r="O89" t="s">
        <v>9351</v>
      </c>
      <c r="Q89" t="s">
        <v>8429</v>
      </c>
      <c r="S89">
        <v>5</v>
      </c>
      <c r="T89">
        <v>0</v>
      </c>
      <c r="U89">
        <v>5</v>
      </c>
      <c r="V89" t="s">
        <v>8674</v>
      </c>
      <c r="W89" t="s">
        <v>9352</v>
      </c>
      <c r="X89" t="s">
        <v>8676</v>
      </c>
      <c r="Y89" t="s">
        <v>8568</v>
      </c>
      <c r="Z89" t="s">
        <v>1212</v>
      </c>
      <c r="AA89" t="s">
        <v>227</v>
      </c>
      <c r="AB89" t="s">
        <v>4070</v>
      </c>
      <c r="AC89" t="s">
        <v>4071</v>
      </c>
      <c r="AD89" t="s">
        <v>4073</v>
      </c>
      <c r="AF89" t="s">
        <v>4072</v>
      </c>
      <c r="AG89">
        <v>42131.253472222219</v>
      </c>
      <c r="AH89">
        <v>42446.043749999997</v>
      </c>
    </row>
    <row r="90" spans="1:34">
      <c r="A90" t="s">
        <v>227</v>
      </c>
      <c r="B90">
        <v>23</v>
      </c>
      <c r="C90" t="s">
        <v>8593</v>
      </c>
      <c r="D90">
        <v>230429</v>
      </c>
      <c r="F90" t="s">
        <v>248</v>
      </c>
      <c r="G90" t="s">
        <v>9353</v>
      </c>
      <c r="H90" t="s">
        <v>9354</v>
      </c>
      <c r="I90">
        <v>30203</v>
      </c>
      <c r="J90" t="s">
        <v>9355</v>
      </c>
      <c r="K90" t="s">
        <v>1593</v>
      </c>
      <c r="L90" t="s">
        <v>9356</v>
      </c>
      <c r="M90" t="s">
        <v>1596</v>
      </c>
      <c r="O90" t="s">
        <v>1590</v>
      </c>
      <c r="Q90" t="s">
        <v>8429</v>
      </c>
      <c r="S90">
        <v>12</v>
      </c>
      <c r="T90">
        <v>0</v>
      </c>
      <c r="U90">
        <v>12</v>
      </c>
      <c r="V90" t="s">
        <v>9357</v>
      </c>
      <c r="W90" t="s">
        <v>9358</v>
      </c>
      <c r="X90" t="s">
        <v>9359</v>
      </c>
      <c r="Y90" t="s">
        <v>9360</v>
      </c>
      <c r="Z90" t="s">
        <v>1593</v>
      </c>
      <c r="AA90" t="s">
        <v>227</v>
      </c>
      <c r="AB90" t="s">
        <v>9361</v>
      </c>
      <c r="AC90" t="s">
        <v>9362</v>
      </c>
      <c r="AD90" t="s">
        <v>1596</v>
      </c>
      <c r="AF90" t="s">
        <v>9363</v>
      </c>
      <c r="AG90">
        <v>42060.251388888886</v>
      </c>
      <c r="AH90">
        <v>42444.127083333333</v>
      </c>
    </row>
    <row r="91" spans="1:34">
      <c r="A91" t="s">
        <v>227</v>
      </c>
      <c r="B91">
        <v>23</v>
      </c>
      <c r="C91" t="s">
        <v>8593</v>
      </c>
      <c r="D91">
        <v>230102</v>
      </c>
      <c r="F91" t="s">
        <v>248</v>
      </c>
      <c r="G91" t="s">
        <v>9364</v>
      </c>
      <c r="H91" t="s">
        <v>9365</v>
      </c>
      <c r="I91">
        <v>19083</v>
      </c>
      <c r="J91" t="s">
        <v>9366</v>
      </c>
      <c r="K91" t="s">
        <v>9367</v>
      </c>
      <c r="L91" t="s">
        <v>9368</v>
      </c>
      <c r="M91">
        <v>531235988</v>
      </c>
      <c r="O91" t="s">
        <v>9369</v>
      </c>
      <c r="Q91" t="s">
        <v>8429</v>
      </c>
      <c r="S91">
        <v>8</v>
      </c>
      <c r="T91">
        <v>1</v>
      </c>
      <c r="U91">
        <v>9</v>
      </c>
      <c r="V91" t="s">
        <v>9370</v>
      </c>
      <c r="W91" t="s">
        <v>9371</v>
      </c>
      <c r="X91" t="s">
        <v>9372</v>
      </c>
      <c r="Y91" t="s">
        <v>9373</v>
      </c>
      <c r="Z91" t="s">
        <v>9374</v>
      </c>
      <c r="AA91" t="s">
        <v>227</v>
      </c>
      <c r="AB91" t="s">
        <v>9375</v>
      </c>
      <c r="AC91">
        <v>441</v>
      </c>
      <c r="AD91" t="s">
        <v>9376</v>
      </c>
      <c r="AE91" t="s">
        <v>283</v>
      </c>
      <c r="AF91" t="s">
        <v>9377</v>
      </c>
      <c r="AG91">
        <v>40297.62777777778</v>
      </c>
      <c r="AH91">
        <v>42472.50277777778</v>
      </c>
    </row>
    <row r="92" spans="1:34">
      <c r="A92" t="s">
        <v>227</v>
      </c>
      <c r="B92">
        <v>23</v>
      </c>
      <c r="C92" t="s">
        <v>8593</v>
      </c>
      <c r="D92">
        <v>230389</v>
      </c>
      <c r="F92" t="s">
        <v>248</v>
      </c>
      <c r="G92" t="s">
        <v>9378</v>
      </c>
      <c r="H92" t="s">
        <v>9379</v>
      </c>
      <c r="I92">
        <v>27721</v>
      </c>
      <c r="J92" t="s">
        <v>9380</v>
      </c>
      <c r="K92" t="s">
        <v>9099</v>
      </c>
      <c r="L92" t="s">
        <v>9381</v>
      </c>
      <c r="M92" t="s">
        <v>9382</v>
      </c>
      <c r="O92" t="s">
        <v>9383</v>
      </c>
      <c r="Q92" t="s">
        <v>8429</v>
      </c>
      <c r="S92">
        <v>27</v>
      </c>
      <c r="T92">
        <v>1</v>
      </c>
      <c r="U92">
        <v>28</v>
      </c>
      <c r="V92" t="s">
        <v>9033</v>
      </c>
      <c r="W92" t="s">
        <v>9384</v>
      </c>
      <c r="X92" t="s">
        <v>9035</v>
      </c>
      <c r="Y92" t="s">
        <v>8529</v>
      </c>
      <c r="Z92" t="s">
        <v>9099</v>
      </c>
      <c r="AA92" t="s">
        <v>227</v>
      </c>
      <c r="AB92" t="s">
        <v>9385</v>
      </c>
      <c r="AD92" t="s">
        <v>9386</v>
      </c>
      <c r="AF92" t="s">
        <v>9387</v>
      </c>
      <c r="AG92">
        <v>41338.168749999997</v>
      </c>
      <c r="AH92">
        <v>42473.586111111108</v>
      </c>
    </row>
    <row r="93" spans="1:34">
      <c r="A93" t="s">
        <v>227</v>
      </c>
      <c r="B93">
        <v>23</v>
      </c>
      <c r="C93" t="s">
        <v>249</v>
      </c>
      <c r="D93">
        <v>230368</v>
      </c>
      <c r="F93" t="s">
        <v>248</v>
      </c>
      <c r="G93" t="s">
        <v>4078</v>
      </c>
      <c r="H93" t="s">
        <v>4077</v>
      </c>
      <c r="I93">
        <v>21732</v>
      </c>
      <c r="J93" t="s">
        <v>4079</v>
      </c>
      <c r="K93" t="s">
        <v>4110</v>
      </c>
      <c r="L93" t="s">
        <v>9388</v>
      </c>
      <c r="M93" t="s">
        <v>9389</v>
      </c>
      <c r="N93" t="s">
        <v>9389</v>
      </c>
      <c r="O93" t="s">
        <v>4107</v>
      </c>
      <c r="Q93" t="s">
        <v>8429</v>
      </c>
      <c r="S93">
        <v>5</v>
      </c>
      <c r="T93">
        <v>15</v>
      </c>
      <c r="U93">
        <v>20</v>
      </c>
      <c r="V93" t="s">
        <v>9390</v>
      </c>
      <c r="W93" t="s">
        <v>9391</v>
      </c>
      <c r="X93" t="s">
        <v>9392</v>
      </c>
      <c r="Y93" t="s">
        <v>9393</v>
      </c>
      <c r="Z93" t="s">
        <v>4110</v>
      </c>
      <c r="AA93" t="s">
        <v>227</v>
      </c>
      <c r="AB93" t="s">
        <v>4111</v>
      </c>
      <c r="AD93" t="s">
        <v>9394</v>
      </c>
      <c r="AE93" t="s">
        <v>9389</v>
      </c>
      <c r="AF93" t="s">
        <v>9395</v>
      </c>
      <c r="AG93">
        <v>40714.29583333333</v>
      </c>
      <c r="AH93">
        <v>42433.168749999997</v>
      </c>
    </row>
    <row r="94" spans="1:34">
      <c r="A94" t="s">
        <v>227</v>
      </c>
      <c r="B94">
        <v>23</v>
      </c>
      <c r="C94" t="s">
        <v>8460</v>
      </c>
      <c r="D94">
        <v>230307</v>
      </c>
      <c r="F94" t="s">
        <v>248</v>
      </c>
      <c r="G94" t="s">
        <v>9396</v>
      </c>
      <c r="H94" t="s">
        <v>9397</v>
      </c>
      <c r="I94">
        <v>8301</v>
      </c>
      <c r="J94" t="s">
        <v>9398</v>
      </c>
      <c r="K94" t="s">
        <v>9399</v>
      </c>
      <c r="L94" t="s">
        <v>9400</v>
      </c>
      <c r="M94" t="s">
        <v>9401</v>
      </c>
      <c r="O94" t="s">
        <v>9402</v>
      </c>
      <c r="Q94" t="s">
        <v>8429</v>
      </c>
      <c r="S94">
        <v>31</v>
      </c>
      <c r="T94">
        <v>3</v>
      </c>
      <c r="U94">
        <v>34</v>
      </c>
      <c r="V94" t="s">
        <v>9033</v>
      </c>
      <c r="W94" t="s">
        <v>9403</v>
      </c>
      <c r="X94" t="s">
        <v>9035</v>
      </c>
      <c r="Y94" t="s">
        <v>9404</v>
      </c>
      <c r="Z94" t="s">
        <v>9399</v>
      </c>
      <c r="AA94" t="s">
        <v>227</v>
      </c>
      <c r="AB94" t="s">
        <v>9405</v>
      </c>
      <c r="AD94" t="s">
        <v>9406</v>
      </c>
      <c r="AF94" t="s">
        <v>9407</v>
      </c>
      <c r="AG94">
        <v>40297.62777777778</v>
      </c>
      <c r="AH94">
        <v>42466.961111111108</v>
      </c>
    </row>
    <row r="95" spans="1:34">
      <c r="A95" t="s">
        <v>227</v>
      </c>
      <c r="B95">
        <v>23</v>
      </c>
      <c r="C95" t="s">
        <v>249</v>
      </c>
      <c r="D95">
        <v>230083</v>
      </c>
      <c r="F95" t="s">
        <v>248</v>
      </c>
      <c r="G95" t="s">
        <v>4181</v>
      </c>
      <c r="H95" t="s">
        <v>4180</v>
      </c>
      <c r="I95">
        <v>19082</v>
      </c>
      <c r="J95" t="s">
        <v>4182</v>
      </c>
      <c r="K95" t="s">
        <v>4225</v>
      </c>
      <c r="L95" t="s">
        <v>9408</v>
      </c>
      <c r="M95">
        <v>9038509889</v>
      </c>
      <c r="N95">
        <v>529330828</v>
      </c>
      <c r="O95" t="s">
        <v>4222</v>
      </c>
      <c r="Q95" t="s">
        <v>8429</v>
      </c>
      <c r="S95">
        <v>17</v>
      </c>
      <c r="T95">
        <v>14</v>
      </c>
      <c r="U95">
        <v>31</v>
      </c>
      <c r="V95" t="s">
        <v>9409</v>
      </c>
      <c r="W95" t="s">
        <v>9410</v>
      </c>
      <c r="X95" t="s">
        <v>8731</v>
      </c>
      <c r="Y95" t="s">
        <v>8731</v>
      </c>
      <c r="Z95" t="s">
        <v>4225</v>
      </c>
      <c r="AA95" t="s">
        <v>227</v>
      </c>
      <c r="AB95" t="s">
        <v>4226</v>
      </c>
      <c r="AD95">
        <v>9038509889</v>
      </c>
      <c r="AE95">
        <v>529330828</v>
      </c>
      <c r="AF95" t="s">
        <v>9411</v>
      </c>
      <c r="AG95">
        <v>40297.62777777778</v>
      </c>
      <c r="AH95">
        <v>42476.169444444444</v>
      </c>
    </row>
    <row r="96" spans="1:34">
      <c r="A96" t="s">
        <v>227</v>
      </c>
      <c r="B96">
        <v>23</v>
      </c>
      <c r="C96" t="s">
        <v>249</v>
      </c>
      <c r="D96">
        <v>230035</v>
      </c>
      <c r="F96" t="s">
        <v>248</v>
      </c>
      <c r="G96" t="s">
        <v>4347</v>
      </c>
      <c r="H96" t="s">
        <v>4346</v>
      </c>
      <c r="I96">
        <v>19073</v>
      </c>
      <c r="J96" t="s">
        <v>4346</v>
      </c>
      <c r="K96" t="s">
        <v>4378</v>
      </c>
      <c r="L96" t="s">
        <v>9412</v>
      </c>
      <c r="M96">
        <v>569722886</v>
      </c>
      <c r="O96" t="s">
        <v>4356</v>
      </c>
      <c r="Q96" t="s">
        <v>8429</v>
      </c>
      <c r="S96">
        <v>9</v>
      </c>
      <c r="T96">
        <v>2</v>
      </c>
      <c r="U96">
        <v>11</v>
      </c>
      <c r="V96" t="s">
        <v>9413</v>
      </c>
      <c r="W96" t="s">
        <v>9414</v>
      </c>
      <c r="X96" t="s">
        <v>9415</v>
      </c>
      <c r="Y96" t="s">
        <v>9115</v>
      </c>
      <c r="Z96" t="s">
        <v>4378</v>
      </c>
      <c r="AA96" t="s">
        <v>227</v>
      </c>
      <c r="AB96" t="s">
        <v>4379</v>
      </c>
      <c r="AD96">
        <v>569722886</v>
      </c>
      <c r="AE96">
        <v>569722886</v>
      </c>
      <c r="AF96" t="s">
        <v>4380</v>
      </c>
      <c r="AG96">
        <v>40297.62777777778</v>
      </c>
      <c r="AH96">
        <v>42448.127083333333</v>
      </c>
    </row>
    <row r="97" spans="1:34">
      <c r="A97" t="s">
        <v>227</v>
      </c>
      <c r="B97">
        <v>23</v>
      </c>
      <c r="C97" t="s">
        <v>249</v>
      </c>
      <c r="D97">
        <v>230086</v>
      </c>
      <c r="F97" t="s">
        <v>248</v>
      </c>
      <c r="G97" t="s">
        <v>4401</v>
      </c>
      <c r="H97" t="s">
        <v>4400</v>
      </c>
      <c r="I97">
        <v>8209</v>
      </c>
      <c r="J97" t="s">
        <v>4402</v>
      </c>
      <c r="K97" t="s">
        <v>4483</v>
      </c>
      <c r="L97" t="s">
        <v>9416</v>
      </c>
      <c r="M97">
        <v>569650225</v>
      </c>
      <c r="N97">
        <v>569650225</v>
      </c>
      <c r="O97" t="s">
        <v>4480</v>
      </c>
      <c r="Q97" t="s">
        <v>8429</v>
      </c>
      <c r="S97">
        <v>54</v>
      </c>
      <c r="T97">
        <v>12</v>
      </c>
      <c r="U97">
        <v>66</v>
      </c>
      <c r="V97" t="s">
        <v>9417</v>
      </c>
      <c r="W97" t="s">
        <v>9418</v>
      </c>
      <c r="X97" t="s">
        <v>8731</v>
      </c>
      <c r="Y97" t="s">
        <v>8731</v>
      </c>
      <c r="Z97" t="s">
        <v>4483</v>
      </c>
      <c r="AA97" t="s">
        <v>227</v>
      </c>
      <c r="AB97" t="s">
        <v>9419</v>
      </c>
      <c r="AD97">
        <v>569650225</v>
      </c>
      <c r="AE97">
        <v>569650225</v>
      </c>
      <c r="AF97" t="s">
        <v>4485</v>
      </c>
      <c r="AG97">
        <v>40004.629861111112</v>
      </c>
      <c r="AH97">
        <v>42476.169444444444</v>
      </c>
    </row>
    <row r="98" spans="1:34">
      <c r="A98" t="s">
        <v>227</v>
      </c>
      <c r="B98">
        <v>23</v>
      </c>
      <c r="C98" t="s">
        <v>249</v>
      </c>
      <c r="D98">
        <v>230354</v>
      </c>
      <c r="F98" t="s">
        <v>248</v>
      </c>
      <c r="G98" t="s">
        <v>4736</v>
      </c>
      <c r="H98" t="s">
        <v>4735</v>
      </c>
      <c r="I98">
        <v>19870</v>
      </c>
      <c r="J98" t="s">
        <v>4735</v>
      </c>
      <c r="K98" t="s">
        <v>9420</v>
      </c>
      <c r="L98" t="s">
        <v>9421</v>
      </c>
      <c r="M98" t="s">
        <v>9422</v>
      </c>
      <c r="O98" t="s">
        <v>4758</v>
      </c>
      <c r="Q98" t="s">
        <v>8429</v>
      </c>
      <c r="S98">
        <v>6</v>
      </c>
      <c r="T98">
        <v>1</v>
      </c>
      <c r="U98">
        <v>7</v>
      </c>
      <c r="V98" t="s">
        <v>9423</v>
      </c>
      <c r="W98" t="s">
        <v>9424</v>
      </c>
      <c r="X98" t="s">
        <v>9425</v>
      </c>
      <c r="Y98" t="s">
        <v>9426</v>
      </c>
      <c r="Z98" t="s">
        <v>4761</v>
      </c>
      <c r="AA98" t="s">
        <v>227</v>
      </c>
      <c r="AB98" t="s">
        <v>9427</v>
      </c>
      <c r="AC98" t="s">
        <v>9428</v>
      </c>
      <c r="AD98" t="s">
        <v>9422</v>
      </c>
      <c r="AF98" t="s">
        <v>9429</v>
      </c>
      <c r="AG98">
        <v>40604.252083333333</v>
      </c>
      <c r="AH98">
        <v>42457.293749999997</v>
      </c>
    </row>
    <row r="99" spans="1:34">
      <c r="A99" t="s">
        <v>227</v>
      </c>
      <c r="B99">
        <v>23</v>
      </c>
      <c r="C99" t="s">
        <v>249</v>
      </c>
      <c r="D99">
        <v>230024</v>
      </c>
      <c r="F99" t="s">
        <v>248</v>
      </c>
      <c r="G99" t="s">
        <v>4781</v>
      </c>
      <c r="H99" t="s">
        <v>4780</v>
      </c>
      <c r="I99">
        <v>8171</v>
      </c>
      <c r="J99" t="s">
        <v>4780</v>
      </c>
      <c r="K99" t="s">
        <v>644</v>
      </c>
      <c r="L99" t="s">
        <v>9430</v>
      </c>
      <c r="M99">
        <v>562559488</v>
      </c>
      <c r="N99" t="s">
        <v>9431</v>
      </c>
      <c r="O99" t="s">
        <v>4816</v>
      </c>
      <c r="Q99" t="s">
        <v>8429</v>
      </c>
      <c r="S99">
        <v>10</v>
      </c>
      <c r="T99">
        <v>1</v>
      </c>
      <c r="U99">
        <v>11</v>
      </c>
      <c r="V99" t="s">
        <v>9432</v>
      </c>
      <c r="W99" t="s">
        <v>9433</v>
      </c>
      <c r="X99" t="s">
        <v>9434</v>
      </c>
      <c r="Y99" t="s">
        <v>9435</v>
      </c>
      <c r="Z99" t="s">
        <v>684</v>
      </c>
      <c r="AA99" t="s">
        <v>227</v>
      </c>
      <c r="AB99" t="s">
        <v>9436</v>
      </c>
      <c r="AD99" t="s">
        <v>9437</v>
      </c>
      <c r="AE99" t="s">
        <v>9437</v>
      </c>
      <c r="AF99" t="s">
        <v>9438</v>
      </c>
      <c r="AG99">
        <v>40004.629861111112</v>
      </c>
      <c r="AH99">
        <v>42476.169444444444</v>
      </c>
    </row>
    <row r="100" spans="1:34">
      <c r="A100" t="s">
        <v>227</v>
      </c>
      <c r="B100">
        <v>23</v>
      </c>
      <c r="C100" t="s">
        <v>249</v>
      </c>
      <c r="D100">
        <v>230329</v>
      </c>
      <c r="F100" t="s">
        <v>248</v>
      </c>
      <c r="G100" t="s">
        <v>4832</v>
      </c>
      <c r="H100" t="s">
        <v>4831</v>
      </c>
      <c r="I100">
        <v>7710</v>
      </c>
      <c r="J100" t="s">
        <v>4833</v>
      </c>
      <c r="K100" t="s">
        <v>4544</v>
      </c>
      <c r="L100" t="s">
        <v>9439</v>
      </c>
      <c r="M100">
        <v>569735087</v>
      </c>
      <c r="O100" t="s">
        <v>4614</v>
      </c>
      <c r="Q100" t="s">
        <v>8429</v>
      </c>
      <c r="S100">
        <v>0</v>
      </c>
      <c r="T100">
        <v>5</v>
      </c>
      <c r="U100">
        <v>5</v>
      </c>
      <c r="V100" t="s">
        <v>9440</v>
      </c>
      <c r="W100" t="s">
        <v>9441</v>
      </c>
      <c r="X100" t="s">
        <v>9442</v>
      </c>
      <c r="Y100" t="s">
        <v>9443</v>
      </c>
      <c r="Z100" t="s">
        <v>4544</v>
      </c>
      <c r="AA100" t="s">
        <v>227</v>
      </c>
      <c r="AB100" t="s">
        <v>9444</v>
      </c>
      <c r="AD100">
        <v>569735087</v>
      </c>
      <c r="AE100">
        <v>569735087</v>
      </c>
      <c r="AF100" t="s">
        <v>9445</v>
      </c>
      <c r="AG100">
        <v>40297.62777777778</v>
      </c>
      <c r="AH100">
        <v>42430.377083333333</v>
      </c>
    </row>
    <row r="101" spans="1:34">
      <c r="A101" t="s">
        <v>227</v>
      </c>
      <c r="B101">
        <v>23</v>
      </c>
      <c r="C101" t="s">
        <v>249</v>
      </c>
      <c r="D101">
        <v>230030</v>
      </c>
      <c r="F101" t="s">
        <v>248</v>
      </c>
      <c r="G101" t="s">
        <v>4855</v>
      </c>
      <c r="H101" t="s">
        <v>4854</v>
      </c>
      <c r="I101">
        <v>8176</v>
      </c>
      <c r="J101" t="s">
        <v>4856</v>
      </c>
      <c r="K101" t="s">
        <v>684</v>
      </c>
      <c r="L101" t="s">
        <v>9446</v>
      </c>
      <c r="M101">
        <v>562326177</v>
      </c>
      <c r="O101" t="s">
        <v>9447</v>
      </c>
      <c r="Q101" t="s">
        <v>8429</v>
      </c>
      <c r="S101">
        <v>5</v>
      </c>
      <c r="T101">
        <v>1</v>
      </c>
      <c r="U101">
        <v>6</v>
      </c>
      <c r="V101" t="s">
        <v>9448</v>
      </c>
      <c r="W101" t="s">
        <v>9449</v>
      </c>
      <c r="X101" t="s">
        <v>8731</v>
      </c>
      <c r="Y101" t="s">
        <v>8731</v>
      </c>
      <c r="Z101" t="s">
        <v>684</v>
      </c>
      <c r="AA101" t="s">
        <v>227</v>
      </c>
      <c r="AB101" t="s">
        <v>4873</v>
      </c>
      <c r="AD101">
        <v>562326177</v>
      </c>
      <c r="AE101" t="s">
        <v>9450</v>
      </c>
      <c r="AF101" t="s">
        <v>9451</v>
      </c>
      <c r="AG101">
        <v>39960.628472222219</v>
      </c>
      <c r="AH101">
        <v>42453.210416666669</v>
      </c>
    </row>
    <row r="102" spans="1:34">
      <c r="A102" t="s">
        <v>227</v>
      </c>
      <c r="B102">
        <v>23</v>
      </c>
      <c r="C102" t="s">
        <v>249</v>
      </c>
      <c r="D102">
        <v>230041</v>
      </c>
      <c r="F102" t="s">
        <v>248</v>
      </c>
      <c r="G102" t="s">
        <v>4886</v>
      </c>
      <c r="H102" t="s">
        <v>4885</v>
      </c>
      <c r="I102">
        <v>8183</v>
      </c>
      <c r="J102" t="s">
        <v>4887</v>
      </c>
      <c r="K102" t="s">
        <v>4940</v>
      </c>
      <c r="L102" t="s">
        <v>9452</v>
      </c>
      <c r="M102">
        <v>516328142</v>
      </c>
      <c r="N102">
        <v>561328142</v>
      </c>
      <c r="O102" t="s">
        <v>4924</v>
      </c>
      <c r="Q102" t="s">
        <v>8429</v>
      </c>
      <c r="S102">
        <v>14</v>
      </c>
      <c r="T102">
        <v>0</v>
      </c>
      <c r="U102">
        <v>14</v>
      </c>
      <c r="V102" t="s">
        <v>8517</v>
      </c>
      <c r="W102" t="s">
        <v>9453</v>
      </c>
      <c r="X102" t="s">
        <v>8519</v>
      </c>
      <c r="Y102" t="s">
        <v>9454</v>
      </c>
      <c r="Z102" t="s">
        <v>4940</v>
      </c>
      <c r="AA102" t="s">
        <v>227</v>
      </c>
      <c r="AB102" t="s">
        <v>4941</v>
      </c>
      <c r="AC102" t="s">
        <v>9455</v>
      </c>
      <c r="AD102">
        <v>561328142</v>
      </c>
      <c r="AE102">
        <v>561328142</v>
      </c>
      <c r="AF102" t="s">
        <v>9456</v>
      </c>
      <c r="AG102">
        <v>40297.62777777778</v>
      </c>
      <c r="AH102">
        <v>42430.377083333333</v>
      </c>
    </row>
    <row r="103" spans="1:34">
      <c r="A103" t="s">
        <v>227</v>
      </c>
      <c r="B103">
        <v>23</v>
      </c>
      <c r="C103" t="s">
        <v>249</v>
      </c>
      <c r="D103">
        <v>230067</v>
      </c>
      <c r="F103" t="s">
        <v>248</v>
      </c>
      <c r="G103" t="s">
        <v>4948</v>
      </c>
      <c r="H103" t="s">
        <v>4947</v>
      </c>
      <c r="I103">
        <v>8195</v>
      </c>
      <c r="J103" t="s">
        <v>4949</v>
      </c>
      <c r="K103" t="s">
        <v>4806</v>
      </c>
      <c r="L103" t="s">
        <v>9457</v>
      </c>
      <c r="M103" t="s">
        <v>9458</v>
      </c>
      <c r="N103" t="s">
        <v>9459</v>
      </c>
      <c r="O103" t="s">
        <v>4962</v>
      </c>
      <c r="Q103" t="s">
        <v>8429</v>
      </c>
      <c r="S103">
        <v>19</v>
      </c>
      <c r="T103">
        <v>0</v>
      </c>
      <c r="U103">
        <v>19</v>
      </c>
      <c r="V103" t="s">
        <v>9460</v>
      </c>
      <c r="W103" t="s">
        <v>9461</v>
      </c>
      <c r="X103" t="s">
        <v>9462</v>
      </c>
      <c r="Y103" t="s">
        <v>9463</v>
      </c>
      <c r="Z103" t="s">
        <v>4806</v>
      </c>
      <c r="AA103" t="s">
        <v>227</v>
      </c>
      <c r="AB103" t="s">
        <v>4965</v>
      </c>
      <c r="AD103" t="s">
        <v>9458</v>
      </c>
      <c r="AE103" t="s">
        <v>9458</v>
      </c>
      <c r="AF103" t="s">
        <v>9464</v>
      </c>
      <c r="AG103">
        <v>40297.62777777778</v>
      </c>
      <c r="AH103">
        <v>42452.168749999997</v>
      </c>
    </row>
    <row r="104" spans="1:34">
      <c r="A104" t="s">
        <v>227</v>
      </c>
      <c r="B104">
        <v>23</v>
      </c>
      <c r="C104" t="s">
        <v>249</v>
      </c>
      <c r="D104">
        <v>230017</v>
      </c>
      <c r="F104" t="s">
        <v>248</v>
      </c>
      <c r="G104" t="s">
        <v>5043</v>
      </c>
      <c r="H104" t="s">
        <v>5042</v>
      </c>
      <c r="I104">
        <v>8165</v>
      </c>
      <c r="J104" t="s">
        <v>5044</v>
      </c>
      <c r="K104" t="s">
        <v>3295</v>
      </c>
      <c r="L104" t="s">
        <v>9465</v>
      </c>
      <c r="M104" t="s">
        <v>9466</v>
      </c>
      <c r="O104" t="s">
        <v>9467</v>
      </c>
      <c r="Q104" t="s">
        <v>8429</v>
      </c>
      <c r="S104">
        <v>24</v>
      </c>
      <c r="T104">
        <v>5</v>
      </c>
      <c r="U104">
        <v>29</v>
      </c>
      <c r="V104" t="s">
        <v>8453</v>
      </c>
      <c r="W104" t="s">
        <v>9468</v>
      </c>
      <c r="X104" t="s">
        <v>8455</v>
      </c>
      <c r="Y104" t="s">
        <v>8726</v>
      </c>
      <c r="Z104" t="s">
        <v>3295</v>
      </c>
      <c r="AA104" t="s">
        <v>227</v>
      </c>
      <c r="AB104" t="s">
        <v>5176</v>
      </c>
      <c r="AD104" t="s">
        <v>9466</v>
      </c>
      <c r="AF104" t="s">
        <v>9469</v>
      </c>
      <c r="AG104">
        <v>40297.62777777778</v>
      </c>
      <c r="AH104">
        <v>42436.377083333333</v>
      </c>
    </row>
    <row r="105" spans="1:34">
      <c r="A105" t="s">
        <v>227</v>
      </c>
      <c r="B105">
        <v>23</v>
      </c>
      <c r="C105" t="s">
        <v>249</v>
      </c>
      <c r="D105">
        <v>230272</v>
      </c>
      <c r="F105" t="s">
        <v>248</v>
      </c>
      <c r="G105" t="s">
        <v>5194</v>
      </c>
      <c r="H105" t="s">
        <v>5193</v>
      </c>
      <c r="I105">
        <v>8287</v>
      </c>
      <c r="J105" t="s">
        <v>5193</v>
      </c>
      <c r="K105" t="s">
        <v>9470</v>
      </c>
      <c r="L105" t="s">
        <v>9471</v>
      </c>
      <c r="M105" t="s">
        <v>9472</v>
      </c>
      <c r="O105" t="s">
        <v>5208</v>
      </c>
      <c r="Q105" t="s">
        <v>8429</v>
      </c>
      <c r="S105">
        <v>14</v>
      </c>
      <c r="T105">
        <v>0</v>
      </c>
      <c r="U105">
        <v>14</v>
      </c>
      <c r="V105" t="s">
        <v>9473</v>
      </c>
      <c r="W105" t="s">
        <v>9474</v>
      </c>
      <c r="X105" t="s">
        <v>9475</v>
      </c>
      <c r="Y105" t="s">
        <v>9476</v>
      </c>
      <c r="Z105" t="s">
        <v>9470</v>
      </c>
      <c r="AA105" t="s">
        <v>227</v>
      </c>
      <c r="AB105" t="s">
        <v>9477</v>
      </c>
      <c r="AC105" t="s">
        <v>9478</v>
      </c>
      <c r="AD105" t="s">
        <v>9472</v>
      </c>
      <c r="AF105" t="s">
        <v>9479</v>
      </c>
      <c r="AG105">
        <v>39959.628472222219</v>
      </c>
      <c r="AH105">
        <v>42476.169444444444</v>
      </c>
    </row>
    <row r="106" spans="1:34">
      <c r="A106" t="s">
        <v>227</v>
      </c>
      <c r="B106">
        <v>23</v>
      </c>
      <c r="C106" t="s">
        <v>8460</v>
      </c>
      <c r="D106">
        <v>230076</v>
      </c>
      <c r="F106" t="s">
        <v>248</v>
      </c>
      <c r="G106" t="s">
        <v>9480</v>
      </c>
      <c r="H106" t="s">
        <v>9481</v>
      </c>
      <c r="I106">
        <v>8203</v>
      </c>
      <c r="J106" t="s">
        <v>9482</v>
      </c>
      <c r="K106" t="s">
        <v>9483</v>
      </c>
      <c r="L106" t="s">
        <v>9484</v>
      </c>
      <c r="M106" t="s">
        <v>9485</v>
      </c>
      <c r="N106" t="s">
        <v>9485</v>
      </c>
      <c r="O106" t="s">
        <v>9486</v>
      </c>
      <c r="Q106" t="s">
        <v>8429</v>
      </c>
      <c r="S106">
        <v>9</v>
      </c>
      <c r="T106">
        <v>0</v>
      </c>
      <c r="U106">
        <v>9</v>
      </c>
      <c r="V106" t="s">
        <v>9487</v>
      </c>
      <c r="W106" t="s">
        <v>9488</v>
      </c>
      <c r="X106" t="s">
        <v>9489</v>
      </c>
      <c r="Y106" t="s">
        <v>9490</v>
      </c>
      <c r="Z106" t="s">
        <v>9483</v>
      </c>
      <c r="AA106" t="s">
        <v>227</v>
      </c>
      <c r="AB106" t="s">
        <v>9491</v>
      </c>
      <c r="AC106" t="s">
        <v>9492</v>
      </c>
      <c r="AD106" t="s">
        <v>9485</v>
      </c>
      <c r="AE106" t="s">
        <v>9485</v>
      </c>
      <c r="AF106" t="s">
        <v>9493</v>
      </c>
      <c r="AG106">
        <v>40297.62777777778</v>
      </c>
      <c r="AH106">
        <v>42450.168749999997</v>
      </c>
    </row>
    <row r="107" spans="1:34">
      <c r="A107" t="s">
        <v>227</v>
      </c>
      <c r="B107">
        <v>23</v>
      </c>
      <c r="C107" t="s">
        <v>249</v>
      </c>
      <c r="D107">
        <v>230346</v>
      </c>
      <c r="F107" t="s">
        <v>248</v>
      </c>
      <c r="G107" t="s">
        <v>5264</v>
      </c>
      <c r="H107" t="s">
        <v>5263</v>
      </c>
      <c r="I107">
        <v>16818</v>
      </c>
      <c r="J107" t="s">
        <v>5265</v>
      </c>
      <c r="K107" t="s">
        <v>5302</v>
      </c>
      <c r="L107" t="s">
        <v>9494</v>
      </c>
      <c r="M107">
        <v>561566843</v>
      </c>
      <c r="N107">
        <v>561566843</v>
      </c>
      <c r="O107" t="s">
        <v>5298</v>
      </c>
      <c r="Q107" t="s">
        <v>8429</v>
      </c>
      <c r="S107">
        <v>39</v>
      </c>
      <c r="T107">
        <v>34</v>
      </c>
      <c r="U107">
        <v>73</v>
      </c>
      <c r="V107" t="s">
        <v>9338</v>
      </c>
      <c r="W107" t="s">
        <v>9495</v>
      </c>
      <c r="X107" t="s">
        <v>9340</v>
      </c>
      <c r="Y107" t="s">
        <v>9496</v>
      </c>
      <c r="Z107" t="s">
        <v>5302</v>
      </c>
      <c r="AA107" t="s">
        <v>227</v>
      </c>
      <c r="AB107" t="s">
        <v>9497</v>
      </c>
      <c r="AD107">
        <v>561566843</v>
      </c>
      <c r="AE107">
        <v>561566843</v>
      </c>
      <c r="AF107" t="s">
        <v>5311</v>
      </c>
      <c r="AG107">
        <v>40457.631944444445</v>
      </c>
      <c r="AH107">
        <v>42439.335416666669</v>
      </c>
    </row>
    <row r="108" spans="1:34">
      <c r="A108" t="s">
        <v>227</v>
      </c>
      <c r="B108">
        <v>23</v>
      </c>
      <c r="C108" t="s">
        <v>8593</v>
      </c>
      <c r="D108">
        <v>230184</v>
      </c>
      <c r="F108" t="s">
        <v>248</v>
      </c>
      <c r="G108" t="s">
        <v>9498</v>
      </c>
      <c r="H108" t="s">
        <v>9499</v>
      </c>
      <c r="I108">
        <v>8257</v>
      </c>
      <c r="J108" t="s">
        <v>9499</v>
      </c>
      <c r="K108" t="s">
        <v>9367</v>
      </c>
      <c r="L108" t="s">
        <v>9500</v>
      </c>
      <c r="M108">
        <v>531236855</v>
      </c>
      <c r="O108" t="s">
        <v>9501</v>
      </c>
      <c r="Q108" t="s">
        <v>8429</v>
      </c>
      <c r="S108">
        <v>12</v>
      </c>
      <c r="T108">
        <v>0</v>
      </c>
      <c r="U108">
        <v>12</v>
      </c>
      <c r="V108" t="s">
        <v>9502</v>
      </c>
      <c r="W108" t="s">
        <v>9503</v>
      </c>
      <c r="X108" t="s">
        <v>9504</v>
      </c>
      <c r="Y108" t="s">
        <v>9505</v>
      </c>
      <c r="Z108" t="s">
        <v>9506</v>
      </c>
      <c r="AA108" t="s">
        <v>227</v>
      </c>
      <c r="AB108" t="s">
        <v>9507</v>
      </c>
      <c r="AD108">
        <v>9058590787</v>
      </c>
      <c r="AE108" t="s">
        <v>283</v>
      </c>
      <c r="AF108" t="s">
        <v>9508</v>
      </c>
      <c r="AG108">
        <v>40297.62777777778</v>
      </c>
      <c r="AH108">
        <v>42454.127083333333</v>
      </c>
    </row>
    <row r="109" spans="1:34">
      <c r="A109" t="s">
        <v>227</v>
      </c>
      <c r="B109">
        <v>23</v>
      </c>
      <c r="C109" t="s">
        <v>8460</v>
      </c>
      <c r="D109">
        <v>230063</v>
      </c>
      <c r="F109" t="s">
        <v>248</v>
      </c>
      <c r="G109" t="s">
        <v>9509</v>
      </c>
      <c r="H109" t="s">
        <v>9510</v>
      </c>
      <c r="I109">
        <v>19077</v>
      </c>
      <c r="J109" t="s">
        <v>9510</v>
      </c>
      <c r="K109" t="s">
        <v>9153</v>
      </c>
      <c r="L109" t="s">
        <v>9511</v>
      </c>
      <c r="M109">
        <v>8091160519</v>
      </c>
      <c r="O109" t="s">
        <v>9512</v>
      </c>
      <c r="Q109" t="s">
        <v>8429</v>
      </c>
      <c r="S109">
        <v>53</v>
      </c>
      <c r="T109">
        <v>0</v>
      </c>
      <c r="U109">
        <v>53</v>
      </c>
      <c r="V109" t="s">
        <v>9513</v>
      </c>
      <c r="W109" t="s">
        <v>9514</v>
      </c>
      <c r="X109" t="s">
        <v>9515</v>
      </c>
      <c r="Y109" t="s">
        <v>9516</v>
      </c>
      <c r="Z109" t="s">
        <v>3143</v>
      </c>
      <c r="AA109" t="s">
        <v>227</v>
      </c>
      <c r="AB109" t="s">
        <v>9517</v>
      </c>
      <c r="AC109" t="s">
        <v>9518</v>
      </c>
      <c r="AD109">
        <v>8091160519</v>
      </c>
      <c r="AF109" t="s">
        <v>9519</v>
      </c>
      <c r="AG109">
        <v>40297.62777777778</v>
      </c>
      <c r="AH109">
        <v>42474.62777777778</v>
      </c>
    </row>
    <row r="110" spans="1:34">
      <c r="A110" t="s">
        <v>227</v>
      </c>
      <c r="B110">
        <v>23</v>
      </c>
      <c r="C110" t="s">
        <v>8593</v>
      </c>
      <c r="D110">
        <v>230126</v>
      </c>
      <c r="F110" t="s">
        <v>248</v>
      </c>
      <c r="G110" t="s">
        <v>9520</v>
      </c>
      <c r="H110" t="s">
        <v>9521</v>
      </c>
      <c r="I110">
        <v>19085</v>
      </c>
      <c r="J110" t="s">
        <v>9521</v>
      </c>
      <c r="K110" t="s">
        <v>9522</v>
      </c>
      <c r="L110" t="s">
        <v>9523</v>
      </c>
      <c r="M110">
        <v>532882494</v>
      </c>
      <c r="N110">
        <v>532882494</v>
      </c>
      <c r="O110" t="s">
        <v>9524</v>
      </c>
      <c r="Q110" t="s">
        <v>8429</v>
      </c>
      <c r="S110">
        <v>15</v>
      </c>
      <c r="T110">
        <v>11</v>
      </c>
      <c r="U110">
        <v>26</v>
      </c>
      <c r="V110" t="s">
        <v>9103</v>
      </c>
      <c r="W110" t="s">
        <v>9525</v>
      </c>
      <c r="X110" t="s">
        <v>9105</v>
      </c>
      <c r="Y110" t="s">
        <v>9526</v>
      </c>
      <c r="Z110" t="s">
        <v>9527</v>
      </c>
      <c r="AA110" t="s">
        <v>227</v>
      </c>
      <c r="AB110" t="s">
        <v>9528</v>
      </c>
      <c r="AD110">
        <v>532624322</v>
      </c>
      <c r="AF110" t="s">
        <v>9529</v>
      </c>
      <c r="AG110">
        <v>40297.62777777778</v>
      </c>
      <c r="AH110">
        <v>42438.127083333333</v>
      </c>
    </row>
    <row r="111" spans="1:34">
      <c r="A111" t="s">
        <v>227</v>
      </c>
      <c r="B111">
        <v>23</v>
      </c>
      <c r="C111" t="s">
        <v>8593</v>
      </c>
      <c r="D111">
        <v>230129</v>
      </c>
      <c r="F111" t="s">
        <v>248</v>
      </c>
      <c r="G111" t="s">
        <v>9530</v>
      </c>
      <c r="H111" t="s">
        <v>9531</v>
      </c>
      <c r="I111">
        <v>8243</v>
      </c>
      <c r="J111" t="s">
        <v>9532</v>
      </c>
      <c r="K111" t="s">
        <v>9533</v>
      </c>
      <c r="L111" t="s">
        <v>9534</v>
      </c>
      <c r="M111">
        <v>532640309</v>
      </c>
      <c r="O111" t="s">
        <v>9535</v>
      </c>
      <c r="Q111" t="s">
        <v>8429</v>
      </c>
      <c r="S111">
        <v>13</v>
      </c>
      <c r="T111">
        <v>1</v>
      </c>
      <c r="U111">
        <v>14</v>
      </c>
      <c r="V111" t="s">
        <v>9536</v>
      </c>
      <c r="W111" t="s">
        <v>9537</v>
      </c>
      <c r="X111" t="s">
        <v>9538</v>
      </c>
      <c r="Y111" t="s">
        <v>9539</v>
      </c>
      <c r="Z111" t="s">
        <v>9540</v>
      </c>
      <c r="AA111" t="s">
        <v>227</v>
      </c>
      <c r="AB111" t="s">
        <v>9541</v>
      </c>
      <c r="AC111" t="s">
        <v>9542</v>
      </c>
      <c r="AD111" t="s">
        <v>9543</v>
      </c>
      <c r="AF111" t="s">
        <v>9544</v>
      </c>
      <c r="AG111">
        <v>40114.631944444445</v>
      </c>
      <c r="AH111">
        <v>42471.419444444444</v>
      </c>
    </row>
    <row r="112" spans="1:34">
      <c r="A112" t="s">
        <v>227</v>
      </c>
      <c r="B112">
        <v>23</v>
      </c>
      <c r="C112" t="s">
        <v>249</v>
      </c>
      <c r="D112">
        <v>230180</v>
      </c>
      <c r="F112" t="s">
        <v>248</v>
      </c>
      <c r="G112" t="s">
        <v>5623</v>
      </c>
      <c r="H112" t="s">
        <v>5622</v>
      </c>
      <c r="I112">
        <v>8255</v>
      </c>
      <c r="J112" t="s">
        <v>5622</v>
      </c>
      <c r="K112" t="s">
        <v>5625</v>
      </c>
      <c r="L112" t="s">
        <v>9545</v>
      </c>
      <c r="M112">
        <v>526237675</v>
      </c>
      <c r="O112" t="s">
        <v>5620</v>
      </c>
      <c r="Q112" t="s">
        <v>8429</v>
      </c>
      <c r="S112">
        <v>14</v>
      </c>
      <c r="T112">
        <v>3</v>
      </c>
      <c r="U112">
        <v>17</v>
      </c>
      <c r="V112" t="s">
        <v>9546</v>
      </c>
      <c r="W112" t="s">
        <v>9547</v>
      </c>
      <c r="X112" t="s">
        <v>9548</v>
      </c>
      <c r="Y112" t="s">
        <v>8529</v>
      </c>
      <c r="Z112" t="s">
        <v>5625</v>
      </c>
      <c r="AA112" t="s">
        <v>227</v>
      </c>
      <c r="AB112" t="s">
        <v>9549</v>
      </c>
      <c r="AD112">
        <v>526237675</v>
      </c>
      <c r="AE112">
        <v>526237675</v>
      </c>
      <c r="AF112" t="s">
        <v>5627</v>
      </c>
      <c r="AG112">
        <v>40297.62777777778</v>
      </c>
      <c r="AH112">
        <v>42438.418749999997</v>
      </c>
    </row>
    <row r="113" spans="1:34">
      <c r="A113" t="s">
        <v>227</v>
      </c>
      <c r="B113">
        <v>23</v>
      </c>
      <c r="C113" t="s">
        <v>249</v>
      </c>
      <c r="D113">
        <v>230252</v>
      </c>
      <c r="F113" t="s">
        <v>248</v>
      </c>
      <c r="G113" t="s">
        <v>5713</v>
      </c>
      <c r="H113" t="s">
        <v>5712</v>
      </c>
      <c r="I113">
        <v>8273</v>
      </c>
      <c r="J113" t="s">
        <v>5714</v>
      </c>
      <c r="K113" t="s">
        <v>2828</v>
      </c>
      <c r="L113" t="s">
        <v>9550</v>
      </c>
      <c r="M113">
        <v>524817436</v>
      </c>
      <c r="N113">
        <v>524715985</v>
      </c>
      <c r="O113" t="s">
        <v>5760</v>
      </c>
      <c r="Q113" t="s">
        <v>8429</v>
      </c>
      <c r="S113">
        <v>14</v>
      </c>
      <c r="T113">
        <v>1</v>
      </c>
      <c r="U113">
        <v>15</v>
      </c>
      <c r="V113" t="s">
        <v>9551</v>
      </c>
      <c r="W113" t="s">
        <v>9552</v>
      </c>
      <c r="X113" t="s">
        <v>8731</v>
      </c>
      <c r="Y113" t="s">
        <v>8731</v>
      </c>
      <c r="Z113" t="s">
        <v>2828</v>
      </c>
      <c r="AA113" t="s">
        <v>227</v>
      </c>
      <c r="AB113" t="s">
        <v>9553</v>
      </c>
      <c r="AD113">
        <v>524817436</v>
      </c>
      <c r="AE113">
        <v>524717436</v>
      </c>
      <c r="AF113" t="s">
        <v>9554</v>
      </c>
      <c r="AG113">
        <v>40297.62777777778</v>
      </c>
      <c r="AH113">
        <v>42438.418749999997</v>
      </c>
    </row>
    <row r="114" spans="1:34">
      <c r="A114" t="s">
        <v>227</v>
      </c>
      <c r="B114">
        <v>23</v>
      </c>
      <c r="C114" t="s">
        <v>249</v>
      </c>
      <c r="D114">
        <v>230077</v>
      </c>
      <c r="F114" t="s">
        <v>248</v>
      </c>
      <c r="G114" t="s">
        <v>5791</v>
      </c>
      <c r="H114" t="s">
        <v>5790</v>
      </c>
      <c r="I114">
        <v>8204</v>
      </c>
      <c r="J114" t="s">
        <v>5790</v>
      </c>
      <c r="K114" t="s">
        <v>5793</v>
      </c>
      <c r="L114" t="s">
        <v>9555</v>
      </c>
      <c r="M114" t="s">
        <v>5796</v>
      </c>
      <c r="O114" t="s">
        <v>5788</v>
      </c>
      <c r="Q114" t="s">
        <v>8429</v>
      </c>
      <c r="S114">
        <v>4</v>
      </c>
      <c r="T114">
        <v>2</v>
      </c>
      <c r="U114">
        <v>6</v>
      </c>
      <c r="V114" t="s">
        <v>9556</v>
      </c>
      <c r="W114" t="s">
        <v>9557</v>
      </c>
      <c r="X114" t="s">
        <v>9558</v>
      </c>
      <c r="Y114" t="s">
        <v>9172</v>
      </c>
      <c r="Z114" t="s">
        <v>5793</v>
      </c>
      <c r="AA114" t="s">
        <v>227</v>
      </c>
      <c r="AB114" t="s">
        <v>5794</v>
      </c>
      <c r="AD114" t="s">
        <v>5796</v>
      </c>
      <c r="AE114" t="s">
        <v>9559</v>
      </c>
      <c r="AF114" t="s">
        <v>5795</v>
      </c>
      <c r="AG114">
        <v>40297.62777777778</v>
      </c>
      <c r="AH114">
        <v>42446.127083333333</v>
      </c>
    </row>
    <row r="115" spans="1:34">
      <c r="A115" t="s">
        <v>227</v>
      </c>
      <c r="B115">
        <v>23</v>
      </c>
      <c r="C115" t="s">
        <v>249</v>
      </c>
      <c r="D115">
        <v>230374</v>
      </c>
      <c r="F115" t="s">
        <v>248</v>
      </c>
      <c r="G115" t="s">
        <v>5827</v>
      </c>
      <c r="H115" t="s">
        <v>5826</v>
      </c>
      <c r="I115">
        <v>26286</v>
      </c>
      <c r="J115" t="s">
        <v>5826</v>
      </c>
      <c r="K115" t="s">
        <v>4037</v>
      </c>
      <c r="L115" t="s">
        <v>9560</v>
      </c>
      <c r="M115" t="s">
        <v>9561</v>
      </c>
      <c r="O115" t="s">
        <v>4034</v>
      </c>
      <c r="Q115" t="s">
        <v>8429</v>
      </c>
      <c r="S115">
        <v>7</v>
      </c>
      <c r="T115">
        <v>5</v>
      </c>
      <c r="U115">
        <v>12</v>
      </c>
      <c r="V115" t="s">
        <v>9347</v>
      </c>
      <c r="W115" t="s">
        <v>9348</v>
      </c>
      <c r="X115" t="s">
        <v>9562</v>
      </c>
      <c r="Y115" t="s">
        <v>9152</v>
      </c>
      <c r="Z115" t="s">
        <v>4037</v>
      </c>
      <c r="AA115" t="s">
        <v>227</v>
      </c>
      <c r="AB115" t="s">
        <v>9563</v>
      </c>
      <c r="AD115" t="s">
        <v>9564</v>
      </c>
      <c r="AF115" t="s">
        <v>9565</v>
      </c>
      <c r="AG115">
        <v>40977.210416666669</v>
      </c>
      <c r="AH115">
        <v>42461.336111111108</v>
      </c>
    </row>
    <row r="116" spans="1:34">
      <c r="A116" t="s">
        <v>227</v>
      </c>
      <c r="B116">
        <v>23</v>
      </c>
      <c r="C116" t="s">
        <v>8593</v>
      </c>
      <c r="D116">
        <v>230101</v>
      </c>
      <c r="F116" t="s">
        <v>248</v>
      </c>
      <c r="G116" t="s">
        <v>9566</v>
      </c>
      <c r="H116" t="s">
        <v>9567</v>
      </c>
      <c r="I116">
        <v>8221</v>
      </c>
      <c r="J116" t="s">
        <v>9567</v>
      </c>
      <c r="K116" t="s">
        <v>8606</v>
      </c>
      <c r="L116" t="s">
        <v>9568</v>
      </c>
      <c r="M116">
        <v>9041182795</v>
      </c>
      <c r="O116" t="s">
        <v>9569</v>
      </c>
      <c r="Q116" t="s">
        <v>8429</v>
      </c>
      <c r="S116">
        <v>47</v>
      </c>
      <c r="T116">
        <v>7</v>
      </c>
      <c r="U116">
        <v>54</v>
      </c>
      <c r="V116" t="s">
        <v>9570</v>
      </c>
      <c r="W116" t="s">
        <v>9571</v>
      </c>
      <c r="X116" t="s">
        <v>9572</v>
      </c>
      <c r="Y116" t="s">
        <v>9573</v>
      </c>
      <c r="Z116" t="s">
        <v>8606</v>
      </c>
      <c r="AA116" t="s">
        <v>227</v>
      </c>
      <c r="AB116" t="s">
        <v>9574</v>
      </c>
      <c r="AD116" t="s">
        <v>9575</v>
      </c>
      <c r="AE116" t="s">
        <v>9576</v>
      </c>
      <c r="AF116" t="s">
        <v>9577</v>
      </c>
      <c r="AG116">
        <v>40297.62777777778</v>
      </c>
      <c r="AH116">
        <v>42451.377083333333</v>
      </c>
    </row>
    <row r="117" spans="1:34">
      <c r="A117" t="s">
        <v>227</v>
      </c>
      <c r="B117">
        <v>23</v>
      </c>
      <c r="C117" t="s">
        <v>8460</v>
      </c>
      <c r="D117">
        <v>230191</v>
      </c>
      <c r="F117" t="s">
        <v>248</v>
      </c>
      <c r="G117" t="s">
        <v>9578</v>
      </c>
      <c r="H117" t="s">
        <v>9579</v>
      </c>
      <c r="I117">
        <v>19091</v>
      </c>
      <c r="J117" t="s">
        <v>9579</v>
      </c>
      <c r="K117" t="s">
        <v>9580</v>
      </c>
      <c r="L117" t="s">
        <v>9581</v>
      </c>
      <c r="M117">
        <v>9079554395</v>
      </c>
      <c r="N117">
        <v>565573901</v>
      </c>
      <c r="O117" t="s">
        <v>9582</v>
      </c>
      <c r="Q117" t="s">
        <v>8429</v>
      </c>
      <c r="S117">
        <v>8</v>
      </c>
      <c r="T117">
        <v>3</v>
      </c>
      <c r="U117">
        <v>11</v>
      </c>
      <c r="V117" t="s">
        <v>9583</v>
      </c>
      <c r="W117" t="s">
        <v>9584</v>
      </c>
      <c r="X117" t="s">
        <v>9585</v>
      </c>
      <c r="Y117" t="s">
        <v>9586</v>
      </c>
      <c r="Z117" t="s">
        <v>9580</v>
      </c>
      <c r="AA117" t="s">
        <v>227</v>
      </c>
      <c r="AB117" t="s">
        <v>9587</v>
      </c>
      <c r="AD117">
        <v>9079554395</v>
      </c>
      <c r="AE117">
        <v>565573910</v>
      </c>
      <c r="AF117" t="s">
        <v>9588</v>
      </c>
      <c r="AG117">
        <v>40297.62777777778</v>
      </c>
      <c r="AH117">
        <v>42474.00277777778</v>
      </c>
    </row>
    <row r="118" spans="1:34">
      <c r="A118" t="s">
        <v>227</v>
      </c>
      <c r="B118">
        <v>23</v>
      </c>
      <c r="C118" t="s">
        <v>8557</v>
      </c>
      <c r="D118">
        <v>230079</v>
      </c>
      <c r="F118" t="s">
        <v>248</v>
      </c>
      <c r="G118" t="s">
        <v>9589</v>
      </c>
      <c r="H118" t="s">
        <v>9590</v>
      </c>
      <c r="I118">
        <v>8206</v>
      </c>
      <c r="J118" t="s">
        <v>9590</v>
      </c>
      <c r="K118" t="s">
        <v>9591</v>
      </c>
      <c r="L118" t="s">
        <v>9592</v>
      </c>
      <c r="M118">
        <v>524001055</v>
      </c>
      <c r="O118" t="s">
        <v>9593</v>
      </c>
      <c r="Q118" t="s">
        <v>8429</v>
      </c>
      <c r="S118">
        <v>11</v>
      </c>
      <c r="T118">
        <v>1</v>
      </c>
      <c r="U118">
        <v>12</v>
      </c>
      <c r="V118" t="s">
        <v>9594</v>
      </c>
      <c r="W118" t="s">
        <v>9595</v>
      </c>
      <c r="X118" t="s">
        <v>9596</v>
      </c>
      <c r="Y118" t="s">
        <v>9597</v>
      </c>
      <c r="Z118" t="s">
        <v>2713</v>
      </c>
      <c r="AA118" t="s">
        <v>227</v>
      </c>
      <c r="AB118" t="s">
        <v>9598</v>
      </c>
      <c r="AD118">
        <v>586868738</v>
      </c>
      <c r="AE118" t="s">
        <v>283</v>
      </c>
      <c r="AF118" t="s">
        <v>9599</v>
      </c>
      <c r="AG118">
        <v>40297.62777777778</v>
      </c>
      <c r="AH118">
        <v>42438.293749999997</v>
      </c>
    </row>
    <row r="119" spans="1:34">
      <c r="A119" t="s">
        <v>227</v>
      </c>
      <c r="B119">
        <v>23</v>
      </c>
      <c r="C119" t="s">
        <v>8460</v>
      </c>
      <c r="D119">
        <v>230321</v>
      </c>
      <c r="F119" t="s">
        <v>248</v>
      </c>
      <c r="G119" t="s">
        <v>9600</v>
      </c>
      <c r="H119" t="s">
        <v>9601</v>
      </c>
      <c r="I119">
        <v>221</v>
      </c>
      <c r="J119" t="s">
        <v>9602</v>
      </c>
      <c r="K119" t="s">
        <v>9603</v>
      </c>
      <c r="L119" t="s">
        <v>9604</v>
      </c>
      <c r="M119">
        <v>565365855</v>
      </c>
      <c r="O119" t="s">
        <v>9605</v>
      </c>
      <c r="Q119" t="s">
        <v>8429</v>
      </c>
      <c r="S119">
        <v>6</v>
      </c>
      <c r="T119">
        <v>1</v>
      </c>
      <c r="U119">
        <v>7</v>
      </c>
      <c r="V119" t="s">
        <v>9606</v>
      </c>
      <c r="W119" t="s">
        <v>9607</v>
      </c>
      <c r="X119" t="s">
        <v>9608</v>
      </c>
      <c r="Y119" t="s">
        <v>9609</v>
      </c>
      <c r="Z119" t="s">
        <v>2659</v>
      </c>
      <c r="AA119" t="s">
        <v>227</v>
      </c>
      <c r="AB119" t="s">
        <v>9610</v>
      </c>
      <c r="AD119">
        <v>525237873</v>
      </c>
      <c r="AE119">
        <v>525237873</v>
      </c>
      <c r="AF119" t="s">
        <v>9611</v>
      </c>
      <c r="AG119">
        <v>40297.62777777778</v>
      </c>
      <c r="AH119">
        <v>42470.961111111108</v>
      </c>
    </row>
    <row r="120" spans="1:34">
      <c r="A120" t="s">
        <v>227</v>
      </c>
      <c r="B120">
        <v>23</v>
      </c>
      <c r="C120" t="s">
        <v>8460</v>
      </c>
      <c r="D120">
        <v>230003</v>
      </c>
      <c r="F120" t="s">
        <v>248</v>
      </c>
      <c r="G120" t="s">
        <v>9612</v>
      </c>
      <c r="H120" t="s">
        <v>9613</v>
      </c>
      <c r="I120">
        <v>8159</v>
      </c>
      <c r="J120" t="s">
        <v>9614</v>
      </c>
      <c r="K120" t="s">
        <v>9615</v>
      </c>
      <c r="L120" t="s">
        <v>9616</v>
      </c>
      <c r="M120">
        <v>565355374</v>
      </c>
      <c r="N120">
        <v>565355654</v>
      </c>
      <c r="O120" t="s">
        <v>9617</v>
      </c>
      <c r="Q120" t="s">
        <v>8429</v>
      </c>
      <c r="S120">
        <v>35</v>
      </c>
      <c r="T120">
        <v>8</v>
      </c>
      <c r="U120">
        <v>43</v>
      </c>
      <c r="V120" t="s">
        <v>9618</v>
      </c>
      <c r="W120" t="s">
        <v>9619</v>
      </c>
      <c r="X120" t="s">
        <v>9620</v>
      </c>
      <c r="Y120" t="s">
        <v>9621</v>
      </c>
      <c r="Z120" t="s">
        <v>9615</v>
      </c>
      <c r="AA120" t="s">
        <v>227</v>
      </c>
      <c r="AB120" t="s">
        <v>9622</v>
      </c>
      <c r="AD120">
        <v>565355374</v>
      </c>
      <c r="AE120">
        <v>565355654</v>
      </c>
      <c r="AF120" t="s">
        <v>9623</v>
      </c>
      <c r="AG120">
        <v>40297.62777777778</v>
      </c>
      <c r="AH120">
        <v>42445.960416666669</v>
      </c>
    </row>
    <row r="121" spans="1:34">
      <c r="A121" t="s">
        <v>227</v>
      </c>
      <c r="B121">
        <v>23</v>
      </c>
      <c r="C121" t="s">
        <v>8593</v>
      </c>
      <c r="D121">
        <v>230222</v>
      </c>
      <c r="F121" t="s">
        <v>248</v>
      </c>
      <c r="G121" t="s">
        <v>9624</v>
      </c>
      <c r="H121" t="s">
        <v>9625</v>
      </c>
      <c r="I121">
        <v>8267</v>
      </c>
      <c r="J121" t="s">
        <v>9614</v>
      </c>
      <c r="K121" t="s">
        <v>9367</v>
      </c>
      <c r="L121" t="s">
        <v>9368</v>
      </c>
      <c r="M121">
        <v>531235164</v>
      </c>
      <c r="N121">
        <v>531236031</v>
      </c>
      <c r="O121" t="s">
        <v>9626</v>
      </c>
      <c r="Q121" t="s">
        <v>8429</v>
      </c>
      <c r="S121">
        <v>18</v>
      </c>
      <c r="T121">
        <v>0</v>
      </c>
      <c r="U121">
        <v>18</v>
      </c>
      <c r="V121" t="s">
        <v>9627</v>
      </c>
      <c r="W121" t="s">
        <v>9628</v>
      </c>
      <c r="X121" t="s">
        <v>9629</v>
      </c>
      <c r="Y121" t="s">
        <v>9630</v>
      </c>
      <c r="Z121" t="s">
        <v>9367</v>
      </c>
      <c r="AA121" t="s">
        <v>227</v>
      </c>
      <c r="AB121" t="s">
        <v>9631</v>
      </c>
      <c r="AD121">
        <v>531235164</v>
      </c>
      <c r="AE121">
        <v>531236031</v>
      </c>
      <c r="AF121" t="s">
        <v>9632</v>
      </c>
      <c r="AG121">
        <v>40297.62777777778</v>
      </c>
      <c r="AH121">
        <v>42461.294444444444</v>
      </c>
    </row>
    <row r="122" spans="1:34">
      <c r="A122" t="s">
        <v>227</v>
      </c>
      <c r="B122">
        <v>23</v>
      </c>
      <c r="C122" t="s">
        <v>8460</v>
      </c>
      <c r="D122">
        <v>230008</v>
      </c>
      <c r="F122" t="s">
        <v>248</v>
      </c>
      <c r="G122" t="s">
        <v>9633</v>
      </c>
      <c r="H122" t="s">
        <v>9634</v>
      </c>
      <c r="I122">
        <v>8161</v>
      </c>
      <c r="J122" t="s">
        <v>9634</v>
      </c>
      <c r="K122" t="s">
        <v>9635</v>
      </c>
      <c r="L122" t="s">
        <v>9636</v>
      </c>
      <c r="M122">
        <v>566876471</v>
      </c>
      <c r="N122">
        <v>566876469</v>
      </c>
      <c r="O122" t="s">
        <v>9637</v>
      </c>
      <c r="Q122" t="s">
        <v>8429</v>
      </c>
      <c r="S122">
        <v>26</v>
      </c>
      <c r="T122">
        <v>13</v>
      </c>
      <c r="U122">
        <v>39</v>
      </c>
      <c r="V122" t="s">
        <v>8846</v>
      </c>
      <c r="W122" t="s">
        <v>9638</v>
      </c>
      <c r="X122" t="s">
        <v>8848</v>
      </c>
      <c r="Y122" t="s">
        <v>9639</v>
      </c>
      <c r="Z122" t="s">
        <v>9635</v>
      </c>
      <c r="AA122" t="s">
        <v>227</v>
      </c>
      <c r="AB122" t="s">
        <v>9640</v>
      </c>
      <c r="AD122">
        <v>566876464</v>
      </c>
      <c r="AE122">
        <v>566876469</v>
      </c>
      <c r="AF122" t="s">
        <v>9641</v>
      </c>
      <c r="AG122">
        <v>40297.62777777778</v>
      </c>
      <c r="AH122">
        <v>42430.960416666669</v>
      </c>
    </row>
    <row r="123" spans="1:34">
      <c r="A123" t="s">
        <v>227</v>
      </c>
      <c r="B123">
        <v>23</v>
      </c>
      <c r="C123" t="s">
        <v>8460</v>
      </c>
      <c r="D123">
        <v>230065</v>
      </c>
      <c r="F123" t="s">
        <v>248</v>
      </c>
      <c r="G123" t="s">
        <v>9642</v>
      </c>
      <c r="H123" t="s">
        <v>9642</v>
      </c>
      <c r="I123">
        <v>19078</v>
      </c>
      <c r="J123" t="s">
        <v>9643</v>
      </c>
      <c r="K123" t="s">
        <v>9644</v>
      </c>
      <c r="L123" t="s">
        <v>9645</v>
      </c>
      <c r="M123" t="s">
        <v>9646</v>
      </c>
      <c r="O123" t="s">
        <v>9647</v>
      </c>
      <c r="Q123" t="s">
        <v>8429</v>
      </c>
      <c r="S123">
        <v>36</v>
      </c>
      <c r="T123">
        <v>6</v>
      </c>
      <c r="U123">
        <v>42</v>
      </c>
      <c r="V123" t="s">
        <v>8430</v>
      </c>
      <c r="W123" t="s">
        <v>9648</v>
      </c>
      <c r="X123" t="s">
        <v>8432</v>
      </c>
      <c r="Y123" t="s">
        <v>9505</v>
      </c>
      <c r="Z123" t="s">
        <v>9649</v>
      </c>
      <c r="AA123" t="s">
        <v>227</v>
      </c>
      <c r="AB123" t="s">
        <v>9650</v>
      </c>
      <c r="AC123" t="s">
        <v>9651</v>
      </c>
      <c r="AD123" t="s">
        <v>9652</v>
      </c>
      <c r="AE123" t="s">
        <v>9652</v>
      </c>
      <c r="AF123" t="s">
        <v>9653</v>
      </c>
      <c r="AG123">
        <v>40297.62777777778</v>
      </c>
      <c r="AH123">
        <v>42436.002083333333</v>
      </c>
    </row>
    <row r="124" spans="1:34">
      <c r="A124" t="s">
        <v>227</v>
      </c>
      <c r="B124">
        <v>23</v>
      </c>
      <c r="C124" t="s">
        <v>8460</v>
      </c>
      <c r="D124">
        <v>230190</v>
      </c>
      <c r="F124" t="s">
        <v>248</v>
      </c>
      <c r="G124" t="s">
        <v>9654</v>
      </c>
      <c r="H124" t="s">
        <v>9655</v>
      </c>
      <c r="I124">
        <v>8258</v>
      </c>
      <c r="J124" t="s">
        <v>9656</v>
      </c>
      <c r="K124" t="s">
        <v>9657</v>
      </c>
      <c r="L124" t="s">
        <v>9658</v>
      </c>
      <c r="M124">
        <v>566260473</v>
      </c>
      <c r="N124">
        <v>566267833</v>
      </c>
      <c r="O124" t="s">
        <v>9659</v>
      </c>
      <c r="Q124" t="s">
        <v>8429</v>
      </c>
      <c r="S124">
        <v>17</v>
      </c>
      <c r="T124">
        <v>0</v>
      </c>
      <c r="U124">
        <v>17</v>
      </c>
      <c r="V124" t="s">
        <v>9660</v>
      </c>
      <c r="W124" t="s">
        <v>8814</v>
      </c>
      <c r="X124" t="s">
        <v>9661</v>
      </c>
      <c r="Y124" t="s">
        <v>8816</v>
      </c>
      <c r="Z124" t="s">
        <v>9657</v>
      </c>
      <c r="AA124" t="s">
        <v>227</v>
      </c>
      <c r="AB124" t="s">
        <v>9662</v>
      </c>
      <c r="AD124">
        <v>566260473</v>
      </c>
      <c r="AE124">
        <v>566267833</v>
      </c>
      <c r="AF124" t="s">
        <v>9663</v>
      </c>
      <c r="AG124">
        <v>40297.62777777778</v>
      </c>
      <c r="AH124">
        <v>42447.043749999997</v>
      </c>
    </row>
    <row r="125" spans="1:34">
      <c r="A125" t="s">
        <v>227</v>
      </c>
      <c r="B125">
        <v>23</v>
      </c>
      <c r="C125" t="s">
        <v>8593</v>
      </c>
      <c r="D125">
        <v>230056</v>
      </c>
      <c r="F125" t="s">
        <v>248</v>
      </c>
      <c r="G125" t="s">
        <v>9664</v>
      </c>
      <c r="H125" t="s">
        <v>9665</v>
      </c>
      <c r="I125">
        <v>8188</v>
      </c>
      <c r="J125" t="s">
        <v>9665</v>
      </c>
      <c r="K125" t="s">
        <v>9666</v>
      </c>
      <c r="L125" t="s">
        <v>9667</v>
      </c>
      <c r="M125">
        <v>532487505</v>
      </c>
      <c r="O125" t="s">
        <v>9668</v>
      </c>
      <c r="Q125" t="s">
        <v>8429</v>
      </c>
      <c r="S125">
        <v>39</v>
      </c>
      <c r="T125">
        <v>9</v>
      </c>
      <c r="U125">
        <v>48</v>
      </c>
      <c r="V125" t="s">
        <v>9669</v>
      </c>
      <c r="W125" t="s">
        <v>8938</v>
      </c>
      <c r="X125" t="s">
        <v>9670</v>
      </c>
      <c r="Y125" t="s">
        <v>8940</v>
      </c>
      <c r="Z125" t="s">
        <v>9671</v>
      </c>
      <c r="AA125" t="s">
        <v>227</v>
      </c>
      <c r="AB125" t="s">
        <v>9672</v>
      </c>
      <c r="AC125" t="s">
        <v>9673</v>
      </c>
      <c r="AD125">
        <v>532751470</v>
      </c>
      <c r="AF125" t="s">
        <v>9674</v>
      </c>
      <c r="AG125">
        <v>40297.62777777778</v>
      </c>
      <c r="AH125">
        <v>42466.211111111108</v>
      </c>
    </row>
    <row r="126" spans="1:34">
      <c r="A126" t="s">
        <v>227</v>
      </c>
      <c r="B126">
        <v>23</v>
      </c>
      <c r="C126" t="s">
        <v>8593</v>
      </c>
      <c r="F126" t="s">
        <v>248</v>
      </c>
      <c r="G126" t="s">
        <v>9675</v>
      </c>
      <c r="H126" t="s">
        <v>9676</v>
      </c>
      <c r="I126">
        <v>30930</v>
      </c>
      <c r="J126" t="s">
        <v>9676</v>
      </c>
      <c r="K126" t="s">
        <v>9677</v>
      </c>
      <c r="L126" t="s">
        <v>9678</v>
      </c>
      <c r="M126" t="s">
        <v>9679</v>
      </c>
      <c r="N126" t="s">
        <v>9680</v>
      </c>
      <c r="O126" t="s">
        <v>9681</v>
      </c>
      <c r="Q126" t="s">
        <v>8429</v>
      </c>
      <c r="S126">
        <v>4</v>
      </c>
      <c r="T126">
        <v>1</v>
      </c>
      <c r="U126">
        <v>5</v>
      </c>
      <c r="V126" t="s">
        <v>8573</v>
      </c>
      <c r="W126" t="s">
        <v>9682</v>
      </c>
      <c r="X126" t="s">
        <v>8575</v>
      </c>
      <c r="Y126" t="s">
        <v>9683</v>
      </c>
      <c r="Z126" t="s">
        <v>9677</v>
      </c>
      <c r="AA126" t="s">
        <v>227</v>
      </c>
      <c r="AB126" t="s">
        <v>9684</v>
      </c>
      <c r="AC126" t="s">
        <v>9685</v>
      </c>
      <c r="AD126" t="s">
        <v>9679</v>
      </c>
      <c r="AE126" t="s">
        <v>9680</v>
      </c>
      <c r="AF126" t="s">
        <v>9686</v>
      </c>
      <c r="AG126">
        <v>42437.293749999997</v>
      </c>
      <c r="AH126">
        <v>42445.168749999997</v>
      </c>
    </row>
    <row r="127" spans="1:34">
      <c r="A127" t="s">
        <v>227</v>
      </c>
      <c r="B127">
        <v>23</v>
      </c>
      <c r="C127" t="s">
        <v>249</v>
      </c>
      <c r="D127">
        <v>230406</v>
      </c>
      <c r="F127" t="s">
        <v>248</v>
      </c>
      <c r="G127" t="s">
        <v>5891</v>
      </c>
      <c r="H127" t="s">
        <v>5890</v>
      </c>
      <c r="I127">
        <v>29249</v>
      </c>
      <c r="J127" t="s">
        <v>5892</v>
      </c>
      <c r="K127" t="s">
        <v>1849</v>
      </c>
      <c r="L127" t="s">
        <v>9687</v>
      </c>
      <c r="M127" t="s">
        <v>1851</v>
      </c>
      <c r="O127" t="s">
        <v>1846</v>
      </c>
      <c r="Q127" t="s">
        <v>8429</v>
      </c>
      <c r="S127">
        <v>1</v>
      </c>
      <c r="T127">
        <v>17</v>
      </c>
      <c r="U127">
        <v>18</v>
      </c>
      <c r="V127" t="s">
        <v>9688</v>
      </c>
      <c r="W127" t="s">
        <v>9689</v>
      </c>
      <c r="X127" t="s">
        <v>9690</v>
      </c>
      <c r="Y127" t="s">
        <v>9691</v>
      </c>
      <c r="Z127" t="s">
        <v>1849</v>
      </c>
      <c r="AA127" t="s">
        <v>227</v>
      </c>
      <c r="AB127" t="s">
        <v>9692</v>
      </c>
      <c r="AD127" t="s">
        <v>9693</v>
      </c>
      <c r="AF127" t="s">
        <v>9694</v>
      </c>
      <c r="AG127">
        <v>41698.168055555558</v>
      </c>
      <c r="AH127">
        <v>42461.336111111108</v>
      </c>
    </row>
    <row r="128" spans="1:34">
      <c r="A128" t="s">
        <v>227</v>
      </c>
      <c r="B128">
        <v>23</v>
      </c>
      <c r="C128" t="s">
        <v>249</v>
      </c>
      <c r="D128">
        <v>230432</v>
      </c>
      <c r="F128" t="s">
        <v>248</v>
      </c>
      <c r="G128" t="s">
        <v>5971</v>
      </c>
      <c r="H128" t="s">
        <v>5970</v>
      </c>
      <c r="I128">
        <v>30307</v>
      </c>
      <c r="J128" t="s">
        <v>5972</v>
      </c>
      <c r="K128" t="s">
        <v>3164</v>
      </c>
      <c r="L128" t="s">
        <v>9695</v>
      </c>
      <c r="M128" t="s">
        <v>9696</v>
      </c>
      <c r="O128" t="s">
        <v>9697</v>
      </c>
      <c r="Q128" t="s">
        <v>8429</v>
      </c>
      <c r="S128">
        <v>7</v>
      </c>
      <c r="T128">
        <v>1</v>
      </c>
      <c r="U128">
        <v>8</v>
      </c>
      <c r="V128" t="s">
        <v>9698</v>
      </c>
      <c r="W128" t="s">
        <v>9699</v>
      </c>
      <c r="X128" t="s">
        <v>9700</v>
      </c>
      <c r="Y128" t="s">
        <v>9701</v>
      </c>
      <c r="Z128" t="s">
        <v>3164</v>
      </c>
      <c r="AA128" t="s">
        <v>227</v>
      </c>
      <c r="AB128" t="s">
        <v>9702</v>
      </c>
      <c r="AC128" t="s">
        <v>9703</v>
      </c>
      <c r="AD128" t="s">
        <v>9696</v>
      </c>
      <c r="AF128" t="s">
        <v>9704</v>
      </c>
      <c r="AG128">
        <v>42081.293749999997</v>
      </c>
      <c r="AH128">
        <v>42437.335416666669</v>
      </c>
    </row>
    <row r="129" spans="1:34">
      <c r="A129" t="s">
        <v>227</v>
      </c>
      <c r="B129">
        <v>23</v>
      </c>
      <c r="C129" t="s">
        <v>249</v>
      </c>
      <c r="D129">
        <v>230388</v>
      </c>
      <c r="F129" t="s">
        <v>248</v>
      </c>
      <c r="G129" t="s">
        <v>5999</v>
      </c>
      <c r="H129" t="s">
        <v>5998</v>
      </c>
      <c r="I129">
        <v>27715</v>
      </c>
      <c r="J129" t="s">
        <v>6000</v>
      </c>
      <c r="K129" t="s">
        <v>6048</v>
      </c>
      <c r="L129" t="s">
        <v>6049</v>
      </c>
      <c r="M129" t="s">
        <v>6050</v>
      </c>
      <c r="N129" t="s">
        <v>9705</v>
      </c>
      <c r="O129" t="s">
        <v>9706</v>
      </c>
      <c r="Q129" t="s">
        <v>8429</v>
      </c>
      <c r="S129">
        <v>6</v>
      </c>
      <c r="T129">
        <v>2</v>
      </c>
      <c r="U129">
        <v>8</v>
      </c>
      <c r="V129" t="s">
        <v>9707</v>
      </c>
      <c r="W129" t="s">
        <v>9708</v>
      </c>
      <c r="X129" t="s">
        <v>9709</v>
      </c>
      <c r="Y129" t="s">
        <v>9172</v>
      </c>
      <c r="Z129" t="s">
        <v>6048</v>
      </c>
      <c r="AA129" t="s">
        <v>227</v>
      </c>
      <c r="AB129" t="s">
        <v>9710</v>
      </c>
      <c r="AD129" t="s">
        <v>6050</v>
      </c>
      <c r="AE129" t="s">
        <v>9705</v>
      </c>
      <c r="AF129" t="s">
        <v>9711</v>
      </c>
      <c r="AG129">
        <v>41337.210416666669</v>
      </c>
      <c r="AH129">
        <v>42458.293749999997</v>
      </c>
    </row>
    <row r="130" spans="1:34">
      <c r="A130" t="s">
        <v>227</v>
      </c>
      <c r="B130">
        <v>23</v>
      </c>
      <c r="C130" t="s">
        <v>249</v>
      </c>
      <c r="D130">
        <v>230044</v>
      </c>
      <c r="F130" t="s">
        <v>248</v>
      </c>
      <c r="G130" t="s">
        <v>6072</v>
      </c>
      <c r="H130" t="s">
        <v>6071</v>
      </c>
      <c r="I130">
        <v>19074</v>
      </c>
      <c r="J130" t="s">
        <v>6071</v>
      </c>
      <c r="K130" t="s">
        <v>6092</v>
      </c>
      <c r="L130" t="s">
        <v>9712</v>
      </c>
      <c r="M130">
        <v>528211238</v>
      </c>
      <c r="O130" t="s">
        <v>6094</v>
      </c>
      <c r="Q130" t="s">
        <v>8429</v>
      </c>
      <c r="S130">
        <v>5</v>
      </c>
      <c r="T130">
        <v>1</v>
      </c>
      <c r="U130">
        <v>6</v>
      </c>
      <c r="V130" t="s">
        <v>9713</v>
      </c>
      <c r="W130" t="s">
        <v>9714</v>
      </c>
      <c r="X130" t="s">
        <v>9715</v>
      </c>
      <c r="Y130" t="s">
        <v>9505</v>
      </c>
      <c r="Z130" t="s">
        <v>6092</v>
      </c>
      <c r="AA130" t="s">
        <v>227</v>
      </c>
      <c r="AB130" t="s">
        <v>9716</v>
      </c>
      <c r="AD130">
        <v>528211238</v>
      </c>
      <c r="AF130" t="s">
        <v>9717</v>
      </c>
      <c r="AG130">
        <v>40297.62777777778</v>
      </c>
      <c r="AH130">
        <v>42430.377083333333</v>
      </c>
    </row>
    <row r="131" spans="1:34">
      <c r="A131" t="s">
        <v>227</v>
      </c>
      <c r="B131">
        <v>23</v>
      </c>
      <c r="C131" t="s">
        <v>249</v>
      </c>
      <c r="D131">
        <v>230108</v>
      </c>
      <c r="F131" t="s">
        <v>248</v>
      </c>
      <c r="G131" t="s">
        <v>6102</v>
      </c>
      <c r="H131" t="s">
        <v>6101</v>
      </c>
      <c r="I131">
        <v>8224</v>
      </c>
      <c r="J131" t="s">
        <v>6103</v>
      </c>
      <c r="K131" t="s">
        <v>9718</v>
      </c>
      <c r="L131" t="s">
        <v>9719</v>
      </c>
      <c r="M131">
        <v>527215271</v>
      </c>
      <c r="O131" t="s">
        <v>6188</v>
      </c>
      <c r="Q131" t="s">
        <v>8429</v>
      </c>
      <c r="S131">
        <v>19</v>
      </c>
      <c r="T131">
        <v>0</v>
      </c>
      <c r="U131">
        <v>19</v>
      </c>
      <c r="V131" t="s">
        <v>9033</v>
      </c>
      <c r="W131" t="s">
        <v>9720</v>
      </c>
      <c r="X131" t="s">
        <v>9035</v>
      </c>
      <c r="Y131" t="s">
        <v>9404</v>
      </c>
      <c r="Z131" t="s">
        <v>9718</v>
      </c>
      <c r="AA131" t="s">
        <v>227</v>
      </c>
      <c r="AB131" t="s">
        <v>9721</v>
      </c>
      <c r="AD131">
        <v>9073189071</v>
      </c>
      <c r="AE131">
        <v>527215277</v>
      </c>
      <c r="AF131" t="s">
        <v>9722</v>
      </c>
      <c r="AG131">
        <v>40004.629861111112</v>
      </c>
      <c r="AH131">
        <v>42433.168749999997</v>
      </c>
    </row>
    <row r="132" spans="1:34">
      <c r="A132" t="s">
        <v>227</v>
      </c>
      <c r="B132">
        <v>23</v>
      </c>
      <c r="C132" t="s">
        <v>249</v>
      </c>
      <c r="D132">
        <v>230142</v>
      </c>
      <c r="F132" t="s">
        <v>248</v>
      </c>
      <c r="G132" t="s">
        <v>6200</v>
      </c>
      <c r="H132" t="s">
        <v>6199</v>
      </c>
      <c r="I132">
        <v>8247</v>
      </c>
      <c r="J132" t="s">
        <v>6199</v>
      </c>
      <c r="K132" t="s">
        <v>6231</v>
      </c>
      <c r="L132" t="s">
        <v>9723</v>
      </c>
      <c r="M132" t="s">
        <v>9724</v>
      </c>
      <c r="O132" t="s">
        <v>6228</v>
      </c>
      <c r="Q132" t="s">
        <v>8429</v>
      </c>
      <c r="S132">
        <v>16</v>
      </c>
      <c r="T132">
        <v>0</v>
      </c>
      <c r="U132">
        <v>16</v>
      </c>
      <c r="V132" t="s">
        <v>9725</v>
      </c>
      <c r="W132" t="s">
        <v>9726</v>
      </c>
      <c r="X132" t="s">
        <v>9727</v>
      </c>
      <c r="Y132" t="s">
        <v>8880</v>
      </c>
      <c r="Z132" t="s">
        <v>6247</v>
      </c>
      <c r="AA132" t="s">
        <v>227</v>
      </c>
      <c r="AB132" t="s">
        <v>6248</v>
      </c>
      <c r="AD132" t="s">
        <v>9728</v>
      </c>
      <c r="AF132" t="s">
        <v>9729</v>
      </c>
      <c r="AG132">
        <v>39959.628472222219</v>
      </c>
      <c r="AH132">
        <v>42436.377083333333</v>
      </c>
    </row>
    <row r="133" spans="1:34">
      <c r="A133" t="s">
        <v>227</v>
      </c>
      <c r="B133">
        <v>23</v>
      </c>
      <c r="C133" t="s">
        <v>249</v>
      </c>
      <c r="D133">
        <v>230045</v>
      </c>
      <c r="F133" t="s">
        <v>248</v>
      </c>
      <c r="G133" t="s">
        <v>6277</v>
      </c>
      <c r="H133" t="s">
        <v>6276</v>
      </c>
      <c r="I133">
        <v>8184</v>
      </c>
      <c r="J133" t="s">
        <v>6278</v>
      </c>
      <c r="K133" t="s">
        <v>9730</v>
      </c>
      <c r="L133" t="s">
        <v>9731</v>
      </c>
      <c r="M133" t="s">
        <v>9732</v>
      </c>
      <c r="O133" t="s">
        <v>9733</v>
      </c>
      <c r="Q133" t="s">
        <v>8429</v>
      </c>
      <c r="S133">
        <v>21</v>
      </c>
      <c r="T133">
        <v>4</v>
      </c>
      <c r="U133">
        <v>25</v>
      </c>
      <c r="V133" t="s">
        <v>9734</v>
      </c>
      <c r="W133" t="s">
        <v>9453</v>
      </c>
      <c r="X133" t="s">
        <v>9735</v>
      </c>
      <c r="Y133" t="s">
        <v>9454</v>
      </c>
      <c r="Z133" t="s">
        <v>6301</v>
      </c>
      <c r="AA133" t="s">
        <v>227</v>
      </c>
      <c r="AB133" t="s">
        <v>6302</v>
      </c>
      <c r="AD133" t="s">
        <v>9736</v>
      </c>
      <c r="AE133" t="s">
        <v>9737</v>
      </c>
      <c r="AF133" t="s">
        <v>9738</v>
      </c>
      <c r="AG133">
        <v>40297.62777777778</v>
      </c>
      <c r="AH133">
        <v>42430.377083333333</v>
      </c>
    </row>
    <row r="134" spans="1:34">
      <c r="A134" t="s">
        <v>227</v>
      </c>
      <c r="B134">
        <v>23</v>
      </c>
      <c r="C134" t="s">
        <v>249</v>
      </c>
      <c r="D134">
        <v>230413</v>
      </c>
      <c r="F134" t="s">
        <v>248</v>
      </c>
      <c r="G134" t="s">
        <v>6418</v>
      </c>
      <c r="H134" t="s">
        <v>6417</v>
      </c>
      <c r="I134">
        <v>29335</v>
      </c>
      <c r="J134" t="s">
        <v>6419</v>
      </c>
      <c r="K134" t="s">
        <v>5046</v>
      </c>
      <c r="L134" t="s">
        <v>9739</v>
      </c>
      <c r="M134">
        <v>9021333473</v>
      </c>
      <c r="O134" t="s">
        <v>9740</v>
      </c>
      <c r="Q134" t="s">
        <v>8429</v>
      </c>
      <c r="S134">
        <v>7</v>
      </c>
      <c r="T134">
        <v>2</v>
      </c>
      <c r="U134">
        <v>9</v>
      </c>
      <c r="V134" t="s">
        <v>9741</v>
      </c>
      <c r="W134" t="s">
        <v>9742</v>
      </c>
      <c r="X134" t="s">
        <v>9743</v>
      </c>
      <c r="Y134" t="s">
        <v>9744</v>
      </c>
      <c r="Z134" t="s">
        <v>9745</v>
      </c>
      <c r="AA134" t="s">
        <v>227</v>
      </c>
      <c r="AB134" t="s">
        <v>9746</v>
      </c>
      <c r="AC134" t="s">
        <v>9747</v>
      </c>
      <c r="AD134">
        <v>523318111</v>
      </c>
      <c r="AF134" t="s">
        <v>9748</v>
      </c>
      <c r="AG134">
        <v>41717.335416666669</v>
      </c>
      <c r="AH134">
        <v>42451.335416666669</v>
      </c>
    </row>
    <row r="135" spans="1:34">
      <c r="A135" t="s">
        <v>227</v>
      </c>
      <c r="B135">
        <v>23</v>
      </c>
      <c r="C135" t="s">
        <v>249</v>
      </c>
      <c r="D135">
        <v>230054</v>
      </c>
      <c r="F135" t="s">
        <v>248</v>
      </c>
      <c r="G135" t="s">
        <v>6464</v>
      </c>
      <c r="H135" t="s">
        <v>6463</v>
      </c>
      <c r="I135">
        <v>8187</v>
      </c>
      <c r="J135" t="s">
        <v>6465</v>
      </c>
      <c r="K135" t="s">
        <v>9749</v>
      </c>
      <c r="L135" t="s">
        <v>9750</v>
      </c>
      <c r="M135">
        <v>529030094</v>
      </c>
      <c r="N135">
        <v>529030094</v>
      </c>
      <c r="O135" t="s">
        <v>9751</v>
      </c>
      <c r="Q135" t="s">
        <v>8429</v>
      </c>
      <c r="S135">
        <v>16</v>
      </c>
      <c r="T135">
        <v>10</v>
      </c>
      <c r="U135">
        <v>26</v>
      </c>
      <c r="V135" t="s">
        <v>8992</v>
      </c>
      <c r="W135" t="s">
        <v>9752</v>
      </c>
      <c r="X135" t="s">
        <v>8994</v>
      </c>
      <c r="Y135" t="s">
        <v>9276</v>
      </c>
      <c r="Z135" t="s">
        <v>3754</v>
      </c>
      <c r="AA135" t="s">
        <v>227</v>
      </c>
      <c r="AB135" t="s">
        <v>9753</v>
      </c>
      <c r="AD135">
        <v>524619375</v>
      </c>
      <c r="AF135" t="s">
        <v>9754</v>
      </c>
      <c r="AG135">
        <v>40297.62777777778</v>
      </c>
      <c r="AH135">
        <v>42466.50277777778</v>
      </c>
    </row>
    <row r="136" spans="1:34">
      <c r="A136" t="s">
        <v>227</v>
      </c>
      <c r="B136">
        <v>23</v>
      </c>
      <c r="C136" t="s">
        <v>249</v>
      </c>
      <c r="D136">
        <v>230265</v>
      </c>
      <c r="F136" t="s">
        <v>248</v>
      </c>
      <c r="G136" t="s">
        <v>6590</v>
      </c>
      <c r="H136" t="s">
        <v>6589</v>
      </c>
      <c r="I136">
        <v>19110</v>
      </c>
      <c r="J136" t="s">
        <v>6589</v>
      </c>
      <c r="K136" t="s">
        <v>3199</v>
      </c>
      <c r="L136" t="s">
        <v>9755</v>
      </c>
      <c r="M136" t="s">
        <v>9756</v>
      </c>
      <c r="O136" t="s">
        <v>6599</v>
      </c>
      <c r="Q136" t="s">
        <v>8429</v>
      </c>
      <c r="S136">
        <v>5</v>
      </c>
      <c r="T136">
        <v>0</v>
      </c>
      <c r="U136">
        <v>5</v>
      </c>
      <c r="V136" t="s">
        <v>9409</v>
      </c>
      <c r="W136" t="s">
        <v>9757</v>
      </c>
      <c r="X136" t="s">
        <v>9758</v>
      </c>
      <c r="Y136" t="s">
        <v>9759</v>
      </c>
      <c r="Z136" t="s">
        <v>3199</v>
      </c>
      <c r="AA136" t="s">
        <v>227</v>
      </c>
      <c r="AB136" t="s">
        <v>9760</v>
      </c>
      <c r="AC136" t="s">
        <v>9761</v>
      </c>
      <c r="AD136" t="s">
        <v>9756</v>
      </c>
      <c r="AF136" t="s">
        <v>9762</v>
      </c>
      <c r="AG136">
        <v>40297.62777777778</v>
      </c>
      <c r="AH136">
        <v>42443.168749999997</v>
      </c>
    </row>
    <row r="137" spans="1:34">
      <c r="A137" t="s">
        <v>227</v>
      </c>
      <c r="B137">
        <v>23</v>
      </c>
      <c r="C137" t="s">
        <v>8460</v>
      </c>
      <c r="D137">
        <v>230018</v>
      </c>
      <c r="F137" t="s">
        <v>248</v>
      </c>
      <c r="G137" t="s">
        <v>9763</v>
      </c>
      <c r="H137" t="s">
        <v>9764</v>
      </c>
      <c r="I137">
        <v>8166</v>
      </c>
      <c r="J137" t="s">
        <v>9765</v>
      </c>
      <c r="K137" t="s">
        <v>9766</v>
      </c>
      <c r="L137" t="s">
        <v>9767</v>
      </c>
      <c r="M137">
        <v>563778827</v>
      </c>
      <c r="N137">
        <v>563778827</v>
      </c>
      <c r="O137" t="s">
        <v>9768</v>
      </c>
      <c r="Q137" t="s">
        <v>8429</v>
      </c>
      <c r="S137">
        <v>14</v>
      </c>
      <c r="T137">
        <v>2</v>
      </c>
      <c r="U137">
        <v>16</v>
      </c>
      <c r="V137" t="s">
        <v>9769</v>
      </c>
      <c r="W137" t="s">
        <v>9770</v>
      </c>
      <c r="X137" t="s">
        <v>9771</v>
      </c>
      <c r="Y137" t="s">
        <v>9772</v>
      </c>
      <c r="Z137" t="s">
        <v>9766</v>
      </c>
      <c r="AA137" t="s">
        <v>227</v>
      </c>
      <c r="AB137" t="s">
        <v>9773</v>
      </c>
      <c r="AD137">
        <v>563778827</v>
      </c>
      <c r="AE137">
        <v>563778827</v>
      </c>
      <c r="AF137" t="s">
        <v>9774</v>
      </c>
      <c r="AG137">
        <v>39960.628472222219</v>
      </c>
      <c r="AH137">
        <v>42450.168749999997</v>
      </c>
    </row>
    <row r="138" spans="1:34">
      <c r="A138" t="s">
        <v>227</v>
      </c>
      <c r="B138">
        <v>23</v>
      </c>
      <c r="C138" t="s">
        <v>249</v>
      </c>
      <c r="D138">
        <v>230411</v>
      </c>
      <c r="F138" t="s">
        <v>248</v>
      </c>
      <c r="G138" t="s">
        <v>6616</v>
      </c>
      <c r="H138" t="s">
        <v>6615</v>
      </c>
      <c r="I138">
        <v>29316</v>
      </c>
      <c r="J138" t="s">
        <v>6617</v>
      </c>
      <c r="K138" t="s">
        <v>426</v>
      </c>
      <c r="L138" t="s">
        <v>9775</v>
      </c>
      <c r="M138" t="s">
        <v>9776</v>
      </c>
      <c r="N138" t="s">
        <v>9777</v>
      </c>
      <c r="O138" t="s">
        <v>423</v>
      </c>
      <c r="Q138" t="s">
        <v>8429</v>
      </c>
      <c r="S138">
        <v>11</v>
      </c>
      <c r="T138">
        <v>7</v>
      </c>
      <c r="U138">
        <v>18</v>
      </c>
      <c r="V138" t="s">
        <v>9778</v>
      </c>
      <c r="W138" t="s">
        <v>9779</v>
      </c>
      <c r="X138" t="s">
        <v>9780</v>
      </c>
      <c r="Y138" t="s">
        <v>8511</v>
      </c>
      <c r="Z138" t="s">
        <v>6619</v>
      </c>
      <c r="AA138" t="s">
        <v>227</v>
      </c>
      <c r="AB138" t="s">
        <v>6649</v>
      </c>
      <c r="AC138" t="s">
        <v>6650</v>
      </c>
      <c r="AD138" t="s">
        <v>9781</v>
      </c>
      <c r="AF138" t="s">
        <v>9782</v>
      </c>
      <c r="AG138">
        <v>41711.252083333333</v>
      </c>
      <c r="AH138">
        <v>42457.293749999997</v>
      </c>
    </row>
    <row r="139" spans="1:34">
      <c r="A139" t="s">
        <v>227</v>
      </c>
      <c r="B139">
        <v>23</v>
      </c>
      <c r="C139" t="s">
        <v>8557</v>
      </c>
      <c r="D139">
        <v>230118</v>
      </c>
      <c r="F139" t="s">
        <v>248</v>
      </c>
      <c r="G139" t="s">
        <v>9783</v>
      </c>
      <c r="H139" t="s">
        <v>9784</v>
      </c>
      <c r="I139">
        <v>8233</v>
      </c>
      <c r="J139" t="s">
        <v>9785</v>
      </c>
      <c r="K139" t="s">
        <v>9786</v>
      </c>
      <c r="L139" t="s">
        <v>9787</v>
      </c>
      <c r="M139">
        <v>568230622</v>
      </c>
      <c r="O139" t="s">
        <v>9788</v>
      </c>
      <c r="Q139" t="s">
        <v>8429</v>
      </c>
      <c r="S139">
        <v>11</v>
      </c>
      <c r="T139">
        <v>0</v>
      </c>
      <c r="U139">
        <v>11</v>
      </c>
      <c r="V139" t="s">
        <v>9789</v>
      </c>
      <c r="W139" t="s">
        <v>9790</v>
      </c>
      <c r="X139" t="s">
        <v>8731</v>
      </c>
      <c r="Y139" t="s">
        <v>8731</v>
      </c>
      <c r="Z139" t="s">
        <v>9791</v>
      </c>
      <c r="AA139" t="s">
        <v>227</v>
      </c>
      <c r="AB139" t="s">
        <v>9792</v>
      </c>
      <c r="AD139">
        <v>587936706</v>
      </c>
      <c r="AE139" t="s">
        <v>283</v>
      </c>
      <c r="AF139" t="s">
        <v>9793</v>
      </c>
      <c r="AG139">
        <v>39959.628472222219</v>
      </c>
      <c r="AH139">
        <v>42446.210416666669</v>
      </c>
    </row>
    <row r="140" spans="1:34">
      <c r="A140" t="s">
        <v>227</v>
      </c>
      <c r="B140">
        <v>23</v>
      </c>
      <c r="C140" t="s">
        <v>249</v>
      </c>
      <c r="D140">
        <v>230278</v>
      </c>
      <c r="F140" t="s">
        <v>248</v>
      </c>
      <c r="G140" t="s">
        <v>6705</v>
      </c>
      <c r="H140" t="s">
        <v>6704</v>
      </c>
      <c r="I140">
        <v>8290</v>
      </c>
      <c r="J140" t="s">
        <v>6706</v>
      </c>
      <c r="K140" t="s">
        <v>6776</v>
      </c>
      <c r="L140" t="s">
        <v>9794</v>
      </c>
      <c r="M140" t="s">
        <v>9795</v>
      </c>
      <c r="O140" t="s">
        <v>6773</v>
      </c>
      <c r="Q140" t="s">
        <v>8429</v>
      </c>
      <c r="S140">
        <v>17</v>
      </c>
      <c r="T140">
        <v>3</v>
      </c>
      <c r="U140">
        <v>20</v>
      </c>
      <c r="V140" t="s">
        <v>9796</v>
      </c>
      <c r="W140" t="s">
        <v>9797</v>
      </c>
      <c r="X140" t="s">
        <v>9798</v>
      </c>
      <c r="Y140" t="s">
        <v>9799</v>
      </c>
      <c r="Z140" t="s">
        <v>6135</v>
      </c>
      <c r="AA140" t="s">
        <v>227</v>
      </c>
      <c r="AB140" t="s">
        <v>9800</v>
      </c>
      <c r="AC140" t="s">
        <v>9801</v>
      </c>
      <c r="AD140" t="s">
        <v>9802</v>
      </c>
      <c r="AF140" t="s">
        <v>9803</v>
      </c>
      <c r="AG140">
        <v>40297.62777777778</v>
      </c>
      <c r="AH140">
        <v>42431.335416666669</v>
      </c>
    </row>
    <row r="141" spans="1:34">
      <c r="A141" t="s">
        <v>227</v>
      </c>
      <c r="B141">
        <v>23</v>
      </c>
      <c r="C141" t="s">
        <v>249</v>
      </c>
      <c r="D141">
        <v>230289</v>
      </c>
      <c r="F141" t="s">
        <v>248</v>
      </c>
      <c r="G141" t="s">
        <v>6807</v>
      </c>
      <c r="H141" t="s">
        <v>6806</v>
      </c>
      <c r="I141">
        <v>19119</v>
      </c>
      <c r="J141" t="s">
        <v>6808</v>
      </c>
      <c r="K141" t="s">
        <v>2057</v>
      </c>
      <c r="L141" t="s">
        <v>9804</v>
      </c>
      <c r="M141">
        <v>529335419</v>
      </c>
      <c r="N141">
        <v>529335467</v>
      </c>
      <c r="O141" t="s">
        <v>6812</v>
      </c>
      <c r="Q141" t="s">
        <v>8429</v>
      </c>
      <c r="S141">
        <v>4</v>
      </c>
      <c r="T141">
        <v>1</v>
      </c>
      <c r="U141">
        <v>5</v>
      </c>
      <c r="V141" t="s">
        <v>9805</v>
      </c>
      <c r="W141" t="s">
        <v>9806</v>
      </c>
      <c r="X141" t="s">
        <v>9807</v>
      </c>
      <c r="Y141" t="s">
        <v>9808</v>
      </c>
      <c r="Z141" t="s">
        <v>6815</v>
      </c>
      <c r="AA141" t="s">
        <v>227</v>
      </c>
      <c r="AB141" t="s">
        <v>6816</v>
      </c>
      <c r="AC141" t="s">
        <v>6817</v>
      </c>
      <c r="AD141">
        <v>561364730</v>
      </c>
      <c r="AE141">
        <v>561364730</v>
      </c>
      <c r="AF141" t="s">
        <v>6818</v>
      </c>
      <c r="AG141">
        <v>40297.62777777778</v>
      </c>
      <c r="AH141">
        <v>42440.377083333333</v>
      </c>
    </row>
    <row r="142" spans="1:34">
      <c r="A142" t="s">
        <v>227</v>
      </c>
      <c r="B142">
        <v>23</v>
      </c>
      <c r="C142" t="s">
        <v>8557</v>
      </c>
      <c r="D142">
        <v>230392</v>
      </c>
      <c r="F142" t="s">
        <v>248</v>
      </c>
      <c r="G142" t="s">
        <v>9809</v>
      </c>
      <c r="H142" t="s">
        <v>9810</v>
      </c>
      <c r="I142">
        <v>27734</v>
      </c>
      <c r="J142" t="s">
        <v>9810</v>
      </c>
      <c r="K142" t="s">
        <v>9811</v>
      </c>
      <c r="L142" t="s">
        <v>9812</v>
      </c>
      <c r="M142">
        <v>587543796</v>
      </c>
      <c r="O142" t="s">
        <v>9813</v>
      </c>
      <c r="Q142" t="s">
        <v>8429</v>
      </c>
      <c r="S142">
        <v>31</v>
      </c>
      <c r="T142">
        <v>2</v>
      </c>
      <c r="U142">
        <v>33</v>
      </c>
      <c r="V142" t="s">
        <v>9814</v>
      </c>
      <c r="W142" t="s">
        <v>9815</v>
      </c>
      <c r="X142" t="s">
        <v>9816</v>
      </c>
      <c r="Y142" t="s">
        <v>8621</v>
      </c>
      <c r="Z142" t="s">
        <v>9811</v>
      </c>
      <c r="AA142" t="s">
        <v>227</v>
      </c>
      <c r="AB142" t="s">
        <v>9817</v>
      </c>
      <c r="AD142">
        <v>587543796</v>
      </c>
      <c r="AF142" t="s">
        <v>9818</v>
      </c>
      <c r="AG142">
        <v>41341.377083333333</v>
      </c>
      <c r="AH142">
        <v>42457.335416666669</v>
      </c>
    </row>
    <row r="143" spans="1:34">
      <c r="A143" t="s">
        <v>227</v>
      </c>
      <c r="B143">
        <v>23</v>
      </c>
      <c r="C143" t="s">
        <v>8593</v>
      </c>
      <c r="D143">
        <v>230051</v>
      </c>
      <c r="F143" t="s">
        <v>248</v>
      </c>
      <c r="G143" t="s">
        <v>9819</v>
      </c>
      <c r="H143" t="s">
        <v>9820</v>
      </c>
      <c r="I143">
        <v>19075</v>
      </c>
      <c r="J143" t="s">
        <v>9821</v>
      </c>
      <c r="K143" t="s">
        <v>9822</v>
      </c>
      <c r="L143" t="s">
        <v>9823</v>
      </c>
      <c r="M143">
        <v>532330640</v>
      </c>
      <c r="O143" t="s">
        <v>9824</v>
      </c>
      <c r="Q143" t="s">
        <v>8429</v>
      </c>
      <c r="S143">
        <v>10</v>
      </c>
      <c r="T143">
        <v>3</v>
      </c>
      <c r="U143">
        <v>13</v>
      </c>
      <c r="V143" t="s">
        <v>9825</v>
      </c>
      <c r="W143" t="s">
        <v>9826</v>
      </c>
      <c r="X143" t="s">
        <v>9827</v>
      </c>
      <c r="Y143" t="s">
        <v>9828</v>
      </c>
      <c r="Z143" t="s">
        <v>9822</v>
      </c>
      <c r="AA143" t="s">
        <v>227</v>
      </c>
      <c r="AB143" t="s">
        <v>9829</v>
      </c>
      <c r="AD143">
        <v>532330640</v>
      </c>
      <c r="AE143" t="s">
        <v>283</v>
      </c>
      <c r="AF143" t="s">
        <v>9830</v>
      </c>
      <c r="AG143">
        <v>39959.628472222219</v>
      </c>
      <c r="AH143">
        <v>42443.085416666669</v>
      </c>
    </row>
    <row r="144" spans="1:34">
      <c r="A144" t="s">
        <v>227</v>
      </c>
      <c r="B144">
        <v>23</v>
      </c>
      <c r="C144" t="s">
        <v>249</v>
      </c>
      <c r="D144">
        <v>230407</v>
      </c>
      <c r="F144" t="s">
        <v>248</v>
      </c>
      <c r="G144" t="s">
        <v>6833</v>
      </c>
      <c r="H144" t="s">
        <v>6832</v>
      </c>
      <c r="I144">
        <v>29259</v>
      </c>
      <c r="J144" t="s">
        <v>6834</v>
      </c>
      <c r="K144" t="s">
        <v>1139</v>
      </c>
      <c r="L144" t="s">
        <v>9831</v>
      </c>
      <c r="M144" t="s">
        <v>6918</v>
      </c>
      <c r="O144" t="s">
        <v>6912</v>
      </c>
      <c r="Q144" t="s">
        <v>8429</v>
      </c>
      <c r="S144">
        <v>21</v>
      </c>
      <c r="T144">
        <v>3</v>
      </c>
      <c r="U144">
        <v>24</v>
      </c>
      <c r="V144" t="s">
        <v>9832</v>
      </c>
      <c r="W144" t="s">
        <v>9833</v>
      </c>
      <c r="X144" t="s">
        <v>9834</v>
      </c>
      <c r="Y144" t="s">
        <v>9835</v>
      </c>
      <c r="Z144" t="s">
        <v>1139</v>
      </c>
      <c r="AA144" t="s">
        <v>227</v>
      </c>
      <c r="AB144" t="s">
        <v>6915</v>
      </c>
      <c r="AC144" t="s">
        <v>9836</v>
      </c>
      <c r="AD144" t="s">
        <v>6918</v>
      </c>
      <c r="AF144" t="s">
        <v>9837</v>
      </c>
      <c r="AG144">
        <v>41702.293749999997</v>
      </c>
      <c r="AH144">
        <v>42436.377083333333</v>
      </c>
    </row>
    <row r="145" spans="1:34">
      <c r="A145" t="s">
        <v>227</v>
      </c>
      <c r="B145">
        <v>23</v>
      </c>
      <c r="C145" t="s">
        <v>8593</v>
      </c>
      <c r="D145">
        <v>230299</v>
      </c>
      <c r="F145" t="s">
        <v>248</v>
      </c>
      <c r="G145" t="s">
        <v>9838</v>
      </c>
      <c r="H145" t="s">
        <v>9839</v>
      </c>
      <c r="I145">
        <v>8294</v>
      </c>
      <c r="J145" t="s">
        <v>9839</v>
      </c>
      <c r="K145" t="s">
        <v>9840</v>
      </c>
      <c r="L145" t="s">
        <v>9841</v>
      </c>
      <c r="M145">
        <v>9039592447</v>
      </c>
      <c r="O145" t="s">
        <v>9842</v>
      </c>
      <c r="Q145" t="s">
        <v>8429</v>
      </c>
      <c r="S145">
        <v>14</v>
      </c>
      <c r="T145">
        <v>3</v>
      </c>
      <c r="U145">
        <v>17</v>
      </c>
      <c r="V145" t="s">
        <v>9843</v>
      </c>
      <c r="W145" t="s">
        <v>9844</v>
      </c>
      <c r="X145" t="s">
        <v>9845</v>
      </c>
      <c r="Y145" t="s">
        <v>9846</v>
      </c>
      <c r="Z145" t="s">
        <v>9847</v>
      </c>
      <c r="AA145" t="s">
        <v>227</v>
      </c>
      <c r="AB145" t="s">
        <v>9848</v>
      </c>
      <c r="AD145">
        <v>9039339140</v>
      </c>
      <c r="AF145" t="s">
        <v>9849</v>
      </c>
      <c r="AG145">
        <v>40297.62777777778</v>
      </c>
      <c r="AH145">
        <v>42439.085416666669</v>
      </c>
    </row>
    <row r="146" spans="1:34">
      <c r="A146" t="s">
        <v>227</v>
      </c>
      <c r="B146">
        <v>23</v>
      </c>
      <c r="C146" t="s">
        <v>8460</v>
      </c>
      <c r="D146">
        <v>230350</v>
      </c>
      <c r="F146" t="s">
        <v>248</v>
      </c>
      <c r="G146" t="s">
        <v>9850</v>
      </c>
      <c r="H146" t="s">
        <v>9851</v>
      </c>
      <c r="I146">
        <v>16822</v>
      </c>
      <c r="J146" t="s">
        <v>9852</v>
      </c>
      <c r="K146" t="s">
        <v>5319</v>
      </c>
      <c r="L146" t="s">
        <v>9853</v>
      </c>
      <c r="M146">
        <v>561364807</v>
      </c>
      <c r="N146">
        <v>561364807</v>
      </c>
      <c r="O146" t="s">
        <v>9854</v>
      </c>
      <c r="Q146" t="s">
        <v>8429</v>
      </c>
      <c r="S146">
        <v>7</v>
      </c>
      <c r="T146">
        <v>3</v>
      </c>
      <c r="U146">
        <v>10</v>
      </c>
      <c r="V146" t="s">
        <v>8715</v>
      </c>
      <c r="W146" t="s">
        <v>9855</v>
      </c>
      <c r="X146" t="s">
        <v>8731</v>
      </c>
      <c r="Y146" t="s">
        <v>8731</v>
      </c>
      <c r="Z146" t="s">
        <v>5319</v>
      </c>
      <c r="AA146" t="s">
        <v>227</v>
      </c>
      <c r="AB146" t="s">
        <v>9856</v>
      </c>
      <c r="AD146">
        <v>561364807</v>
      </c>
      <c r="AE146">
        <v>561364807</v>
      </c>
      <c r="AF146" t="s">
        <v>9857</v>
      </c>
      <c r="AG146">
        <v>40563.334027777775</v>
      </c>
      <c r="AH146">
        <v>42454.168749999997</v>
      </c>
    </row>
    <row r="147" spans="1:34">
      <c r="A147" t="s">
        <v>227</v>
      </c>
      <c r="B147">
        <v>23</v>
      </c>
      <c r="C147" t="s">
        <v>249</v>
      </c>
      <c r="D147">
        <v>230010</v>
      </c>
      <c r="F147" t="s">
        <v>248</v>
      </c>
      <c r="G147" t="s">
        <v>6975</v>
      </c>
      <c r="H147" t="s">
        <v>6974</v>
      </c>
      <c r="I147">
        <v>16106</v>
      </c>
      <c r="J147" t="s">
        <v>6976</v>
      </c>
      <c r="K147" t="s">
        <v>2484</v>
      </c>
      <c r="L147" t="s">
        <v>9858</v>
      </c>
      <c r="M147" t="s">
        <v>9859</v>
      </c>
      <c r="O147" t="s">
        <v>6985</v>
      </c>
      <c r="Q147" t="s">
        <v>8429</v>
      </c>
      <c r="S147">
        <v>14</v>
      </c>
      <c r="T147">
        <v>0</v>
      </c>
      <c r="U147">
        <v>14</v>
      </c>
      <c r="V147" t="s">
        <v>9860</v>
      </c>
      <c r="W147" t="s">
        <v>9861</v>
      </c>
      <c r="X147" t="s">
        <v>8731</v>
      </c>
      <c r="Y147" t="s">
        <v>8731</v>
      </c>
      <c r="Z147" t="s">
        <v>2484</v>
      </c>
      <c r="AA147" t="s">
        <v>227</v>
      </c>
      <c r="AB147" t="s">
        <v>6988</v>
      </c>
      <c r="AD147" t="s">
        <v>9859</v>
      </c>
      <c r="AF147" t="s">
        <v>7010</v>
      </c>
      <c r="AG147">
        <v>40297.62777777778</v>
      </c>
      <c r="AH147">
        <v>42436.377083333333</v>
      </c>
    </row>
    <row r="148" spans="1:34">
      <c r="A148" t="s">
        <v>227</v>
      </c>
      <c r="B148">
        <v>23</v>
      </c>
      <c r="C148" t="s">
        <v>8460</v>
      </c>
      <c r="D148">
        <v>230328</v>
      </c>
      <c r="F148" t="s">
        <v>248</v>
      </c>
      <c r="G148" t="s">
        <v>9862</v>
      </c>
      <c r="H148" t="s">
        <v>9863</v>
      </c>
      <c r="I148">
        <v>7764</v>
      </c>
      <c r="J148" t="s">
        <v>9864</v>
      </c>
      <c r="K148" t="s">
        <v>9865</v>
      </c>
      <c r="L148" t="s">
        <v>9866</v>
      </c>
      <c r="M148">
        <v>565315521</v>
      </c>
      <c r="O148" t="s">
        <v>9867</v>
      </c>
      <c r="Q148" t="s">
        <v>8429</v>
      </c>
      <c r="S148">
        <v>8</v>
      </c>
      <c r="T148">
        <v>0</v>
      </c>
      <c r="U148">
        <v>8</v>
      </c>
      <c r="V148" t="s">
        <v>9868</v>
      </c>
      <c r="W148" t="s">
        <v>9869</v>
      </c>
      <c r="X148" t="s">
        <v>9870</v>
      </c>
      <c r="Y148" t="s">
        <v>9871</v>
      </c>
      <c r="Z148" t="s">
        <v>6815</v>
      </c>
      <c r="AA148" t="s">
        <v>227</v>
      </c>
      <c r="AB148" t="s">
        <v>9872</v>
      </c>
      <c r="AC148" t="s">
        <v>9873</v>
      </c>
      <c r="AD148" t="s">
        <v>9874</v>
      </c>
      <c r="AE148" t="s">
        <v>283</v>
      </c>
      <c r="AF148" t="s">
        <v>9875</v>
      </c>
      <c r="AG148">
        <v>40297.62777777778</v>
      </c>
      <c r="AH148">
        <v>42470.961111111108</v>
      </c>
    </row>
    <row r="149" spans="1:34">
      <c r="A149" t="s">
        <v>227</v>
      </c>
      <c r="B149">
        <v>23</v>
      </c>
      <c r="C149" t="s">
        <v>249</v>
      </c>
      <c r="D149">
        <v>230393</v>
      </c>
      <c r="F149" t="s">
        <v>248</v>
      </c>
      <c r="G149" t="s">
        <v>7046</v>
      </c>
      <c r="H149" t="s">
        <v>7045</v>
      </c>
      <c r="I149">
        <v>27738</v>
      </c>
      <c r="J149" t="s">
        <v>7047</v>
      </c>
      <c r="K149" t="s">
        <v>7056</v>
      </c>
      <c r="L149" t="s">
        <v>9876</v>
      </c>
      <c r="M149" t="s">
        <v>7059</v>
      </c>
      <c r="N149" t="s">
        <v>9877</v>
      </c>
      <c r="O149" t="s">
        <v>9878</v>
      </c>
      <c r="Q149" t="s">
        <v>8429</v>
      </c>
      <c r="S149">
        <v>8</v>
      </c>
      <c r="T149">
        <v>10</v>
      </c>
      <c r="U149">
        <v>18</v>
      </c>
      <c r="V149" t="s">
        <v>8444</v>
      </c>
      <c r="W149" t="s">
        <v>9879</v>
      </c>
      <c r="X149" t="s">
        <v>8446</v>
      </c>
      <c r="Y149" t="s">
        <v>9880</v>
      </c>
      <c r="Z149" t="s">
        <v>7056</v>
      </c>
      <c r="AA149" t="s">
        <v>227</v>
      </c>
      <c r="AB149" t="s">
        <v>9881</v>
      </c>
      <c r="AD149" t="s">
        <v>7059</v>
      </c>
      <c r="AE149" t="s">
        <v>9877</v>
      </c>
      <c r="AF149" t="s">
        <v>7058</v>
      </c>
      <c r="AG149">
        <v>41344.168749999997</v>
      </c>
      <c r="AH149">
        <v>42430.377083333333</v>
      </c>
    </row>
    <row r="150" spans="1:34">
      <c r="A150" t="s">
        <v>227</v>
      </c>
      <c r="B150">
        <v>23</v>
      </c>
      <c r="C150" t="s">
        <v>249</v>
      </c>
      <c r="D150">
        <v>230398</v>
      </c>
      <c r="F150" t="s">
        <v>248</v>
      </c>
      <c r="G150" t="s">
        <v>7169</v>
      </c>
      <c r="H150" t="s">
        <v>7168</v>
      </c>
      <c r="I150">
        <v>27909</v>
      </c>
      <c r="J150" t="s">
        <v>7168</v>
      </c>
      <c r="K150" t="s">
        <v>596</v>
      </c>
      <c r="L150" t="s">
        <v>9882</v>
      </c>
      <c r="M150" t="s">
        <v>9883</v>
      </c>
      <c r="N150" t="s">
        <v>9884</v>
      </c>
      <c r="O150" t="s">
        <v>9885</v>
      </c>
      <c r="Q150" t="s">
        <v>8429</v>
      </c>
      <c r="S150">
        <v>5</v>
      </c>
      <c r="T150">
        <v>14</v>
      </c>
      <c r="U150">
        <v>19</v>
      </c>
      <c r="V150" t="s">
        <v>9886</v>
      </c>
      <c r="W150" t="s">
        <v>9887</v>
      </c>
      <c r="X150" t="s">
        <v>9888</v>
      </c>
      <c r="Y150" t="s">
        <v>9889</v>
      </c>
      <c r="Z150" t="s">
        <v>596</v>
      </c>
      <c r="AA150" t="s">
        <v>227</v>
      </c>
      <c r="AB150" t="s">
        <v>9890</v>
      </c>
      <c r="AC150" t="s">
        <v>9891</v>
      </c>
      <c r="AD150" t="s">
        <v>9892</v>
      </c>
      <c r="AF150" t="s">
        <v>7178</v>
      </c>
      <c r="AG150">
        <v>41373.294444444444</v>
      </c>
      <c r="AH150">
        <v>42461.336111111108</v>
      </c>
    </row>
    <row r="151" spans="1:34">
      <c r="A151" t="s">
        <v>227</v>
      </c>
      <c r="B151">
        <v>23</v>
      </c>
      <c r="C151" t="s">
        <v>8460</v>
      </c>
      <c r="D151">
        <v>230420</v>
      </c>
      <c r="F151" t="s">
        <v>248</v>
      </c>
      <c r="G151" t="s">
        <v>9893</v>
      </c>
      <c r="H151" t="s">
        <v>9894</v>
      </c>
      <c r="I151">
        <v>29589</v>
      </c>
      <c r="J151" t="s">
        <v>9895</v>
      </c>
      <c r="K151" t="s">
        <v>8711</v>
      </c>
      <c r="L151" t="s">
        <v>9896</v>
      </c>
      <c r="M151" t="s">
        <v>8713</v>
      </c>
      <c r="N151" t="s">
        <v>8713</v>
      </c>
      <c r="O151" t="s">
        <v>8714</v>
      </c>
      <c r="Q151" t="s">
        <v>8429</v>
      </c>
      <c r="S151">
        <v>7</v>
      </c>
      <c r="T151">
        <v>5</v>
      </c>
      <c r="U151">
        <v>12</v>
      </c>
      <c r="V151" t="s">
        <v>8715</v>
      </c>
      <c r="W151" t="s">
        <v>8716</v>
      </c>
      <c r="X151" t="s">
        <v>8964</v>
      </c>
      <c r="Y151" t="s">
        <v>9897</v>
      </c>
      <c r="Z151" t="s">
        <v>8711</v>
      </c>
      <c r="AA151" t="s">
        <v>227</v>
      </c>
      <c r="AB151" t="s">
        <v>9898</v>
      </c>
      <c r="AD151" t="s">
        <v>8713</v>
      </c>
      <c r="AE151" t="s">
        <v>8713</v>
      </c>
      <c r="AF151" t="s">
        <v>9899</v>
      </c>
      <c r="AG151">
        <v>41757.336111111108</v>
      </c>
      <c r="AH151">
        <v>42439.002083333333</v>
      </c>
    </row>
    <row r="152" spans="1:34">
      <c r="A152" t="s">
        <v>227</v>
      </c>
      <c r="B152">
        <v>23</v>
      </c>
      <c r="C152" t="s">
        <v>249</v>
      </c>
      <c r="F152" t="s">
        <v>248</v>
      </c>
      <c r="G152" t="s">
        <v>7234</v>
      </c>
      <c r="H152" t="s">
        <v>7233</v>
      </c>
      <c r="I152">
        <v>31130</v>
      </c>
      <c r="J152" t="s">
        <v>7233</v>
      </c>
      <c r="K152" t="s">
        <v>1634</v>
      </c>
      <c r="L152" t="s">
        <v>9900</v>
      </c>
      <c r="M152" t="s">
        <v>9901</v>
      </c>
      <c r="O152" t="s">
        <v>9902</v>
      </c>
      <c r="Q152" t="s">
        <v>8429</v>
      </c>
      <c r="S152">
        <v>1</v>
      </c>
      <c r="T152">
        <v>5</v>
      </c>
      <c r="U152">
        <v>6</v>
      </c>
      <c r="V152" t="s">
        <v>9903</v>
      </c>
      <c r="W152" t="s">
        <v>9904</v>
      </c>
      <c r="X152" t="s">
        <v>9905</v>
      </c>
      <c r="Y152" t="s">
        <v>9906</v>
      </c>
      <c r="Z152" t="s">
        <v>1341</v>
      </c>
      <c r="AA152" t="s">
        <v>227</v>
      </c>
      <c r="AB152" t="s">
        <v>7266</v>
      </c>
      <c r="AC152" t="s">
        <v>9907</v>
      </c>
      <c r="AD152" t="s">
        <v>9908</v>
      </c>
      <c r="AF152" t="s">
        <v>7268</v>
      </c>
      <c r="AG152">
        <v>42465.37777777778</v>
      </c>
      <c r="AH152">
        <v>42466.50277777778</v>
      </c>
    </row>
    <row r="153" spans="1:34">
      <c r="A153" t="s">
        <v>227</v>
      </c>
      <c r="B153">
        <v>23</v>
      </c>
      <c r="C153" t="s">
        <v>8460</v>
      </c>
      <c r="D153">
        <v>230386</v>
      </c>
      <c r="F153" t="s">
        <v>248</v>
      </c>
      <c r="G153" t="s">
        <v>9909</v>
      </c>
      <c r="H153" t="s">
        <v>9910</v>
      </c>
      <c r="I153">
        <v>27714</v>
      </c>
      <c r="J153" t="s">
        <v>9911</v>
      </c>
      <c r="K153" t="s">
        <v>9912</v>
      </c>
      <c r="L153" t="s">
        <v>9913</v>
      </c>
      <c r="M153" t="s">
        <v>9914</v>
      </c>
      <c r="O153" t="s">
        <v>9915</v>
      </c>
      <c r="Q153" t="s">
        <v>8429</v>
      </c>
      <c r="S153">
        <v>9</v>
      </c>
      <c r="T153">
        <v>1</v>
      </c>
      <c r="U153">
        <v>10</v>
      </c>
      <c r="V153" t="s">
        <v>9916</v>
      </c>
      <c r="W153" t="s">
        <v>9917</v>
      </c>
      <c r="X153" t="s">
        <v>9918</v>
      </c>
      <c r="Y153" t="s">
        <v>8913</v>
      </c>
      <c r="Z153" t="s">
        <v>9912</v>
      </c>
      <c r="AA153" t="s">
        <v>227</v>
      </c>
      <c r="AB153" t="s">
        <v>9919</v>
      </c>
      <c r="AD153" t="s">
        <v>9914</v>
      </c>
      <c r="AF153" t="s">
        <v>9920</v>
      </c>
      <c r="AG153">
        <v>41337.210416666669</v>
      </c>
      <c r="AH153">
        <v>42439.002083333333</v>
      </c>
    </row>
    <row r="154" spans="1:34">
      <c r="A154" t="s">
        <v>227</v>
      </c>
      <c r="B154">
        <v>23</v>
      </c>
      <c r="C154" t="s">
        <v>249</v>
      </c>
      <c r="D154">
        <v>230315</v>
      </c>
      <c r="F154" t="s">
        <v>248</v>
      </c>
      <c r="G154" t="s">
        <v>7272</v>
      </c>
      <c r="H154" t="s">
        <v>7271</v>
      </c>
      <c r="I154">
        <v>215</v>
      </c>
      <c r="J154" t="s">
        <v>7271</v>
      </c>
      <c r="K154" t="s">
        <v>406</v>
      </c>
      <c r="L154" t="s">
        <v>7296</v>
      </c>
      <c r="M154">
        <v>562440501</v>
      </c>
      <c r="O154" t="s">
        <v>7289</v>
      </c>
      <c r="Q154" t="s">
        <v>8429</v>
      </c>
      <c r="S154">
        <v>6</v>
      </c>
      <c r="T154">
        <v>1</v>
      </c>
      <c r="U154">
        <v>7</v>
      </c>
      <c r="V154" t="s">
        <v>9921</v>
      </c>
      <c r="W154" t="s">
        <v>9922</v>
      </c>
      <c r="X154" t="s">
        <v>8731</v>
      </c>
      <c r="Y154" t="s">
        <v>8731</v>
      </c>
      <c r="Z154" t="s">
        <v>406</v>
      </c>
      <c r="AA154" t="s">
        <v>227</v>
      </c>
      <c r="AB154" t="s">
        <v>7292</v>
      </c>
      <c r="AD154">
        <v>562440501</v>
      </c>
      <c r="AE154">
        <v>562444988</v>
      </c>
      <c r="AF154" t="s">
        <v>9923</v>
      </c>
      <c r="AG154">
        <v>40297.62777777778</v>
      </c>
      <c r="AH154">
        <v>42432.335416666669</v>
      </c>
    </row>
    <row r="155" spans="1:34">
      <c r="A155" t="s">
        <v>227</v>
      </c>
      <c r="B155">
        <v>23</v>
      </c>
      <c r="C155" t="s">
        <v>249</v>
      </c>
      <c r="D155">
        <v>230200</v>
      </c>
      <c r="F155" t="s">
        <v>248</v>
      </c>
      <c r="G155" t="s">
        <v>7309</v>
      </c>
      <c r="H155" t="s">
        <v>7309</v>
      </c>
      <c r="I155">
        <v>8262</v>
      </c>
      <c r="J155" t="s">
        <v>7310</v>
      </c>
      <c r="K155" t="s">
        <v>7316</v>
      </c>
      <c r="L155" t="s">
        <v>9924</v>
      </c>
      <c r="M155">
        <v>529174615</v>
      </c>
      <c r="N155">
        <v>529174539</v>
      </c>
      <c r="O155" t="s">
        <v>9925</v>
      </c>
      <c r="Q155" t="s">
        <v>8429</v>
      </c>
      <c r="S155">
        <v>4</v>
      </c>
      <c r="T155">
        <v>1</v>
      </c>
      <c r="U155">
        <v>5</v>
      </c>
      <c r="V155" t="s">
        <v>9926</v>
      </c>
      <c r="W155" t="s">
        <v>9927</v>
      </c>
      <c r="X155" t="s">
        <v>9928</v>
      </c>
      <c r="Y155" t="s">
        <v>9929</v>
      </c>
      <c r="Z155" t="s">
        <v>9930</v>
      </c>
      <c r="AA155" t="s">
        <v>1084</v>
      </c>
      <c r="AB155" t="s">
        <v>9931</v>
      </c>
      <c r="AC155" t="s">
        <v>9932</v>
      </c>
      <c r="AD155">
        <v>332337462</v>
      </c>
      <c r="AE155">
        <v>332337199</v>
      </c>
      <c r="AF155" t="s">
        <v>9933</v>
      </c>
      <c r="AG155">
        <v>40297.62777777778</v>
      </c>
      <c r="AH155">
        <v>42465.419444444444</v>
      </c>
    </row>
    <row r="156" spans="1:34">
      <c r="A156" t="s">
        <v>227</v>
      </c>
      <c r="B156">
        <v>23</v>
      </c>
      <c r="C156" t="s">
        <v>8460</v>
      </c>
      <c r="D156">
        <v>230007</v>
      </c>
      <c r="F156" t="s">
        <v>248</v>
      </c>
      <c r="G156" t="s">
        <v>9934</v>
      </c>
      <c r="H156" t="s">
        <v>9935</v>
      </c>
      <c r="I156">
        <v>8160</v>
      </c>
      <c r="J156" t="s">
        <v>9935</v>
      </c>
      <c r="K156" t="s">
        <v>9936</v>
      </c>
      <c r="L156" t="s">
        <v>9937</v>
      </c>
      <c r="M156">
        <v>564349250</v>
      </c>
      <c r="O156" t="s">
        <v>9938</v>
      </c>
      <c r="Q156" t="s">
        <v>8429</v>
      </c>
      <c r="S156">
        <v>13</v>
      </c>
      <c r="T156">
        <v>1</v>
      </c>
      <c r="U156">
        <v>14</v>
      </c>
      <c r="V156" t="s">
        <v>9033</v>
      </c>
      <c r="W156" t="s">
        <v>9939</v>
      </c>
      <c r="X156" t="s">
        <v>9035</v>
      </c>
      <c r="Y156" t="s">
        <v>8568</v>
      </c>
      <c r="Z156" t="s">
        <v>9936</v>
      </c>
      <c r="AA156" t="s">
        <v>227</v>
      </c>
      <c r="AB156" t="s">
        <v>9940</v>
      </c>
      <c r="AD156">
        <v>564331511</v>
      </c>
      <c r="AF156" t="s">
        <v>9941</v>
      </c>
      <c r="AG156">
        <v>40297.62777777778</v>
      </c>
      <c r="AH156">
        <v>42436.002083333333</v>
      </c>
    </row>
    <row r="157" spans="1:34">
      <c r="A157" t="s">
        <v>227</v>
      </c>
      <c r="B157">
        <v>23</v>
      </c>
      <c r="C157" t="s">
        <v>249</v>
      </c>
      <c r="D157">
        <v>230353</v>
      </c>
      <c r="F157" t="s">
        <v>248</v>
      </c>
      <c r="G157" t="s">
        <v>7346</v>
      </c>
      <c r="H157" t="s">
        <v>7345</v>
      </c>
      <c r="I157">
        <v>18552</v>
      </c>
      <c r="J157" t="s">
        <v>7345</v>
      </c>
      <c r="K157" t="s">
        <v>6515</v>
      </c>
      <c r="L157" t="s">
        <v>9942</v>
      </c>
      <c r="M157" t="s">
        <v>7360</v>
      </c>
      <c r="N157" t="s">
        <v>9943</v>
      </c>
      <c r="O157" t="s">
        <v>7350</v>
      </c>
      <c r="Q157" t="s">
        <v>8429</v>
      </c>
      <c r="S157">
        <v>4</v>
      </c>
      <c r="T157">
        <v>1</v>
      </c>
      <c r="U157">
        <v>5</v>
      </c>
      <c r="V157" t="s">
        <v>9944</v>
      </c>
      <c r="W157" t="s">
        <v>9945</v>
      </c>
      <c r="X157" t="s">
        <v>9946</v>
      </c>
      <c r="Y157" t="s">
        <v>9947</v>
      </c>
      <c r="Z157" t="s">
        <v>7353</v>
      </c>
      <c r="AA157" t="s">
        <v>227</v>
      </c>
      <c r="AB157" t="s">
        <v>9948</v>
      </c>
      <c r="AD157" t="s">
        <v>7357</v>
      </c>
      <c r="AF157" t="s">
        <v>7356</v>
      </c>
      <c r="AG157">
        <v>40563.334027777775</v>
      </c>
      <c r="AH157">
        <v>42440.377083333333</v>
      </c>
    </row>
    <row r="158" spans="1:34">
      <c r="A158" t="s">
        <v>227</v>
      </c>
      <c r="B158">
        <v>23</v>
      </c>
      <c r="C158" t="s">
        <v>249</v>
      </c>
      <c r="D158">
        <v>230033</v>
      </c>
      <c r="F158" t="s">
        <v>248</v>
      </c>
      <c r="G158" t="s">
        <v>7380</v>
      </c>
      <c r="H158" t="s">
        <v>7379</v>
      </c>
      <c r="I158">
        <v>8179</v>
      </c>
      <c r="J158" t="s">
        <v>7379</v>
      </c>
      <c r="K158" t="s">
        <v>9949</v>
      </c>
      <c r="L158" t="s">
        <v>9950</v>
      </c>
      <c r="M158" t="s">
        <v>9951</v>
      </c>
      <c r="O158" t="s">
        <v>7427</v>
      </c>
      <c r="Q158" t="s">
        <v>8429</v>
      </c>
      <c r="S158">
        <v>24</v>
      </c>
      <c r="T158">
        <v>0</v>
      </c>
      <c r="U158">
        <v>24</v>
      </c>
      <c r="V158" t="s">
        <v>9952</v>
      </c>
      <c r="W158" t="s">
        <v>9953</v>
      </c>
      <c r="X158" t="s">
        <v>9954</v>
      </c>
      <c r="Y158" t="s">
        <v>9955</v>
      </c>
      <c r="Z158" t="s">
        <v>2489</v>
      </c>
      <c r="AA158" t="s">
        <v>227</v>
      </c>
      <c r="AB158" t="s">
        <v>9956</v>
      </c>
      <c r="AC158" t="s">
        <v>9957</v>
      </c>
      <c r="AD158" t="s">
        <v>9958</v>
      </c>
      <c r="AF158" t="s">
        <v>9959</v>
      </c>
      <c r="AG158">
        <v>39959.628472222219</v>
      </c>
      <c r="AH158">
        <v>42465.419444444444</v>
      </c>
    </row>
    <row r="159" spans="1:34">
      <c r="A159" t="s">
        <v>227</v>
      </c>
      <c r="B159">
        <v>23</v>
      </c>
      <c r="C159" t="s">
        <v>249</v>
      </c>
      <c r="D159">
        <v>230097</v>
      </c>
      <c r="F159" t="s">
        <v>248</v>
      </c>
      <c r="G159" t="s">
        <v>7501</v>
      </c>
      <c r="H159" t="s">
        <v>7500</v>
      </c>
      <c r="I159">
        <v>8218</v>
      </c>
      <c r="J159" t="s">
        <v>7500</v>
      </c>
      <c r="K159" t="s">
        <v>7555</v>
      </c>
      <c r="L159" t="s">
        <v>9960</v>
      </c>
      <c r="M159">
        <v>9039689633</v>
      </c>
      <c r="O159" t="s">
        <v>7552</v>
      </c>
      <c r="Q159" t="s">
        <v>8429</v>
      </c>
      <c r="S159">
        <v>9</v>
      </c>
      <c r="T159">
        <v>1</v>
      </c>
      <c r="U159">
        <v>10</v>
      </c>
      <c r="V159" t="s">
        <v>9961</v>
      </c>
      <c r="W159" t="s">
        <v>9962</v>
      </c>
      <c r="X159" t="s">
        <v>9963</v>
      </c>
      <c r="Y159" t="s">
        <v>8841</v>
      </c>
      <c r="Z159" t="s">
        <v>7555</v>
      </c>
      <c r="AA159" t="s">
        <v>265</v>
      </c>
      <c r="AB159" t="s">
        <v>9964</v>
      </c>
      <c r="AD159" t="s">
        <v>9965</v>
      </c>
      <c r="AE159" t="s">
        <v>9965</v>
      </c>
      <c r="AF159" t="s">
        <v>9966</v>
      </c>
      <c r="AG159">
        <v>40297.62777777778</v>
      </c>
      <c r="AH159">
        <v>42432.335416666669</v>
      </c>
    </row>
    <row r="160" spans="1:34">
      <c r="A160" t="s">
        <v>227</v>
      </c>
      <c r="B160">
        <v>23</v>
      </c>
      <c r="C160" t="s">
        <v>8557</v>
      </c>
      <c r="D160">
        <v>230078</v>
      </c>
      <c r="F160" t="s">
        <v>248</v>
      </c>
      <c r="G160" t="s">
        <v>9967</v>
      </c>
      <c r="H160" t="s">
        <v>9968</v>
      </c>
      <c r="I160">
        <v>8205</v>
      </c>
      <c r="J160" t="s">
        <v>9968</v>
      </c>
      <c r="K160" t="s">
        <v>9969</v>
      </c>
      <c r="L160" t="s">
        <v>9970</v>
      </c>
      <c r="M160">
        <v>587231111</v>
      </c>
      <c r="O160" t="s">
        <v>9971</v>
      </c>
      <c r="Q160" t="s">
        <v>8429</v>
      </c>
      <c r="S160">
        <v>12</v>
      </c>
      <c r="T160">
        <v>0</v>
      </c>
      <c r="U160">
        <v>12</v>
      </c>
      <c r="V160" t="s">
        <v>9972</v>
      </c>
      <c r="W160" t="s">
        <v>9973</v>
      </c>
      <c r="X160" t="s">
        <v>9974</v>
      </c>
      <c r="Y160" t="s">
        <v>8922</v>
      </c>
      <c r="Z160" t="s">
        <v>9969</v>
      </c>
      <c r="AA160" t="s">
        <v>227</v>
      </c>
      <c r="AB160" t="s">
        <v>9975</v>
      </c>
      <c r="AC160" t="s">
        <v>9976</v>
      </c>
      <c r="AD160">
        <v>587245849</v>
      </c>
      <c r="AF160" t="s">
        <v>9977</v>
      </c>
      <c r="AG160">
        <v>39959.628472222219</v>
      </c>
      <c r="AH160">
        <v>42469.461111111108</v>
      </c>
    </row>
    <row r="161" spans="1:34">
      <c r="A161" t="s">
        <v>227</v>
      </c>
      <c r="B161">
        <v>23</v>
      </c>
      <c r="C161" t="s">
        <v>249</v>
      </c>
      <c r="D161">
        <v>230397</v>
      </c>
      <c r="F161" t="s">
        <v>248</v>
      </c>
      <c r="G161" t="s">
        <v>7561</v>
      </c>
      <c r="H161" t="s">
        <v>7560</v>
      </c>
      <c r="I161">
        <v>27900</v>
      </c>
      <c r="J161" t="s">
        <v>7562</v>
      </c>
      <c r="K161" t="s">
        <v>4483</v>
      </c>
      <c r="L161" t="s">
        <v>9978</v>
      </c>
      <c r="M161" t="s">
        <v>9979</v>
      </c>
      <c r="N161" t="s">
        <v>9979</v>
      </c>
      <c r="O161" t="s">
        <v>9980</v>
      </c>
      <c r="Q161" t="s">
        <v>8429</v>
      </c>
      <c r="S161">
        <v>4</v>
      </c>
      <c r="T161">
        <v>1</v>
      </c>
      <c r="U161">
        <v>5</v>
      </c>
      <c r="V161" t="s">
        <v>9417</v>
      </c>
      <c r="W161" t="s">
        <v>9418</v>
      </c>
      <c r="X161" t="s">
        <v>9981</v>
      </c>
      <c r="Y161" t="s">
        <v>9982</v>
      </c>
      <c r="Z161" t="s">
        <v>4483</v>
      </c>
      <c r="AA161" t="s">
        <v>227</v>
      </c>
      <c r="AB161" t="s">
        <v>4484</v>
      </c>
      <c r="AD161" t="s">
        <v>9979</v>
      </c>
      <c r="AE161" t="s">
        <v>9979</v>
      </c>
      <c r="AF161" t="s">
        <v>9983</v>
      </c>
      <c r="AG161">
        <v>41372.211111111108</v>
      </c>
      <c r="AH161">
        <v>42461.336111111108</v>
      </c>
    </row>
    <row r="162" spans="1:34">
      <c r="A162" t="s">
        <v>227</v>
      </c>
      <c r="B162">
        <v>23</v>
      </c>
      <c r="C162" t="s">
        <v>249</v>
      </c>
      <c r="D162">
        <v>230094</v>
      </c>
      <c r="F162" t="s">
        <v>248</v>
      </c>
      <c r="G162" t="s">
        <v>7583</v>
      </c>
      <c r="H162" t="s">
        <v>7582</v>
      </c>
      <c r="I162">
        <v>8215</v>
      </c>
      <c r="J162" t="s">
        <v>7584</v>
      </c>
      <c r="K162" t="s">
        <v>9984</v>
      </c>
      <c r="L162" t="s">
        <v>9985</v>
      </c>
      <c r="M162">
        <v>528520734</v>
      </c>
      <c r="N162">
        <v>528520734</v>
      </c>
      <c r="O162" t="s">
        <v>9986</v>
      </c>
      <c r="Q162" t="s">
        <v>8429</v>
      </c>
      <c r="S162">
        <v>25</v>
      </c>
      <c r="T162">
        <v>12</v>
      </c>
      <c r="U162">
        <v>37</v>
      </c>
      <c r="V162" t="s">
        <v>9987</v>
      </c>
      <c r="W162" t="s">
        <v>9552</v>
      </c>
      <c r="X162" t="s">
        <v>9988</v>
      </c>
      <c r="Y162" t="s">
        <v>9989</v>
      </c>
      <c r="Z162" t="s">
        <v>3446</v>
      </c>
      <c r="AA162" t="s">
        <v>227</v>
      </c>
      <c r="AB162" t="s">
        <v>9990</v>
      </c>
      <c r="AC162" t="s">
        <v>9991</v>
      </c>
      <c r="AD162">
        <v>524322124</v>
      </c>
      <c r="AE162">
        <v>524322124</v>
      </c>
      <c r="AF162" t="s">
        <v>9992</v>
      </c>
      <c r="AG162">
        <v>40297.62777777778</v>
      </c>
      <c r="AH162">
        <v>42432.335416666669</v>
      </c>
    </row>
    <row r="163" spans="1:34">
      <c r="A163" t="s">
        <v>227</v>
      </c>
      <c r="B163">
        <v>23</v>
      </c>
      <c r="C163" t="s">
        <v>249</v>
      </c>
      <c r="D163">
        <v>230039</v>
      </c>
      <c r="F163" t="s">
        <v>248</v>
      </c>
      <c r="G163" t="s">
        <v>7764</v>
      </c>
      <c r="H163" t="s">
        <v>7763</v>
      </c>
      <c r="I163">
        <v>8181</v>
      </c>
      <c r="J163" t="s">
        <v>7763</v>
      </c>
      <c r="K163" t="s">
        <v>9993</v>
      </c>
      <c r="L163" t="s">
        <v>9994</v>
      </c>
      <c r="M163">
        <v>527022973</v>
      </c>
      <c r="O163" t="s">
        <v>7797</v>
      </c>
      <c r="Q163" t="s">
        <v>8429</v>
      </c>
      <c r="S163">
        <v>12</v>
      </c>
      <c r="T163">
        <v>3</v>
      </c>
      <c r="U163">
        <v>15</v>
      </c>
      <c r="V163" t="s">
        <v>9033</v>
      </c>
      <c r="W163" t="s">
        <v>9995</v>
      </c>
      <c r="X163" t="s">
        <v>9035</v>
      </c>
      <c r="Y163" t="s">
        <v>9996</v>
      </c>
      <c r="Z163" t="s">
        <v>9997</v>
      </c>
      <c r="AA163" t="s">
        <v>227</v>
      </c>
      <c r="AB163" t="s">
        <v>9998</v>
      </c>
      <c r="AC163" t="s">
        <v>9999</v>
      </c>
      <c r="AD163" t="s">
        <v>10000</v>
      </c>
      <c r="AE163" t="s">
        <v>283</v>
      </c>
      <c r="AF163" t="s">
        <v>10001</v>
      </c>
      <c r="AG163">
        <v>40297.62777777778</v>
      </c>
      <c r="AH163">
        <v>42465.419444444444</v>
      </c>
    </row>
    <row r="164" spans="1:34">
      <c r="A164" t="s">
        <v>227</v>
      </c>
      <c r="B164">
        <v>23</v>
      </c>
      <c r="C164" t="s">
        <v>8557</v>
      </c>
      <c r="D164">
        <v>230358</v>
      </c>
      <c r="F164" t="s">
        <v>248</v>
      </c>
      <c r="G164" t="s">
        <v>10002</v>
      </c>
      <c r="H164" t="s">
        <v>10003</v>
      </c>
      <c r="I164">
        <v>19884</v>
      </c>
      <c r="J164" t="s">
        <v>10003</v>
      </c>
      <c r="K164" t="s">
        <v>10004</v>
      </c>
      <c r="L164" t="s">
        <v>10005</v>
      </c>
      <c r="M164" t="s">
        <v>10006</v>
      </c>
      <c r="O164" t="s">
        <v>10007</v>
      </c>
      <c r="Q164" t="s">
        <v>8429</v>
      </c>
      <c r="S164">
        <v>3</v>
      </c>
      <c r="T164">
        <v>2</v>
      </c>
      <c r="U164">
        <v>5</v>
      </c>
      <c r="V164" t="s">
        <v>9778</v>
      </c>
      <c r="W164" t="s">
        <v>10008</v>
      </c>
      <c r="X164" t="s">
        <v>9780</v>
      </c>
      <c r="Y164" t="s">
        <v>10009</v>
      </c>
      <c r="Z164" t="s">
        <v>10010</v>
      </c>
      <c r="AA164" t="s">
        <v>999</v>
      </c>
      <c r="AB164" t="s">
        <v>10011</v>
      </c>
      <c r="AD164" t="s">
        <v>10012</v>
      </c>
      <c r="AF164" t="s">
        <v>10013</v>
      </c>
      <c r="AG164">
        <v>40613.210416666669</v>
      </c>
      <c r="AH164">
        <v>42452.293749999997</v>
      </c>
    </row>
    <row r="165" spans="1:34">
      <c r="A165" t="s">
        <v>227</v>
      </c>
      <c r="B165">
        <v>23</v>
      </c>
      <c r="C165" t="s">
        <v>249</v>
      </c>
      <c r="D165">
        <v>230175</v>
      </c>
      <c r="F165" t="s">
        <v>248</v>
      </c>
      <c r="G165" t="s">
        <v>7853</v>
      </c>
      <c r="H165" t="s">
        <v>7852</v>
      </c>
      <c r="I165">
        <v>8254</v>
      </c>
      <c r="J165" t="s">
        <v>7852</v>
      </c>
      <c r="K165" t="s">
        <v>7855</v>
      </c>
      <c r="L165" t="s">
        <v>10014</v>
      </c>
      <c r="M165">
        <v>527912191</v>
      </c>
      <c r="O165" t="s">
        <v>7919</v>
      </c>
      <c r="Q165" t="s">
        <v>8429</v>
      </c>
      <c r="S165">
        <v>20</v>
      </c>
      <c r="T165">
        <v>1</v>
      </c>
      <c r="U165">
        <v>21</v>
      </c>
      <c r="V165" t="s">
        <v>10015</v>
      </c>
      <c r="W165" t="s">
        <v>10016</v>
      </c>
      <c r="X165" t="s">
        <v>10017</v>
      </c>
      <c r="Y165" t="s">
        <v>10018</v>
      </c>
      <c r="Z165" t="s">
        <v>7855</v>
      </c>
      <c r="AA165" t="s">
        <v>227</v>
      </c>
      <c r="AB165" t="s">
        <v>10019</v>
      </c>
      <c r="AD165">
        <v>9015556330</v>
      </c>
      <c r="AE165" t="s">
        <v>283</v>
      </c>
      <c r="AF165" t="s">
        <v>7860</v>
      </c>
      <c r="AG165">
        <v>40297.62777777778</v>
      </c>
      <c r="AH165">
        <v>42436.377083333333</v>
      </c>
    </row>
    <row r="166" spans="1:34">
      <c r="A166" t="s">
        <v>227</v>
      </c>
      <c r="B166">
        <v>23</v>
      </c>
      <c r="C166" t="s">
        <v>8460</v>
      </c>
      <c r="D166">
        <v>230262</v>
      </c>
      <c r="F166" t="s">
        <v>248</v>
      </c>
      <c r="G166" t="s">
        <v>10020</v>
      </c>
      <c r="H166" t="s">
        <v>10021</v>
      </c>
      <c r="I166">
        <v>8281</v>
      </c>
      <c r="J166" t="s">
        <v>10021</v>
      </c>
      <c r="K166" t="s">
        <v>10022</v>
      </c>
      <c r="L166" t="s">
        <v>10023</v>
      </c>
      <c r="M166">
        <v>566992682</v>
      </c>
      <c r="N166">
        <v>566992682</v>
      </c>
      <c r="O166" t="s">
        <v>10024</v>
      </c>
      <c r="Q166" t="s">
        <v>8429</v>
      </c>
      <c r="S166">
        <v>26</v>
      </c>
      <c r="T166">
        <v>3</v>
      </c>
      <c r="U166">
        <v>29</v>
      </c>
      <c r="V166" t="s">
        <v>10025</v>
      </c>
      <c r="W166" t="s">
        <v>10026</v>
      </c>
      <c r="X166" t="s">
        <v>10027</v>
      </c>
      <c r="Y166" t="s">
        <v>10028</v>
      </c>
      <c r="Z166" t="s">
        <v>10029</v>
      </c>
      <c r="AA166" t="s">
        <v>227</v>
      </c>
      <c r="AB166" t="s">
        <v>10030</v>
      </c>
      <c r="AD166">
        <v>566980648</v>
      </c>
      <c r="AE166">
        <v>566980648</v>
      </c>
      <c r="AF166" t="s">
        <v>10031</v>
      </c>
      <c r="AG166">
        <v>40297.62777777778</v>
      </c>
      <c r="AH166">
        <v>42450.168749999997</v>
      </c>
    </row>
    <row r="167" spans="1:34">
      <c r="A167" t="s">
        <v>227</v>
      </c>
      <c r="B167">
        <v>23</v>
      </c>
      <c r="C167" t="s">
        <v>249</v>
      </c>
      <c r="D167">
        <v>230356</v>
      </c>
      <c r="F167" t="s">
        <v>248</v>
      </c>
      <c r="G167" t="s">
        <v>7934</v>
      </c>
      <c r="H167" t="s">
        <v>7933</v>
      </c>
      <c r="I167">
        <v>19873</v>
      </c>
      <c r="J167" t="s">
        <v>7933</v>
      </c>
      <c r="K167" t="s">
        <v>7936</v>
      </c>
      <c r="L167" t="s">
        <v>10032</v>
      </c>
      <c r="M167" t="s">
        <v>10033</v>
      </c>
      <c r="N167" t="s">
        <v>10034</v>
      </c>
      <c r="O167" t="s">
        <v>10035</v>
      </c>
      <c r="Q167" t="s">
        <v>8429</v>
      </c>
      <c r="S167">
        <v>9</v>
      </c>
      <c r="T167">
        <v>0</v>
      </c>
      <c r="U167">
        <v>9</v>
      </c>
      <c r="V167" t="s">
        <v>9234</v>
      </c>
      <c r="W167" t="s">
        <v>10036</v>
      </c>
      <c r="X167" t="s">
        <v>9236</v>
      </c>
      <c r="Y167" t="s">
        <v>8928</v>
      </c>
      <c r="Z167" t="s">
        <v>7936</v>
      </c>
      <c r="AA167" t="s">
        <v>227</v>
      </c>
      <c r="AB167" t="s">
        <v>10037</v>
      </c>
      <c r="AC167" t="s">
        <v>10038</v>
      </c>
      <c r="AD167" t="s">
        <v>10033</v>
      </c>
      <c r="AE167" t="s">
        <v>10034</v>
      </c>
      <c r="AF167" t="s">
        <v>10039</v>
      </c>
      <c r="AG167">
        <v>40610.210416666669</v>
      </c>
      <c r="AH167">
        <v>42431.335416666669</v>
      </c>
    </row>
    <row r="168" spans="1:34">
      <c r="A168" t="s">
        <v>227</v>
      </c>
      <c r="B168">
        <v>23</v>
      </c>
      <c r="C168" t="s">
        <v>249</v>
      </c>
      <c r="F168" t="s">
        <v>248</v>
      </c>
      <c r="G168" t="s">
        <v>7992</v>
      </c>
      <c r="H168" t="s">
        <v>7991</v>
      </c>
      <c r="I168">
        <v>31081</v>
      </c>
      <c r="J168" t="s">
        <v>7993</v>
      </c>
      <c r="K168" t="s">
        <v>4657</v>
      </c>
      <c r="L168" t="s">
        <v>10040</v>
      </c>
      <c r="M168" t="s">
        <v>10041</v>
      </c>
      <c r="N168" t="s">
        <v>10041</v>
      </c>
      <c r="O168" t="s">
        <v>4654</v>
      </c>
      <c r="Q168" t="s">
        <v>8429</v>
      </c>
      <c r="S168">
        <v>3</v>
      </c>
      <c r="T168">
        <v>2</v>
      </c>
      <c r="U168">
        <v>5</v>
      </c>
      <c r="V168" t="s">
        <v>10042</v>
      </c>
      <c r="W168" t="s">
        <v>10043</v>
      </c>
      <c r="X168" t="s">
        <v>10044</v>
      </c>
      <c r="Y168" t="s">
        <v>10045</v>
      </c>
      <c r="Z168" t="s">
        <v>4657</v>
      </c>
      <c r="AA168" t="s">
        <v>227</v>
      </c>
      <c r="AB168" t="s">
        <v>4658</v>
      </c>
      <c r="AD168" t="s">
        <v>10041</v>
      </c>
      <c r="AE168" t="s">
        <v>10041</v>
      </c>
      <c r="AF168" t="s">
        <v>10046</v>
      </c>
      <c r="AG168">
        <v>42457.335416666669</v>
      </c>
      <c r="AH168">
        <v>42466.50277777778</v>
      </c>
    </row>
    <row r="169" spans="1:34">
      <c r="A169" t="s">
        <v>227</v>
      </c>
      <c r="B169">
        <v>23</v>
      </c>
      <c r="C169" t="s">
        <v>249</v>
      </c>
      <c r="D169">
        <v>230399</v>
      </c>
      <c r="F169" t="s">
        <v>248</v>
      </c>
      <c r="G169" t="s">
        <v>8017</v>
      </c>
      <c r="H169" t="s">
        <v>8016</v>
      </c>
      <c r="I169">
        <v>27921</v>
      </c>
      <c r="J169" t="s">
        <v>8018</v>
      </c>
      <c r="K169" t="s">
        <v>8039</v>
      </c>
      <c r="L169" t="s">
        <v>10047</v>
      </c>
      <c r="M169" t="s">
        <v>10048</v>
      </c>
      <c r="N169" t="s">
        <v>10048</v>
      </c>
      <c r="O169" t="s">
        <v>8036</v>
      </c>
      <c r="Q169" t="s">
        <v>8429</v>
      </c>
      <c r="S169">
        <v>4</v>
      </c>
      <c r="T169">
        <v>3</v>
      </c>
      <c r="U169">
        <v>7</v>
      </c>
      <c r="V169" t="s">
        <v>10049</v>
      </c>
      <c r="W169" t="s">
        <v>10050</v>
      </c>
      <c r="X169" t="s">
        <v>10051</v>
      </c>
      <c r="Y169" t="s">
        <v>9621</v>
      </c>
      <c r="Z169" t="s">
        <v>8039</v>
      </c>
      <c r="AA169" t="s">
        <v>227</v>
      </c>
      <c r="AB169" t="s">
        <v>10052</v>
      </c>
      <c r="AD169" t="s">
        <v>10048</v>
      </c>
      <c r="AE169" t="s">
        <v>10048</v>
      </c>
      <c r="AF169" t="s">
        <v>10053</v>
      </c>
      <c r="AG169">
        <v>41375.169444444444</v>
      </c>
      <c r="AH169">
        <v>42458.293749999997</v>
      </c>
    </row>
    <row r="170" spans="1:34">
      <c r="A170" t="s">
        <v>227</v>
      </c>
      <c r="B170">
        <v>23</v>
      </c>
      <c r="C170" t="s">
        <v>249</v>
      </c>
      <c r="D170">
        <v>230390</v>
      </c>
      <c r="F170" t="s">
        <v>248</v>
      </c>
      <c r="G170" t="s">
        <v>8065</v>
      </c>
      <c r="H170" t="s">
        <v>8064</v>
      </c>
      <c r="I170">
        <v>27723</v>
      </c>
      <c r="J170" t="s">
        <v>8066</v>
      </c>
      <c r="K170" t="s">
        <v>6361</v>
      </c>
      <c r="L170" t="s">
        <v>10054</v>
      </c>
      <c r="M170" t="s">
        <v>10055</v>
      </c>
      <c r="N170" t="s">
        <v>10056</v>
      </c>
      <c r="O170" t="s">
        <v>8086</v>
      </c>
      <c r="Q170" t="s">
        <v>8429</v>
      </c>
      <c r="S170">
        <v>11</v>
      </c>
      <c r="T170">
        <v>17</v>
      </c>
      <c r="U170">
        <v>28</v>
      </c>
      <c r="V170" t="s">
        <v>10015</v>
      </c>
      <c r="W170" t="s">
        <v>10057</v>
      </c>
      <c r="X170" t="s">
        <v>10017</v>
      </c>
      <c r="Y170" t="s">
        <v>10058</v>
      </c>
      <c r="Z170" t="s">
        <v>6361</v>
      </c>
      <c r="AA170" t="s">
        <v>227</v>
      </c>
      <c r="AB170" t="s">
        <v>10059</v>
      </c>
      <c r="AC170" t="s">
        <v>10060</v>
      </c>
      <c r="AD170" t="s">
        <v>10055</v>
      </c>
      <c r="AE170" t="s">
        <v>10056</v>
      </c>
      <c r="AF170" t="s">
        <v>10061</v>
      </c>
      <c r="AG170">
        <v>41339.168749999997</v>
      </c>
      <c r="AH170">
        <v>42457.293749999997</v>
      </c>
    </row>
    <row r="171" spans="1:34">
      <c r="A171" t="s">
        <v>227</v>
      </c>
      <c r="B171">
        <v>23</v>
      </c>
      <c r="C171" t="s">
        <v>249</v>
      </c>
      <c r="F171" t="s">
        <v>248</v>
      </c>
      <c r="G171" t="s">
        <v>8209</v>
      </c>
      <c r="H171" t="s">
        <v>8208</v>
      </c>
      <c r="I171">
        <v>30940</v>
      </c>
      <c r="J171" t="s">
        <v>8210</v>
      </c>
      <c r="K171" t="s">
        <v>8217</v>
      </c>
      <c r="L171" t="s">
        <v>10062</v>
      </c>
      <c r="M171" t="s">
        <v>8220</v>
      </c>
      <c r="O171" t="s">
        <v>10063</v>
      </c>
      <c r="Q171" t="s">
        <v>8429</v>
      </c>
      <c r="S171">
        <v>4</v>
      </c>
      <c r="T171">
        <v>1</v>
      </c>
      <c r="U171">
        <v>5</v>
      </c>
      <c r="V171" t="s">
        <v>10064</v>
      </c>
      <c r="W171" t="s">
        <v>10065</v>
      </c>
      <c r="X171" t="s">
        <v>10066</v>
      </c>
      <c r="Y171" t="s">
        <v>10067</v>
      </c>
      <c r="Z171" t="s">
        <v>2083</v>
      </c>
      <c r="AA171" t="s">
        <v>227</v>
      </c>
      <c r="AB171" t="s">
        <v>8236</v>
      </c>
      <c r="AD171" t="s">
        <v>8237</v>
      </c>
      <c r="AF171" t="s">
        <v>8219</v>
      </c>
      <c r="AG171">
        <v>42439.252083333333</v>
      </c>
      <c r="AH171">
        <v>42443.168749999997</v>
      </c>
    </row>
    <row r="172" spans="1:34">
      <c r="A172" t="s">
        <v>227</v>
      </c>
      <c r="B172">
        <v>23</v>
      </c>
      <c r="C172" t="s">
        <v>249</v>
      </c>
      <c r="F172" t="s">
        <v>248</v>
      </c>
      <c r="G172" t="s">
        <v>8241</v>
      </c>
      <c r="H172" t="s">
        <v>8240</v>
      </c>
      <c r="I172">
        <v>31071</v>
      </c>
      <c r="J172" t="s">
        <v>8242</v>
      </c>
      <c r="K172" t="s">
        <v>8287</v>
      </c>
      <c r="L172" t="s">
        <v>10068</v>
      </c>
      <c r="M172" t="s">
        <v>8289</v>
      </c>
      <c r="O172" t="s">
        <v>10069</v>
      </c>
      <c r="Q172" t="s">
        <v>8429</v>
      </c>
      <c r="S172">
        <v>8</v>
      </c>
      <c r="T172">
        <v>3</v>
      </c>
      <c r="U172">
        <v>11</v>
      </c>
      <c r="V172" t="s">
        <v>9903</v>
      </c>
      <c r="W172" t="s">
        <v>10070</v>
      </c>
      <c r="X172" t="s">
        <v>9905</v>
      </c>
      <c r="Y172" t="s">
        <v>10071</v>
      </c>
      <c r="Z172" t="s">
        <v>2851</v>
      </c>
      <c r="AA172" t="s">
        <v>227</v>
      </c>
      <c r="AB172" t="s">
        <v>2852</v>
      </c>
      <c r="AD172" t="s">
        <v>10072</v>
      </c>
      <c r="AF172" t="s">
        <v>10073</v>
      </c>
      <c r="AG172">
        <v>42454.335416666669</v>
      </c>
      <c r="AH172">
        <v>42457.293749999997</v>
      </c>
    </row>
    <row r="173" spans="1:34">
      <c r="A173" t="s">
        <v>227</v>
      </c>
      <c r="B173">
        <v>23</v>
      </c>
      <c r="C173" t="s">
        <v>249</v>
      </c>
      <c r="D173">
        <v>230426</v>
      </c>
      <c r="F173" t="s">
        <v>248</v>
      </c>
      <c r="G173" t="s">
        <v>8310</v>
      </c>
      <c r="H173" t="s">
        <v>8309</v>
      </c>
      <c r="I173">
        <v>30204</v>
      </c>
      <c r="J173" t="s">
        <v>8309</v>
      </c>
      <c r="K173" t="s">
        <v>1518</v>
      </c>
      <c r="L173" t="s">
        <v>10074</v>
      </c>
      <c r="M173" t="s">
        <v>10075</v>
      </c>
      <c r="O173" t="s">
        <v>10076</v>
      </c>
      <c r="Q173" t="s">
        <v>8429</v>
      </c>
      <c r="S173">
        <v>6</v>
      </c>
      <c r="T173">
        <v>5</v>
      </c>
      <c r="U173">
        <v>11</v>
      </c>
      <c r="V173" t="s">
        <v>10077</v>
      </c>
      <c r="W173" t="s">
        <v>10078</v>
      </c>
      <c r="X173" t="s">
        <v>10079</v>
      </c>
      <c r="Y173" t="s">
        <v>10080</v>
      </c>
      <c r="Z173" t="s">
        <v>2845</v>
      </c>
      <c r="AA173" t="s">
        <v>227</v>
      </c>
      <c r="AB173" t="s">
        <v>8330</v>
      </c>
      <c r="AD173" t="s">
        <v>10081</v>
      </c>
      <c r="AF173" t="s">
        <v>10082</v>
      </c>
      <c r="AG173">
        <v>42060.251388888886</v>
      </c>
      <c r="AH173">
        <v>42454.335416666669</v>
      </c>
    </row>
    <row r="174" spans="1:34">
      <c r="A174" t="s">
        <v>227</v>
      </c>
      <c r="B174">
        <v>23</v>
      </c>
      <c r="C174" t="s">
        <v>249</v>
      </c>
      <c r="D174">
        <v>230436</v>
      </c>
      <c r="F174" t="s">
        <v>248</v>
      </c>
      <c r="G174" t="s">
        <v>8361</v>
      </c>
      <c r="H174" t="s">
        <v>8360</v>
      </c>
      <c r="I174">
        <v>30356</v>
      </c>
      <c r="J174" t="s">
        <v>8360</v>
      </c>
      <c r="K174" t="s">
        <v>8368</v>
      </c>
      <c r="L174" t="s">
        <v>10083</v>
      </c>
      <c r="M174" t="s">
        <v>10084</v>
      </c>
      <c r="O174" t="s">
        <v>8365</v>
      </c>
      <c r="Q174" t="s">
        <v>8429</v>
      </c>
      <c r="S174">
        <v>6</v>
      </c>
      <c r="T174">
        <v>1</v>
      </c>
      <c r="U174">
        <v>7</v>
      </c>
      <c r="V174" t="s">
        <v>10085</v>
      </c>
      <c r="W174" t="s">
        <v>10086</v>
      </c>
      <c r="X174" t="s">
        <v>10087</v>
      </c>
      <c r="Y174" t="s">
        <v>10088</v>
      </c>
      <c r="Z174" t="s">
        <v>3779</v>
      </c>
      <c r="AA174" t="s">
        <v>227</v>
      </c>
      <c r="AB174" t="s">
        <v>10089</v>
      </c>
      <c r="AC174" t="s">
        <v>10090</v>
      </c>
      <c r="AD174" t="s">
        <v>10091</v>
      </c>
      <c r="AF174" t="s">
        <v>10092</v>
      </c>
      <c r="AG174">
        <v>42093.168749999997</v>
      </c>
      <c r="AH174">
        <v>42466.50277777778</v>
      </c>
    </row>
  </sheetData>
  <phoneticPr fontId="38"/>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sheetPr>
  <dimension ref="A1:AJ3462"/>
  <sheetViews>
    <sheetView workbookViewId="0">
      <selection activeCell="A30" sqref="A30"/>
    </sheetView>
  </sheetViews>
  <sheetFormatPr defaultRowHeight="13.5"/>
  <cols>
    <col min="2" max="2" width="9.875" customWidth="1"/>
    <col min="13" max="13" width="23.875" bestFit="1" customWidth="1"/>
  </cols>
  <sheetData>
    <row r="1" spans="1:36">
      <c r="A1" t="s">
        <v>204</v>
      </c>
      <c r="B1" s="39" t="s">
        <v>194</v>
      </c>
      <c r="C1" t="s">
        <v>195</v>
      </c>
      <c r="D1" t="s">
        <v>196</v>
      </c>
      <c r="E1" t="s">
        <v>11</v>
      </c>
      <c r="F1" t="s">
        <v>197</v>
      </c>
      <c r="G1" t="s">
        <v>198</v>
      </c>
      <c r="H1" t="s">
        <v>199</v>
      </c>
      <c r="I1" t="s">
        <v>200</v>
      </c>
      <c r="J1" t="s">
        <v>201</v>
      </c>
      <c r="K1" t="s">
        <v>202</v>
      </c>
      <c r="L1" t="s">
        <v>203</v>
      </c>
      <c r="M1" t="s">
        <v>204</v>
      </c>
      <c r="N1" t="s">
        <v>205</v>
      </c>
      <c r="O1" t="s">
        <v>206</v>
      </c>
      <c r="P1" t="s">
        <v>12</v>
      </c>
      <c r="Q1" t="s">
        <v>207</v>
      </c>
      <c r="R1" t="s">
        <v>208</v>
      </c>
      <c r="S1" t="s">
        <v>209</v>
      </c>
      <c r="T1" t="s">
        <v>210</v>
      </c>
      <c r="U1" t="s">
        <v>211</v>
      </c>
      <c r="V1" t="s">
        <v>212</v>
      </c>
      <c r="W1" t="s">
        <v>213</v>
      </c>
      <c r="X1" t="s">
        <v>214</v>
      </c>
      <c r="Y1" t="s">
        <v>215</v>
      </c>
      <c r="Z1" t="s">
        <v>216</v>
      </c>
      <c r="AA1" t="s">
        <v>217</v>
      </c>
      <c r="AB1" t="s">
        <v>218</v>
      </c>
      <c r="AC1" t="s">
        <v>219</v>
      </c>
      <c r="AD1" t="s">
        <v>220</v>
      </c>
      <c r="AE1" t="s">
        <v>221</v>
      </c>
      <c r="AF1" t="s">
        <v>222</v>
      </c>
      <c r="AG1" t="s">
        <v>223</v>
      </c>
      <c r="AH1" t="s">
        <v>224</v>
      </c>
      <c r="AI1" t="s">
        <v>225</v>
      </c>
      <c r="AJ1" t="s">
        <v>226</v>
      </c>
    </row>
    <row r="2" spans="1:36">
      <c r="A2" t="s">
        <v>10127</v>
      </c>
      <c r="B2">
        <v>2959126</v>
      </c>
      <c r="C2" t="s">
        <v>10128</v>
      </c>
      <c r="D2" t="s">
        <v>10129</v>
      </c>
      <c r="E2" t="s">
        <v>242</v>
      </c>
      <c r="F2">
        <v>23</v>
      </c>
      <c r="G2" t="s">
        <v>227</v>
      </c>
      <c r="H2">
        <v>19080</v>
      </c>
      <c r="I2" t="s">
        <v>8462</v>
      </c>
      <c r="J2" t="s">
        <v>8461</v>
      </c>
      <c r="K2" t="s">
        <v>8463</v>
      </c>
      <c r="L2">
        <v>19830414</v>
      </c>
      <c r="M2" t="s">
        <v>10127</v>
      </c>
      <c r="N2">
        <v>230074</v>
      </c>
      <c r="Q2" t="s">
        <v>248</v>
      </c>
      <c r="S2" t="s">
        <v>8460</v>
      </c>
      <c r="T2" t="s">
        <v>8804</v>
      </c>
      <c r="U2" t="s">
        <v>227</v>
      </c>
      <c r="V2" t="s">
        <v>10130</v>
      </c>
      <c r="X2" t="s">
        <v>267</v>
      </c>
      <c r="Z2" t="s">
        <v>229</v>
      </c>
      <c r="AB2" t="s">
        <v>439</v>
      </c>
      <c r="AD2" t="s">
        <v>439</v>
      </c>
      <c r="AG2" t="s">
        <v>253</v>
      </c>
    </row>
    <row r="3" spans="1:36">
      <c r="A3" t="s">
        <v>10131</v>
      </c>
      <c r="B3">
        <v>5182622</v>
      </c>
      <c r="C3" t="s">
        <v>10132</v>
      </c>
      <c r="D3" t="s">
        <v>10133</v>
      </c>
      <c r="E3" t="s">
        <v>242</v>
      </c>
      <c r="F3">
        <v>23</v>
      </c>
      <c r="G3" t="s">
        <v>227</v>
      </c>
      <c r="H3">
        <v>19080</v>
      </c>
      <c r="I3" t="s">
        <v>8462</v>
      </c>
      <c r="J3" t="s">
        <v>8461</v>
      </c>
      <c r="K3" t="s">
        <v>8463</v>
      </c>
      <c r="L3">
        <v>19861228</v>
      </c>
      <c r="M3" t="s">
        <v>10131</v>
      </c>
      <c r="N3">
        <v>230074</v>
      </c>
      <c r="Q3" t="s">
        <v>248</v>
      </c>
      <c r="S3" t="s">
        <v>8460</v>
      </c>
      <c r="T3" t="s">
        <v>10134</v>
      </c>
      <c r="U3" t="s">
        <v>227</v>
      </c>
      <c r="V3" t="s">
        <v>10135</v>
      </c>
      <c r="W3" t="s">
        <v>10136</v>
      </c>
      <c r="X3" t="s">
        <v>228</v>
      </c>
      <c r="Z3" t="s">
        <v>229</v>
      </c>
      <c r="AB3" t="s">
        <v>265</v>
      </c>
      <c r="AD3" t="s">
        <v>265</v>
      </c>
      <c r="AG3" t="s">
        <v>253</v>
      </c>
    </row>
    <row r="4" spans="1:36">
      <c r="A4" t="s">
        <v>10137</v>
      </c>
      <c r="B4">
        <v>61878333</v>
      </c>
      <c r="C4" t="s">
        <v>10138</v>
      </c>
      <c r="D4" t="s">
        <v>10139</v>
      </c>
      <c r="E4" t="s">
        <v>242</v>
      </c>
      <c r="F4">
        <v>23</v>
      </c>
      <c r="G4" t="s">
        <v>227</v>
      </c>
      <c r="H4">
        <v>19080</v>
      </c>
      <c r="I4" t="s">
        <v>8462</v>
      </c>
      <c r="J4" t="s">
        <v>8461</v>
      </c>
      <c r="K4" t="s">
        <v>8463</v>
      </c>
      <c r="L4">
        <v>19970403</v>
      </c>
      <c r="M4" t="s">
        <v>10137</v>
      </c>
      <c r="N4">
        <v>230074</v>
      </c>
      <c r="Q4" t="s">
        <v>248</v>
      </c>
      <c r="S4" t="s">
        <v>8460</v>
      </c>
      <c r="T4" t="s">
        <v>10140</v>
      </c>
      <c r="U4" t="s">
        <v>227</v>
      </c>
      <c r="V4" t="s">
        <v>10141</v>
      </c>
      <c r="X4" t="s">
        <v>228</v>
      </c>
      <c r="Z4" t="s">
        <v>229</v>
      </c>
      <c r="AB4" t="s">
        <v>227</v>
      </c>
      <c r="AD4" t="s">
        <v>227</v>
      </c>
      <c r="AG4" t="s">
        <v>253</v>
      </c>
    </row>
    <row r="5" spans="1:36">
      <c r="A5" t="s">
        <v>10142</v>
      </c>
      <c r="B5">
        <v>3113311</v>
      </c>
      <c r="C5" t="s">
        <v>10143</v>
      </c>
      <c r="D5" t="s">
        <v>10144</v>
      </c>
      <c r="E5" t="s">
        <v>242</v>
      </c>
      <c r="F5">
        <v>23</v>
      </c>
      <c r="G5" t="s">
        <v>227</v>
      </c>
      <c r="H5">
        <v>19080</v>
      </c>
      <c r="I5" t="s">
        <v>8462</v>
      </c>
      <c r="J5" t="s">
        <v>8461</v>
      </c>
      <c r="K5" t="s">
        <v>8463</v>
      </c>
      <c r="L5">
        <v>19900717</v>
      </c>
      <c r="M5" t="s">
        <v>10142</v>
      </c>
      <c r="N5">
        <v>230074</v>
      </c>
      <c r="Q5" t="s">
        <v>248</v>
      </c>
      <c r="S5" t="s">
        <v>8460</v>
      </c>
      <c r="T5" t="s">
        <v>10145</v>
      </c>
      <c r="U5" t="s">
        <v>227</v>
      </c>
      <c r="V5" t="s">
        <v>10146</v>
      </c>
      <c r="W5" t="s">
        <v>10147</v>
      </c>
      <c r="X5" t="s">
        <v>228</v>
      </c>
      <c r="Z5" t="s">
        <v>229</v>
      </c>
      <c r="AB5" t="s">
        <v>1073</v>
      </c>
      <c r="AD5" t="s">
        <v>1073</v>
      </c>
      <c r="AG5" t="s">
        <v>253</v>
      </c>
    </row>
    <row r="6" spans="1:36">
      <c r="A6" t="s">
        <v>10148</v>
      </c>
      <c r="B6">
        <v>45529833</v>
      </c>
      <c r="C6" t="s">
        <v>10149</v>
      </c>
      <c r="D6" t="s">
        <v>10150</v>
      </c>
      <c r="E6" t="s">
        <v>242</v>
      </c>
      <c r="F6">
        <v>23</v>
      </c>
      <c r="G6" t="s">
        <v>227</v>
      </c>
      <c r="H6">
        <v>19080</v>
      </c>
      <c r="I6" t="s">
        <v>8462</v>
      </c>
      <c r="J6" t="s">
        <v>8461</v>
      </c>
      <c r="K6" t="s">
        <v>8463</v>
      </c>
      <c r="L6">
        <v>19720814</v>
      </c>
      <c r="M6" t="s">
        <v>10148</v>
      </c>
      <c r="N6">
        <v>230074</v>
      </c>
      <c r="Q6" t="s">
        <v>248</v>
      </c>
      <c r="S6" t="s">
        <v>8460</v>
      </c>
      <c r="T6" t="s">
        <v>10151</v>
      </c>
      <c r="U6" t="s">
        <v>227</v>
      </c>
      <c r="V6" t="s">
        <v>10152</v>
      </c>
      <c r="X6" t="s">
        <v>228</v>
      </c>
      <c r="Z6" t="s">
        <v>229</v>
      </c>
      <c r="AB6" t="s">
        <v>227</v>
      </c>
      <c r="AD6" t="s">
        <v>227</v>
      </c>
      <c r="AG6" t="s">
        <v>253</v>
      </c>
    </row>
    <row r="7" spans="1:36">
      <c r="A7" t="s">
        <v>10153</v>
      </c>
      <c r="B7">
        <v>3113210</v>
      </c>
      <c r="C7" t="s">
        <v>10154</v>
      </c>
      <c r="D7" t="s">
        <v>10155</v>
      </c>
      <c r="E7" t="s">
        <v>242</v>
      </c>
      <c r="F7">
        <v>23</v>
      </c>
      <c r="G7" t="s">
        <v>227</v>
      </c>
      <c r="H7">
        <v>19080</v>
      </c>
      <c r="I7" t="s">
        <v>8462</v>
      </c>
      <c r="J7" t="s">
        <v>8461</v>
      </c>
      <c r="K7" t="s">
        <v>8463</v>
      </c>
      <c r="L7">
        <v>19850714</v>
      </c>
      <c r="M7" t="s">
        <v>10153</v>
      </c>
      <c r="N7">
        <v>230074</v>
      </c>
      <c r="Q7" t="s">
        <v>248</v>
      </c>
      <c r="S7" t="s">
        <v>8460</v>
      </c>
      <c r="T7" t="s">
        <v>10156</v>
      </c>
      <c r="U7" t="s">
        <v>227</v>
      </c>
      <c r="V7" t="s">
        <v>10157</v>
      </c>
      <c r="W7" t="s">
        <v>10158</v>
      </c>
      <c r="X7" t="s">
        <v>228</v>
      </c>
      <c r="Z7" t="s">
        <v>229</v>
      </c>
      <c r="AB7" t="s">
        <v>227</v>
      </c>
      <c r="AD7" t="s">
        <v>227</v>
      </c>
      <c r="AG7" t="s">
        <v>253</v>
      </c>
    </row>
    <row r="8" spans="1:36">
      <c r="A8" t="s">
        <v>10159</v>
      </c>
      <c r="B8">
        <v>72864936</v>
      </c>
      <c r="C8" t="s">
        <v>10160</v>
      </c>
      <c r="D8" t="s">
        <v>10161</v>
      </c>
      <c r="E8" t="s">
        <v>242</v>
      </c>
      <c r="F8">
        <v>23</v>
      </c>
      <c r="G8" t="s">
        <v>227</v>
      </c>
      <c r="H8">
        <v>8196</v>
      </c>
      <c r="I8" t="s">
        <v>8479</v>
      </c>
      <c r="J8" t="s">
        <v>8478</v>
      </c>
      <c r="K8" t="s">
        <v>8480</v>
      </c>
      <c r="L8">
        <v>19650220</v>
      </c>
      <c r="M8" t="s">
        <v>10159</v>
      </c>
      <c r="N8">
        <v>230068</v>
      </c>
      <c r="O8" t="s">
        <v>247</v>
      </c>
      <c r="Q8" t="s">
        <v>248</v>
      </c>
      <c r="S8" t="s">
        <v>8460</v>
      </c>
      <c r="T8" t="s">
        <v>10162</v>
      </c>
      <c r="U8" t="s">
        <v>227</v>
      </c>
      <c r="V8" t="s">
        <v>10163</v>
      </c>
      <c r="W8" t="s">
        <v>10164</v>
      </c>
      <c r="X8" t="s">
        <v>267</v>
      </c>
      <c r="Z8" t="s">
        <v>229</v>
      </c>
      <c r="AG8" t="s">
        <v>253</v>
      </c>
    </row>
    <row r="9" spans="1:36">
      <c r="A9" t="s">
        <v>10165</v>
      </c>
      <c r="B9">
        <v>3119519</v>
      </c>
      <c r="C9" t="s">
        <v>10166</v>
      </c>
      <c r="D9" t="s">
        <v>10167</v>
      </c>
      <c r="E9" t="s">
        <v>242</v>
      </c>
      <c r="F9">
        <v>23</v>
      </c>
      <c r="G9" t="s">
        <v>227</v>
      </c>
      <c r="H9">
        <v>8196</v>
      </c>
      <c r="I9" t="s">
        <v>8479</v>
      </c>
      <c r="J9" t="s">
        <v>8478</v>
      </c>
      <c r="K9" t="s">
        <v>8480</v>
      </c>
      <c r="L9">
        <v>19870727</v>
      </c>
      <c r="M9" t="s">
        <v>10165</v>
      </c>
      <c r="N9">
        <v>230068</v>
      </c>
      <c r="Q9" t="s">
        <v>248</v>
      </c>
      <c r="S9" t="s">
        <v>8460</v>
      </c>
      <c r="T9" t="s">
        <v>10168</v>
      </c>
      <c r="U9" t="s">
        <v>227</v>
      </c>
      <c r="V9" t="s">
        <v>10169</v>
      </c>
      <c r="X9" t="s">
        <v>267</v>
      </c>
      <c r="Z9" t="s">
        <v>229</v>
      </c>
      <c r="AB9" t="s">
        <v>227</v>
      </c>
      <c r="AD9" t="s">
        <v>227</v>
      </c>
      <c r="AG9" t="s">
        <v>253</v>
      </c>
    </row>
    <row r="10" spans="1:36">
      <c r="A10" t="s">
        <v>10170</v>
      </c>
      <c r="B10">
        <v>46039830</v>
      </c>
      <c r="C10" t="s">
        <v>10171</v>
      </c>
      <c r="D10" t="s">
        <v>10172</v>
      </c>
      <c r="E10" t="s">
        <v>242</v>
      </c>
      <c r="F10">
        <v>23</v>
      </c>
      <c r="G10" t="s">
        <v>227</v>
      </c>
      <c r="H10">
        <v>8196</v>
      </c>
      <c r="I10" t="s">
        <v>8479</v>
      </c>
      <c r="J10" t="s">
        <v>8478</v>
      </c>
      <c r="K10" t="s">
        <v>8480</v>
      </c>
      <c r="L10">
        <v>19700606</v>
      </c>
      <c r="M10" t="s">
        <v>10170</v>
      </c>
      <c r="N10">
        <v>230068</v>
      </c>
      <c r="Q10" t="s">
        <v>248</v>
      </c>
      <c r="S10" t="s">
        <v>8460</v>
      </c>
      <c r="T10" t="s">
        <v>10173</v>
      </c>
      <c r="U10" t="s">
        <v>227</v>
      </c>
      <c r="V10" t="s">
        <v>10174</v>
      </c>
      <c r="W10" t="s">
        <v>10175</v>
      </c>
      <c r="X10" t="s">
        <v>267</v>
      </c>
      <c r="Z10" t="s">
        <v>229</v>
      </c>
      <c r="AG10" t="s">
        <v>253</v>
      </c>
    </row>
    <row r="11" spans="1:36">
      <c r="A11" t="s">
        <v>10176</v>
      </c>
      <c r="B11">
        <v>53602117</v>
      </c>
      <c r="C11" t="s">
        <v>10177</v>
      </c>
      <c r="D11" t="s">
        <v>10178</v>
      </c>
      <c r="E11" t="s">
        <v>262</v>
      </c>
      <c r="F11">
        <v>23</v>
      </c>
      <c r="G11" t="s">
        <v>227</v>
      </c>
      <c r="H11">
        <v>8196</v>
      </c>
      <c r="I11" t="s">
        <v>8479</v>
      </c>
      <c r="J11" t="s">
        <v>8478</v>
      </c>
      <c r="K11" t="s">
        <v>8480</v>
      </c>
      <c r="L11">
        <v>19890510</v>
      </c>
      <c r="M11" t="s">
        <v>10176</v>
      </c>
      <c r="N11">
        <v>230068</v>
      </c>
      <c r="O11" t="s">
        <v>247</v>
      </c>
      <c r="Q11" t="s">
        <v>248</v>
      </c>
      <c r="S11" t="s">
        <v>8460</v>
      </c>
      <c r="T11" t="s">
        <v>10179</v>
      </c>
      <c r="U11" t="s">
        <v>227</v>
      </c>
      <c r="V11" t="s">
        <v>10180</v>
      </c>
      <c r="W11" t="s">
        <v>10181</v>
      </c>
      <c r="X11" t="s">
        <v>267</v>
      </c>
      <c r="Z11" t="s">
        <v>229</v>
      </c>
      <c r="AG11" t="s">
        <v>253</v>
      </c>
    </row>
    <row r="12" spans="1:36">
      <c r="A12" t="s">
        <v>10182</v>
      </c>
      <c r="B12">
        <v>3031916</v>
      </c>
      <c r="C12" t="s">
        <v>10183</v>
      </c>
      <c r="D12" t="s">
        <v>10184</v>
      </c>
      <c r="E12" t="s">
        <v>262</v>
      </c>
      <c r="F12">
        <v>23</v>
      </c>
      <c r="G12" t="s">
        <v>227</v>
      </c>
      <c r="H12">
        <v>8196</v>
      </c>
      <c r="I12" t="s">
        <v>8479</v>
      </c>
      <c r="J12" t="s">
        <v>8478</v>
      </c>
      <c r="K12" t="s">
        <v>8480</v>
      </c>
      <c r="L12">
        <v>19650610</v>
      </c>
      <c r="M12" t="s">
        <v>10182</v>
      </c>
      <c r="N12">
        <v>230068</v>
      </c>
      <c r="Q12" t="s">
        <v>248</v>
      </c>
      <c r="S12" t="s">
        <v>8460</v>
      </c>
      <c r="T12" t="s">
        <v>10151</v>
      </c>
      <c r="U12" t="s">
        <v>227</v>
      </c>
      <c r="V12" t="s">
        <v>10185</v>
      </c>
      <c r="X12" t="s">
        <v>349</v>
      </c>
      <c r="Z12" t="s">
        <v>229</v>
      </c>
      <c r="AG12" t="s">
        <v>253</v>
      </c>
    </row>
    <row r="13" spans="1:36">
      <c r="A13" t="s">
        <v>10186</v>
      </c>
      <c r="B13">
        <v>2958630</v>
      </c>
      <c r="C13" t="s">
        <v>8483</v>
      </c>
      <c r="D13" t="s">
        <v>10187</v>
      </c>
      <c r="E13" t="s">
        <v>242</v>
      </c>
      <c r="F13">
        <v>23</v>
      </c>
      <c r="G13" t="s">
        <v>227</v>
      </c>
      <c r="H13">
        <v>8196</v>
      </c>
      <c r="I13" t="s">
        <v>8479</v>
      </c>
      <c r="J13" t="s">
        <v>8478</v>
      </c>
      <c r="K13" t="s">
        <v>8480</v>
      </c>
      <c r="L13">
        <v>19840620</v>
      </c>
      <c r="M13" t="s">
        <v>10186</v>
      </c>
      <c r="N13">
        <v>230068</v>
      </c>
      <c r="Q13" t="s">
        <v>248</v>
      </c>
      <c r="S13" t="s">
        <v>8460</v>
      </c>
      <c r="T13" t="s">
        <v>4184</v>
      </c>
      <c r="U13" t="s">
        <v>227</v>
      </c>
      <c r="V13" t="s">
        <v>10188</v>
      </c>
      <c r="W13" t="s">
        <v>10189</v>
      </c>
      <c r="X13" t="s">
        <v>267</v>
      </c>
      <c r="Y13" t="s">
        <v>10190</v>
      </c>
      <c r="Z13" t="s">
        <v>680</v>
      </c>
      <c r="AB13" t="s">
        <v>227</v>
      </c>
      <c r="AD13" t="s">
        <v>227</v>
      </c>
      <c r="AG13" t="s">
        <v>253</v>
      </c>
    </row>
    <row r="14" spans="1:36">
      <c r="A14" t="s">
        <v>10191</v>
      </c>
      <c r="B14">
        <v>2958731</v>
      </c>
      <c r="C14" t="s">
        <v>10192</v>
      </c>
      <c r="D14" t="s">
        <v>10193</v>
      </c>
      <c r="E14" t="s">
        <v>242</v>
      </c>
      <c r="F14">
        <v>23</v>
      </c>
      <c r="G14" t="s">
        <v>227</v>
      </c>
      <c r="H14">
        <v>8196</v>
      </c>
      <c r="I14" t="s">
        <v>8479</v>
      </c>
      <c r="J14" t="s">
        <v>8478</v>
      </c>
      <c r="K14" t="s">
        <v>8480</v>
      </c>
      <c r="L14">
        <v>19820813</v>
      </c>
      <c r="M14" t="s">
        <v>10191</v>
      </c>
      <c r="N14">
        <v>230068</v>
      </c>
      <c r="Q14" t="s">
        <v>248</v>
      </c>
      <c r="S14" t="s">
        <v>8460</v>
      </c>
      <c r="T14" t="s">
        <v>3564</v>
      </c>
      <c r="U14" t="s">
        <v>227</v>
      </c>
      <c r="V14" t="s">
        <v>10194</v>
      </c>
      <c r="X14" t="s">
        <v>228</v>
      </c>
      <c r="Z14" t="s">
        <v>229</v>
      </c>
    </row>
    <row r="15" spans="1:36">
      <c r="A15" t="s">
        <v>10229</v>
      </c>
      <c r="B15">
        <v>98119533</v>
      </c>
      <c r="C15" t="s">
        <v>10230</v>
      </c>
      <c r="D15" t="s">
        <v>10231</v>
      </c>
      <c r="E15" t="s">
        <v>242</v>
      </c>
      <c r="F15">
        <v>23</v>
      </c>
      <c r="G15" t="s">
        <v>227</v>
      </c>
      <c r="H15">
        <v>27733</v>
      </c>
      <c r="I15" t="s">
        <v>8544</v>
      </c>
      <c r="J15" t="s">
        <v>8543</v>
      </c>
      <c r="K15" t="s">
        <v>8545</v>
      </c>
      <c r="L15">
        <v>20031122</v>
      </c>
      <c r="M15" t="s">
        <v>10229</v>
      </c>
      <c r="N15">
        <v>230391</v>
      </c>
      <c r="Q15" t="s">
        <v>248</v>
      </c>
      <c r="S15" t="s">
        <v>8460</v>
      </c>
      <c r="T15" t="s">
        <v>10232</v>
      </c>
      <c r="U15" t="s">
        <v>227</v>
      </c>
      <c r="V15" t="s">
        <v>10233</v>
      </c>
      <c r="X15" t="s">
        <v>228</v>
      </c>
      <c r="Z15" t="s">
        <v>229</v>
      </c>
      <c r="AG15" t="s">
        <v>253</v>
      </c>
    </row>
    <row r="16" spans="1:36">
      <c r="A16" t="s">
        <v>10234</v>
      </c>
      <c r="B16">
        <v>96687945</v>
      </c>
      <c r="C16" t="s">
        <v>10235</v>
      </c>
      <c r="D16" t="s">
        <v>10236</v>
      </c>
      <c r="E16" t="s">
        <v>242</v>
      </c>
      <c r="F16">
        <v>23</v>
      </c>
      <c r="G16" t="s">
        <v>227</v>
      </c>
      <c r="H16">
        <v>27733</v>
      </c>
      <c r="I16" t="s">
        <v>8544</v>
      </c>
      <c r="J16" t="s">
        <v>8543</v>
      </c>
      <c r="K16" t="s">
        <v>8545</v>
      </c>
      <c r="L16">
        <v>20031216</v>
      </c>
      <c r="M16" t="s">
        <v>10234</v>
      </c>
      <c r="N16">
        <v>230391</v>
      </c>
      <c r="Q16" t="s">
        <v>248</v>
      </c>
      <c r="S16" t="s">
        <v>8460</v>
      </c>
      <c r="T16" t="s">
        <v>5776</v>
      </c>
      <c r="U16" t="s">
        <v>227</v>
      </c>
      <c r="V16" t="s">
        <v>10237</v>
      </c>
      <c r="X16" t="s">
        <v>228</v>
      </c>
      <c r="Z16" t="s">
        <v>229</v>
      </c>
      <c r="AG16" t="s">
        <v>253</v>
      </c>
    </row>
    <row r="17" spans="1:33">
      <c r="A17" t="s">
        <v>10238</v>
      </c>
      <c r="B17">
        <v>73086125</v>
      </c>
      <c r="C17" t="s">
        <v>10239</v>
      </c>
      <c r="D17" t="s">
        <v>10240</v>
      </c>
      <c r="E17" t="s">
        <v>262</v>
      </c>
      <c r="F17">
        <v>23</v>
      </c>
      <c r="G17" t="s">
        <v>227</v>
      </c>
      <c r="H17">
        <v>27733</v>
      </c>
      <c r="I17" t="s">
        <v>8544</v>
      </c>
      <c r="J17" t="s">
        <v>8543</v>
      </c>
      <c r="K17" t="s">
        <v>8545</v>
      </c>
      <c r="L17">
        <v>20010908</v>
      </c>
      <c r="M17" t="s">
        <v>10238</v>
      </c>
      <c r="N17">
        <v>230391</v>
      </c>
      <c r="Q17" t="s">
        <v>248</v>
      </c>
      <c r="S17" t="s">
        <v>8460</v>
      </c>
      <c r="T17" t="s">
        <v>10241</v>
      </c>
      <c r="U17" t="s">
        <v>227</v>
      </c>
      <c r="V17" t="s">
        <v>10242</v>
      </c>
      <c r="X17" t="s">
        <v>228</v>
      </c>
      <c r="Z17" t="s">
        <v>229</v>
      </c>
      <c r="AG17" t="s">
        <v>253</v>
      </c>
    </row>
    <row r="18" spans="1:33">
      <c r="A18" t="s">
        <v>10243</v>
      </c>
      <c r="B18">
        <v>96687844</v>
      </c>
      <c r="C18" t="s">
        <v>10244</v>
      </c>
      <c r="D18" t="s">
        <v>10245</v>
      </c>
      <c r="E18" t="s">
        <v>242</v>
      </c>
      <c r="F18">
        <v>23</v>
      </c>
      <c r="G18" t="s">
        <v>227</v>
      </c>
      <c r="H18">
        <v>27733</v>
      </c>
      <c r="I18" t="s">
        <v>8544</v>
      </c>
      <c r="J18" t="s">
        <v>8543</v>
      </c>
      <c r="K18" t="s">
        <v>8545</v>
      </c>
      <c r="L18">
        <v>20030826</v>
      </c>
      <c r="M18" t="s">
        <v>10243</v>
      </c>
      <c r="N18">
        <v>230391</v>
      </c>
      <c r="Q18" t="s">
        <v>248</v>
      </c>
      <c r="S18" t="s">
        <v>8460</v>
      </c>
      <c r="T18" t="s">
        <v>10246</v>
      </c>
      <c r="U18" t="s">
        <v>227</v>
      </c>
      <c r="V18" t="s">
        <v>10247</v>
      </c>
      <c r="X18" t="s">
        <v>228</v>
      </c>
      <c r="Z18" t="s">
        <v>229</v>
      </c>
      <c r="AG18" t="s">
        <v>253</v>
      </c>
    </row>
    <row r="19" spans="1:33">
      <c r="A19" t="s">
        <v>10248</v>
      </c>
      <c r="B19">
        <v>73086024</v>
      </c>
      <c r="C19" t="s">
        <v>10249</v>
      </c>
      <c r="D19" t="s">
        <v>10250</v>
      </c>
      <c r="E19" t="s">
        <v>262</v>
      </c>
      <c r="F19">
        <v>23</v>
      </c>
      <c r="G19" t="s">
        <v>227</v>
      </c>
      <c r="H19">
        <v>27733</v>
      </c>
      <c r="I19" t="s">
        <v>8544</v>
      </c>
      <c r="J19" t="s">
        <v>8543</v>
      </c>
      <c r="K19" t="s">
        <v>8545</v>
      </c>
      <c r="L19">
        <v>20010625</v>
      </c>
      <c r="M19" t="s">
        <v>10248</v>
      </c>
      <c r="N19">
        <v>230391</v>
      </c>
      <c r="Q19" t="s">
        <v>248</v>
      </c>
      <c r="S19" t="s">
        <v>8460</v>
      </c>
      <c r="T19" t="s">
        <v>10241</v>
      </c>
      <c r="U19" t="s">
        <v>227</v>
      </c>
      <c r="V19" t="s">
        <v>10251</v>
      </c>
      <c r="X19" t="s">
        <v>228</v>
      </c>
      <c r="Z19" t="s">
        <v>229</v>
      </c>
      <c r="AG19" t="s">
        <v>253</v>
      </c>
    </row>
    <row r="20" spans="1:33">
      <c r="A20" t="s">
        <v>10252</v>
      </c>
      <c r="B20">
        <v>85456230</v>
      </c>
      <c r="C20" t="s">
        <v>10253</v>
      </c>
      <c r="D20" t="s">
        <v>10254</v>
      </c>
      <c r="E20" t="s">
        <v>242</v>
      </c>
      <c r="F20">
        <v>23</v>
      </c>
      <c r="G20" t="s">
        <v>227</v>
      </c>
      <c r="H20">
        <v>27733</v>
      </c>
      <c r="I20" t="s">
        <v>8544</v>
      </c>
      <c r="J20" t="s">
        <v>8543</v>
      </c>
      <c r="K20" t="s">
        <v>8545</v>
      </c>
      <c r="L20">
        <v>20020429</v>
      </c>
      <c r="M20" t="s">
        <v>10252</v>
      </c>
      <c r="N20">
        <v>230391</v>
      </c>
      <c r="Q20" t="s">
        <v>248</v>
      </c>
      <c r="S20" t="s">
        <v>8460</v>
      </c>
      <c r="T20" t="s">
        <v>10255</v>
      </c>
      <c r="U20" t="s">
        <v>227</v>
      </c>
      <c r="V20" t="s">
        <v>10256</v>
      </c>
      <c r="X20" t="s">
        <v>228</v>
      </c>
      <c r="Z20" t="s">
        <v>229</v>
      </c>
      <c r="AG20" t="s">
        <v>253</v>
      </c>
    </row>
    <row r="21" spans="1:33">
      <c r="A21" t="s">
        <v>10257</v>
      </c>
      <c r="B21">
        <v>96687541</v>
      </c>
      <c r="C21" t="s">
        <v>10258</v>
      </c>
      <c r="D21" t="s">
        <v>10259</v>
      </c>
      <c r="E21" t="s">
        <v>242</v>
      </c>
      <c r="F21">
        <v>23</v>
      </c>
      <c r="G21" t="s">
        <v>227</v>
      </c>
      <c r="H21">
        <v>27733</v>
      </c>
      <c r="I21" t="s">
        <v>8544</v>
      </c>
      <c r="J21" t="s">
        <v>8543</v>
      </c>
      <c r="K21" t="s">
        <v>8545</v>
      </c>
      <c r="L21">
        <v>20031202</v>
      </c>
      <c r="M21" t="s">
        <v>10257</v>
      </c>
      <c r="N21">
        <v>230391</v>
      </c>
      <c r="Q21" t="s">
        <v>248</v>
      </c>
      <c r="S21" t="s">
        <v>8460</v>
      </c>
      <c r="T21" t="s">
        <v>3295</v>
      </c>
      <c r="U21" t="s">
        <v>227</v>
      </c>
      <c r="V21" t="s">
        <v>10260</v>
      </c>
      <c r="X21" t="s">
        <v>228</v>
      </c>
      <c r="Z21" t="s">
        <v>229</v>
      </c>
      <c r="AG21" t="s">
        <v>253</v>
      </c>
    </row>
    <row r="22" spans="1:33">
      <c r="A22" t="s">
        <v>10261</v>
      </c>
      <c r="B22">
        <v>96687743</v>
      </c>
      <c r="C22" t="s">
        <v>10262</v>
      </c>
      <c r="D22" t="s">
        <v>10263</v>
      </c>
      <c r="E22" t="s">
        <v>242</v>
      </c>
      <c r="F22">
        <v>23</v>
      </c>
      <c r="G22" t="s">
        <v>227</v>
      </c>
      <c r="H22">
        <v>27733</v>
      </c>
      <c r="I22" t="s">
        <v>8544</v>
      </c>
      <c r="J22" t="s">
        <v>8543</v>
      </c>
      <c r="K22" t="s">
        <v>8545</v>
      </c>
      <c r="L22">
        <v>20030828</v>
      </c>
      <c r="M22" t="s">
        <v>10261</v>
      </c>
      <c r="N22">
        <v>230391</v>
      </c>
      <c r="Q22" t="s">
        <v>248</v>
      </c>
      <c r="S22" t="s">
        <v>8460</v>
      </c>
      <c r="T22" t="s">
        <v>5038</v>
      </c>
      <c r="U22" t="s">
        <v>227</v>
      </c>
      <c r="V22" t="s">
        <v>10264</v>
      </c>
      <c r="X22" t="s">
        <v>228</v>
      </c>
      <c r="Z22" t="s">
        <v>229</v>
      </c>
      <c r="AG22" t="s">
        <v>253</v>
      </c>
    </row>
    <row r="23" spans="1:33">
      <c r="A23" t="s">
        <v>10265</v>
      </c>
      <c r="B23">
        <v>96688037</v>
      </c>
      <c r="C23" t="s">
        <v>10266</v>
      </c>
      <c r="D23" t="s">
        <v>10267</v>
      </c>
      <c r="E23" t="s">
        <v>242</v>
      </c>
      <c r="F23">
        <v>23</v>
      </c>
      <c r="G23" t="s">
        <v>227</v>
      </c>
      <c r="H23">
        <v>27733</v>
      </c>
      <c r="I23" t="s">
        <v>8544</v>
      </c>
      <c r="J23" t="s">
        <v>8543</v>
      </c>
      <c r="K23" t="s">
        <v>8545</v>
      </c>
      <c r="L23">
        <v>20040109</v>
      </c>
      <c r="M23" t="s">
        <v>10265</v>
      </c>
      <c r="N23">
        <v>230391</v>
      </c>
      <c r="Q23" t="s">
        <v>248</v>
      </c>
      <c r="S23" t="s">
        <v>8460</v>
      </c>
      <c r="T23" t="s">
        <v>8546</v>
      </c>
      <c r="U23" t="s">
        <v>227</v>
      </c>
      <c r="V23" t="s">
        <v>10268</v>
      </c>
      <c r="X23" t="s">
        <v>228</v>
      </c>
      <c r="Z23" t="s">
        <v>229</v>
      </c>
      <c r="AG23" t="s">
        <v>253</v>
      </c>
    </row>
    <row r="24" spans="1:33">
      <c r="A24" t="s">
        <v>10269</v>
      </c>
      <c r="B24">
        <v>96687642</v>
      </c>
      <c r="C24" t="s">
        <v>10270</v>
      </c>
      <c r="D24" t="s">
        <v>10271</v>
      </c>
      <c r="E24" t="s">
        <v>242</v>
      </c>
      <c r="F24">
        <v>23</v>
      </c>
      <c r="G24" t="s">
        <v>227</v>
      </c>
      <c r="H24">
        <v>27733</v>
      </c>
      <c r="I24" t="s">
        <v>8544</v>
      </c>
      <c r="J24" t="s">
        <v>8543</v>
      </c>
      <c r="K24" t="s">
        <v>8545</v>
      </c>
      <c r="L24">
        <v>20030407</v>
      </c>
      <c r="M24" t="s">
        <v>10269</v>
      </c>
      <c r="N24">
        <v>230391</v>
      </c>
      <c r="Q24" t="s">
        <v>248</v>
      </c>
      <c r="S24" t="s">
        <v>8460</v>
      </c>
      <c r="T24" t="s">
        <v>5014</v>
      </c>
      <c r="U24" t="s">
        <v>227</v>
      </c>
      <c r="V24" t="s">
        <v>10272</v>
      </c>
      <c r="X24" t="s">
        <v>228</v>
      </c>
      <c r="Z24" t="s">
        <v>229</v>
      </c>
      <c r="AG24" t="s">
        <v>253</v>
      </c>
    </row>
    <row r="25" spans="1:33">
      <c r="A25" t="s">
        <v>10273</v>
      </c>
      <c r="B25">
        <v>85456331</v>
      </c>
      <c r="C25" t="s">
        <v>10274</v>
      </c>
      <c r="D25" t="s">
        <v>10275</v>
      </c>
      <c r="E25" t="s">
        <v>262</v>
      </c>
      <c r="F25">
        <v>23</v>
      </c>
      <c r="G25" t="s">
        <v>227</v>
      </c>
      <c r="H25">
        <v>27733</v>
      </c>
      <c r="I25" t="s">
        <v>8544</v>
      </c>
      <c r="J25" t="s">
        <v>8543</v>
      </c>
      <c r="K25" t="s">
        <v>8545</v>
      </c>
      <c r="L25">
        <v>20010830</v>
      </c>
      <c r="M25" t="s">
        <v>10273</v>
      </c>
      <c r="N25">
        <v>230391</v>
      </c>
      <c r="Q25" t="s">
        <v>248</v>
      </c>
      <c r="S25" t="s">
        <v>8460</v>
      </c>
      <c r="T25" t="s">
        <v>8546</v>
      </c>
      <c r="U25" t="s">
        <v>227</v>
      </c>
      <c r="V25" t="s">
        <v>10276</v>
      </c>
      <c r="X25" t="s">
        <v>228</v>
      </c>
      <c r="Z25" t="s">
        <v>229</v>
      </c>
      <c r="AG25" t="s">
        <v>253</v>
      </c>
    </row>
    <row r="26" spans="1:33">
      <c r="A26" t="s">
        <v>10472</v>
      </c>
      <c r="B26">
        <v>84945636</v>
      </c>
      <c r="C26" t="s">
        <v>10473</v>
      </c>
      <c r="D26" t="s">
        <v>10474</v>
      </c>
      <c r="E26" t="s">
        <v>242</v>
      </c>
      <c r="F26">
        <v>23</v>
      </c>
      <c r="G26" t="s">
        <v>227</v>
      </c>
      <c r="H26">
        <v>19102</v>
      </c>
      <c r="I26" t="s">
        <v>8580</v>
      </c>
      <c r="J26" t="s">
        <v>8579</v>
      </c>
      <c r="K26" t="s">
        <v>8560</v>
      </c>
      <c r="L26">
        <v>19560301</v>
      </c>
      <c r="M26" t="s">
        <v>10472</v>
      </c>
      <c r="N26">
        <v>230239</v>
      </c>
      <c r="Q26" t="s">
        <v>248</v>
      </c>
      <c r="S26" t="s">
        <v>8460</v>
      </c>
      <c r="T26" t="s">
        <v>8737</v>
      </c>
      <c r="U26" t="s">
        <v>227</v>
      </c>
      <c r="V26" t="s">
        <v>10475</v>
      </c>
      <c r="X26" t="s">
        <v>228</v>
      </c>
      <c r="Z26" t="s">
        <v>229</v>
      </c>
      <c r="AG26" t="s">
        <v>253</v>
      </c>
    </row>
    <row r="27" spans="1:33">
      <c r="A27" t="s">
        <v>10476</v>
      </c>
      <c r="B27">
        <v>79095030</v>
      </c>
      <c r="C27" t="s">
        <v>10477</v>
      </c>
      <c r="D27" t="s">
        <v>10478</v>
      </c>
      <c r="E27" t="s">
        <v>242</v>
      </c>
      <c r="F27">
        <v>23</v>
      </c>
      <c r="G27" t="s">
        <v>227</v>
      </c>
      <c r="H27">
        <v>19102</v>
      </c>
      <c r="I27" t="s">
        <v>8580</v>
      </c>
      <c r="J27" t="s">
        <v>8579</v>
      </c>
      <c r="K27" t="s">
        <v>8560</v>
      </c>
      <c r="L27">
        <v>19860802</v>
      </c>
      <c r="M27" t="s">
        <v>10476</v>
      </c>
      <c r="N27">
        <v>230239</v>
      </c>
      <c r="Q27" t="s">
        <v>248</v>
      </c>
      <c r="S27" t="s">
        <v>8460</v>
      </c>
      <c r="T27" t="s">
        <v>10134</v>
      </c>
      <c r="U27" t="s">
        <v>227</v>
      </c>
      <c r="V27" t="s">
        <v>10479</v>
      </c>
      <c r="X27" t="s">
        <v>228</v>
      </c>
      <c r="Z27" t="s">
        <v>229</v>
      </c>
      <c r="AG27" t="s">
        <v>253</v>
      </c>
    </row>
    <row r="28" spans="1:33">
      <c r="A28" t="s">
        <v>10480</v>
      </c>
      <c r="B28">
        <v>73261827</v>
      </c>
      <c r="C28" t="s">
        <v>10481</v>
      </c>
      <c r="D28" t="s">
        <v>10482</v>
      </c>
      <c r="E28" t="s">
        <v>242</v>
      </c>
      <c r="F28">
        <v>23</v>
      </c>
      <c r="G28" t="s">
        <v>227</v>
      </c>
      <c r="H28">
        <v>19102</v>
      </c>
      <c r="I28" t="s">
        <v>8580</v>
      </c>
      <c r="J28" t="s">
        <v>8579</v>
      </c>
      <c r="K28" t="s">
        <v>8560</v>
      </c>
      <c r="L28">
        <v>19550112</v>
      </c>
      <c r="M28" t="s">
        <v>10480</v>
      </c>
      <c r="N28">
        <v>230239</v>
      </c>
      <c r="Q28" t="s">
        <v>248</v>
      </c>
      <c r="S28" t="s">
        <v>8460</v>
      </c>
      <c r="T28" t="s">
        <v>10483</v>
      </c>
      <c r="U28" t="s">
        <v>227</v>
      </c>
      <c r="V28" t="s">
        <v>10484</v>
      </c>
      <c r="W28" t="s">
        <v>10485</v>
      </c>
      <c r="X28" t="s">
        <v>228</v>
      </c>
      <c r="Z28" t="s">
        <v>229</v>
      </c>
      <c r="AG28" t="s">
        <v>253</v>
      </c>
    </row>
    <row r="29" spans="1:33">
      <c r="A29" t="s">
        <v>19680</v>
      </c>
      <c r="B29">
        <v>3028215</v>
      </c>
      <c r="C29" t="s">
        <v>10487</v>
      </c>
      <c r="D29" t="s">
        <v>10488</v>
      </c>
      <c r="E29" t="s">
        <v>262</v>
      </c>
      <c r="F29">
        <v>23</v>
      </c>
      <c r="G29" t="s">
        <v>227</v>
      </c>
      <c r="H29">
        <v>19102</v>
      </c>
      <c r="I29" t="s">
        <v>8580</v>
      </c>
      <c r="J29" t="s">
        <v>8579</v>
      </c>
      <c r="K29" t="s">
        <v>8560</v>
      </c>
      <c r="L29">
        <v>19540923</v>
      </c>
      <c r="M29" t="s">
        <v>10486</v>
      </c>
      <c r="N29">
        <v>230239</v>
      </c>
      <c r="Q29" t="s">
        <v>248</v>
      </c>
      <c r="S29" t="s">
        <v>8460</v>
      </c>
      <c r="T29" t="s">
        <v>10489</v>
      </c>
      <c r="U29" t="s">
        <v>227</v>
      </c>
      <c r="V29" t="s">
        <v>10490</v>
      </c>
      <c r="X29" t="s">
        <v>228</v>
      </c>
      <c r="Z29" t="s">
        <v>229</v>
      </c>
      <c r="AG29" t="s">
        <v>253</v>
      </c>
    </row>
    <row r="30" spans="1:33">
      <c r="A30" t="s">
        <v>10491</v>
      </c>
      <c r="B30">
        <v>3027416</v>
      </c>
      <c r="C30" t="s">
        <v>10492</v>
      </c>
      <c r="D30" t="s">
        <v>10493</v>
      </c>
      <c r="E30" t="s">
        <v>242</v>
      </c>
      <c r="F30">
        <v>23</v>
      </c>
      <c r="G30" t="s">
        <v>227</v>
      </c>
      <c r="H30">
        <v>19102</v>
      </c>
      <c r="I30" t="s">
        <v>8580</v>
      </c>
      <c r="J30" t="s">
        <v>8579</v>
      </c>
      <c r="K30" t="s">
        <v>8560</v>
      </c>
      <c r="L30">
        <v>19431227</v>
      </c>
      <c r="M30" t="s">
        <v>10491</v>
      </c>
      <c r="N30">
        <v>230239</v>
      </c>
      <c r="O30" t="s">
        <v>247</v>
      </c>
      <c r="Q30" t="s">
        <v>248</v>
      </c>
      <c r="S30" t="s">
        <v>8460</v>
      </c>
      <c r="T30" t="s">
        <v>10494</v>
      </c>
      <c r="U30" t="s">
        <v>227</v>
      </c>
      <c r="V30" t="s">
        <v>10495</v>
      </c>
      <c r="X30" t="s">
        <v>228</v>
      </c>
      <c r="Z30" t="s">
        <v>229</v>
      </c>
      <c r="AG30" t="s">
        <v>253</v>
      </c>
    </row>
    <row r="31" spans="1:33">
      <c r="A31" t="s">
        <v>10496</v>
      </c>
      <c r="B31">
        <v>84946233</v>
      </c>
      <c r="C31" t="s">
        <v>10497</v>
      </c>
      <c r="D31" t="s">
        <v>10498</v>
      </c>
      <c r="E31" t="s">
        <v>242</v>
      </c>
      <c r="F31">
        <v>23</v>
      </c>
      <c r="G31" t="s">
        <v>227</v>
      </c>
      <c r="H31">
        <v>19102</v>
      </c>
      <c r="I31" t="s">
        <v>8580</v>
      </c>
      <c r="J31" t="s">
        <v>8579</v>
      </c>
      <c r="K31" t="s">
        <v>8560</v>
      </c>
      <c r="L31">
        <v>19841210</v>
      </c>
      <c r="M31" t="s">
        <v>10496</v>
      </c>
      <c r="N31">
        <v>230239</v>
      </c>
      <c r="O31" t="s">
        <v>247</v>
      </c>
      <c r="Q31" t="s">
        <v>248</v>
      </c>
      <c r="S31" t="s">
        <v>8460</v>
      </c>
      <c r="T31" t="s">
        <v>10499</v>
      </c>
      <c r="U31" t="s">
        <v>227</v>
      </c>
      <c r="V31" t="s">
        <v>10500</v>
      </c>
      <c r="X31" t="s">
        <v>228</v>
      </c>
      <c r="Z31" t="s">
        <v>229</v>
      </c>
      <c r="AG31" t="s">
        <v>253</v>
      </c>
    </row>
    <row r="32" spans="1:33">
      <c r="A32" t="s">
        <v>10501</v>
      </c>
      <c r="B32">
        <v>95048228</v>
      </c>
      <c r="C32" t="s">
        <v>10502</v>
      </c>
      <c r="D32" t="s">
        <v>10503</v>
      </c>
      <c r="E32" t="s">
        <v>242</v>
      </c>
      <c r="F32">
        <v>23</v>
      </c>
      <c r="G32" t="s">
        <v>227</v>
      </c>
      <c r="H32">
        <v>19102</v>
      </c>
      <c r="I32" t="s">
        <v>8580</v>
      </c>
      <c r="J32" t="s">
        <v>8579</v>
      </c>
      <c r="K32" t="s">
        <v>8560</v>
      </c>
      <c r="L32">
        <v>19600919</v>
      </c>
      <c r="M32" t="s">
        <v>10501</v>
      </c>
      <c r="N32">
        <v>230239</v>
      </c>
      <c r="Q32" t="s">
        <v>248</v>
      </c>
      <c r="S32" t="s">
        <v>8460</v>
      </c>
      <c r="T32" t="s">
        <v>10504</v>
      </c>
      <c r="U32" t="s">
        <v>227</v>
      </c>
      <c r="V32" t="s">
        <v>10505</v>
      </c>
      <c r="X32" t="s">
        <v>228</v>
      </c>
      <c r="Z32" t="s">
        <v>229</v>
      </c>
      <c r="AG32" t="s">
        <v>253</v>
      </c>
    </row>
    <row r="33" spans="1:33">
      <c r="A33" t="s">
        <v>10506</v>
      </c>
      <c r="B33">
        <v>3029115</v>
      </c>
      <c r="C33" t="s">
        <v>10507</v>
      </c>
      <c r="D33" t="s">
        <v>10508</v>
      </c>
      <c r="E33" t="s">
        <v>262</v>
      </c>
      <c r="F33">
        <v>23</v>
      </c>
      <c r="G33" t="s">
        <v>227</v>
      </c>
      <c r="H33">
        <v>19102</v>
      </c>
      <c r="I33" t="s">
        <v>8580</v>
      </c>
      <c r="J33" t="s">
        <v>8579</v>
      </c>
      <c r="K33" t="s">
        <v>8560</v>
      </c>
      <c r="L33">
        <v>19390814</v>
      </c>
      <c r="M33" t="s">
        <v>10506</v>
      </c>
      <c r="N33">
        <v>230239</v>
      </c>
      <c r="O33" t="s">
        <v>247</v>
      </c>
      <c r="Q33" t="s">
        <v>248</v>
      </c>
      <c r="S33" t="s">
        <v>8460</v>
      </c>
      <c r="T33" t="s">
        <v>10509</v>
      </c>
      <c r="U33" t="s">
        <v>227</v>
      </c>
      <c r="V33" t="s">
        <v>10510</v>
      </c>
      <c r="X33" t="s">
        <v>228</v>
      </c>
      <c r="Z33" t="s">
        <v>229</v>
      </c>
      <c r="AG33" t="s">
        <v>253</v>
      </c>
    </row>
    <row r="34" spans="1:33">
      <c r="A34" t="s">
        <v>10511</v>
      </c>
      <c r="B34">
        <v>72794433</v>
      </c>
      <c r="C34" t="s">
        <v>10512</v>
      </c>
      <c r="D34" t="s">
        <v>10513</v>
      </c>
      <c r="E34" t="s">
        <v>242</v>
      </c>
      <c r="F34">
        <v>23</v>
      </c>
      <c r="G34" t="s">
        <v>227</v>
      </c>
      <c r="H34">
        <v>19102</v>
      </c>
      <c r="I34" t="s">
        <v>8580</v>
      </c>
      <c r="J34" t="s">
        <v>8579</v>
      </c>
      <c r="K34" t="s">
        <v>8560</v>
      </c>
      <c r="L34">
        <v>19760428</v>
      </c>
      <c r="M34" t="s">
        <v>10511</v>
      </c>
      <c r="N34">
        <v>230239</v>
      </c>
      <c r="Q34" t="s">
        <v>248</v>
      </c>
      <c r="S34" t="s">
        <v>8460</v>
      </c>
      <c r="T34" t="s">
        <v>10514</v>
      </c>
      <c r="U34" t="s">
        <v>227</v>
      </c>
      <c r="V34" t="s">
        <v>10515</v>
      </c>
      <c r="X34" t="s">
        <v>228</v>
      </c>
      <c r="Z34" t="s">
        <v>229</v>
      </c>
      <c r="AG34" t="s">
        <v>253</v>
      </c>
    </row>
    <row r="35" spans="1:33">
      <c r="A35" t="s">
        <v>10516</v>
      </c>
      <c r="B35">
        <v>72794231</v>
      </c>
      <c r="C35" t="s">
        <v>10517</v>
      </c>
      <c r="D35" t="s">
        <v>10518</v>
      </c>
      <c r="E35" t="s">
        <v>242</v>
      </c>
      <c r="F35">
        <v>23</v>
      </c>
      <c r="G35" t="s">
        <v>227</v>
      </c>
      <c r="H35">
        <v>19102</v>
      </c>
      <c r="I35" t="s">
        <v>8580</v>
      </c>
      <c r="J35" t="s">
        <v>8579</v>
      </c>
      <c r="K35" t="s">
        <v>8560</v>
      </c>
      <c r="L35">
        <v>19810920</v>
      </c>
      <c r="M35" t="s">
        <v>10516</v>
      </c>
      <c r="N35">
        <v>230239</v>
      </c>
      <c r="Q35" t="s">
        <v>248</v>
      </c>
      <c r="S35" t="s">
        <v>8460</v>
      </c>
      <c r="T35" t="s">
        <v>10519</v>
      </c>
      <c r="U35" t="s">
        <v>227</v>
      </c>
      <c r="V35" t="s">
        <v>10520</v>
      </c>
      <c r="X35" t="s">
        <v>228</v>
      </c>
      <c r="Z35" t="s">
        <v>229</v>
      </c>
      <c r="AG35" t="s">
        <v>253</v>
      </c>
    </row>
    <row r="36" spans="1:33">
      <c r="A36" t="s">
        <v>10521</v>
      </c>
      <c r="B36">
        <v>72794332</v>
      </c>
      <c r="C36" t="s">
        <v>10522</v>
      </c>
      <c r="D36" t="s">
        <v>10523</v>
      </c>
      <c r="E36" t="s">
        <v>242</v>
      </c>
      <c r="F36">
        <v>23</v>
      </c>
      <c r="G36" t="s">
        <v>227</v>
      </c>
      <c r="H36">
        <v>19102</v>
      </c>
      <c r="I36" t="s">
        <v>8580</v>
      </c>
      <c r="J36" t="s">
        <v>8579</v>
      </c>
      <c r="K36" t="s">
        <v>8560</v>
      </c>
      <c r="L36">
        <v>19610916</v>
      </c>
      <c r="M36" t="s">
        <v>10521</v>
      </c>
      <c r="N36">
        <v>230239</v>
      </c>
      <c r="O36" t="s">
        <v>247</v>
      </c>
      <c r="Q36" t="s">
        <v>248</v>
      </c>
      <c r="S36" t="s">
        <v>8460</v>
      </c>
      <c r="T36" t="s">
        <v>10524</v>
      </c>
      <c r="U36" t="s">
        <v>227</v>
      </c>
      <c r="V36" t="s">
        <v>10525</v>
      </c>
      <c r="X36" t="s">
        <v>228</v>
      </c>
      <c r="Z36" t="s">
        <v>229</v>
      </c>
      <c r="AG36" t="s">
        <v>253</v>
      </c>
    </row>
    <row r="37" spans="1:33">
      <c r="A37" t="s">
        <v>10526</v>
      </c>
      <c r="B37">
        <v>3030399</v>
      </c>
      <c r="C37" t="s">
        <v>10527</v>
      </c>
      <c r="D37" t="s">
        <v>10528</v>
      </c>
      <c r="E37" t="s">
        <v>242</v>
      </c>
      <c r="F37">
        <v>23</v>
      </c>
      <c r="G37" t="s">
        <v>227</v>
      </c>
      <c r="H37">
        <v>19102</v>
      </c>
      <c r="I37" t="s">
        <v>8580</v>
      </c>
      <c r="J37" t="s">
        <v>8579</v>
      </c>
      <c r="K37" t="s">
        <v>8560</v>
      </c>
      <c r="L37">
        <v>19501028</v>
      </c>
      <c r="M37" t="s">
        <v>10526</v>
      </c>
      <c r="N37">
        <v>230239</v>
      </c>
      <c r="O37" t="s">
        <v>247</v>
      </c>
      <c r="Q37" t="s">
        <v>248</v>
      </c>
      <c r="S37" t="s">
        <v>8460</v>
      </c>
      <c r="T37" t="s">
        <v>10529</v>
      </c>
      <c r="U37" t="s">
        <v>227</v>
      </c>
      <c r="V37" t="s">
        <v>10530</v>
      </c>
      <c r="X37" t="s">
        <v>228</v>
      </c>
      <c r="Z37" t="s">
        <v>229</v>
      </c>
      <c r="AG37" t="s">
        <v>253</v>
      </c>
    </row>
    <row r="38" spans="1:33">
      <c r="A38" t="s">
        <v>10531</v>
      </c>
      <c r="B38">
        <v>3031714</v>
      </c>
      <c r="C38" t="s">
        <v>10532</v>
      </c>
      <c r="D38" t="s">
        <v>10533</v>
      </c>
      <c r="E38" t="s">
        <v>242</v>
      </c>
      <c r="F38">
        <v>23</v>
      </c>
      <c r="G38" t="s">
        <v>227</v>
      </c>
      <c r="H38">
        <v>19102</v>
      </c>
      <c r="I38" t="s">
        <v>8580</v>
      </c>
      <c r="J38" t="s">
        <v>8579</v>
      </c>
      <c r="K38" t="s">
        <v>8560</v>
      </c>
      <c r="L38">
        <v>19650704</v>
      </c>
      <c r="M38" t="s">
        <v>10531</v>
      </c>
      <c r="N38">
        <v>230239</v>
      </c>
      <c r="Q38" t="s">
        <v>248</v>
      </c>
      <c r="S38" t="s">
        <v>8460</v>
      </c>
      <c r="T38" t="s">
        <v>10534</v>
      </c>
      <c r="U38" t="s">
        <v>227</v>
      </c>
      <c r="V38" t="s">
        <v>10535</v>
      </c>
      <c r="X38" t="s">
        <v>228</v>
      </c>
      <c r="Z38" t="s">
        <v>229</v>
      </c>
      <c r="AG38" t="s">
        <v>253</v>
      </c>
    </row>
    <row r="39" spans="1:33">
      <c r="A39" t="s">
        <v>10536</v>
      </c>
      <c r="B39">
        <v>55009423</v>
      </c>
      <c r="C39" t="s">
        <v>10537</v>
      </c>
      <c r="D39" t="s">
        <v>10538</v>
      </c>
      <c r="E39" t="s">
        <v>242</v>
      </c>
      <c r="F39">
        <v>23</v>
      </c>
      <c r="G39" t="s">
        <v>227</v>
      </c>
      <c r="H39">
        <v>19102</v>
      </c>
      <c r="I39" t="s">
        <v>8580</v>
      </c>
      <c r="J39" t="s">
        <v>8579</v>
      </c>
      <c r="K39" t="s">
        <v>8560</v>
      </c>
      <c r="L39">
        <v>19770716</v>
      </c>
      <c r="M39" t="s">
        <v>10536</v>
      </c>
      <c r="N39">
        <v>230239</v>
      </c>
      <c r="O39" t="s">
        <v>247</v>
      </c>
      <c r="Q39" t="s">
        <v>248</v>
      </c>
      <c r="S39" t="s">
        <v>8460</v>
      </c>
      <c r="T39" t="s">
        <v>10539</v>
      </c>
      <c r="U39" t="s">
        <v>227</v>
      </c>
      <c r="V39" t="s">
        <v>10540</v>
      </c>
      <c r="W39" t="s">
        <v>10541</v>
      </c>
      <c r="X39" t="s">
        <v>267</v>
      </c>
      <c r="Z39" t="s">
        <v>229</v>
      </c>
      <c r="AA39" t="s">
        <v>10542</v>
      </c>
      <c r="AG39" t="s">
        <v>253</v>
      </c>
    </row>
    <row r="40" spans="1:33">
      <c r="A40" t="s">
        <v>10543</v>
      </c>
      <c r="B40">
        <v>97534028</v>
      </c>
      <c r="C40" t="s">
        <v>10544</v>
      </c>
      <c r="D40" t="s">
        <v>10545</v>
      </c>
      <c r="E40" t="s">
        <v>242</v>
      </c>
      <c r="F40">
        <v>23</v>
      </c>
      <c r="G40" t="s">
        <v>227</v>
      </c>
      <c r="H40">
        <v>19102</v>
      </c>
      <c r="I40" t="s">
        <v>8580</v>
      </c>
      <c r="J40" t="s">
        <v>8579</v>
      </c>
      <c r="K40" t="s">
        <v>8560</v>
      </c>
      <c r="L40">
        <v>19661021</v>
      </c>
      <c r="M40" t="s">
        <v>10543</v>
      </c>
      <c r="N40">
        <v>230239</v>
      </c>
      <c r="Q40" t="s">
        <v>248</v>
      </c>
      <c r="S40" t="s">
        <v>8460</v>
      </c>
      <c r="T40" t="s">
        <v>10546</v>
      </c>
      <c r="U40" t="s">
        <v>227</v>
      </c>
      <c r="V40" t="s">
        <v>10547</v>
      </c>
      <c r="X40" t="s">
        <v>228</v>
      </c>
      <c r="Z40" t="s">
        <v>229</v>
      </c>
      <c r="AG40" t="s">
        <v>253</v>
      </c>
    </row>
    <row r="41" spans="1:33">
      <c r="A41" t="s">
        <v>10548</v>
      </c>
      <c r="B41">
        <v>16847026</v>
      </c>
      <c r="C41" t="s">
        <v>10549</v>
      </c>
      <c r="D41" t="s">
        <v>10550</v>
      </c>
      <c r="E41" t="s">
        <v>242</v>
      </c>
      <c r="F41">
        <v>23</v>
      </c>
      <c r="G41" t="s">
        <v>227</v>
      </c>
      <c r="H41">
        <v>19102</v>
      </c>
      <c r="I41" t="s">
        <v>8580</v>
      </c>
      <c r="J41" t="s">
        <v>8579</v>
      </c>
      <c r="K41" t="s">
        <v>8560</v>
      </c>
      <c r="L41">
        <v>19790419</v>
      </c>
      <c r="M41" t="s">
        <v>10548</v>
      </c>
      <c r="N41">
        <v>230239</v>
      </c>
      <c r="Q41" t="s">
        <v>248</v>
      </c>
      <c r="S41" t="s">
        <v>8460</v>
      </c>
      <c r="T41" t="s">
        <v>10551</v>
      </c>
      <c r="U41" t="s">
        <v>227</v>
      </c>
      <c r="V41" t="s">
        <v>10552</v>
      </c>
      <c r="X41" t="s">
        <v>228</v>
      </c>
      <c r="Z41" t="s">
        <v>229</v>
      </c>
      <c r="AG41" t="s">
        <v>253</v>
      </c>
    </row>
    <row r="42" spans="1:33">
      <c r="A42" t="s">
        <v>10553</v>
      </c>
      <c r="B42">
        <v>3031310</v>
      </c>
      <c r="C42" t="s">
        <v>10554</v>
      </c>
      <c r="D42" t="s">
        <v>10555</v>
      </c>
      <c r="E42" t="s">
        <v>242</v>
      </c>
      <c r="F42">
        <v>23</v>
      </c>
      <c r="G42" t="s">
        <v>227</v>
      </c>
      <c r="H42">
        <v>19102</v>
      </c>
      <c r="I42" t="s">
        <v>8580</v>
      </c>
      <c r="J42" t="s">
        <v>8579</v>
      </c>
      <c r="K42" t="s">
        <v>8560</v>
      </c>
      <c r="L42">
        <v>19641103</v>
      </c>
      <c r="M42" t="s">
        <v>10553</v>
      </c>
      <c r="N42">
        <v>230239</v>
      </c>
      <c r="O42" t="s">
        <v>247</v>
      </c>
      <c r="Q42" t="s">
        <v>248</v>
      </c>
      <c r="S42" t="s">
        <v>8460</v>
      </c>
      <c r="T42" t="s">
        <v>4997</v>
      </c>
      <c r="U42" t="s">
        <v>227</v>
      </c>
      <c r="V42" t="s">
        <v>10556</v>
      </c>
      <c r="X42" t="s">
        <v>228</v>
      </c>
      <c r="Z42" t="s">
        <v>229</v>
      </c>
      <c r="AG42" t="s">
        <v>253</v>
      </c>
    </row>
    <row r="43" spans="1:33">
      <c r="A43" t="s">
        <v>10557</v>
      </c>
      <c r="B43">
        <v>24727931</v>
      </c>
      <c r="C43" t="s">
        <v>10558</v>
      </c>
      <c r="D43" t="s">
        <v>10559</v>
      </c>
      <c r="E43" t="s">
        <v>242</v>
      </c>
      <c r="F43">
        <v>23</v>
      </c>
      <c r="G43" t="s">
        <v>227</v>
      </c>
      <c r="H43">
        <v>19102</v>
      </c>
      <c r="I43" t="s">
        <v>8580</v>
      </c>
      <c r="J43" t="s">
        <v>8579</v>
      </c>
      <c r="K43" t="s">
        <v>8560</v>
      </c>
      <c r="L43">
        <v>19680516</v>
      </c>
      <c r="M43" t="s">
        <v>10557</v>
      </c>
      <c r="N43">
        <v>230239</v>
      </c>
      <c r="Q43" t="s">
        <v>248</v>
      </c>
      <c r="S43" t="s">
        <v>8460</v>
      </c>
      <c r="T43" t="s">
        <v>10560</v>
      </c>
      <c r="U43" t="s">
        <v>227</v>
      </c>
      <c r="V43" t="s">
        <v>10561</v>
      </c>
      <c r="X43" t="s">
        <v>228</v>
      </c>
      <c r="Z43" t="s">
        <v>229</v>
      </c>
      <c r="AG43" t="s">
        <v>253</v>
      </c>
    </row>
    <row r="44" spans="1:33">
      <c r="A44" t="s">
        <v>10562</v>
      </c>
      <c r="B44">
        <v>3028619</v>
      </c>
      <c r="C44" t="s">
        <v>10563</v>
      </c>
      <c r="D44" t="s">
        <v>10564</v>
      </c>
      <c r="E44" t="s">
        <v>242</v>
      </c>
      <c r="F44">
        <v>23</v>
      </c>
      <c r="G44" t="s">
        <v>227</v>
      </c>
      <c r="H44">
        <v>19102</v>
      </c>
      <c r="I44" t="s">
        <v>8580</v>
      </c>
      <c r="J44" t="s">
        <v>8579</v>
      </c>
      <c r="K44" t="s">
        <v>8560</v>
      </c>
      <c r="L44">
        <v>19451111</v>
      </c>
      <c r="M44" t="s">
        <v>10562</v>
      </c>
      <c r="N44">
        <v>230239</v>
      </c>
      <c r="O44" t="s">
        <v>247</v>
      </c>
      <c r="Q44" t="s">
        <v>248</v>
      </c>
      <c r="S44" t="s">
        <v>8460</v>
      </c>
      <c r="T44" t="s">
        <v>10565</v>
      </c>
      <c r="U44" t="s">
        <v>227</v>
      </c>
      <c r="V44" t="s">
        <v>10566</v>
      </c>
      <c r="X44" t="s">
        <v>228</v>
      </c>
      <c r="Z44" t="s">
        <v>229</v>
      </c>
      <c r="AG44" t="s">
        <v>253</v>
      </c>
    </row>
    <row r="45" spans="1:33">
      <c r="A45" t="s">
        <v>10567</v>
      </c>
      <c r="B45">
        <v>48169735</v>
      </c>
      <c r="C45" t="s">
        <v>10568</v>
      </c>
      <c r="D45" t="s">
        <v>10569</v>
      </c>
      <c r="E45" t="s">
        <v>242</v>
      </c>
      <c r="F45">
        <v>23</v>
      </c>
      <c r="G45" t="s">
        <v>227</v>
      </c>
      <c r="H45">
        <v>19102</v>
      </c>
      <c r="I45" t="s">
        <v>8580</v>
      </c>
      <c r="J45" t="s">
        <v>8579</v>
      </c>
      <c r="K45" t="s">
        <v>8560</v>
      </c>
      <c r="L45">
        <v>19720916</v>
      </c>
      <c r="M45" t="s">
        <v>10567</v>
      </c>
      <c r="N45">
        <v>230239</v>
      </c>
      <c r="Q45" t="s">
        <v>248</v>
      </c>
      <c r="S45" t="s">
        <v>8460</v>
      </c>
      <c r="T45" t="s">
        <v>3971</v>
      </c>
      <c r="U45" t="s">
        <v>227</v>
      </c>
      <c r="V45" t="s">
        <v>10570</v>
      </c>
      <c r="W45" t="s">
        <v>10571</v>
      </c>
      <c r="X45" t="s">
        <v>228</v>
      </c>
      <c r="Z45" t="s">
        <v>229</v>
      </c>
      <c r="AG45" t="s">
        <v>253</v>
      </c>
    </row>
    <row r="46" spans="1:33">
      <c r="A46" t="s">
        <v>10572</v>
      </c>
      <c r="B46">
        <v>3031188</v>
      </c>
      <c r="C46" t="s">
        <v>10573</v>
      </c>
      <c r="D46" t="s">
        <v>10574</v>
      </c>
      <c r="E46" t="s">
        <v>242</v>
      </c>
      <c r="F46">
        <v>23</v>
      </c>
      <c r="G46" t="s">
        <v>227</v>
      </c>
      <c r="H46">
        <v>19102</v>
      </c>
      <c r="I46" t="s">
        <v>8580</v>
      </c>
      <c r="J46" t="s">
        <v>8579</v>
      </c>
      <c r="K46" t="s">
        <v>8560</v>
      </c>
      <c r="L46">
        <v>19640417</v>
      </c>
      <c r="M46" t="s">
        <v>10572</v>
      </c>
      <c r="N46">
        <v>230239</v>
      </c>
      <c r="Q46" t="s">
        <v>248</v>
      </c>
      <c r="S46" t="s">
        <v>8460</v>
      </c>
      <c r="T46" t="s">
        <v>10575</v>
      </c>
      <c r="U46" t="s">
        <v>227</v>
      </c>
      <c r="V46" t="s">
        <v>10576</v>
      </c>
      <c r="X46" t="s">
        <v>267</v>
      </c>
      <c r="Z46" t="s">
        <v>229</v>
      </c>
      <c r="AG46" t="s">
        <v>253</v>
      </c>
    </row>
    <row r="47" spans="1:33">
      <c r="A47" t="s">
        <v>10577</v>
      </c>
      <c r="B47">
        <v>24777532</v>
      </c>
      <c r="C47" t="s">
        <v>10578</v>
      </c>
      <c r="D47" t="s">
        <v>10579</v>
      </c>
      <c r="E47" t="s">
        <v>242</v>
      </c>
      <c r="F47">
        <v>23</v>
      </c>
      <c r="G47" t="s">
        <v>227</v>
      </c>
      <c r="H47">
        <v>19102</v>
      </c>
      <c r="I47" t="s">
        <v>8580</v>
      </c>
      <c r="J47" t="s">
        <v>8579</v>
      </c>
      <c r="K47" t="s">
        <v>8560</v>
      </c>
      <c r="L47">
        <v>19590826</v>
      </c>
      <c r="M47" t="s">
        <v>10577</v>
      </c>
      <c r="N47">
        <v>230239</v>
      </c>
      <c r="O47" t="s">
        <v>247</v>
      </c>
      <c r="Q47" t="s">
        <v>248</v>
      </c>
      <c r="S47" t="s">
        <v>8460</v>
      </c>
      <c r="T47" t="s">
        <v>10580</v>
      </c>
      <c r="U47" t="s">
        <v>227</v>
      </c>
      <c r="V47" t="s">
        <v>10581</v>
      </c>
      <c r="X47" t="s">
        <v>228</v>
      </c>
      <c r="Z47" t="s">
        <v>229</v>
      </c>
      <c r="AG47" t="s">
        <v>253</v>
      </c>
    </row>
    <row r="48" spans="1:33">
      <c r="A48" t="s">
        <v>10582</v>
      </c>
      <c r="B48">
        <v>3117618</v>
      </c>
      <c r="C48" t="s">
        <v>10583</v>
      </c>
      <c r="D48" t="s">
        <v>10584</v>
      </c>
      <c r="E48" t="s">
        <v>242</v>
      </c>
      <c r="F48">
        <v>23</v>
      </c>
      <c r="G48" t="s">
        <v>227</v>
      </c>
      <c r="H48">
        <v>19102</v>
      </c>
      <c r="I48" t="s">
        <v>8580</v>
      </c>
      <c r="J48" t="s">
        <v>8579</v>
      </c>
      <c r="K48" t="s">
        <v>8560</v>
      </c>
      <c r="L48">
        <v>19550308</v>
      </c>
      <c r="M48" t="s">
        <v>10582</v>
      </c>
      <c r="N48">
        <v>230239</v>
      </c>
      <c r="Q48" t="s">
        <v>248</v>
      </c>
      <c r="S48" t="s">
        <v>8460</v>
      </c>
      <c r="T48" t="s">
        <v>3679</v>
      </c>
      <c r="U48" t="s">
        <v>227</v>
      </c>
      <c r="V48" t="s">
        <v>10585</v>
      </c>
      <c r="X48" t="s">
        <v>267</v>
      </c>
      <c r="Z48" t="s">
        <v>229</v>
      </c>
      <c r="AG48" t="s">
        <v>253</v>
      </c>
    </row>
    <row r="49" spans="1:33">
      <c r="A49" t="s">
        <v>10586</v>
      </c>
      <c r="B49">
        <v>3117517</v>
      </c>
      <c r="C49" t="s">
        <v>10587</v>
      </c>
      <c r="D49" t="s">
        <v>10588</v>
      </c>
      <c r="E49" t="s">
        <v>262</v>
      </c>
      <c r="F49">
        <v>23</v>
      </c>
      <c r="G49" t="s">
        <v>227</v>
      </c>
      <c r="H49">
        <v>19102</v>
      </c>
      <c r="I49" t="s">
        <v>8580</v>
      </c>
      <c r="J49" t="s">
        <v>8579</v>
      </c>
      <c r="K49" t="s">
        <v>8560</v>
      </c>
      <c r="L49">
        <v>19490723</v>
      </c>
      <c r="M49" t="s">
        <v>10586</v>
      </c>
      <c r="N49">
        <v>230239</v>
      </c>
      <c r="Q49" t="s">
        <v>248</v>
      </c>
      <c r="S49" t="s">
        <v>8460</v>
      </c>
      <c r="T49" t="s">
        <v>3679</v>
      </c>
      <c r="U49" t="s">
        <v>227</v>
      </c>
      <c r="V49" t="s">
        <v>10585</v>
      </c>
      <c r="X49" t="s">
        <v>267</v>
      </c>
      <c r="Z49" t="s">
        <v>229</v>
      </c>
      <c r="AG49" t="s">
        <v>253</v>
      </c>
    </row>
    <row r="50" spans="1:33">
      <c r="A50" t="s">
        <v>10589</v>
      </c>
      <c r="B50">
        <v>85617229</v>
      </c>
      <c r="C50" t="s">
        <v>10590</v>
      </c>
      <c r="D50" t="s">
        <v>10591</v>
      </c>
      <c r="E50" t="s">
        <v>242</v>
      </c>
      <c r="F50">
        <v>23</v>
      </c>
      <c r="G50" t="s">
        <v>227</v>
      </c>
      <c r="H50">
        <v>19102</v>
      </c>
      <c r="I50" t="s">
        <v>8580</v>
      </c>
      <c r="J50" t="s">
        <v>8579</v>
      </c>
      <c r="K50" t="s">
        <v>8560</v>
      </c>
      <c r="L50">
        <v>19670907</v>
      </c>
      <c r="M50" t="s">
        <v>10589</v>
      </c>
      <c r="N50">
        <v>230239</v>
      </c>
      <c r="Q50" t="s">
        <v>248</v>
      </c>
      <c r="S50" t="s">
        <v>8460</v>
      </c>
      <c r="T50" t="s">
        <v>10592</v>
      </c>
      <c r="U50" t="s">
        <v>227</v>
      </c>
      <c r="V50" t="s">
        <v>10593</v>
      </c>
      <c r="X50" t="s">
        <v>228</v>
      </c>
      <c r="Z50" t="s">
        <v>229</v>
      </c>
      <c r="AG50" t="s">
        <v>253</v>
      </c>
    </row>
    <row r="51" spans="1:33">
      <c r="A51" t="s">
        <v>10594</v>
      </c>
      <c r="B51">
        <v>3029519</v>
      </c>
      <c r="C51" t="s">
        <v>10595</v>
      </c>
      <c r="D51" t="s">
        <v>10596</v>
      </c>
      <c r="E51" t="s">
        <v>242</v>
      </c>
      <c r="F51">
        <v>23</v>
      </c>
      <c r="G51" t="s">
        <v>227</v>
      </c>
      <c r="H51">
        <v>19102</v>
      </c>
      <c r="I51" t="s">
        <v>8580</v>
      </c>
      <c r="J51" t="s">
        <v>8579</v>
      </c>
      <c r="K51" t="s">
        <v>8560</v>
      </c>
      <c r="L51">
        <v>19510718</v>
      </c>
      <c r="M51" t="s">
        <v>10594</v>
      </c>
      <c r="N51">
        <v>230239</v>
      </c>
      <c r="O51" t="s">
        <v>247</v>
      </c>
      <c r="Q51" t="s">
        <v>248</v>
      </c>
      <c r="S51" t="s">
        <v>8460</v>
      </c>
      <c r="T51" t="s">
        <v>10597</v>
      </c>
      <c r="U51" t="s">
        <v>227</v>
      </c>
      <c r="V51" t="s">
        <v>10598</v>
      </c>
      <c r="X51" t="s">
        <v>228</v>
      </c>
      <c r="Z51" t="s">
        <v>229</v>
      </c>
      <c r="AG51" t="s">
        <v>253</v>
      </c>
    </row>
    <row r="52" spans="1:33">
      <c r="A52" t="s">
        <v>10599</v>
      </c>
      <c r="B52">
        <v>24728124</v>
      </c>
      <c r="C52" t="s">
        <v>10600</v>
      </c>
      <c r="D52" t="s">
        <v>10601</v>
      </c>
      <c r="E52" t="s">
        <v>242</v>
      </c>
      <c r="F52">
        <v>23</v>
      </c>
      <c r="G52" t="s">
        <v>227</v>
      </c>
      <c r="H52">
        <v>19102</v>
      </c>
      <c r="I52" t="s">
        <v>8580</v>
      </c>
      <c r="J52" t="s">
        <v>8579</v>
      </c>
      <c r="K52" t="s">
        <v>8560</v>
      </c>
      <c r="L52">
        <v>19490625</v>
      </c>
      <c r="M52" t="s">
        <v>10599</v>
      </c>
      <c r="N52">
        <v>230239</v>
      </c>
      <c r="O52" t="s">
        <v>247</v>
      </c>
      <c r="Q52" t="s">
        <v>248</v>
      </c>
      <c r="S52" t="s">
        <v>8460</v>
      </c>
      <c r="T52" t="s">
        <v>10602</v>
      </c>
      <c r="U52" t="s">
        <v>227</v>
      </c>
      <c r="V52" t="s">
        <v>10603</v>
      </c>
      <c r="X52" t="s">
        <v>228</v>
      </c>
      <c r="Z52" t="s">
        <v>229</v>
      </c>
      <c r="AG52" t="s">
        <v>253</v>
      </c>
    </row>
    <row r="53" spans="1:33">
      <c r="A53" t="s">
        <v>10604</v>
      </c>
      <c r="B53">
        <v>24765529</v>
      </c>
      <c r="C53" t="s">
        <v>10605</v>
      </c>
      <c r="D53" t="s">
        <v>10606</v>
      </c>
      <c r="E53" t="s">
        <v>242</v>
      </c>
      <c r="F53">
        <v>23</v>
      </c>
      <c r="G53" t="s">
        <v>227</v>
      </c>
      <c r="H53">
        <v>19102</v>
      </c>
      <c r="I53" t="s">
        <v>8580</v>
      </c>
      <c r="J53" t="s">
        <v>8579</v>
      </c>
      <c r="K53" t="s">
        <v>8560</v>
      </c>
      <c r="L53">
        <v>19780612</v>
      </c>
      <c r="M53" t="s">
        <v>10604</v>
      </c>
      <c r="N53">
        <v>230239</v>
      </c>
      <c r="Q53" t="s">
        <v>248</v>
      </c>
      <c r="S53" t="s">
        <v>8460</v>
      </c>
      <c r="T53" t="s">
        <v>10607</v>
      </c>
      <c r="U53" t="s">
        <v>227</v>
      </c>
      <c r="V53" t="s">
        <v>10608</v>
      </c>
      <c r="X53" t="s">
        <v>228</v>
      </c>
      <c r="Z53" t="s">
        <v>229</v>
      </c>
      <c r="AG53" t="s">
        <v>253</v>
      </c>
    </row>
    <row r="54" spans="1:33">
      <c r="A54" t="s">
        <v>10609</v>
      </c>
      <c r="B54">
        <v>46085023</v>
      </c>
      <c r="C54" t="s">
        <v>10610</v>
      </c>
      <c r="D54" t="s">
        <v>10611</v>
      </c>
      <c r="E54" t="s">
        <v>262</v>
      </c>
      <c r="F54">
        <v>23</v>
      </c>
      <c r="G54" t="s">
        <v>227</v>
      </c>
      <c r="H54">
        <v>19102</v>
      </c>
      <c r="I54" t="s">
        <v>8580</v>
      </c>
      <c r="J54" t="s">
        <v>8579</v>
      </c>
      <c r="K54" t="s">
        <v>8560</v>
      </c>
      <c r="L54">
        <v>19821106</v>
      </c>
      <c r="M54" t="s">
        <v>10609</v>
      </c>
      <c r="N54">
        <v>230239</v>
      </c>
      <c r="Q54" t="s">
        <v>248</v>
      </c>
      <c r="S54" t="s">
        <v>8460</v>
      </c>
      <c r="T54" t="s">
        <v>10607</v>
      </c>
      <c r="U54" t="s">
        <v>227</v>
      </c>
      <c r="V54" t="s">
        <v>10608</v>
      </c>
      <c r="W54" t="s">
        <v>10612</v>
      </c>
      <c r="X54" t="s">
        <v>228</v>
      </c>
      <c r="Z54" t="s">
        <v>229</v>
      </c>
      <c r="AG54" t="s">
        <v>253</v>
      </c>
    </row>
    <row r="55" spans="1:33">
      <c r="A55" t="s">
        <v>10613</v>
      </c>
      <c r="B55">
        <v>3117921</v>
      </c>
      <c r="C55" t="s">
        <v>10614</v>
      </c>
      <c r="D55" t="s">
        <v>10615</v>
      </c>
      <c r="E55" t="s">
        <v>242</v>
      </c>
      <c r="F55">
        <v>23</v>
      </c>
      <c r="G55" t="s">
        <v>227</v>
      </c>
      <c r="H55">
        <v>19102</v>
      </c>
      <c r="I55" t="s">
        <v>8580</v>
      </c>
      <c r="J55" t="s">
        <v>8579</v>
      </c>
      <c r="K55" t="s">
        <v>8560</v>
      </c>
      <c r="L55">
        <v>19460115</v>
      </c>
      <c r="M55" t="s">
        <v>10613</v>
      </c>
      <c r="N55">
        <v>230239</v>
      </c>
      <c r="O55" t="s">
        <v>247</v>
      </c>
      <c r="Q55" t="s">
        <v>248</v>
      </c>
      <c r="S55" t="s">
        <v>8460</v>
      </c>
      <c r="T55" t="s">
        <v>10156</v>
      </c>
      <c r="U55" t="s">
        <v>227</v>
      </c>
      <c r="V55" t="s">
        <v>10616</v>
      </c>
      <c r="X55" t="s">
        <v>228</v>
      </c>
      <c r="Z55" t="s">
        <v>229</v>
      </c>
      <c r="AG55" t="s">
        <v>253</v>
      </c>
    </row>
    <row r="56" spans="1:33">
      <c r="A56" t="s">
        <v>10617</v>
      </c>
      <c r="B56">
        <v>84946132</v>
      </c>
      <c r="C56" t="s">
        <v>10618</v>
      </c>
      <c r="D56" t="s">
        <v>10619</v>
      </c>
      <c r="E56" t="s">
        <v>242</v>
      </c>
      <c r="F56">
        <v>23</v>
      </c>
      <c r="G56" t="s">
        <v>227</v>
      </c>
      <c r="H56">
        <v>19102</v>
      </c>
      <c r="I56" t="s">
        <v>8580</v>
      </c>
      <c r="J56" t="s">
        <v>8579</v>
      </c>
      <c r="K56" t="s">
        <v>8560</v>
      </c>
      <c r="L56">
        <v>19630222</v>
      </c>
      <c r="M56" t="s">
        <v>10617</v>
      </c>
      <c r="N56">
        <v>230239</v>
      </c>
      <c r="Q56" t="s">
        <v>248</v>
      </c>
      <c r="S56" t="s">
        <v>8460</v>
      </c>
      <c r="T56" t="s">
        <v>10620</v>
      </c>
      <c r="U56" t="s">
        <v>227</v>
      </c>
      <c r="V56" t="s">
        <v>10621</v>
      </c>
      <c r="X56" t="s">
        <v>228</v>
      </c>
      <c r="Z56" t="s">
        <v>229</v>
      </c>
      <c r="AG56" t="s">
        <v>253</v>
      </c>
    </row>
    <row r="57" spans="1:33">
      <c r="A57" t="s">
        <v>10622</v>
      </c>
      <c r="B57">
        <v>58357836</v>
      </c>
      <c r="C57" t="s">
        <v>10623</v>
      </c>
      <c r="D57" t="s">
        <v>4002</v>
      </c>
      <c r="E57" t="s">
        <v>242</v>
      </c>
      <c r="F57">
        <v>23</v>
      </c>
      <c r="G57" t="s">
        <v>227</v>
      </c>
      <c r="H57">
        <v>19102</v>
      </c>
      <c r="I57" t="s">
        <v>8580</v>
      </c>
      <c r="J57" t="s">
        <v>8579</v>
      </c>
      <c r="K57" t="s">
        <v>8560</v>
      </c>
      <c r="L57">
        <v>19520122</v>
      </c>
      <c r="M57" t="s">
        <v>10622</v>
      </c>
      <c r="N57">
        <v>230239</v>
      </c>
      <c r="Q57" t="s">
        <v>248</v>
      </c>
      <c r="S57" t="s">
        <v>8460</v>
      </c>
      <c r="T57" t="s">
        <v>10624</v>
      </c>
      <c r="U57" t="s">
        <v>227</v>
      </c>
      <c r="V57" t="s">
        <v>10625</v>
      </c>
      <c r="X57" t="s">
        <v>228</v>
      </c>
      <c r="Z57" t="s">
        <v>229</v>
      </c>
      <c r="AG57" t="s">
        <v>253</v>
      </c>
    </row>
    <row r="58" spans="1:33">
      <c r="A58" t="s">
        <v>10626</v>
      </c>
      <c r="B58">
        <v>2913722</v>
      </c>
      <c r="C58" t="s">
        <v>10627</v>
      </c>
      <c r="D58" t="s">
        <v>10628</v>
      </c>
      <c r="E58" t="s">
        <v>242</v>
      </c>
      <c r="F58">
        <v>23</v>
      </c>
      <c r="G58" t="s">
        <v>227</v>
      </c>
      <c r="H58">
        <v>19102</v>
      </c>
      <c r="I58" t="s">
        <v>8580</v>
      </c>
      <c r="J58" t="s">
        <v>8579</v>
      </c>
      <c r="K58" t="s">
        <v>8560</v>
      </c>
      <c r="L58">
        <v>19451212</v>
      </c>
      <c r="M58" t="s">
        <v>10626</v>
      </c>
      <c r="N58">
        <v>230239</v>
      </c>
      <c r="Q58" t="s">
        <v>248</v>
      </c>
      <c r="S58" t="s">
        <v>8460</v>
      </c>
      <c r="T58" t="s">
        <v>10629</v>
      </c>
      <c r="U58" t="s">
        <v>227</v>
      </c>
      <c r="V58" t="s">
        <v>10630</v>
      </c>
      <c r="X58" t="s">
        <v>349</v>
      </c>
      <c r="Z58" t="s">
        <v>229</v>
      </c>
      <c r="AG58" t="s">
        <v>253</v>
      </c>
    </row>
    <row r="59" spans="1:33">
      <c r="A59" t="s">
        <v>10631</v>
      </c>
      <c r="B59">
        <v>3031512</v>
      </c>
      <c r="C59" t="s">
        <v>10632</v>
      </c>
      <c r="D59" t="s">
        <v>10633</v>
      </c>
      <c r="E59" t="s">
        <v>262</v>
      </c>
      <c r="F59">
        <v>23</v>
      </c>
      <c r="G59" t="s">
        <v>227</v>
      </c>
      <c r="H59">
        <v>19102</v>
      </c>
      <c r="I59" t="s">
        <v>8580</v>
      </c>
      <c r="J59" t="s">
        <v>8579</v>
      </c>
      <c r="K59" t="s">
        <v>8560</v>
      </c>
      <c r="L59">
        <v>19650805</v>
      </c>
      <c r="M59" t="s">
        <v>10631</v>
      </c>
      <c r="N59">
        <v>230239</v>
      </c>
      <c r="O59" t="s">
        <v>247</v>
      </c>
      <c r="Q59" t="s">
        <v>248</v>
      </c>
      <c r="S59" t="s">
        <v>8460</v>
      </c>
      <c r="T59" t="s">
        <v>8073</v>
      </c>
      <c r="U59" t="s">
        <v>227</v>
      </c>
      <c r="V59" t="s">
        <v>10634</v>
      </c>
      <c r="X59" t="s">
        <v>267</v>
      </c>
      <c r="Z59" t="s">
        <v>229</v>
      </c>
      <c r="AG59" t="s">
        <v>253</v>
      </c>
    </row>
    <row r="60" spans="1:33">
      <c r="A60" t="s">
        <v>10635</v>
      </c>
      <c r="B60">
        <v>3028417</v>
      </c>
      <c r="C60" t="s">
        <v>10636</v>
      </c>
      <c r="D60" t="s">
        <v>10637</v>
      </c>
      <c r="E60" t="s">
        <v>242</v>
      </c>
      <c r="F60">
        <v>23</v>
      </c>
      <c r="G60" t="s">
        <v>227</v>
      </c>
      <c r="H60">
        <v>19102</v>
      </c>
      <c r="I60" t="s">
        <v>8580</v>
      </c>
      <c r="J60" t="s">
        <v>8579</v>
      </c>
      <c r="K60" t="s">
        <v>8560</v>
      </c>
      <c r="L60">
        <v>19430609</v>
      </c>
      <c r="M60" t="s">
        <v>10635</v>
      </c>
      <c r="N60">
        <v>230239</v>
      </c>
      <c r="O60" t="s">
        <v>247</v>
      </c>
      <c r="Q60" t="s">
        <v>248</v>
      </c>
      <c r="S60" t="s">
        <v>8460</v>
      </c>
      <c r="T60" t="s">
        <v>10638</v>
      </c>
      <c r="U60" t="s">
        <v>227</v>
      </c>
      <c r="V60" t="s">
        <v>10639</v>
      </c>
      <c r="X60" t="s">
        <v>228</v>
      </c>
      <c r="Z60" t="s">
        <v>229</v>
      </c>
      <c r="AG60" t="s">
        <v>253</v>
      </c>
    </row>
    <row r="61" spans="1:33">
      <c r="A61" t="s">
        <v>10640</v>
      </c>
      <c r="B61">
        <v>3027820</v>
      </c>
      <c r="C61" t="s">
        <v>10641</v>
      </c>
      <c r="D61" t="s">
        <v>10642</v>
      </c>
      <c r="E61" t="s">
        <v>242</v>
      </c>
      <c r="F61">
        <v>23</v>
      </c>
      <c r="G61" t="s">
        <v>227</v>
      </c>
      <c r="H61">
        <v>19102</v>
      </c>
      <c r="I61" t="s">
        <v>8580</v>
      </c>
      <c r="J61" t="s">
        <v>8579</v>
      </c>
      <c r="K61" t="s">
        <v>8560</v>
      </c>
      <c r="L61">
        <v>19650126</v>
      </c>
      <c r="M61" t="s">
        <v>10640</v>
      </c>
      <c r="N61">
        <v>230239</v>
      </c>
      <c r="O61" t="s">
        <v>247</v>
      </c>
      <c r="Q61" t="s">
        <v>248</v>
      </c>
      <c r="S61" t="s">
        <v>8460</v>
      </c>
      <c r="T61" t="s">
        <v>10643</v>
      </c>
      <c r="U61" t="s">
        <v>227</v>
      </c>
      <c r="V61" t="s">
        <v>10644</v>
      </c>
      <c r="X61" t="s">
        <v>228</v>
      </c>
      <c r="Z61" t="s">
        <v>229</v>
      </c>
      <c r="AG61" t="s">
        <v>253</v>
      </c>
    </row>
    <row r="62" spans="1:33">
      <c r="A62" t="s">
        <v>10645</v>
      </c>
      <c r="B62">
        <v>84945737</v>
      </c>
      <c r="C62" t="s">
        <v>10646</v>
      </c>
      <c r="D62" t="s">
        <v>10647</v>
      </c>
      <c r="E62" t="s">
        <v>242</v>
      </c>
      <c r="F62">
        <v>23</v>
      </c>
      <c r="G62" t="s">
        <v>227</v>
      </c>
      <c r="H62">
        <v>19102</v>
      </c>
      <c r="I62" t="s">
        <v>8580</v>
      </c>
      <c r="J62" t="s">
        <v>8579</v>
      </c>
      <c r="K62" t="s">
        <v>8560</v>
      </c>
      <c r="L62">
        <v>19751208</v>
      </c>
      <c r="M62" t="s">
        <v>10645</v>
      </c>
      <c r="N62">
        <v>230239</v>
      </c>
      <c r="Q62" t="s">
        <v>248</v>
      </c>
      <c r="S62" t="s">
        <v>8460</v>
      </c>
      <c r="T62" t="s">
        <v>10648</v>
      </c>
      <c r="U62" t="s">
        <v>227</v>
      </c>
      <c r="V62" t="s">
        <v>10649</v>
      </c>
      <c r="X62" t="s">
        <v>228</v>
      </c>
      <c r="Z62" t="s">
        <v>229</v>
      </c>
      <c r="AG62" t="s">
        <v>253</v>
      </c>
    </row>
    <row r="63" spans="1:33">
      <c r="A63" t="s">
        <v>10650</v>
      </c>
      <c r="B63">
        <v>3028114</v>
      </c>
      <c r="C63" t="s">
        <v>10651</v>
      </c>
      <c r="D63" t="s">
        <v>10652</v>
      </c>
      <c r="E63" t="s">
        <v>262</v>
      </c>
      <c r="F63">
        <v>23</v>
      </c>
      <c r="G63" t="s">
        <v>227</v>
      </c>
      <c r="H63">
        <v>19102</v>
      </c>
      <c r="I63" t="s">
        <v>8580</v>
      </c>
      <c r="J63" t="s">
        <v>8579</v>
      </c>
      <c r="K63" t="s">
        <v>8560</v>
      </c>
      <c r="L63">
        <v>19511013</v>
      </c>
      <c r="M63" t="s">
        <v>10650</v>
      </c>
      <c r="N63">
        <v>230239</v>
      </c>
      <c r="O63" t="s">
        <v>247</v>
      </c>
      <c r="Q63" t="s">
        <v>248</v>
      </c>
      <c r="S63" t="s">
        <v>8460</v>
      </c>
      <c r="T63" t="s">
        <v>10653</v>
      </c>
      <c r="U63" t="s">
        <v>227</v>
      </c>
      <c r="V63" t="s">
        <v>10654</v>
      </c>
      <c r="X63" t="s">
        <v>228</v>
      </c>
      <c r="Z63" t="s">
        <v>229</v>
      </c>
      <c r="AG63" t="s">
        <v>253</v>
      </c>
    </row>
    <row r="64" spans="1:33">
      <c r="A64" t="s">
        <v>10655</v>
      </c>
      <c r="B64">
        <v>3031077</v>
      </c>
      <c r="C64" t="s">
        <v>10656</v>
      </c>
      <c r="D64" t="s">
        <v>10657</v>
      </c>
      <c r="E64" t="s">
        <v>242</v>
      </c>
      <c r="F64">
        <v>23</v>
      </c>
      <c r="G64" t="s">
        <v>227</v>
      </c>
      <c r="H64">
        <v>19102</v>
      </c>
      <c r="I64" t="s">
        <v>8580</v>
      </c>
      <c r="J64" t="s">
        <v>8579</v>
      </c>
      <c r="K64" t="s">
        <v>8560</v>
      </c>
      <c r="L64">
        <v>19620612</v>
      </c>
      <c r="M64" t="s">
        <v>10655</v>
      </c>
      <c r="N64">
        <v>230239</v>
      </c>
      <c r="Q64" t="s">
        <v>248</v>
      </c>
      <c r="S64" t="s">
        <v>8460</v>
      </c>
      <c r="T64" t="s">
        <v>8685</v>
      </c>
      <c r="U64" t="s">
        <v>227</v>
      </c>
      <c r="V64" t="s">
        <v>10658</v>
      </c>
      <c r="X64" t="s">
        <v>228</v>
      </c>
      <c r="Z64" t="s">
        <v>229</v>
      </c>
      <c r="AG64" t="s">
        <v>253</v>
      </c>
    </row>
    <row r="65" spans="1:33">
      <c r="A65" t="s">
        <v>10659</v>
      </c>
      <c r="B65">
        <v>81040922</v>
      </c>
      <c r="C65" t="s">
        <v>10660</v>
      </c>
      <c r="D65" t="s">
        <v>10661</v>
      </c>
      <c r="E65" t="s">
        <v>242</v>
      </c>
      <c r="F65">
        <v>23</v>
      </c>
      <c r="G65" t="s">
        <v>227</v>
      </c>
      <c r="H65">
        <v>19102</v>
      </c>
      <c r="I65" t="s">
        <v>8580</v>
      </c>
      <c r="J65" t="s">
        <v>8579</v>
      </c>
      <c r="K65" t="s">
        <v>8560</v>
      </c>
      <c r="L65">
        <v>19500228</v>
      </c>
      <c r="M65" t="s">
        <v>10659</v>
      </c>
      <c r="N65">
        <v>230239</v>
      </c>
      <c r="O65" t="s">
        <v>247</v>
      </c>
      <c r="Q65" t="s">
        <v>248</v>
      </c>
      <c r="S65" t="s">
        <v>8460</v>
      </c>
      <c r="T65" t="s">
        <v>10662</v>
      </c>
      <c r="U65" t="s">
        <v>227</v>
      </c>
      <c r="V65" t="s">
        <v>10663</v>
      </c>
      <c r="X65" t="s">
        <v>228</v>
      </c>
      <c r="Z65" t="s">
        <v>229</v>
      </c>
      <c r="AG65" t="s">
        <v>253</v>
      </c>
    </row>
    <row r="66" spans="1:33">
      <c r="A66" t="s">
        <v>10664</v>
      </c>
      <c r="B66">
        <v>3028922</v>
      </c>
      <c r="C66" t="s">
        <v>10665</v>
      </c>
      <c r="D66" t="s">
        <v>10666</v>
      </c>
      <c r="E66" t="s">
        <v>242</v>
      </c>
      <c r="F66">
        <v>23</v>
      </c>
      <c r="G66" t="s">
        <v>227</v>
      </c>
      <c r="H66">
        <v>19102</v>
      </c>
      <c r="I66" t="s">
        <v>8580</v>
      </c>
      <c r="J66" t="s">
        <v>8579</v>
      </c>
      <c r="K66" t="s">
        <v>8560</v>
      </c>
      <c r="L66">
        <v>19380216</v>
      </c>
      <c r="M66" t="s">
        <v>10664</v>
      </c>
      <c r="N66">
        <v>230239</v>
      </c>
      <c r="O66" t="s">
        <v>247</v>
      </c>
      <c r="Q66" t="s">
        <v>248</v>
      </c>
      <c r="S66" t="s">
        <v>8460</v>
      </c>
      <c r="T66" t="s">
        <v>10667</v>
      </c>
      <c r="U66" t="s">
        <v>227</v>
      </c>
      <c r="V66" t="s">
        <v>10668</v>
      </c>
      <c r="X66" t="s">
        <v>228</v>
      </c>
      <c r="Z66" t="s">
        <v>229</v>
      </c>
      <c r="AG66" t="s">
        <v>253</v>
      </c>
    </row>
    <row r="67" spans="1:33">
      <c r="A67" t="s">
        <v>10669</v>
      </c>
      <c r="B67">
        <v>26622927</v>
      </c>
      <c r="C67" t="s">
        <v>10670</v>
      </c>
      <c r="D67" t="s">
        <v>10671</v>
      </c>
      <c r="E67" t="s">
        <v>242</v>
      </c>
      <c r="F67">
        <v>23</v>
      </c>
      <c r="G67" t="s">
        <v>227</v>
      </c>
      <c r="H67">
        <v>19102</v>
      </c>
      <c r="I67" t="s">
        <v>8580</v>
      </c>
      <c r="J67" t="s">
        <v>8579</v>
      </c>
      <c r="K67" t="s">
        <v>8560</v>
      </c>
      <c r="L67">
        <v>19700604</v>
      </c>
      <c r="M67" t="s">
        <v>10669</v>
      </c>
      <c r="N67">
        <v>230239</v>
      </c>
      <c r="Q67" t="s">
        <v>248</v>
      </c>
      <c r="S67" t="s">
        <v>8460</v>
      </c>
      <c r="T67" t="s">
        <v>5038</v>
      </c>
      <c r="U67" t="s">
        <v>227</v>
      </c>
      <c r="V67" t="s">
        <v>10672</v>
      </c>
      <c r="X67" t="s">
        <v>228</v>
      </c>
      <c r="Z67" t="s">
        <v>229</v>
      </c>
      <c r="AG67" t="s">
        <v>253</v>
      </c>
    </row>
    <row r="68" spans="1:33">
      <c r="A68" t="s">
        <v>10673</v>
      </c>
      <c r="B68">
        <v>84945939</v>
      </c>
      <c r="C68" t="s">
        <v>10674</v>
      </c>
      <c r="D68" t="s">
        <v>682</v>
      </c>
      <c r="E68" t="s">
        <v>242</v>
      </c>
      <c r="F68">
        <v>23</v>
      </c>
      <c r="G68" t="s">
        <v>227</v>
      </c>
      <c r="H68">
        <v>19102</v>
      </c>
      <c r="I68" t="s">
        <v>8580</v>
      </c>
      <c r="J68" t="s">
        <v>8579</v>
      </c>
      <c r="K68" t="s">
        <v>8560</v>
      </c>
      <c r="L68">
        <v>19490429</v>
      </c>
      <c r="M68" t="s">
        <v>10673</v>
      </c>
      <c r="N68">
        <v>230239</v>
      </c>
      <c r="O68" t="s">
        <v>247</v>
      </c>
      <c r="Q68" t="s">
        <v>248</v>
      </c>
      <c r="S68" t="s">
        <v>8460</v>
      </c>
      <c r="T68" t="s">
        <v>5085</v>
      </c>
      <c r="U68" t="s">
        <v>227</v>
      </c>
      <c r="V68" t="s">
        <v>10675</v>
      </c>
      <c r="W68" t="s">
        <v>10676</v>
      </c>
      <c r="X68" t="s">
        <v>228</v>
      </c>
      <c r="Z68" t="s">
        <v>229</v>
      </c>
      <c r="AG68" t="s">
        <v>253</v>
      </c>
    </row>
    <row r="69" spans="1:33">
      <c r="A69" t="s">
        <v>10677</v>
      </c>
      <c r="B69">
        <v>46039325</v>
      </c>
      <c r="C69" t="s">
        <v>10678</v>
      </c>
      <c r="D69" t="s">
        <v>10679</v>
      </c>
      <c r="E69" t="s">
        <v>242</v>
      </c>
      <c r="F69">
        <v>23</v>
      </c>
      <c r="G69" t="s">
        <v>227</v>
      </c>
      <c r="H69">
        <v>19102</v>
      </c>
      <c r="I69" t="s">
        <v>8580</v>
      </c>
      <c r="J69" t="s">
        <v>8579</v>
      </c>
      <c r="K69" t="s">
        <v>8560</v>
      </c>
      <c r="L69">
        <v>19760517</v>
      </c>
      <c r="M69" t="s">
        <v>10677</v>
      </c>
      <c r="N69">
        <v>230239</v>
      </c>
      <c r="Q69" t="s">
        <v>248</v>
      </c>
      <c r="S69" t="s">
        <v>8460</v>
      </c>
      <c r="T69" t="s">
        <v>10680</v>
      </c>
      <c r="U69" t="s">
        <v>227</v>
      </c>
      <c r="V69" t="s">
        <v>10681</v>
      </c>
      <c r="X69" t="s">
        <v>228</v>
      </c>
      <c r="Y69" t="s">
        <v>10682</v>
      </c>
      <c r="Z69" t="s">
        <v>680</v>
      </c>
      <c r="AF69" t="s">
        <v>10683</v>
      </c>
      <c r="AG69" t="s">
        <v>253</v>
      </c>
    </row>
    <row r="70" spans="1:33">
      <c r="A70" t="s">
        <v>10684</v>
      </c>
      <c r="B70">
        <v>16857633</v>
      </c>
      <c r="C70" t="s">
        <v>10685</v>
      </c>
      <c r="D70" t="s">
        <v>10686</v>
      </c>
      <c r="E70" t="s">
        <v>242</v>
      </c>
      <c r="F70">
        <v>23</v>
      </c>
      <c r="G70" t="s">
        <v>227</v>
      </c>
      <c r="H70">
        <v>19102</v>
      </c>
      <c r="I70" t="s">
        <v>8580</v>
      </c>
      <c r="J70" t="s">
        <v>8579</v>
      </c>
      <c r="K70" t="s">
        <v>8560</v>
      </c>
      <c r="L70">
        <v>19820904</v>
      </c>
      <c r="M70" t="s">
        <v>10684</v>
      </c>
      <c r="N70">
        <v>230239</v>
      </c>
      <c r="O70" t="s">
        <v>247</v>
      </c>
      <c r="Q70" t="s">
        <v>248</v>
      </c>
      <c r="S70" t="s">
        <v>8460</v>
      </c>
      <c r="T70" t="s">
        <v>1801</v>
      </c>
      <c r="U70" t="s">
        <v>227</v>
      </c>
      <c r="V70" t="s">
        <v>10687</v>
      </c>
      <c r="X70" t="s">
        <v>228</v>
      </c>
      <c r="Z70" t="s">
        <v>229</v>
      </c>
      <c r="AG70" t="s">
        <v>253</v>
      </c>
    </row>
    <row r="71" spans="1:33">
      <c r="A71" t="s">
        <v>10688</v>
      </c>
      <c r="B71">
        <v>3028518</v>
      </c>
      <c r="C71" t="s">
        <v>10689</v>
      </c>
      <c r="D71" t="s">
        <v>10690</v>
      </c>
      <c r="E71" t="s">
        <v>262</v>
      </c>
      <c r="F71">
        <v>23</v>
      </c>
      <c r="G71" t="s">
        <v>227</v>
      </c>
      <c r="H71">
        <v>19102</v>
      </c>
      <c r="I71" t="s">
        <v>8580</v>
      </c>
      <c r="J71" t="s">
        <v>8579</v>
      </c>
      <c r="K71" t="s">
        <v>8560</v>
      </c>
      <c r="L71">
        <v>19450418</v>
      </c>
      <c r="M71" t="s">
        <v>10688</v>
      </c>
      <c r="N71">
        <v>230239</v>
      </c>
      <c r="O71" t="s">
        <v>247</v>
      </c>
      <c r="Q71" t="s">
        <v>248</v>
      </c>
      <c r="S71" t="s">
        <v>8460</v>
      </c>
      <c r="T71" t="s">
        <v>10565</v>
      </c>
      <c r="U71" t="s">
        <v>227</v>
      </c>
      <c r="V71" t="s">
        <v>10691</v>
      </c>
      <c r="X71" t="s">
        <v>228</v>
      </c>
      <c r="Z71" t="s">
        <v>229</v>
      </c>
      <c r="AG71" t="s">
        <v>253</v>
      </c>
    </row>
    <row r="72" spans="1:33">
      <c r="A72" t="s">
        <v>10692</v>
      </c>
      <c r="B72">
        <v>3030915</v>
      </c>
      <c r="C72" t="s">
        <v>10693</v>
      </c>
      <c r="D72" t="s">
        <v>10694</v>
      </c>
      <c r="E72" t="s">
        <v>242</v>
      </c>
      <c r="F72">
        <v>23</v>
      </c>
      <c r="G72" t="s">
        <v>227</v>
      </c>
      <c r="H72">
        <v>19102</v>
      </c>
      <c r="I72" t="s">
        <v>8580</v>
      </c>
      <c r="J72" t="s">
        <v>8579</v>
      </c>
      <c r="K72" t="s">
        <v>8560</v>
      </c>
      <c r="L72">
        <v>19581201</v>
      </c>
      <c r="M72" t="s">
        <v>10692</v>
      </c>
      <c r="N72">
        <v>230239</v>
      </c>
      <c r="Q72" t="s">
        <v>248</v>
      </c>
      <c r="S72" t="s">
        <v>8460</v>
      </c>
      <c r="T72" t="s">
        <v>10695</v>
      </c>
      <c r="U72" t="s">
        <v>227</v>
      </c>
      <c r="V72" t="s">
        <v>10696</v>
      </c>
      <c r="X72" t="s">
        <v>228</v>
      </c>
      <c r="Z72" t="s">
        <v>229</v>
      </c>
      <c r="AG72" t="s">
        <v>253</v>
      </c>
    </row>
    <row r="73" spans="1:33">
      <c r="A73" t="s">
        <v>10697</v>
      </c>
      <c r="B73">
        <v>6423217</v>
      </c>
      <c r="C73" t="s">
        <v>10698</v>
      </c>
      <c r="D73" t="s">
        <v>10699</v>
      </c>
      <c r="E73" t="s">
        <v>242</v>
      </c>
      <c r="F73">
        <v>23</v>
      </c>
      <c r="G73" t="s">
        <v>227</v>
      </c>
      <c r="H73">
        <v>19102</v>
      </c>
      <c r="I73" t="s">
        <v>8580</v>
      </c>
      <c r="J73" t="s">
        <v>8579</v>
      </c>
      <c r="K73" t="s">
        <v>8560</v>
      </c>
      <c r="L73">
        <v>19820913</v>
      </c>
      <c r="M73" t="s">
        <v>10697</v>
      </c>
      <c r="N73">
        <v>230239</v>
      </c>
      <c r="Q73" t="s">
        <v>248</v>
      </c>
      <c r="S73" t="s">
        <v>8460</v>
      </c>
      <c r="T73" t="s">
        <v>5096</v>
      </c>
      <c r="U73" t="s">
        <v>227</v>
      </c>
      <c r="V73" t="s">
        <v>10700</v>
      </c>
      <c r="W73" t="s">
        <v>10701</v>
      </c>
      <c r="X73" t="s">
        <v>228</v>
      </c>
      <c r="Z73" t="s">
        <v>229</v>
      </c>
      <c r="AG73" t="s">
        <v>253</v>
      </c>
    </row>
    <row r="74" spans="1:33">
      <c r="A74" t="s">
        <v>10702</v>
      </c>
      <c r="B74">
        <v>2901416</v>
      </c>
      <c r="C74" t="s">
        <v>10703</v>
      </c>
      <c r="D74" t="s">
        <v>10704</v>
      </c>
      <c r="E74" t="s">
        <v>262</v>
      </c>
      <c r="F74">
        <v>23</v>
      </c>
      <c r="G74" t="s">
        <v>227</v>
      </c>
      <c r="H74">
        <v>19102</v>
      </c>
      <c r="I74" t="s">
        <v>8580</v>
      </c>
      <c r="J74" t="s">
        <v>8579</v>
      </c>
      <c r="K74" t="s">
        <v>8560</v>
      </c>
      <c r="L74">
        <v>19730313</v>
      </c>
      <c r="M74" t="s">
        <v>10702</v>
      </c>
      <c r="N74">
        <v>230239</v>
      </c>
      <c r="O74" t="s">
        <v>247</v>
      </c>
      <c r="Q74" t="s">
        <v>248</v>
      </c>
      <c r="S74" t="s">
        <v>8460</v>
      </c>
      <c r="T74" t="s">
        <v>5776</v>
      </c>
      <c r="U74" t="s">
        <v>227</v>
      </c>
      <c r="V74" t="s">
        <v>10705</v>
      </c>
      <c r="X74" t="s">
        <v>228</v>
      </c>
      <c r="Z74" t="s">
        <v>229</v>
      </c>
      <c r="AG74" t="s">
        <v>253</v>
      </c>
    </row>
    <row r="75" spans="1:33">
      <c r="A75" t="s">
        <v>10706</v>
      </c>
      <c r="B75">
        <v>3030410</v>
      </c>
      <c r="C75" t="s">
        <v>8585</v>
      </c>
      <c r="D75" t="s">
        <v>10707</v>
      </c>
      <c r="E75" t="s">
        <v>262</v>
      </c>
      <c r="F75">
        <v>23</v>
      </c>
      <c r="G75" t="s">
        <v>227</v>
      </c>
      <c r="H75">
        <v>19102</v>
      </c>
      <c r="I75" t="s">
        <v>8580</v>
      </c>
      <c r="J75" t="s">
        <v>8579</v>
      </c>
      <c r="K75" t="s">
        <v>8560</v>
      </c>
      <c r="L75">
        <v>19560822</v>
      </c>
      <c r="M75" t="s">
        <v>10706</v>
      </c>
      <c r="N75">
        <v>230239</v>
      </c>
      <c r="O75" t="s">
        <v>247</v>
      </c>
      <c r="Q75" t="s">
        <v>248</v>
      </c>
      <c r="S75" t="s">
        <v>8460</v>
      </c>
      <c r="T75" t="s">
        <v>8581</v>
      </c>
      <c r="U75" t="s">
        <v>227</v>
      </c>
      <c r="V75" t="s">
        <v>8590</v>
      </c>
      <c r="X75" t="s">
        <v>267</v>
      </c>
      <c r="Z75" t="s">
        <v>229</v>
      </c>
      <c r="AG75" t="s">
        <v>253</v>
      </c>
    </row>
    <row r="76" spans="1:33">
      <c r="A76" t="s">
        <v>10708</v>
      </c>
      <c r="B76">
        <v>21977430</v>
      </c>
      <c r="C76" t="s">
        <v>10709</v>
      </c>
      <c r="D76" t="s">
        <v>10710</v>
      </c>
      <c r="E76" t="s">
        <v>242</v>
      </c>
      <c r="F76">
        <v>23</v>
      </c>
      <c r="G76" t="s">
        <v>227</v>
      </c>
      <c r="H76">
        <v>19102</v>
      </c>
      <c r="I76" t="s">
        <v>8580</v>
      </c>
      <c r="J76" t="s">
        <v>8579</v>
      </c>
      <c r="K76" t="s">
        <v>8560</v>
      </c>
      <c r="L76">
        <v>19451027</v>
      </c>
      <c r="M76" t="s">
        <v>10708</v>
      </c>
      <c r="N76">
        <v>230239</v>
      </c>
      <c r="O76" t="s">
        <v>247</v>
      </c>
      <c r="Q76" t="s">
        <v>248</v>
      </c>
      <c r="S76" t="s">
        <v>8460</v>
      </c>
      <c r="T76" t="s">
        <v>7312</v>
      </c>
      <c r="U76" t="s">
        <v>227</v>
      </c>
      <c r="V76" t="s">
        <v>10711</v>
      </c>
      <c r="X76" t="s">
        <v>349</v>
      </c>
      <c r="Z76" t="s">
        <v>229</v>
      </c>
      <c r="AG76" t="s">
        <v>253</v>
      </c>
    </row>
    <row r="77" spans="1:33">
      <c r="A77" t="s">
        <v>10712</v>
      </c>
      <c r="B77">
        <v>3031613</v>
      </c>
      <c r="C77" t="s">
        <v>10713</v>
      </c>
      <c r="D77" t="s">
        <v>10714</v>
      </c>
      <c r="E77" t="s">
        <v>242</v>
      </c>
      <c r="F77">
        <v>23</v>
      </c>
      <c r="G77" t="s">
        <v>227</v>
      </c>
      <c r="H77">
        <v>19102</v>
      </c>
      <c r="I77" t="s">
        <v>8580</v>
      </c>
      <c r="J77" t="s">
        <v>8579</v>
      </c>
      <c r="K77" t="s">
        <v>8560</v>
      </c>
      <c r="L77">
        <v>19621029</v>
      </c>
      <c r="M77" t="s">
        <v>10712</v>
      </c>
      <c r="N77">
        <v>230239</v>
      </c>
      <c r="O77" t="s">
        <v>247</v>
      </c>
      <c r="Q77" t="s">
        <v>248</v>
      </c>
      <c r="S77" t="s">
        <v>8460</v>
      </c>
      <c r="T77" t="s">
        <v>5319</v>
      </c>
      <c r="U77" t="s">
        <v>227</v>
      </c>
      <c r="V77" t="s">
        <v>10715</v>
      </c>
      <c r="X77" t="s">
        <v>228</v>
      </c>
      <c r="Z77" t="s">
        <v>229</v>
      </c>
      <c r="AG77" t="s">
        <v>253</v>
      </c>
    </row>
    <row r="78" spans="1:33">
      <c r="A78" t="s">
        <v>10716</v>
      </c>
      <c r="B78">
        <v>3032412</v>
      </c>
      <c r="C78" t="s">
        <v>10717</v>
      </c>
      <c r="D78" t="s">
        <v>10718</v>
      </c>
      <c r="E78" t="s">
        <v>242</v>
      </c>
      <c r="F78">
        <v>23</v>
      </c>
      <c r="G78" t="s">
        <v>227</v>
      </c>
      <c r="H78">
        <v>19102</v>
      </c>
      <c r="I78" t="s">
        <v>8580</v>
      </c>
      <c r="J78" t="s">
        <v>8579</v>
      </c>
      <c r="K78" t="s">
        <v>8560</v>
      </c>
      <c r="L78">
        <v>19701117</v>
      </c>
      <c r="M78" t="s">
        <v>10716</v>
      </c>
      <c r="N78">
        <v>230239</v>
      </c>
      <c r="O78" t="s">
        <v>247</v>
      </c>
      <c r="Q78" t="s">
        <v>248</v>
      </c>
      <c r="S78" t="s">
        <v>8460</v>
      </c>
      <c r="T78" t="s">
        <v>10643</v>
      </c>
      <c r="U78" t="s">
        <v>227</v>
      </c>
      <c r="V78" t="s">
        <v>10719</v>
      </c>
      <c r="X78" t="s">
        <v>228</v>
      </c>
      <c r="Z78" t="s">
        <v>229</v>
      </c>
      <c r="AG78" t="s">
        <v>253</v>
      </c>
    </row>
    <row r="79" spans="1:33">
      <c r="A79" t="s">
        <v>10720</v>
      </c>
      <c r="B79">
        <v>3027517</v>
      </c>
      <c r="C79" t="s">
        <v>10721</v>
      </c>
      <c r="D79" t="s">
        <v>10722</v>
      </c>
      <c r="E79" t="s">
        <v>242</v>
      </c>
      <c r="F79">
        <v>23</v>
      </c>
      <c r="G79" t="s">
        <v>227</v>
      </c>
      <c r="H79">
        <v>19102</v>
      </c>
      <c r="I79" t="s">
        <v>8580</v>
      </c>
      <c r="J79" t="s">
        <v>8579</v>
      </c>
      <c r="K79" t="s">
        <v>8560</v>
      </c>
      <c r="L79">
        <v>19590320</v>
      </c>
      <c r="M79" t="s">
        <v>10720</v>
      </c>
      <c r="N79">
        <v>230239</v>
      </c>
      <c r="Q79" t="s">
        <v>248</v>
      </c>
      <c r="S79" t="s">
        <v>8460</v>
      </c>
      <c r="T79" t="s">
        <v>8083</v>
      </c>
      <c r="U79" t="s">
        <v>227</v>
      </c>
      <c r="V79" t="s">
        <v>10723</v>
      </c>
      <c r="X79" t="s">
        <v>349</v>
      </c>
      <c r="Y79" t="s">
        <v>10724</v>
      </c>
      <c r="Z79" t="s">
        <v>229</v>
      </c>
      <c r="AG79" t="s">
        <v>253</v>
      </c>
    </row>
    <row r="80" spans="1:33">
      <c r="A80" t="s">
        <v>10725</v>
      </c>
      <c r="B80">
        <v>3027618</v>
      </c>
      <c r="C80" t="s">
        <v>10726</v>
      </c>
      <c r="D80" t="s">
        <v>10727</v>
      </c>
      <c r="E80" t="s">
        <v>262</v>
      </c>
      <c r="F80">
        <v>23</v>
      </c>
      <c r="G80" t="s">
        <v>227</v>
      </c>
      <c r="H80">
        <v>19102</v>
      </c>
      <c r="I80" t="s">
        <v>8580</v>
      </c>
      <c r="J80" t="s">
        <v>8579</v>
      </c>
      <c r="K80" t="s">
        <v>8560</v>
      </c>
      <c r="L80">
        <v>19351102</v>
      </c>
      <c r="M80" t="s">
        <v>10725</v>
      </c>
      <c r="N80">
        <v>230239</v>
      </c>
      <c r="O80" t="s">
        <v>247</v>
      </c>
      <c r="Q80" t="s">
        <v>248</v>
      </c>
      <c r="S80" t="s">
        <v>8460</v>
      </c>
      <c r="T80" t="s">
        <v>8083</v>
      </c>
      <c r="U80" t="s">
        <v>227</v>
      </c>
      <c r="V80" t="s">
        <v>10723</v>
      </c>
      <c r="X80" t="s">
        <v>228</v>
      </c>
      <c r="Z80" t="s">
        <v>229</v>
      </c>
      <c r="AG80" t="s">
        <v>253</v>
      </c>
    </row>
    <row r="81" spans="1:33">
      <c r="A81" t="s">
        <v>10728</v>
      </c>
      <c r="B81">
        <v>3030511</v>
      </c>
      <c r="C81" t="s">
        <v>10729</v>
      </c>
      <c r="D81" t="s">
        <v>10730</v>
      </c>
      <c r="E81" t="s">
        <v>242</v>
      </c>
      <c r="F81">
        <v>23</v>
      </c>
      <c r="G81" t="s">
        <v>227</v>
      </c>
      <c r="H81">
        <v>19102</v>
      </c>
      <c r="I81" t="s">
        <v>8580</v>
      </c>
      <c r="J81" t="s">
        <v>8579</v>
      </c>
      <c r="K81" t="s">
        <v>8560</v>
      </c>
      <c r="L81">
        <v>19641008</v>
      </c>
      <c r="M81" t="s">
        <v>10728</v>
      </c>
      <c r="N81">
        <v>230239</v>
      </c>
      <c r="Q81" t="s">
        <v>248</v>
      </c>
      <c r="S81" t="s">
        <v>8460</v>
      </c>
      <c r="T81" t="s">
        <v>4116</v>
      </c>
      <c r="U81" t="s">
        <v>227</v>
      </c>
      <c r="V81" t="s">
        <v>10731</v>
      </c>
      <c r="X81" t="s">
        <v>228</v>
      </c>
      <c r="Z81" t="s">
        <v>229</v>
      </c>
      <c r="AG81" t="s">
        <v>253</v>
      </c>
    </row>
    <row r="82" spans="1:33">
      <c r="A82" t="s">
        <v>10732</v>
      </c>
      <c r="B82">
        <v>3032199</v>
      </c>
      <c r="C82" t="s">
        <v>10733</v>
      </c>
      <c r="D82" t="s">
        <v>10734</v>
      </c>
      <c r="E82" t="s">
        <v>262</v>
      </c>
      <c r="F82">
        <v>23</v>
      </c>
      <c r="G82" t="s">
        <v>227</v>
      </c>
      <c r="H82">
        <v>19102</v>
      </c>
      <c r="I82" t="s">
        <v>8580</v>
      </c>
      <c r="J82" t="s">
        <v>8579</v>
      </c>
      <c r="K82" t="s">
        <v>8560</v>
      </c>
      <c r="L82">
        <v>19690705</v>
      </c>
      <c r="M82" t="s">
        <v>10732</v>
      </c>
      <c r="N82">
        <v>230239</v>
      </c>
      <c r="Q82" t="s">
        <v>248</v>
      </c>
      <c r="S82" t="s">
        <v>8460</v>
      </c>
      <c r="T82" t="s">
        <v>10735</v>
      </c>
      <c r="U82" t="s">
        <v>227</v>
      </c>
      <c r="V82" t="s">
        <v>10736</v>
      </c>
      <c r="X82" t="s">
        <v>228</v>
      </c>
      <c r="Z82" t="s">
        <v>229</v>
      </c>
      <c r="AG82" t="s">
        <v>253</v>
      </c>
    </row>
    <row r="83" spans="1:33">
      <c r="A83" t="s">
        <v>10737</v>
      </c>
      <c r="B83">
        <v>3031815</v>
      </c>
      <c r="C83" t="s">
        <v>10738</v>
      </c>
      <c r="D83" t="s">
        <v>10739</v>
      </c>
      <c r="E83" t="s">
        <v>242</v>
      </c>
      <c r="F83">
        <v>23</v>
      </c>
      <c r="G83" t="s">
        <v>227</v>
      </c>
      <c r="H83">
        <v>19102</v>
      </c>
      <c r="I83" t="s">
        <v>8580</v>
      </c>
      <c r="J83" t="s">
        <v>8579</v>
      </c>
      <c r="K83" t="s">
        <v>8560</v>
      </c>
      <c r="L83">
        <v>19640905</v>
      </c>
      <c r="M83" t="s">
        <v>10737</v>
      </c>
      <c r="N83">
        <v>230239</v>
      </c>
      <c r="O83" t="s">
        <v>247</v>
      </c>
      <c r="Q83" t="s">
        <v>248</v>
      </c>
      <c r="S83" t="s">
        <v>8460</v>
      </c>
      <c r="T83" t="s">
        <v>10735</v>
      </c>
      <c r="U83" t="s">
        <v>227</v>
      </c>
      <c r="V83" t="s">
        <v>10740</v>
      </c>
      <c r="X83" t="s">
        <v>228</v>
      </c>
      <c r="Z83" t="s">
        <v>229</v>
      </c>
      <c r="AG83" t="s">
        <v>253</v>
      </c>
    </row>
    <row r="84" spans="1:33">
      <c r="A84" t="s">
        <v>10741</v>
      </c>
      <c r="B84">
        <v>72794837</v>
      </c>
      <c r="C84" t="s">
        <v>10742</v>
      </c>
      <c r="D84" t="s">
        <v>10743</v>
      </c>
      <c r="E84" t="s">
        <v>242</v>
      </c>
      <c r="F84">
        <v>23</v>
      </c>
      <c r="G84" t="s">
        <v>227</v>
      </c>
      <c r="H84">
        <v>19102</v>
      </c>
      <c r="I84" t="s">
        <v>8580</v>
      </c>
      <c r="J84" t="s">
        <v>8579</v>
      </c>
      <c r="K84" t="s">
        <v>8560</v>
      </c>
      <c r="L84">
        <v>19570221</v>
      </c>
      <c r="M84" t="s">
        <v>10741</v>
      </c>
      <c r="N84">
        <v>230239</v>
      </c>
      <c r="O84" t="s">
        <v>247</v>
      </c>
      <c r="Q84" t="s">
        <v>248</v>
      </c>
      <c r="S84" t="s">
        <v>8460</v>
      </c>
      <c r="T84" t="s">
        <v>10744</v>
      </c>
      <c r="U84" t="s">
        <v>227</v>
      </c>
      <c r="V84" t="s">
        <v>10745</v>
      </c>
      <c r="W84" t="s">
        <v>10746</v>
      </c>
      <c r="X84" t="s">
        <v>228</v>
      </c>
      <c r="Z84" t="s">
        <v>229</v>
      </c>
      <c r="AG84" t="s">
        <v>253</v>
      </c>
    </row>
    <row r="85" spans="1:33">
      <c r="A85" t="s">
        <v>10747</v>
      </c>
      <c r="B85">
        <v>96801731</v>
      </c>
      <c r="C85" t="s">
        <v>10748</v>
      </c>
      <c r="D85" t="s">
        <v>10749</v>
      </c>
      <c r="E85" t="s">
        <v>242</v>
      </c>
      <c r="F85">
        <v>23</v>
      </c>
      <c r="G85" t="s">
        <v>227</v>
      </c>
      <c r="H85">
        <v>19102</v>
      </c>
      <c r="I85" t="s">
        <v>8580</v>
      </c>
      <c r="J85" t="s">
        <v>8579</v>
      </c>
      <c r="K85" t="s">
        <v>8560</v>
      </c>
      <c r="L85">
        <v>19510805</v>
      </c>
      <c r="M85" t="s">
        <v>10747</v>
      </c>
      <c r="N85">
        <v>230239</v>
      </c>
      <c r="O85" t="s">
        <v>247</v>
      </c>
      <c r="Q85" t="s">
        <v>248</v>
      </c>
      <c r="S85" t="s">
        <v>8460</v>
      </c>
      <c r="T85" t="s">
        <v>10750</v>
      </c>
      <c r="U85" t="s">
        <v>227</v>
      </c>
      <c r="V85" t="s">
        <v>10751</v>
      </c>
      <c r="X85" t="s">
        <v>228</v>
      </c>
      <c r="Z85" t="s">
        <v>229</v>
      </c>
      <c r="AG85" t="s">
        <v>253</v>
      </c>
    </row>
    <row r="86" spans="1:33">
      <c r="A86" t="s">
        <v>10752</v>
      </c>
      <c r="B86">
        <v>3027719</v>
      </c>
      <c r="C86" t="s">
        <v>10753</v>
      </c>
      <c r="D86" t="s">
        <v>10754</v>
      </c>
      <c r="E86" t="s">
        <v>242</v>
      </c>
      <c r="F86">
        <v>23</v>
      </c>
      <c r="G86" t="s">
        <v>227</v>
      </c>
      <c r="H86">
        <v>19102</v>
      </c>
      <c r="I86" t="s">
        <v>8580</v>
      </c>
      <c r="J86" t="s">
        <v>8579</v>
      </c>
      <c r="K86" t="s">
        <v>8560</v>
      </c>
      <c r="L86">
        <v>19430516</v>
      </c>
      <c r="M86" t="s">
        <v>10752</v>
      </c>
      <c r="N86">
        <v>230239</v>
      </c>
      <c r="O86" t="s">
        <v>247</v>
      </c>
      <c r="Q86" t="s">
        <v>248</v>
      </c>
      <c r="S86" t="s">
        <v>8460</v>
      </c>
      <c r="T86" t="s">
        <v>10755</v>
      </c>
      <c r="U86" t="s">
        <v>227</v>
      </c>
      <c r="V86" t="s">
        <v>10756</v>
      </c>
      <c r="X86" t="s">
        <v>228</v>
      </c>
      <c r="Z86" t="s">
        <v>229</v>
      </c>
      <c r="AG86" t="s">
        <v>253</v>
      </c>
    </row>
    <row r="87" spans="1:33">
      <c r="A87" t="s">
        <v>10757</v>
      </c>
      <c r="B87">
        <v>58358029</v>
      </c>
      <c r="C87" t="s">
        <v>10758</v>
      </c>
      <c r="D87" t="s">
        <v>10759</v>
      </c>
      <c r="E87" t="s">
        <v>262</v>
      </c>
      <c r="F87">
        <v>23</v>
      </c>
      <c r="G87" t="s">
        <v>227</v>
      </c>
      <c r="H87">
        <v>19102</v>
      </c>
      <c r="I87" t="s">
        <v>8580</v>
      </c>
      <c r="J87" t="s">
        <v>8579</v>
      </c>
      <c r="K87" t="s">
        <v>8560</v>
      </c>
      <c r="L87">
        <v>19740405</v>
      </c>
      <c r="M87" t="s">
        <v>10757</v>
      </c>
      <c r="N87">
        <v>230239</v>
      </c>
      <c r="O87" t="s">
        <v>247</v>
      </c>
      <c r="Q87" t="s">
        <v>248</v>
      </c>
      <c r="S87" t="s">
        <v>8460</v>
      </c>
      <c r="T87" t="s">
        <v>10760</v>
      </c>
      <c r="U87" t="s">
        <v>227</v>
      </c>
      <c r="V87" t="s">
        <v>10761</v>
      </c>
      <c r="X87" t="s">
        <v>228</v>
      </c>
      <c r="Z87" t="s">
        <v>229</v>
      </c>
      <c r="AG87" t="s">
        <v>253</v>
      </c>
    </row>
    <row r="88" spans="1:33">
      <c r="A88" t="s">
        <v>10762</v>
      </c>
      <c r="B88">
        <v>2909121</v>
      </c>
      <c r="C88" t="s">
        <v>10763</v>
      </c>
      <c r="D88" t="s">
        <v>10764</v>
      </c>
      <c r="E88" t="s">
        <v>242</v>
      </c>
      <c r="F88">
        <v>23</v>
      </c>
      <c r="G88" t="s">
        <v>227</v>
      </c>
      <c r="H88">
        <v>19102</v>
      </c>
      <c r="I88" t="s">
        <v>8580</v>
      </c>
      <c r="J88" t="s">
        <v>8579</v>
      </c>
      <c r="K88" t="s">
        <v>8560</v>
      </c>
      <c r="L88">
        <v>19740117</v>
      </c>
      <c r="M88" t="s">
        <v>10762</v>
      </c>
      <c r="N88">
        <v>230239</v>
      </c>
      <c r="O88" t="s">
        <v>247</v>
      </c>
      <c r="Q88" t="s">
        <v>248</v>
      </c>
      <c r="S88" t="s">
        <v>8460</v>
      </c>
      <c r="T88" t="s">
        <v>10765</v>
      </c>
      <c r="U88" t="s">
        <v>227</v>
      </c>
      <c r="V88" t="s">
        <v>10766</v>
      </c>
      <c r="X88" t="s">
        <v>228</v>
      </c>
      <c r="Z88" t="s">
        <v>229</v>
      </c>
      <c r="AG88" t="s">
        <v>253</v>
      </c>
    </row>
    <row r="89" spans="1:33">
      <c r="A89" t="s">
        <v>10767</v>
      </c>
      <c r="B89">
        <v>3029317</v>
      </c>
      <c r="C89" t="s">
        <v>10768</v>
      </c>
      <c r="D89" t="s">
        <v>10769</v>
      </c>
      <c r="E89" t="s">
        <v>242</v>
      </c>
      <c r="F89">
        <v>23</v>
      </c>
      <c r="G89" t="s">
        <v>227</v>
      </c>
      <c r="H89">
        <v>19102</v>
      </c>
      <c r="I89" t="s">
        <v>8580</v>
      </c>
      <c r="J89" t="s">
        <v>8579</v>
      </c>
      <c r="K89" t="s">
        <v>8560</v>
      </c>
      <c r="L89">
        <v>19590606</v>
      </c>
      <c r="M89" t="s">
        <v>10767</v>
      </c>
      <c r="N89">
        <v>230239</v>
      </c>
      <c r="O89" t="s">
        <v>247</v>
      </c>
      <c r="Q89" t="s">
        <v>248</v>
      </c>
      <c r="S89" t="s">
        <v>8460</v>
      </c>
      <c r="T89" t="s">
        <v>3426</v>
      </c>
      <c r="U89" t="s">
        <v>227</v>
      </c>
      <c r="V89" t="s">
        <v>10770</v>
      </c>
      <c r="X89" t="s">
        <v>228</v>
      </c>
      <c r="Z89" t="s">
        <v>229</v>
      </c>
      <c r="AG89" t="s">
        <v>253</v>
      </c>
    </row>
    <row r="90" spans="1:33">
      <c r="A90" t="s">
        <v>10771</v>
      </c>
      <c r="B90">
        <v>95048127</v>
      </c>
      <c r="C90" t="s">
        <v>10772</v>
      </c>
      <c r="D90" t="s">
        <v>10773</v>
      </c>
      <c r="E90" t="s">
        <v>242</v>
      </c>
      <c r="F90">
        <v>23</v>
      </c>
      <c r="G90" t="s">
        <v>227</v>
      </c>
      <c r="H90">
        <v>19102</v>
      </c>
      <c r="I90" t="s">
        <v>8580</v>
      </c>
      <c r="J90" t="s">
        <v>8579</v>
      </c>
      <c r="K90" t="s">
        <v>8560</v>
      </c>
      <c r="L90">
        <v>19700709</v>
      </c>
      <c r="M90" t="s">
        <v>10771</v>
      </c>
      <c r="N90">
        <v>230239</v>
      </c>
      <c r="Q90" t="s">
        <v>248</v>
      </c>
      <c r="S90" t="s">
        <v>8460</v>
      </c>
      <c r="T90" t="s">
        <v>9302</v>
      </c>
      <c r="U90" t="s">
        <v>227</v>
      </c>
      <c r="V90" t="s">
        <v>10774</v>
      </c>
      <c r="X90" t="s">
        <v>228</v>
      </c>
      <c r="Z90" t="s">
        <v>229</v>
      </c>
      <c r="AG90" t="s">
        <v>253</v>
      </c>
    </row>
    <row r="91" spans="1:33">
      <c r="A91" t="s">
        <v>10775</v>
      </c>
      <c r="B91">
        <v>3030066</v>
      </c>
      <c r="C91" t="s">
        <v>10776</v>
      </c>
      <c r="D91" t="s">
        <v>10777</v>
      </c>
      <c r="E91" t="s">
        <v>242</v>
      </c>
      <c r="F91">
        <v>23</v>
      </c>
      <c r="G91" t="s">
        <v>227</v>
      </c>
      <c r="H91">
        <v>19102</v>
      </c>
      <c r="I91" t="s">
        <v>8580</v>
      </c>
      <c r="J91" t="s">
        <v>8579</v>
      </c>
      <c r="K91" t="s">
        <v>8560</v>
      </c>
      <c r="L91">
        <v>19511225</v>
      </c>
      <c r="M91" t="s">
        <v>10775</v>
      </c>
      <c r="N91">
        <v>230239</v>
      </c>
      <c r="O91" t="s">
        <v>247</v>
      </c>
      <c r="Q91" t="s">
        <v>248</v>
      </c>
      <c r="S91" t="s">
        <v>8460</v>
      </c>
      <c r="T91" t="s">
        <v>10778</v>
      </c>
      <c r="U91" t="s">
        <v>227</v>
      </c>
      <c r="V91" t="s">
        <v>10779</v>
      </c>
      <c r="X91" t="s">
        <v>228</v>
      </c>
      <c r="Z91" t="s">
        <v>229</v>
      </c>
      <c r="AG91" t="s">
        <v>253</v>
      </c>
    </row>
    <row r="92" spans="1:33">
      <c r="A92" t="s">
        <v>10780</v>
      </c>
      <c r="B92">
        <v>59019428</v>
      </c>
      <c r="C92" t="s">
        <v>10781</v>
      </c>
      <c r="D92" t="s">
        <v>10782</v>
      </c>
      <c r="E92" t="s">
        <v>242</v>
      </c>
      <c r="F92">
        <v>23</v>
      </c>
      <c r="G92" t="s">
        <v>227</v>
      </c>
      <c r="H92">
        <v>19102</v>
      </c>
      <c r="I92" t="s">
        <v>8580</v>
      </c>
      <c r="J92" t="s">
        <v>8579</v>
      </c>
      <c r="K92" t="s">
        <v>8560</v>
      </c>
      <c r="L92">
        <v>19720826</v>
      </c>
      <c r="M92" t="s">
        <v>10780</v>
      </c>
      <c r="N92">
        <v>230239</v>
      </c>
      <c r="Q92" t="s">
        <v>248</v>
      </c>
      <c r="S92" t="s">
        <v>8460</v>
      </c>
      <c r="T92" t="s">
        <v>1813</v>
      </c>
      <c r="U92" t="s">
        <v>227</v>
      </c>
      <c r="V92" t="s">
        <v>10783</v>
      </c>
      <c r="X92" t="s">
        <v>228</v>
      </c>
      <c r="Z92" t="s">
        <v>229</v>
      </c>
      <c r="AG92" t="s">
        <v>253</v>
      </c>
    </row>
    <row r="93" spans="1:33">
      <c r="A93" t="s">
        <v>10784</v>
      </c>
      <c r="B93">
        <v>96806130</v>
      </c>
      <c r="C93" t="s">
        <v>10785</v>
      </c>
      <c r="D93" t="s">
        <v>10786</v>
      </c>
      <c r="E93" t="s">
        <v>242</v>
      </c>
      <c r="F93">
        <v>23</v>
      </c>
      <c r="G93" t="s">
        <v>227</v>
      </c>
      <c r="H93">
        <v>19102</v>
      </c>
      <c r="I93" t="s">
        <v>8580</v>
      </c>
      <c r="J93" t="s">
        <v>8579</v>
      </c>
      <c r="K93" t="s">
        <v>8560</v>
      </c>
      <c r="L93">
        <v>19860205</v>
      </c>
      <c r="M93" t="s">
        <v>10784</v>
      </c>
      <c r="N93">
        <v>230239</v>
      </c>
      <c r="Q93" t="s">
        <v>248</v>
      </c>
      <c r="S93" t="s">
        <v>8460</v>
      </c>
      <c r="T93" t="s">
        <v>10029</v>
      </c>
      <c r="U93" t="s">
        <v>227</v>
      </c>
      <c r="V93" t="s">
        <v>10787</v>
      </c>
      <c r="X93" t="s">
        <v>228</v>
      </c>
      <c r="Z93" t="s">
        <v>229</v>
      </c>
      <c r="AG93" t="s">
        <v>253</v>
      </c>
    </row>
    <row r="94" spans="1:33">
      <c r="A94" t="s">
        <v>10788</v>
      </c>
      <c r="B94">
        <v>3119923</v>
      </c>
      <c r="C94" t="s">
        <v>10789</v>
      </c>
      <c r="D94" t="s">
        <v>10790</v>
      </c>
      <c r="E94" t="s">
        <v>242</v>
      </c>
      <c r="F94">
        <v>23</v>
      </c>
      <c r="G94" t="s">
        <v>227</v>
      </c>
      <c r="H94">
        <v>19102</v>
      </c>
      <c r="I94" t="s">
        <v>8580</v>
      </c>
      <c r="J94" t="s">
        <v>8579</v>
      </c>
      <c r="K94" t="s">
        <v>8560</v>
      </c>
      <c r="L94">
        <v>19801112</v>
      </c>
      <c r="M94" t="s">
        <v>10788</v>
      </c>
      <c r="N94">
        <v>230239</v>
      </c>
      <c r="Q94" t="s">
        <v>248</v>
      </c>
      <c r="S94" t="s">
        <v>8460</v>
      </c>
      <c r="T94" t="s">
        <v>10791</v>
      </c>
      <c r="U94" t="s">
        <v>227</v>
      </c>
      <c r="V94" t="s">
        <v>10792</v>
      </c>
      <c r="X94" t="s">
        <v>228</v>
      </c>
      <c r="Z94" t="s">
        <v>229</v>
      </c>
      <c r="AG94" t="s">
        <v>253</v>
      </c>
    </row>
    <row r="95" spans="1:33">
      <c r="A95" t="s">
        <v>10793</v>
      </c>
      <c r="B95">
        <v>3029620</v>
      </c>
      <c r="C95" t="s">
        <v>10794</v>
      </c>
      <c r="D95" t="s">
        <v>10795</v>
      </c>
      <c r="E95" t="s">
        <v>242</v>
      </c>
      <c r="F95">
        <v>23</v>
      </c>
      <c r="G95" t="s">
        <v>227</v>
      </c>
      <c r="H95">
        <v>19102</v>
      </c>
      <c r="I95" t="s">
        <v>8580</v>
      </c>
      <c r="J95" t="s">
        <v>8579</v>
      </c>
      <c r="K95" t="s">
        <v>8560</v>
      </c>
      <c r="L95">
        <v>19431118</v>
      </c>
      <c r="M95" t="s">
        <v>10793</v>
      </c>
      <c r="N95">
        <v>230239</v>
      </c>
      <c r="O95" t="s">
        <v>247</v>
      </c>
      <c r="Q95" t="s">
        <v>248</v>
      </c>
      <c r="S95" t="s">
        <v>8460</v>
      </c>
      <c r="T95" t="s">
        <v>10796</v>
      </c>
      <c r="U95" t="s">
        <v>227</v>
      </c>
      <c r="V95" t="s">
        <v>10797</v>
      </c>
      <c r="X95" t="s">
        <v>343</v>
      </c>
      <c r="Z95" t="s">
        <v>229</v>
      </c>
      <c r="AG95" t="s">
        <v>253</v>
      </c>
    </row>
    <row r="96" spans="1:33">
      <c r="A96" t="s">
        <v>10798</v>
      </c>
      <c r="B96">
        <v>46040115</v>
      </c>
      <c r="C96" t="s">
        <v>10799</v>
      </c>
      <c r="D96" t="s">
        <v>10800</v>
      </c>
      <c r="E96" t="s">
        <v>242</v>
      </c>
      <c r="F96">
        <v>23</v>
      </c>
      <c r="G96" t="s">
        <v>227</v>
      </c>
      <c r="H96">
        <v>19102</v>
      </c>
      <c r="I96" t="s">
        <v>8580</v>
      </c>
      <c r="J96" t="s">
        <v>8579</v>
      </c>
      <c r="K96" t="s">
        <v>8560</v>
      </c>
      <c r="L96">
        <v>19491129</v>
      </c>
      <c r="M96" t="s">
        <v>10798</v>
      </c>
      <c r="N96">
        <v>230239</v>
      </c>
      <c r="Q96" t="s">
        <v>248</v>
      </c>
      <c r="S96" t="s">
        <v>8460</v>
      </c>
      <c r="T96" t="s">
        <v>10801</v>
      </c>
      <c r="U96" t="s">
        <v>227</v>
      </c>
      <c r="V96" t="s">
        <v>10802</v>
      </c>
      <c r="X96" t="s">
        <v>228</v>
      </c>
      <c r="Z96" t="s">
        <v>229</v>
      </c>
      <c r="AG96" t="s">
        <v>253</v>
      </c>
    </row>
    <row r="97" spans="1:33">
      <c r="A97" t="s">
        <v>10803</v>
      </c>
      <c r="B97">
        <v>3030814</v>
      </c>
      <c r="C97" t="s">
        <v>10804</v>
      </c>
      <c r="D97" t="s">
        <v>10805</v>
      </c>
      <c r="E97" t="s">
        <v>262</v>
      </c>
      <c r="F97">
        <v>23</v>
      </c>
      <c r="G97" t="s">
        <v>227</v>
      </c>
      <c r="H97">
        <v>19102</v>
      </c>
      <c r="I97" t="s">
        <v>8580</v>
      </c>
      <c r="J97" t="s">
        <v>8579</v>
      </c>
      <c r="K97" t="s">
        <v>8560</v>
      </c>
      <c r="L97">
        <v>19550222</v>
      </c>
      <c r="M97" t="s">
        <v>10803</v>
      </c>
      <c r="N97">
        <v>230239</v>
      </c>
      <c r="O97" t="s">
        <v>247</v>
      </c>
      <c r="Q97" t="s">
        <v>248</v>
      </c>
      <c r="S97" t="s">
        <v>8460</v>
      </c>
      <c r="T97" t="s">
        <v>10806</v>
      </c>
      <c r="U97" t="s">
        <v>227</v>
      </c>
      <c r="V97" t="s">
        <v>10807</v>
      </c>
      <c r="X97" t="s">
        <v>267</v>
      </c>
      <c r="Z97" t="s">
        <v>229</v>
      </c>
      <c r="AG97" t="s">
        <v>253</v>
      </c>
    </row>
    <row r="98" spans="1:33">
      <c r="A98" t="s">
        <v>10808</v>
      </c>
      <c r="B98">
        <v>3120066</v>
      </c>
      <c r="C98" t="s">
        <v>10809</v>
      </c>
      <c r="D98" t="s">
        <v>10810</v>
      </c>
      <c r="E98" t="s">
        <v>242</v>
      </c>
      <c r="F98">
        <v>23</v>
      </c>
      <c r="G98" t="s">
        <v>227</v>
      </c>
      <c r="H98">
        <v>19102</v>
      </c>
      <c r="I98" t="s">
        <v>8580</v>
      </c>
      <c r="J98" t="s">
        <v>8579</v>
      </c>
      <c r="K98" t="s">
        <v>8560</v>
      </c>
      <c r="L98">
        <v>19710511</v>
      </c>
      <c r="M98" t="s">
        <v>10808</v>
      </c>
      <c r="N98">
        <v>230239</v>
      </c>
      <c r="O98" t="s">
        <v>247</v>
      </c>
      <c r="Q98" t="s">
        <v>248</v>
      </c>
      <c r="S98" t="s">
        <v>8460</v>
      </c>
      <c r="T98" t="s">
        <v>10483</v>
      </c>
      <c r="U98" t="s">
        <v>227</v>
      </c>
      <c r="V98" t="s">
        <v>10811</v>
      </c>
      <c r="X98" t="s">
        <v>228</v>
      </c>
      <c r="Z98" t="s">
        <v>229</v>
      </c>
      <c r="AG98" t="s">
        <v>253</v>
      </c>
    </row>
    <row r="99" spans="1:33">
      <c r="A99" t="s">
        <v>10812</v>
      </c>
      <c r="B99">
        <v>3029014</v>
      </c>
      <c r="C99" t="s">
        <v>10813</v>
      </c>
      <c r="D99" t="s">
        <v>10814</v>
      </c>
      <c r="E99" t="s">
        <v>242</v>
      </c>
      <c r="F99">
        <v>23</v>
      </c>
      <c r="G99" t="s">
        <v>227</v>
      </c>
      <c r="H99">
        <v>19102</v>
      </c>
      <c r="I99" t="s">
        <v>8580</v>
      </c>
      <c r="J99" t="s">
        <v>8579</v>
      </c>
      <c r="K99" t="s">
        <v>8560</v>
      </c>
      <c r="L99">
        <v>19620906</v>
      </c>
      <c r="M99" t="s">
        <v>10812</v>
      </c>
      <c r="N99">
        <v>230239</v>
      </c>
      <c r="O99" t="s">
        <v>247</v>
      </c>
      <c r="Q99" t="s">
        <v>248</v>
      </c>
      <c r="S99" t="s">
        <v>8460</v>
      </c>
      <c r="T99" t="s">
        <v>10815</v>
      </c>
      <c r="U99" t="s">
        <v>227</v>
      </c>
      <c r="V99" t="s">
        <v>10816</v>
      </c>
      <c r="W99" t="s">
        <v>10817</v>
      </c>
      <c r="X99" t="s">
        <v>228</v>
      </c>
      <c r="Z99" t="s">
        <v>229</v>
      </c>
      <c r="AG99" t="s">
        <v>253</v>
      </c>
    </row>
    <row r="100" spans="1:33">
      <c r="A100" t="s">
        <v>10818</v>
      </c>
      <c r="B100">
        <v>85617128</v>
      </c>
      <c r="C100" t="s">
        <v>10819</v>
      </c>
      <c r="D100" t="s">
        <v>10820</v>
      </c>
      <c r="E100" t="s">
        <v>242</v>
      </c>
      <c r="F100">
        <v>23</v>
      </c>
      <c r="G100" t="s">
        <v>227</v>
      </c>
      <c r="H100">
        <v>19102</v>
      </c>
      <c r="I100" t="s">
        <v>8580</v>
      </c>
      <c r="J100" t="s">
        <v>8579</v>
      </c>
      <c r="K100" t="s">
        <v>8560</v>
      </c>
      <c r="L100">
        <v>19790112</v>
      </c>
      <c r="M100" t="s">
        <v>10818</v>
      </c>
      <c r="N100">
        <v>230239</v>
      </c>
      <c r="Q100" t="s">
        <v>248</v>
      </c>
      <c r="S100" t="s">
        <v>8460</v>
      </c>
      <c r="T100" t="s">
        <v>10821</v>
      </c>
      <c r="U100" t="s">
        <v>227</v>
      </c>
      <c r="V100" t="s">
        <v>10822</v>
      </c>
      <c r="W100" t="s">
        <v>10823</v>
      </c>
      <c r="X100" t="s">
        <v>228</v>
      </c>
      <c r="Z100" t="s">
        <v>229</v>
      </c>
      <c r="AG100" t="s">
        <v>253</v>
      </c>
    </row>
    <row r="101" spans="1:33">
      <c r="A101" t="s">
        <v>10824</v>
      </c>
      <c r="B101">
        <v>3027214</v>
      </c>
      <c r="C101" t="s">
        <v>10825</v>
      </c>
      <c r="D101" t="s">
        <v>10826</v>
      </c>
      <c r="E101" t="s">
        <v>242</v>
      </c>
      <c r="F101">
        <v>23</v>
      </c>
      <c r="G101" t="s">
        <v>227</v>
      </c>
      <c r="H101">
        <v>19102</v>
      </c>
      <c r="I101" t="s">
        <v>8580</v>
      </c>
      <c r="J101" t="s">
        <v>8579</v>
      </c>
      <c r="K101" t="s">
        <v>8560</v>
      </c>
      <c r="L101">
        <v>19360531</v>
      </c>
      <c r="M101" t="s">
        <v>10824</v>
      </c>
      <c r="N101">
        <v>230239</v>
      </c>
      <c r="O101" t="s">
        <v>247</v>
      </c>
      <c r="Q101" t="s">
        <v>248</v>
      </c>
      <c r="S101" t="s">
        <v>8460</v>
      </c>
      <c r="T101" t="s">
        <v>10827</v>
      </c>
      <c r="U101" t="s">
        <v>227</v>
      </c>
      <c r="V101" t="s">
        <v>10828</v>
      </c>
      <c r="X101" t="s">
        <v>228</v>
      </c>
      <c r="Z101" t="s">
        <v>229</v>
      </c>
      <c r="AG101" t="s">
        <v>253</v>
      </c>
    </row>
    <row r="102" spans="1:33">
      <c r="A102" t="s">
        <v>10829</v>
      </c>
      <c r="B102">
        <v>84945838</v>
      </c>
      <c r="C102" t="s">
        <v>10830</v>
      </c>
      <c r="D102" t="s">
        <v>10831</v>
      </c>
      <c r="E102" t="s">
        <v>262</v>
      </c>
      <c r="F102">
        <v>23</v>
      </c>
      <c r="G102" t="s">
        <v>227</v>
      </c>
      <c r="H102">
        <v>19102</v>
      </c>
      <c r="I102" t="s">
        <v>8580</v>
      </c>
      <c r="J102" t="s">
        <v>8579</v>
      </c>
      <c r="K102" t="s">
        <v>8560</v>
      </c>
      <c r="L102">
        <v>19730505</v>
      </c>
      <c r="M102" t="s">
        <v>10829</v>
      </c>
      <c r="N102">
        <v>230239</v>
      </c>
      <c r="O102" t="s">
        <v>247</v>
      </c>
      <c r="Q102" t="s">
        <v>248</v>
      </c>
      <c r="S102" t="s">
        <v>8460</v>
      </c>
      <c r="T102" t="s">
        <v>6858</v>
      </c>
      <c r="U102" t="s">
        <v>227</v>
      </c>
      <c r="V102" t="s">
        <v>10832</v>
      </c>
      <c r="X102" t="s">
        <v>228</v>
      </c>
      <c r="Z102" t="s">
        <v>229</v>
      </c>
      <c r="AG102" t="s">
        <v>253</v>
      </c>
    </row>
    <row r="103" spans="1:33">
      <c r="A103" t="s">
        <v>10833</v>
      </c>
      <c r="B103">
        <v>3029216</v>
      </c>
      <c r="C103" t="s">
        <v>10834</v>
      </c>
      <c r="D103" t="s">
        <v>10835</v>
      </c>
      <c r="E103" t="s">
        <v>242</v>
      </c>
      <c r="F103">
        <v>23</v>
      </c>
      <c r="G103" t="s">
        <v>227</v>
      </c>
      <c r="H103">
        <v>19102</v>
      </c>
      <c r="I103" t="s">
        <v>8580</v>
      </c>
      <c r="J103" t="s">
        <v>8579</v>
      </c>
      <c r="K103" t="s">
        <v>8560</v>
      </c>
      <c r="L103">
        <v>19410505</v>
      </c>
      <c r="M103" t="s">
        <v>10833</v>
      </c>
      <c r="N103">
        <v>230239</v>
      </c>
      <c r="O103" t="s">
        <v>247</v>
      </c>
      <c r="Q103" t="s">
        <v>248</v>
      </c>
      <c r="S103" t="s">
        <v>8460</v>
      </c>
      <c r="T103" t="s">
        <v>10836</v>
      </c>
      <c r="U103" t="s">
        <v>227</v>
      </c>
      <c r="V103" t="s">
        <v>10837</v>
      </c>
      <c r="X103" t="s">
        <v>267</v>
      </c>
      <c r="Z103" t="s">
        <v>229</v>
      </c>
      <c r="AG103" t="s">
        <v>253</v>
      </c>
    </row>
    <row r="104" spans="1:33">
      <c r="A104" t="s">
        <v>10838</v>
      </c>
      <c r="B104">
        <v>84946334</v>
      </c>
      <c r="C104" t="s">
        <v>10839</v>
      </c>
      <c r="D104" t="s">
        <v>10840</v>
      </c>
      <c r="E104" t="s">
        <v>242</v>
      </c>
      <c r="F104">
        <v>23</v>
      </c>
      <c r="G104" t="s">
        <v>227</v>
      </c>
      <c r="H104">
        <v>19102</v>
      </c>
      <c r="I104" t="s">
        <v>8580</v>
      </c>
      <c r="J104" t="s">
        <v>8579</v>
      </c>
      <c r="K104" t="s">
        <v>8560</v>
      </c>
      <c r="L104">
        <v>19880925</v>
      </c>
      <c r="M104" t="s">
        <v>10838</v>
      </c>
      <c r="N104">
        <v>230239</v>
      </c>
      <c r="O104" t="s">
        <v>247</v>
      </c>
      <c r="Q104" t="s">
        <v>248</v>
      </c>
      <c r="S104" t="s">
        <v>8460</v>
      </c>
      <c r="T104" t="s">
        <v>10841</v>
      </c>
      <c r="U104" t="s">
        <v>227</v>
      </c>
      <c r="V104" t="s">
        <v>10842</v>
      </c>
      <c r="X104" t="s">
        <v>228</v>
      </c>
      <c r="Z104" t="s">
        <v>229</v>
      </c>
      <c r="AG104" t="s">
        <v>253</v>
      </c>
    </row>
    <row r="105" spans="1:33">
      <c r="A105" t="s">
        <v>10843</v>
      </c>
      <c r="B105">
        <v>46039729</v>
      </c>
      <c r="C105" t="s">
        <v>10844</v>
      </c>
      <c r="D105" t="s">
        <v>10845</v>
      </c>
      <c r="E105" t="s">
        <v>242</v>
      </c>
      <c r="F105">
        <v>23</v>
      </c>
      <c r="G105" t="s">
        <v>227</v>
      </c>
      <c r="H105">
        <v>19102</v>
      </c>
      <c r="I105" t="s">
        <v>8580</v>
      </c>
      <c r="J105" t="s">
        <v>8579</v>
      </c>
      <c r="K105" t="s">
        <v>8560</v>
      </c>
      <c r="L105">
        <v>19611017</v>
      </c>
      <c r="M105" t="s">
        <v>10843</v>
      </c>
      <c r="N105">
        <v>230239</v>
      </c>
      <c r="O105" t="s">
        <v>247</v>
      </c>
      <c r="Q105" t="s">
        <v>248</v>
      </c>
      <c r="S105" t="s">
        <v>8460</v>
      </c>
      <c r="T105" t="s">
        <v>10841</v>
      </c>
      <c r="U105" t="s">
        <v>227</v>
      </c>
      <c r="V105" t="s">
        <v>10846</v>
      </c>
      <c r="X105" t="s">
        <v>228</v>
      </c>
      <c r="Z105" t="s">
        <v>229</v>
      </c>
      <c r="AG105" t="s">
        <v>253</v>
      </c>
    </row>
    <row r="106" spans="1:33">
      <c r="A106" t="s">
        <v>10847</v>
      </c>
      <c r="B106">
        <v>24785329</v>
      </c>
      <c r="C106" t="s">
        <v>10848</v>
      </c>
      <c r="D106" t="s">
        <v>10849</v>
      </c>
      <c r="E106" t="s">
        <v>242</v>
      </c>
      <c r="F106">
        <v>23</v>
      </c>
      <c r="G106" t="s">
        <v>227</v>
      </c>
      <c r="H106">
        <v>19102</v>
      </c>
      <c r="I106" t="s">
        <v>8580</v>
      </c>
      <c r="J106" t="s">
        <v>8579</v>
      </c>
      <c r="K106" t="s">
        <v>8560</v>
      </c>
      <c r="L106">
        <v>19790628</v>
      </c>
      <c r="M106" t="s">
        <v>10847</v>
      </c>
      <c r="N106">
        <v>230239</v>
      </c>
      <c r="Q106" t="s">
        <v>248</v>
      </c>
      <c r="S106" t="s">
        <v>8460</v>
      </c>
      <c r="T106" t="s">
        <v>9649</v>
      </c>
      <c r="U106" t="s">
        <v>227</v>
      </c>
      <c r="V106" t="s">
        <v>10850</v>
      </c>
      <c r="W106" t="s">
        <v>10851</v>
      </c>
      <c r="X106" t="s">
        <v>228</v>
      </c>
      <c r="Z106" t="s">
        <v>229</v>
      </c>
      <c r="AG106" t="s">
        <v>253</v>
      </c>
    </row>
    <row r="107" spans="1:33">
      <c r="A107" t="s">
        <v>10956</v>
      </c>
      <c r="B107">
        <v>73591328</v>
      </c>
      <c r="C107" t="s">
        <v>10957</v>
      </c>
      <c r="D107" t="s">
        <v>10958</v>
      </c>
      <c r="E107" t="s">
        <v>262</v>
      </c>
      <c r="F107">
        <v>23</v>
      </c>
      <c r="G107" t="s">
        <v>227</v>
      </c>
      <c r="H107">
        <v>8244</v>
      </c>
      <c r="I107" t="s">
        <v>8612</v>
      </c>
      <c r="J107" t="s">
        <v>8611</v>
      </c>
      <c r="K107" t="s">
        <v>8613</v>
      </c>
      <c r="L107">
        <v>19701229</v>
      </c>
      <c r="M107" t="s">
        <v>10956</v>
      </c>
      <c r="N107">
        <v>230131</v>
      </c>
      <c r="Q107" t="s">
        <v>248</v>
      </c>
      <c r="S107" t="s">
        <v>8460</v>
      </c>
      <c r="T107" t="s">
        <v>1785</v>
      </c>
      <c r="U107" t="s">
        <v>227</v>
      </c>
      <c r="V107" t="s">
        <v>10959</v>
      </c>
      <c r="X107" t="s">
        <v>228</v>
      </c>
      <c r="Z107" t="s">
        <v>229</v>
      </c>
      <c r="AG107" t="s">
        <v>253</v>
      </c>
    </row>
    <row r="108" spans="1:33">
      <c r="A108" t="s">
        <v>10960</v>
      </c>
      <c r="B108">
        <v>25212113</v>
      </c>
      <c r="C108" t="s">
        <v>10961</v>
      </c>
      <c r="D108" t="s">
        <v>10962</v>
      </c>
      <c r="E108" t="s">
        <v>262</v>
      </c>
      <c r="F108">
        <v>23</v>
      </c>
      <c r="G108" t="s">
        <v>227</v>
      </c>
      <c r="H108">
        <v>8244</v>
      </c>
      <c r="I108" t="s">
        <v>8612</v>
      </c>
      <c r="J108" t="s">
        <v>8611</v>
      </c>
      <c r="K108" t="s">
        <v>8613</v>
      </c>
      <c r="L108">
        <v>19711228</v>
      </c>
      <c r="M108" t="s">
        <v>10960</v>
      </c>
      <c r="N108">
        <v>230131</v>
      </c>
      <c r="Q108" t="s">
        <v>248</v>
      </c>
      <c r="S108" t="s">
        <v>8460</v>
      </c>
      <c r="T108" t="s">
        <v>6791</v>
      </c>
      <c r="U108" t="s">
        <v>227</v>
      </c>
      <c r="V108" t="s">
        <v>10963</v>
      </c>
      <c r="X108" t="s">
        <v>228</v>
      </c>
      <c r="Z108" t="s">
        <v>229</v>
      </c>
      <c r="AB108" t="s">
        <v>227</v>
      </c>
      <c r="AG108" t="s">
        <v>253</v>
      </c>
    </row>
    <row r="109" spans="1:33">
      <c r="A109" t="s">
        <v>10964</v>
      </c>
      <c r="B109">
        <v>73550626</v>
      </c>
      <c r="C109" t="s">
        <v>10965</v>
      </c>
      <c r="D109" t="s">
        <v>10966</v>
      </c>
      <c r="E109" t="s">
        <v>262</v>
      </c>
      <c r="F109">
        <v>23</v>
      </c>
      <c r="G109" t="s">
        <v>227</v>
      </c>
      <c r="H109">
        <v>8244</v>
      </c>
      <c r="I109" t="s">
        <v>8612</v>
      </c>
      <c r="J109" t="s">
        <v>8611</v>
      </c>
      <c r="K109" t="s">
        <v>8613</v>
      </c>
      <c r="L109">
        <v>19780221</v>
      </c>
      <c r="M109" t="s">
        <v>10964</v>
      </c>
      <c r="N109">
        <v>230131</v>
      </c>
      <c r="Q109" t="s">
        <v>248</v>
      </c>
      <c r="S109" t="s">
        <v>8460</v>
      </c>
      <c r="T109" t="s">
        <v>1813</v>
      </c>
      <c r="U109" t="s">
        <v>227</v>
      </c>
      <c r="V109" t="s">
        <v>10967</v>
      </c>
      <c r="X109" t="s">
        <v>228</v>
      </c>
      <c r="Z109" t="s">
        <v>229</v>
      </c>
      <c r="AG109" t="s">
        <v>253</v>
      </c>
    </row>
    <row r="110" spans="1:33">
      <c r="A110" t="s">
        <v>10968</v>
      </c>
      <c r="B110">
        <v>24925224</v>
      </c>
      <c r="C110" t="s">
        <v>10969</v>
      </c>
      <c r="D110" t="s">
        <v>10970</v>
      </c>
      <c r="E110" t="s">
        <v>242</v>
      </c>
      <c r="F110">
        <v>23</v>
      </c>
      <c r="G110" t="s">
        <v>227</v>
      </c>
      <c r="H110">
        <v>8244</v>
      </c>
      <c r="I110" t="s">
        <v>8612</v>
      </c>
      <c r="J110" t="s">
        <v>8611</v>
      </c>
      <c r="K110" t="s">
        <v>8613</v>
      </c>
      <c r="L110">
        <v>19550605</v>
      </c>
      <c r="M110" t="s">
        <v>10968</v>
      </c>
      <c r="N110">
        <v>230131</v>
      </c>
      <c r="Q110" t="s">
        <v>248</v>
      </c>
      <c r="S110" t="s">
        <v>8460</v>
      </c>
      <c r="T110" t="s">
        <v>10971</v>
      </c>
      <c r="U110" t="s">
        <v>227</v>
      </c>
      <c r="V110" t="s">
        <v>10972</v>
      </c>
      <c r="W110" t="s">
        <v>10973</v>
      </c>
      <c r="X110" t="s">
        <v>228</v>
      </c>
      <c r="Z110" t="s">
        <v>229</v>
      </c>
      <c r="AA110" t="s">
        <v>10974</v>
      </c>
      <c r="AB110" t="s">
        <v>560</v>
      </c>
      <c r="AG110" t="s">
        <v>253</v>
      </c>
    </row>
    <row r="111" spans="1:33">
      <c r="A111" t="s">
        <v>10975</v>
      </c>
      <c r="B111">
        <v>85375836</v>
      </c>
      <c r="C111" t="s">
        <v>10976</v>
      </c>
      <c r="D111" t="s">
        <v>10977</v>
      </c>
      <c r="E111" t="s">
        <v>242</v>
      </c>
      <c r="F111">
        <v>23</v>
      </c>
      <c r="G111" t="s">
        <v>227</v>
      </c>
      <c r="H111">
        <v>8244</v>
      </c>
      <c r="I111" t="s">
        <v>8612</v>
      </c>
      <c r="J111" t="s">
        <v>8611</v>
      </c>
      <c r="K111" t="s">
        <v>8613</v>
      </c>
      <c r="L111">
        <v>19750707</v>
      </c>
      <c r="M111" t="s">
        <v>10975</v>
      </c>
      <c r="N111">
        <v>230131</v>
      </c>
      <c r="Q111" t="s">
        <v>248</v>
      </c>
      <c r="S111" t="s">
        <v>8460</v>
      </c>
      <c r="T111" t="s">
        <v>10978</v>
      </c>
      <c r="U111" t="s">
        <v>227</v>
      </c>
      <c r="V111" t="s">
        <v>10979</v>
      </c>
      <c r="X111" t="s">
        <v>228</v>
      </c>
      <c r="Z111" t="s">
        <v>229</v>
      </c>
      <c r="AG111" t="s">
        <v>253</v>
      </c>
    </row>
    <row r="112" spans="1:33">
      <c r="A112" t="s">
        <v>10980</v>
      </c>
      <c r="B112">
        <v>24926124</v>
      </c>
      <c r="C112" t="s">
        <v>10981</v>
      </c>
      <c r="D112" t="s">
        <v>10982</v>
      </c>
      <c r="E112" t="s">
        <v>242</v>
      </c>
      <c r="F112">
        <v>23</v>
      </c>
      <c r="G112" t="s">
        <v>227</v>
      </c>
      <c r="H112">
        <v>8244</v>
      </c>
      <c r="I112" t="s">
        <v>8612</v>
      </c>
      <c r="J112" t="s">
        <v>8611</v>
      </c>
      <c r="K112" t="s">
        <v>8613</v>
      </c>
      <c r="L112">
        <v>19500609</v>
      </c>
      <c r="M112" t="s">
        <v>10980</v>
      </c>
      <c r="N112">
        <v>230131</v>
      </c>
      <c r="Q112" t="s">
        <v>248</v>
      </c>
      <c r="S112" t="s">
        <v>8460</v>
      </c>
      <c r="T112" t="s">
        <v>4940</v>
      </c>
      <c r="U112" t="s">
        <v>227</v>
      </c>
      <c r="V112" t="s">
        <v>10983</v>
      </c>
      <c r="X112" t="s">
        <v>228</v>
      </c>
      <c r="Y112" t="s">
        <v>10984</v>
      </c>
      <c r="Z112" t="s">
        <v>680</v>
      </c>
      <c r="AA112" t="s">
        <v>8615</v>
      </c>
      <c r="AB112" t="s">
        <v>227</v>
      </c>
      <c r="AG112" t="s">
        <v>253</v>
      </c>
    </row>
    <row r="113" spans="1:33">
      <c r="A113" t="s">
        <v>10985</v>
      </c>
      <c r="B113">
        <v>73549836</v>
      </c>
      <c r="C113" t="s">
        <v>10986</v>
      </c>
      <c r="D113" t="s">
        <v>10987</v>
      </c>
      <c r="E113" t="s">
        <v>262</v>
      </c>
      <c r="F113">
        <v>23</v>
      </c>
      <c r="G113" t="s">
        <v>227</v>
      </c>
      <c r="H113">
        <v>8244</v>
      </c>
      <c r="I113" t="s">
        <v>8612</v>
      </c>
      <c r="J113" t="s">
        <v>8611</v>
      </c>
      <c r="K113" t="s">
        <v>8613</v>
      </c>
      <c r="L113">
        <v>19661227</v>
      </c>
      <c r="M113" t="s">
        <v>10985</v>
      </c>
      <c r="N113">
        <v>230131</v>
      </c>
      <c r="Q113" t="s">
        <v>248</v>
      </c>
      <c r="S113" t="s">
        <v>8460</v>
      </c>
      <c r="T113" t="s">
        <v>10988</v>
      </c>
      <c r="U113" t="s">
        <v>227</v>
      </c>
      <c r="V113" t="s">
        <v>10989</v>
      </c>
      <c r="X113" t="s">
        <v>228</v>
      </c>
      <c r="Z113" t="s">
        <v>229</v>
      </c>
      <c r="AG113" t="s">
        <v>253</v>
      </c>
    </row>
    <row r="114" spans="1:33">
      <c r="A114" t="s">
        <v>10990</v>
      </c>
      <c r="B114">
        <v>58652834</v>
      </c>
      <c r="C114" t="s">
        <v>10991</v>
      </c>
      <c r="D114" t="s">
        <v>10992</v>
      </c>
      <c r="E114" t="s">
        <v>262</v>
      </c>
      <c r="F114">
        <v>23</v>
      </c>
      <c r="G114" t="s">
        <v>227</v>
      </c>
      <c r="H114">
        <v>8244</v>
      </c>
      <c r="I114" t="s">
        <v>8612</v>
      </c>
      <c r="J114" t="s">
        <v>8611</v>
      </c>
      <c r="K114" t="s">
        <v>8613</v>
      </c>
      <c r="L114">
        <v>19841222</v>
      </c>
      <c r="M114" t="s">
        <v>10990</v>
      </c>
      <c r="N114">
        <v>230131</v>
      </c>
      <c r="Q114" t="s">
        <v>248</v>
      </c>
      <c r="S114" t="s">
        <v>8460</v>
      </c>
      <c r="T114" t="s">
        <v>2369</v>
      </c>
      <c r="U114" t="s">
        <v>227</v>
      </c>
      <c r="V114" t="s">
        <v>8622</v>
      </c>
      <c r="X114" t="s">
        <v>228</v>
      </c>
      <c r="Z114" t="s">
        <v>229</v>
      </c>
      <c r="AG114" t="s">
        <v>253</v>
      </c>
    </row>
    <row r="115" spans="1:33">
      <c r="A115" t="s">
        <v>10993</v>
      </c>
      <c r="B115">
        <v>2954727</v>
      </c>
      <c r="C115" t="s">
        <v>10994</v>
      </c>
      <c r="D115" t="s">
        <v>10995</v>
      </c>
      <c r="E115" t="s">
        <v>242</v>
      </c>
      <c r="F115">
        <v>23</v>
      </c>
      <c r="G115" t="s">
        <v>227</v>
      </c>
      <c r="H115">
        <v>8244</v>
      </c>
      <c r="I115" t="s">
        <v>8612</v>
      </c>
      <c r="J115" t="s">
        <v>8611</v>
      </c>
      <c r="K115" t="s">
        <v>8613</v>
      </c>
      <c r="L115">
        <v>19600809</v>
      </c>
      <c r="M115" t="s">
        <v>10993</v>
      </c>
      <c r="N115">
        <v>230131</v>
      </c>
      <c r="Q115" t="s">
        <v>248</v>
      </c>
      <c r="S115" t="s">
        <v>8460</v>
      </c>
      <c r="T115" t="s">
        <v>7312</v>
      </c>
      <c r="U115" t="s">
        <v>227</v>
      </c>
      <c r="V115" t="s">
        <v>10996</v>
      </c>
      <c r="X115" t="s">
        <v>267</v>
      </c>
      <c r="Y115" t="s">
        <v>10997</v>
      </c>
      <c r="Z115" t="s">
        <v>680</v>
      </c>
      <c r="AA115" t="s">
        <v>10998</v>
      </c>
      <c r="AB115" t="s">
        <v>227</v>
      </c>
      <c r="AG115" t="s">
        <v>253</v>
      </c>
    </row>
    <row r="116" spans="1:33">
      <c r="A116" t="s">
        <v>10999</v>
      </c>
      <c r="B116">
        <v>3032210</v>
      </c>
      <c r="C116" t="s">
        <v>11000</v>
      </c>
      <c r="D116" t="s">
        <v>11001</v>
      </c>
      <c r="E116" t="s">
        <v>262</v>
      </c>
      <c r="F116">
        <v>23</v>
      </c>
      <c r="G116" t="s">
        <v>227</v>
      </c>
      <c r="H116">
        <v>8244</v>
      </c>
      <c r="I116" t="s">
        <v>8612</v>
      </c>
      <c r="J116" t="s">
        <v>8611</v>
      </c>
      <c r="K116" t="s">
        <v>8613</v>
      </c>
      <c r="L116">
        <v>19700822</v>
      </c>
      <c r="M116" t="s">
        <v>10999</v>
      </c>
      <c r="N116">
        <v>230131</v>
      </c>
      <c r="Q116" t="s">
        <v>248</v>
      </c>
      <c r="S116" t="s">
        <v>8460</v>
      </c>
      <c r="T116" t="s">
        <v>7312</v>
      </c>
      <c r="U116" t="s">
        <v>227</v>
      </c>
      <c r="V116" t="s">
        <v>10996</v>
      </c>
      <c r="X116" t="s">
        <v>228</v>
      </c>
      <c r="Z116" t="s">
        <v>229</v>
      </c>
      <c r="AB116" t="s">
        <v>778</v>
      </c>
      <c r="AG116" t="s">
        <v>253</v>
      </c>
    </row>
    <row r="117" spans="1:33">
      <c r="A117" t="s">
        <v>11002</v>
      </c>
      <c r="B117">
        <v>24925426</v>
      </c>
      <c r="C117" t="s">
        <v>11003</v>
      </c>
      <c r="D117" t="s">
        <v>11004</v>
      </c>
      <c r="E117" t="s">
        <v>242</v>
      </c>
      <c r="F117">
        <v>23</v>
      </c>
      <c r="G117" t="s">
        <v>227</v>
      </c>
      <c r="H117">
        <v>8244</v>
      </c>
      <c r="I117" t="s">
        <v>8612</v>
      </c>
      <c r="J117" t="s">
        <v>8611</v>
      </c>
      <c r="K117" t="s">
        <v>8613</v>
      </c>
      <c r="L117">
        <v>19620123</v>
      </c>
      <c r="M117" t="s">
        <v>11002</v>
      </c>
      <c r="N117">
        <v>230131</v>
      </c>
      <c r="Q117" t="s">
        <v>248</v>
      </c>
      <c r="S117" t="s">
        <v>8460</v>
      </c>
      <c r="T117" t="s">
        <v>11005</v>
      </c>
      <c r="U117" t="s">
        <v>227</v>
      </c>
      <c r="V117" t="s">
        <v>11006</v>
      </c>
      <c r="X117" t="s">
        <v>228</v>
      </c>
      <c r="Y117" t="s">
        <v>11007</v>
      </c>
      <c r="Z117" t="s">
        <v>680</v>
      </c>
      <c r="AA117" t="s">
        <v>11008</v>
      </c>
      <c r="AB117" t="s">
        <v>227</v>
      </c>
      <c r="AG117" t="s">
        <v>253</v>
      </c>
    </row>
    <row r="118" spans="1:33">
      <c r="A118" t="s">
        <v>11009</v>
      </c>
      <c r="B118">
        <v>73549735</v>
      </c>
      <c r="C118" t="s">
        <v>11010</v>
      </c>
      <c r="D118" t="s">
        <v>11011</v>
      </c>
      <c r="E118" t="s">
        <v>242</v>
      </c>
      <c r="F118">
        <v>23</v>
      </c>
      <c r="G118" t="s">
        <v>227</v>
      </c>
      <c r="H118">
        <v>8244</v>
      </c>
      <c r="I118" t="s">
        <v>8612</v>
      </c>
      <c r="J118" t="s">
        <v>8611</v>
      </c>
      <c r="K118" t="s">
        <v>8613</v>
      </c>
      <c r="L118">
        <v>19730412</v>
      </c>
      <c r="M118" t="s">
        <v>11009</v>
      </c>
      <c r="N118">
        <v>230131</v>
      </c>
      <c r="Q118" t="s">
        <v>248</v>
      </c>
      <c r="S118" t="s">
        <v>8460</v>
      </c>
      <c r="T118" t="s">
        <v>11012</v>
      </c>
      <c r="U118" t="s">
        <v>227</v>
      </c>
      <c r="V118" t="s">
        <v>11013</v>
      </c>
      <c r="W118" t="s">
        <v>11014</v>
      </c>
      <c r="X118" t="s">
        <v>228</v>
      </c>
      <c r="Z118" t="s">
        <v>229</v>
      </c>
      <c r="AG118" t="s">
        <v>253</v>
      </c>
    </row>
    <row r="119" spans="1:33">
      <c r="A119" t="s">
        <v>11015</v>
      </c>
      <c r="B119">
        <v>73549937</v>
      </c>
      <c r="C119" t="s">
        <v>11016</v>
      </c>
      <c r="D119" t="s">
        <v>11017</v>
      </c>
      <c r="E119" t="s">
        <v>242</v>
      </c>
      <c r="F119">
        <v>23</v>
      </c>
      <c r="G119" t="s">
        <v>227</v>
      </c>
      <c r="H119">
        <v>8244</v>
      </c>
      <c r="I119" t="s">
        <v>8612</v>
      </c>
      <c r="J119" t="s">
        <v>8611</v>
      </c>
      <c r="K119" t="s">
        <v>8613</v>
      </c>
      <c r="L119">
        <v>19600212</v>
      </c>
      <c r="M119" t="s">
        <v>11015</v>
      </c>
      <c r="N119">
        <v>230131</v>
      </c>
      <c r="Q119" t="s">
        <v>248</v>
      </c>
      <c r="S119" t="s">
        <v>8460</v>
      </c>
      <c r="T119" t="s">
        <v>10988</v>
      </c>
      <c r="U119" t="s">
        <v>227</v>
      </c>
      <c r="V119" t="s">
        <v>11018</v>
      </c>
      <c r="X119" t="s">
        <v>228</v>
      </c>
      <c r="Z119" t="s">
        <v>229</v>
      </c>
      <c r="AG119" t="s">
        <v>253</v>
      </c>
    </row>
    <row r="120" spans="1:33">
      <c r="A120" t="s">
        <v>11019</v>
      </c>
      <c r="B120">
        <v>46176125</v>
      </c>
      <c r="C120" t="s">
        <v>11020</v>
      </c>
      <c r="D120" t="s">
        <v>11021</v>
      </c>
      <c r="E120" t="s">
        <v>242</v>
      </c>
      <c r="F120">
        <v>23</v>
      </c>
      <c r="G120" t="s">
        <v>227</v>
      </c>
      <c r="H120">
        <v>8244</v>
      </c>
      <c r="I120" t="s">
        <v>8612</v>
      </c>
      <c r="J120" t="s">
        <v>8611</v>
      </c>
      <c r="K120" t="s">
        <v>8613</v>
      </c>
      <c r="L120">
        <v>19710517</v>
      </c>
      <c r="M120" t="s">
        <v>11019</v>
      </c>
      <c r="N120">
        <v>230131</v>
      </c>
      <c r="Q120" t="s">
        <v>248</v>
      </c>
      <c r="S120" t="s">
        <v>8460</v>
      </c>
      <c r="T120" t="s">
        <v>9483</v>
      </c>
      <c r="U120" t="s">
        <v>227</v>
      </c>
      <c r="V120" t="s">
        <v>11022</v>
      </c>
      <c r="W120" t="s">
        <v>11023</v>
      </c>
      <c r="X120" t="s">
        <v>228</v>
      </c>
      <c r="Z120" t="s">
        <v>229</v>
      </c>
      <c r="AA120" t="s">
        <v>11024</v>
      </c>
      <c r="AB120" t="s">
        <v>1091</v>
      </c>
      <c r="AG120" t="s">
        <v>253</v>
      </c>
    </row>
    <row r="121" spans="1:33">
      <c r="A121" t="s">
        <v>11025</v>
      </c>
      <c r="B121">
        <v>46176428</v>
      </c>
      <c r="C121" t="s">
        <v>11026</v>
      </c>
      <c r="D121" t="s">
        <v>11027</v>
      </c>
      <c r="E121" t="s">
        <v>262</v>
      </c>
      <c r="F121">
        <v>23</v>
      </c>
      <c r="G121" t="s">
        <v>227</v>
      </c>
      <c r="H121">
        <v>8244</v>
      </c>
      <c r="I121" t="s">
        <v>8612</v>
      </c>
      <c r="J121" t="s">
        <v>8611</v>
      </c>
      <c r="K121" t="s">
        <v>8613</v>
      </c>
      <c r="L121">
        <v>19740714</v>
      </c>
      <c r="M121" t="s">
        <v>11025</v>
      </c>
      <c r="N121">
        <v>230131</v>
      </c>
      <c r="Q121" t="s">
        <v>248</v>
      </c>
      <c r="S121" t="s">
        <v>8460</v>
      </c>
      <c r="T121" t="s">
        <v>9483</v>
      </c>
      <c r="U121" t="s">
        <v>227</v>
      </c>
      <c r="V121" t="s">
        <v>11022</v>
      </c>
      <c r="W121" t="s">
        <v>11023</v>
      </c>
      <c r="X121" t="s">
        <v>228</v>
      </c>
      <c r="Z121" t="s">
        <v>229</v>
      </c>
      <c r="AB121" t="s">
        <v>227</v>
      </c>
      <c r="AG121" t="s">
        <v>253</v>
      </c>
    </row>
    <row r="122" spans="1:33">
      <c r="A122" t="s">
        <v>11028</v>
      </c>
      <c r="B122">
        <v>24925325</v>
      </c>
      <c r="C122" t="s">
        <v>11029</v>
      </c>
      <c r="D122" t="s">
        <v>11030</v>
      </c>
      <c r="E122" t="s">
        <v>242</v>
      </c>
      <c r="F122">
        <v>23</v>
      </c>
      <c r="G122" t="s">
        <v>227</v>
      </c>
      <c r="H122">
        <v>8244</v>
      </c>
      <c r="I122" t="s">
        <v>8612</v>
      </c>
      <c r="J122" t="s">
        <v>8611</v>
      </c>
      <c r="K122" t="s">
        <v>8613</v>
      </c>
      <c r="L122">
        <v>19590330</v>
      </c>
      <c r="M122" t="s">
        <v>11028</v>
      </c>
      <c r="N122">
        <v>230131</v>
      </c>
      <c r="Q122" t="s">
        <v>248</v>
      </c>
      <c r="S122" t="s">
        <v>8460</v>
      </c>
      <c r="T122" t="s">
        <v>1785</v>
      </c>
      <c r="U122" t="s">
        <v>227</v>
      </c>
      <c r="V122" t="s">
        <v>11031</v>
      </c>
      <c r="X122" t="s">
        <v>228</v>
      </c>
      <c r="Z122" t="s">
        <v>229</v>
      </c>
      <c r="AA122" t="s">
        <v>11032</v>
      </c>
      <c r="AB122" t="s">
        <v>11033</v>
      </c>
      <c r="AG122" t="s">
        <v>253</v>
      </c>
    </row>
    <row r="123" spans="1:33">
      <c r="A123" t="s">
        <v>11034</v>
      </c>
      <c r="B123">
        <v>73550929</v>
      </c>
      <c r="C123" t="s">
        <v>11035</v>
      </c>
      <c r="D123" t="s">
        <v>11036</v>
      </c>
      <c r="E123" t="s">
        <v>262</v>
      </c>
      <c r="F123">
        <v>23</v>
      </c>
      <c r="G123" t="s">
        <v>227</v>
      </c>
      <c r="H123">
        <v>8244</v>
      </c>
      <c r="I123" t="s">
        <v>8612</v>
      </c>
      <c r="J123" t="s">
        <v>8611</v>
      </c>
      <c r="K123" t="s">
        <v>8613</v>
      </c>
      <c r="L123">
        <v>19690502</v>
      </c>
      <c r="M123" t="s">
        <v>11034</v>
      </c>
      <c r="N123">
        <v>230131</v>
      </c>
      <c r="Q123" t="s">
        <v>248</v>
      </c>
      <c r="S123" t="s">
        <v>8460</v>
      </c>
      <c r="T123" t="s">
        <v>1785</v>
      </c>
      <c r="U123" t="s">
        <v>227</v>
      </c>
      <c r="V123" t="s">
        <v>11037</v>
      </c>
      <c r="X123" t="s">
        <v>228</v>
      </c>
      <c r="Z123" t="s">
        <v>229</v>
      </c>
      <c r="AG123" t="s">
        <v>253</v>
      </c>
    </row>
    <row r="124" spans="1:33">
      <c r="A124" t="s">
        <v>11038</v>
      </c>
      <c r="B124">
        <v>24731017</v>
      </c>
      <c r="C124" t="s">
        <v>11039</v>
      </c>
      <c r="D124" t="s">
        <v>11040</v>
      </c>
      <c r="E124" t="s">
        <v>242</v>
      </c>
      <c r="F124">
        <v>23</v>
      </c>
      <c r="G124" t="s">
        <v>227</v>
      </c>
      <c r="H124">
        <v>8244</v>
      </c>
      <c r="I124" t="s">
        <v>8612</v>
      </c>
      <c r="J124" t="s">
        <v>8611</v>
      </c>
      <c r="K124" t="s">
        <v>8613</v>
      </c>
      <c r="L124">
        <v>19490515</v>
      </c>
      <c r="M124" t="s">
        <v>11038</v>
      </c>
      <c r="N124">
        <v>230131</v>
      </c>
      <c r="Q124" t="s">
        <v>248</v>
      </c>
      <c r="S124" t="s">
        <v>8460</v>
      </c>
      <c r="T124" t="s">
        <v>11041</v>
      </c>
      <c r="U124" t="s">
        <v>227</v>
      </c>
      <c r="V124" t="s">
        <v>11042</v>
      </c>
      <c r="X124" t="s">
        <v>228</v>
      </c>
      <c r="Z124" t="s">
        <v>229</v>
      </c>
      <c r="AG124" t="s">
        <v>253</v>
      </c>
    </row>
    <row r="125" spans="1:33">
      <c r="A125" t="s">
        <v>11043</v>
      </c>
      <c r="B125">
        <v>73550828</v>
      </c>
      <c r="C125" t="s">
        <v>11044</v>
      </c>
      <c r="D125" t="s">
        <v>11045</v>
      </c>
      <c r="E125" t="s">
        <v>262</v>
      </c>
      <c r="F125">
        <v>23</v>
      </c>
      <c r="G125" t="s">
        <v>227</v>
      </c>
      <c r="H125">
        <v>8244</v>
      </c>
      <c r="I125" t="s">
        <v>8612</v>
      </c>
      <c r="J125" t="s">
        <v>8611</v>
      </c>
      <c r="K125" t="s">
        <v>8613</v>
      </c>
      <c r="L125">
        <v>19681021</v>
      </c>
      <c r="M125" t="s">
        <v>11043</v>
      </c>
      <c r="N125">
        <v>230131</v>
      </c>
      <c r="Q125" t="s">
        <v>248</v>
      </c>
      <c r="S125" t="s">
        <v>8460</v>
      </c>
      <c r="T125" t="s">
        <v>10489</v>
      </c>
      <c r="U125" t="s">
        <v>227</v>
      </c>
      <c r="V125" t="s">
        <v>11046</v>
      </c>
      <c r="X125" t="s">
        <v>228</v>
      </c>
      <c r="Z125" t="s">
        <v>229</v>
      </c>
      <c r="AG125" t="s">
        <v>253</v>
      </c>
    </row>
    <row r="126" spans="1:33">
      <c r="A126" t="s">
        <v>11047</v>
      </c>
      <c r="B126">
        <v>85376029</v>
      </c>
      <c r="C126" t="s">
        <v>11048</v>
      </c>
      <c r="D126" t="s">
        <v>11049</v>
      </c>
      <c r="E126" t="s">
        <v>242</v>
      </c>
      <c r="F126">
        <v>23</v>
      </c>
      <c r="G126" t="s">
        <v>227</v>
      </c>
      <c r="H126">
        <v>8244</v>
      </c>
      <c r="I126" t="s">
        <v>8612</v>
      </c>
      <c r="J126" t="s">
        <v>8611</v>
      </c>
      <c r="K126" t="s">
        <v>8613</v>
      </c>
      <c r="L126">
        <v>19731112</v>
      </c>
      <c r="M126" t="s">
        <v>11047</v>
      </c>
      <c r="N126">
        <v>230131</v>
      </c>
      <c r="Q126" t="s">
        <v>248</v>
      </c>
      <c r="S126" t="s">
        <v>8460</v>
      </c>
      <c r="T126" t="s">
        <v>2369</v>
      </c>
      <c r="U126" t="s">
        <v>227</v>
      </c>
      <c r="V126" t="s">
        <v>11050</v>
      </c>
      <c r="X126" t="s">
        <v>228</v>
      </c>
      <c r="Z126" t="s">
        <v>229</v>
      </c>
      <c r="AG126" t="s">
        <v>253</v>
      </c>
    </row>
    <row r="127" spans="1:33">
      <c r="A127" t="s">
        <v>11051</v>
      </c>
      <c r="B127">
        <v>85375937</v>
      </c>
      <c r="C127" t="s">
        <v>11052</v>
      </c>
      <c r="D127" t="s">
        <v>11053</v>
      </c>
      <c r="E127" t="s">
        <v>242</v>
      </c>
      <c r="F127">
        <v>23</v>
      </c>
      <c r="G127" t="s">
        <v>227</v>
      </c>
      <c r="H127">
        <v>8244</v>
      </c>
      <c r="I127" t="s">
        <v>8612</v>
      </c>
      <c r="J127" t="s">
        <v>8611</v>
      </c>
      <c r="K127" t="s">
        <v>8613</v>
      </c>
      <c r="L127">
        <v>19750706</v>
      </c>
      <c r="M127" t="s">
        <v>11051</v>
      </c>
      <c r="N127">
        <v>230131</v>
      </c>
      <c r="Q127" t="s">
        <v>248</v>
      </c>
      <c r="S127" t="s">
        <v>8460</v>
      </c>
      <c r="T127" t="s">
        <v>5850</v>
      </c>
      <c r="U127" t="s">
        <v>227</v>
      </c>
      <c r="V127" t="s">
        <v>11054</v>
      </c>
      <c r="W127" t="s">
        <v>11055</v>
      </c>
      <c r="X127" t="s">
        <v>228</v>
      </c>
      <c r="Z127" t="s">
        <v>229</v>
      </c>
      <c r="AG127" t="s">
        <v>253</v>
      </c>
    </row>
    <row r="128" spans="1:33">
      <c r="A128" t="s">
        <v>11056</v>
      </c>
      <c r="B128">
        <v>24925931</v>
      </c>
      <c r="C128" t="s">
        <v>11057</v>
      </c>
      <c r="D128" t="s">
        <v>11058</v>
      </c>
      <c r="E128" t="s">
        <v>242</v>
      </c>
      <c r="F128">
        <v>23</v>
      </c>
      <c r="G128" t="s">
        <v>227</v>
      </c>
      <c r="H128">
        <v>8244</v>
      </c>
      <c r="I128" t="s">
        <v>8612</v>
      </c>
      <c r="J128" t="s">
        <v>8611</v>
      </c>
      <c r="K128" t="s">
        <v>8613</v>
      </c>
      <c r="L128">
        <v>19570223</v>
      </c>
      <c r="M128" t="s">
        <v>11056</v>
      </c>
      <c r="N128">
        <v>230131</v>
      </c>
      <c r="Q128" t="s">
        <v>248</v>
      </c>
      <c r="S128" t="s">
        <v>8460</v>
      </c>
      <c r="T128" t="s">
        <v>10735</v>
      </c>
      <c r="U128" t="s">
        <v>227</v>
      </c>
      <c r="V128" t="s">
        <v>11059</v>
      </c>
      <c r="X128" t="s">
        <v>228</v>
      </c>
      <c r="Z128" t="s">
        <v>229</v>
      </c>
      <c r="AA128" t="s">
        <v>11060</v>
      </c>
      <c r="AB128" t="s">
        <v>227</v>
      </c>
      <c r="AG128" t="s">
        <v>253</v>
      </c>
    </row>
    <row r="129" spans="1:33">
      <c r="A129" t="s">
        <v>11061</v>
      </c>
      <c r="B129">
        <v>73550424</v>
      </c>
      <c r="C129" t="s">
        <v>11062</v>
      </c>
      <c r="D129" t="s">
        <v>11063</v>
      </c>
      <c r="E129" t="s">
        <v>262</v>
      </c>
      <c r="F129">
        <v>23</v>
      </c>
      <c r="G129" t="s">
        <v>227</v>
      </c>
      <c r="H129">
        <v>8244</v>
      </c>
      <c r="I129" t="s">
        <v>8612</v>
      </c>
      <c r="J129" t="s">
        <v>8611</v>
      </c>
      <c r="K129" t="s">
        <v>8613</v>
      </c>
      <c r="L129">
        <v>19760513</v>
      </c>
      <c r="M129" t="s">
        <v>11061</v>
      </c>
      <c r="N129">
        <v>230131</v>
      </c>
      <c r="Q129" t="s">
        <v>248</v>
      </c>
      <c r="S129" t="s">
        <v>8460</v>
      </c>
      <c r="T129" t="s">
        <v>10602</v>
      </c>
      <c r="U129" t="s">
        <v>227</v>
      </c>
      <c r="V129" t="s">
        <v>11064</v>
      </c>
      <c r="X129" t="s">
        <v>228</v>
      </c>
      <c r="Z129" t="s">
        <v>229</v>
      </c>
      <c r="AG129" t="s">
        <v>253</v>
      </c>
    </row>
    <row r="130" spans="1:33">
      <c r="A130" t="s">
        <v>11065</v>
      </c>
      <c r="B130">
        <v>97312729</v>
      </c>
      <c r="C130" t="s">
        <v>11066</v>
      </c>
      <c r="D130" t="s">
        <v>11067</v>
      </c>
      <c r="E130" t="s">
        <v>242</v>
      </c>
      <c r="F130">
        <v>23</v>
      </c>
      <c r="G130" t="s">
        <v>227</v>
      </c>
      <c r="H130">
        <v>8244</v>
      </c>
      <c r="I130" t="s">
        <v>8612</v>
      </c>
      <c r="J130" t="s">
        <v>8611</v>
      </c>
      <c r="K130" t="s">
        <v>8613</v>
      </c>
      <c r="L130">
        <v>19671227</v>
      </c>
      <c r="M130" t="s">
        <v>11065</v>
      </c>
      <c r="N130">
        <v>230131</v>
      </c>
      <c r="Q130" t="s">
        <v>248</v>
      </c>
      <c r="S130" t="s">
        <v>8460</v>
      </c>
      <c r="T130" t="s">
        <v>6791</v>
      </c>
      <c r="U130" t="s">
        <v>227</v>
      </c>
      <c r="V130" t="s">
        <v>11068</v>
      </c>
      <c r="X130" t="s">
        <v>228</v>
      </c>
      <c r="Z130" t="s">
        <v>229</v>
      </c>
      <c r="AG130" t="s">
        <v>253</v>
      </c>
    </row>
    <row r="131" spans="1:33">
      <c r="A131" t="s">
        <v>11559</v>
      </c>
      <c r="B131">
        <v>16846732</v>
      </c>
      <c r="C131" t="s">
        <v>11560</v>
      </c>
      <c r="D131" t="s">
        <v>11561</v>
      </c>
      <c r="E131" t="s">
        <v>242</v>
      </c>
      <c r="F131">
        <v>23</v>
      </c>
      <c r="G131" t="s">
        <v>227</v>
      </c>
      <c r="H131">
        <v>19867</v>
      </c>
      <c r="I131" t="s">
        <v>8661</v>
      </c>
      <c r="J131" t="s">
        <v>8660</v>
      </c>
      <c r="K131" t="s">
        <v>1829</v>
      </c>
      <c r="L131">
        <v>19631025</v>
      </c>
      <c r="M131" t="s">
        <v>11559</v>
      </c>
      <c r="N131">
        <v>230000</v>
      </c>
      <c r="Q131" t="s">
        <v>248</v>
      </c>
      <c r="S131" t="s">
        <v>8460</v>
      </c>
      <c r="T131" t="s">
        <v>11562</v>
      </c>
      <c r="U131" t="s">
        <v>227</v>
      </c>
      <c r="V131" t="s">
        <v>11563</v>
      </c>
      <c r="X131" t="s">
        <v>228</v>
      </c>
      <c r="Z131" t="s">
        <v>229</v>
      </c>
      <c r="AB131" t="s">
        <v>227</v>
      </c>
      <c r="AG131" t="s">
        <v>253</v>
      </c>
    </row>
    <row r="132" spans="1:33">
      <c r="A132" t="s">
        <v>11564</v>
      </c>
      <c r="B132">
        <v>98597341</v>
      </c>
      <c r="C132" t="s">
        <v>11565</v>
      </c>
      <c r="D132" t="s">
        <v>11566</v>
      </c>
      <c r="E132" t="s">
        <v>262</v>
      </c>
      <c r="F132">
        <v>23</v>
      </c>
      <c r="G132" t="s">
        <v>227</v>
      </c>
      <c r="H132">
        <v>19867</v>
      </c>
      <c r="I132" t="s">
        <v>8661</v>
      </c>
      <c r="J132" t="s">
        <v>8660</v>
      </c>
      <c r="K132" t="s">
        <v>1829</v>
      </c>
      <c r="L132">
        <v>19730222</v>
      </c>
      <c r="M132" t="s">
        <v>11564</v>
      </c>
      <c r="N132">
        <v>230000</v>
      </c>
      <c r="Q132" t="s">
        <v>248</v>
      </c>
      <c r="S132" t="s">
        <v>8460</v>
      </c>
      <c r="T132" t="s">
        <v>9399</v>
      </c>
      <c r="U132" t="s">
        <v>227</v>
      </c>
      <c r="V132" t="s">
        <v>11567</v>
      </c>
      <c r="X132" t="s">
        <v>228</v>
      </c>
      <c r="Z132" t="s">
        <v>229</v>
      </c>
      <c r="AB132" t="s">
        <v>227</v>
      </c>
      <c r="AG132" t="s">
        <v>253</v>
      </c>
    </row>
    <row r="133" spans="1:33">
      <c r="A133" t="s">
        <v>11568</v>
      </c>
      <c r="B133">
        <v>50330516</v>
      </c>
      <c r="C133" t="s">
        <v>11569</v>
      </c>
      <c r="D133" t="s">
        <v>11570</v>
      </c>
      <c r="E133" t="s">
        <v>242</v>
      </c>
      <c r="F133">
        <v>23</v>
      </c>
      <c r="G133" t="s">
        <v>227</v>
      </c>
      <c r="H133">
        <v>19867</v>
      </c>
      <c r="I133" t="s">
        <v>8661</v>
      </c>
      <c r="J133" t="s">
        <v>8660</v>
      </c>
      <c r="K133" t="s">
        <v>1829</v>
      </c>
      <c r="L133">
        <v>19960429</v>
      </c>
      <c r="M133" t="s">
        <v>11568</v>
      </c>
      <c r="N133">
        <v>230000</v>
      </c>
      <c r="Q133" t="s">
        <v>248</v>
      </c>
      <c r="S133" t="s">
        <v>8460</v>
      </c>
      <c r="T133" t="s">
        <v>10841</v>
      </c>
      <c r="U133" t="s">
        <v>227</v>
      </c>
      <c r="V133" t="s">
        <v>11571</v>
      </c>
      <c r="W133" t="s">
        <v>11572</v>
      </c>
      <c r="X133" t="s">
        <v>228</v>
      </c>
      <c r="Z133" t="s">
        <v>229</v>
      </c>
      <c r="AG133" t="s">
        <v>253</v>
      </c>
    </row>
    <row r="134" spans="1:33">
      <c r="A134" t="s">
        <v>11573</v>
      </c>
      <c r="B134">
        <v>86137631</v>
      </c>
      <c r="C134" t="s">
        <v>11574</v>
      </c>
      <c r="D134" t="s">
        <v>11575</v>
      </c>
      <c r="E134" t="s">
        <v>242</v>
      </c>
      <c r="F134">
        <v>23</v>
      </c>
      <c r="G134" t="s">
        <v>227</v>
      </c>
      <c r="H134">
        <v>19867</v>
      </c>
      <c r="I134" t="s">
        <v>8661</v>
      </c>
      <c r="J134" t="s">
        <v>8660</v>
      </c>
      <c r="K134" t="s">
        <v>1829</v>
      </c>
      <c r="L134">
        <v>20030208</v>
      </c>
      <c r="M134" t="s">
        <v>11573</v>
      </c>
      <c r="N134">
        <v>230000</v>
      </c>
      <c r="O134" t="s">
        <v>11576</v>
      </c>
      <c r="Q134" t="s">
        <v>248</v>
      </c>
      <c r="S134" t="s">
        <v>8460</v>
      </c>
      <c r="T134" t="s">
        <v>11577</v>
      </c>
      <c r="U134" t="s">
        <v>227</v>
      </c>
      <c r="V134" t="s">
        <v>11578</v>
      </c>
      <c r="X134" t="s">
        <v>228</v>
      </c>
      <c r="Z134" t="s">
        <v>229</v>
      </c>
      <c r="AA134" t="s">
        <v>11579</v>
      </c>
      <c r="AG134" t="s">
        <v>253</v>
      </c>
    </row>
    <row r="135" spans="1:33">
      <c r="A135" t="s">
        <v>11580</v>
      </c>
      <c r="B135">
        <v>2700211</v>
      </c>
      <c r="C135" t="s">
        <v>11581</v>
      </c>
      <c r="D135" t="s">
        <v>11582</v>
      </c>
      <c r="E135" t="s">
        <v>242</v>
      </c>
      <c r="F135">
        <v>23</v>
      </c>
      <c r="G135" t="s">
        <v>227</v>
      </c>
      <c r="H135">
        <v>19867</v>
      </c>
      <c r="I135" t="s">
        <v>8661</v>
      </c>
      <c r="J135" t="s">
        <v>8660</v>
      </c>
      <c r="K135" t="s">
        <v>1829</v>
      </c>
      <c r="L135">
        <v>19800123</v>
      </c>
      <c r="M135" t="s">
        <v>11580</v>
      </c>
      <c r="N135">
        <v>230000</v>
      </c>
      <c r="Q135" t="s">
        <v>248</v>
      </c>
      <c r="S135" t="s">
        <v>8460</v>
      </c>
      <c r="T135" t="s">
        <v>1227</v>
      </c>
      <c r="U135" t="s">
        <v>227</v>
      </c>
      <c r="V135" t="s">
        <v>11583</v>
      </c>
      <c r="X135" t="s">
        <v>228</v>
      </c>
      <c r="Z135" t="s">
        <v>229</v>
      </c>
      <c r="AB135" t="s">
        <v>227</v>
      </c>
      <c r="AG135" t="s">
        <v>253</v>
      </c>
    </row>
    <row r="136" spans="1:33">
      <c r="A136" t="s">
        <v>11584</v>
      </c>
      <c r="B136">
        <v>84936333</v>
      </c>
      <c r="C136" t="s">
        <v>11585</v>
      </c>
      <c r="D136" t="s">
        <v>11586</v>
      </c>
      <c r="E136" t="s">
        <v>242</v>
      </c>
      <c r="F136">
        <v>23</v>
      </c>
      <c r="G136" t="s">
        <v>227</v>
      </c>
      <c r="H136">
        <v>19867</v>
      </c>
      <c r="I136" t="s">
        <v>8661</v>
      </c>
      <c r="J136" t="s">
        <v>8660</v>
      </c>
      <c r="K136" t="s">
        <v>1829</v>
      </c>
      <c r="L136">
        <v>19571013</v>
      </c>
      <c r="M136" t="s">
        <v>11584</v>
      </c>
      <c r="N136">
        <v>230000</v>
      </c>
      <c r="Q136" t="s">
        <v>248</v>
      </c>
      <c r="S136" t="s">
        <v>8460</v>
      </c>
      <c r="T136" t="s">
        <v>11587</v>
      </c>
      <c r="U136" t="s">
        <v>227</v>
      </c>
      <c r="V136" t="s">
        <v>11588</v>
      </c>
      <c r="X136" t="s">
        <v>228</v>
      </c>
      <c r="Z136" t="s">
        <v>229</v>
      </c>
      <c r="AB136" t="s">
        <v>227</v>
      </c>
      <c r="AG136" t="s">
        <v>253</v>
      </c>
    </row>
    <row r="137" spans="1:33">
      <c r="A137" t="s">
        <v>11589</v>
      </c>
      <c r="B137">
        <v>86212423</v>
      </c>
      <c r="C137" t="s">
        <v>11590</v>
      </c>
      <c r="D137" t="s">
        <v>11591</v>
      </c>
      <c r="E137" t="s">
        <v>242</v>
      </c>
      <c r="F137">
        <v>23</v>
      </c>
      <c r="G137" t="s">
        <v>227</v>
      </c>
      <c r="H137">
        <v>19867</v>
      </c>
      <c r="I137" t="s">
        <v>8661</v>
      </c>
      <c r="J137" t="s">
        <v>8660</v>
      </c>
      <c r="K137" t="s">
        <v>1829</v>
      </c>
      <c r="L137">
        <v>20021223</v>
      </c>
      <c r="M137" t="s">
        <v>11589</v>
      </c>
      <c r="N137">
        <v>230000</v>
      </c>
      <c r="O137" t="s">
        <v>11592</v>
      </c>
      <c r="Q137" t="s">
        <v>248</v>
      </c>
      <c r="S137" t="s">
        <v>8460</v>
      </c>
      <c r="T137" t="s">
        <v>11593</v>
      </c>
      <c r="U137" t="s">
        <v>227</v>
      </c>
      <c r="V137" t="s">
        <v>11594</v>
      </c>
      <c r="X137" t="s">
        <v>228</v>
      </c>
      <c r="Z137" t="s">
        <v>229</v>
      </c>
      <c r="AA137" t="s">
        <v>11595</v>
      </c>
      <c r="AG137" t="s">
        <v>253</v>
      </c>
    </row>
    <row r="138" spans="1:33">
      <c r="A138" t="s">
        <v>11596</v>
      </c>
      <c r="B138">
        <v>84252930</v>
      </c>
      <c r="C138" t="s">
        <v>11597</v>
      </c>
      <c r="D138" t="s">
        <v>11598</v>
      </c>
      <c r="E138" t="s">
        <v>242</v>
      </c>
      <c r="F138">
        <v>23</v>
      </c>
      <c r="G138" t="s">
        <v>227</v>
      </c>
      <c r="H138">
        <v>19867</v>
      </c>
      <c r="I138" t="s">
        <v>8661</v>
      </c>
      <c r="J138" t="s">
        <v>8660</v>
      </c>
      <c r="K138" t="s">
        <v>1829</v>
      </c>
      <c r="L138">
        <v>19740702</v>
      </c>
      <c r="M138" t="s">
        <v>11596</v>
      </c>
      <c r="N138">
        <v>230000</v>
      </c>
      <c r="Q138" t="s">
        <v>248</v>
      </c>
      <c r="S138" t="s">
        <v>8460</v>
      </c>
      <c r="T138" t="s">
        <v>11599</v>
      </c>
      <c r="U138" t="s">
        <v>227</v>
      </c>
      <c r="V138" t="s">
        <v>11600</v>
      </c>
      <c r="W138" t="s">
        <v>11601</v>
      </c>
      <c r="X138" t="s">
        <v>228</v>
      </c>
      <c r="Z138" t="s">
        <v>229</v>
      </c>
      <c r="AB138" t="s">
        <v>1091</v>
      </c>
      <c r="AG138" t="s">
        <v>253</v>
      </c>
    </row>
    <row r="139" spans="1:33">
      <c r="A139" t="s">
        <v>11602</v>
      </c>
      <c r="B139">
        <v>16848734</v>
      </c>
      <c r="C139" t="s">
        <v>11603</v>
      </c>
      <c r="D139" t="s">
        <v>11604</v>
      </c>
      <c r="E139" t="s">
        <v>242</v>
      </c>
      <c r="F139">
        <v>23</v>
      </c>
      <c r="G139" t="s">
        <v>227</v>
      </c>
      <c r="H139">
        <v>19867</v>
      </c>
      <c r="I139" t="s">
        <v>8661</v>
      </c>
      <c r="J139" t="s">
        <v>8660</v>
      </c>
      <c r="K139" t="s">
        <v>1829</v>
      </c>
      <c r="L139">
        <v>19750720</v>
      </c>
      <c r="M139" t="s">
        <v>11602</v>
      </c>
      <c r="N139">
        <v>230000</v>
      </c>
      <c r="Q139" t="s">
        <v>248</v>
      </c>
      <c r="S139" t="s">
        <v>8460</v>
      </c>
      <c r="T139" t="s">
        <v>7639</v>
      </c>
      <c r="U139" t="s">
        <v>227</v>
      </c>
      <c r="V139" t="s">
        <v>11605</v>
      </c>
      <c r="W139" t="s">
        <v>11606</v>
      </c>
      <c r="X139" t="s">
        <v>228</v>
      </c>
      <c r="Z139" t="s">
        <v>229</v>
      </c>
      <c r="AA139" t="s">
        <v>283</v>
      </c>
      <c r="AB139" t="s">
        <v>227</v>
      </c>
      <c r="AG139" t="s">
        <v>253</v>
      </c>
    </row>
    <row r="140" spans="1:33">
      <c r="A140" t="s">
        <v>11607</v>
      </c>
      <c r="B140">
        <v>97411729</v>
      </c>
      <c r="C140" t="s">
        <v>11608</v>
      </c>
      <c r="D140" t="s">
        <v>11609</v>
      </c>
      <c r="E140" t="s">
        <v>242</v>
      </c>
      <c r="F140">
        <v>23</v>
      </c>
      <c r="G140" t="s">
        <v>227</v>
      </c>
      <c r="H140">
        <v>19867</v>
      </c>
      <c r="I140" t="s">
        <v>8661</v>
      </c>
      <c r="J140" t="s">
        <v>8660</v>
      </c>
      <c r="K140" t="s">
        <v>1829</v>
      </c>
      <c r="L140">
        <v>19910127</v>
      </c>
      <c r="M140" t="s">
        <v>11607</v>
      </c>
      <c r="N140">
        <v>230000</v>
      </c>
      <c r="Q140" t="s">
        <v>248</v>
      </c>
      <c r="S140" t="s">
        <v>8460</v>
      </c>
      <c r="T140" t="s">
        <v>11610</v>
      </c>
      <c r="U140" t="s">
        <v>227</v>
      </c>
      <c r="V140" t="s">
        <v>11611</v>
      </c>
      <c r="W140" t="s">
        <v>11612</v>
      </c>
      <c r="X140" t="s">
        <v>228</v>
      </c>
      <c r="Z140" t="s">
        <v>229</v>
      </c>
      <c r="AB140" t="s">
        <v>1020</v>
      </c>
      <c r="AG140" t="s">
        <v>253</v>
      </c>
    </row>
    <row r="141" spans="1:33">
      <c r="A141" t="s">
        <v>11613</v>
      </c>
      <c r="B141">
        <v>89954540</v>
      </c>
      <c r="C141" t="s">
        <v>11614</v>
      </c>
      <c r="D141" t="s">
        <v>11615</v>
      </c>
      <c r="E141" t="s">
        <v>262</v>
      </c>
      <c r="F141">
        <v>23</v>
      </c>
      <c r="G141" t="s">
        <v>227</v>
      </c>
      <c r="H141">
        <v>19867</v>
      </c>
      <c r="I141" t="s">
        <v>8661</v>
      </c>
      <c r="J141" t="s">
        <v>8660</v>
      </c>
      <c r="K141" t="s">
        <v>1829</v>
      </c>
      <c r="L141">
        <v>20020910</v>
      </c>
      <c r="M141" t="s">
        <v>11613</v>
      </c>
      <c r="N141">
        <v>230000</v>
      </c>
      <c r="O141" t="s">
        <v>11616</v>
      </c>
      <c r="Q141" t="s">
        <v>248</v>
      </c>
      <c r="S141" t="s">
        <v>8460</v>
      </c>
      <c r="T141" t="s">
        <v>11617</v>
      </c>
      <c r="U141" t="s">
        <v>227</v>
      </c>
      <c r="V141" t="s">
        <v>11618</v>
      </c>
      <c r="X141" t="s">
        <v>228</v>
      </c>
      <c r="Z141" t="s">
        <v>229</v>
      </c>
      <c r="AA141" t="s">
        <v>11619</v>
      </c>
      <c r="AG141" t="s">
        <v>253</v>
      </c>
    </row>
    <row r="142" spans="1:33">
      <c r="A142" t="s">
        <v>11620</v>
      </c>
      <c r="B142">
        <v>46082323</v>
      </c>
      <c r="C142" t="s">
        <v>11621</v>
      </c>
      <c r="D142" t="s">
        <v>11622</v>
      </c>
      <c r="E142" t="s">
        <v>242</v>
      </c>
      <c r="F142">
        <v>23</v>
      </c>
      <c r="G142" t="s">
        <v>227</v>
      </c>
      <c r="H142">
        <v>19867</v>
      </c>
      <c r="I142" t="s">
        <v>8661</v>
      </c>
      <c r="J142" t="s">
        <v>8660</v>
      </c>
      <c r="K142" t="s">
        <v>1829</v>
      </c>
      <c r="L142">
        <v>19780511</v>
      </c>
      <c r="M142" t="s">
        <v>11620</v>
      </c>
      <c r="N142">
        <v>230000</v>
      </c>
      <c r="Q142" t="s">
        <v>248</v>
      </c>
      <c r="S142" t="s">
        <v>8460</v>
      </c>
      <c r="T142" t="s">
        <v>11623</v>
      </c>
      <c r="U142" t="s">
        <v>227</v>
      </c>
      <c r="V142" t="s">
        <v>11624</v>
      </c>
      <c r="W142" t="s">
        <v>11625</v>
      </c>
      <c r="X142" t="s">
        <v>228</v>
      </c>
      <c r="Z142" t="s">
        <v>229</v>
      </c>
      <c r="AB142" t="s">
        <v>999</v>
      </c>
      <c r="AG142" t="s">
        <v>253</v>
      </c>
    </row>
    <row r="143" spans="1:33">
      <c r="A143" t="s">
        <v>11626</v>
      </c>
      <c r="B143">
        <v>23719729</v>
      </c>
      <c r="C143" t="s">
        <v>11627</v>
      </c>
      <c r="D143" t="s">
        <v>11628</v>
      </c>
      <c r="E143" t="s">
        <v>242</v>
      </c>
      <c r="F143">
        <v>23</v>
      </c>
      <c r="G143" t="s">
        <v>227</v>
      </c>
      <c r="H143">
        <v>19867</v>
      </c>
      <c r="I143" t="s">
        <v>8661</v>
      </c>
      <c r="J143" t="s">
        <v>8660</v>
      </c>
      <c r="K143" t="s">
        <v>1829</v>
      </c>
      <c r="L143">
        <v>19880815</v>
      </c>
      <c r="M143" t="s">
        <v>11626</v>
      </c>
      <c r="N143">
        <v>230000</v>
      </c>
      <c r="Q143" t="s">
        <v>248</v>
      </c>
      <c r="S143" t="s">
        <v>8460</v>
      </c>
      <c r="T143" t="s">
        <v>10494</v>
      </c>
      <c r="U143" t="s">
        <v>227</v>
      </c>
      <c r="V143" t="s">
        <v>11629</v>
      </c>
      <c r="X143" t="s">
        <v>228</v>
      </c>
      <c r="Z143" t="s">
        <v>229</v>
      </c>
      <c r="AB143" t="s">
        <v>227</v>
      </c>
      <c r="AG143" t="s">
        <v>253</v>
      </c>
    </row>
    <row r="144" spans="1:33">
      <c r="A144" t="s">
        <v>11630</v>
      </c>
      <c r="B144">
        <v>85401523</v>
      </c>
      <c r="C144" t="s">
        <v>11631</v>
      </c>
      <c r="D144" t="s">
        <v>11632</v>
      </c>
      <c r="E144" t="s">
        <v>242</v>
      </c>
      <c r="F144">
        <v>23</v>
      </c>
      <c r="G144" t="s">
        <v>227</v>
      </c>
      <c r="H144">
        <v>19867</v>
      </c>
      <c r="I144" t="s">
        <v>8661</v>
      </c>
      <c r="J144" t="s">
        <v>8660</v>
      </c>
      <c r="K144" t="s">
        <v>1829</v>
      </c>
      <c r="L144">
        <v>20020222</v>
      </c>
      <c r="M144" t="s">
        <v>11630</v>
      </c>
      <c r="N144">
        <v>230000</v>
      </c>
      <c r="O144" t="s">
        <v>11633</v>
      </c>
      <c r="Q144" t="s">
        <v>248</v>
      </c>
      <c r="S144" t="s">
        <v>8460</v>
      </c>
      <c r="T144" t="s">
        <v>11634</v>
      </c>
      <c r="U144" t="s">
        <v>227</v>
      </c>
      <c r="V144" t="s">
        <v>11635</v>
      </c>
      <c r="X144" t="s">
        <v>228</v>
      </c>
      <c r="Z144" t="s">
        <v>229</v>
      </c>
      <c r="AA144" t="s">
        <v>11636</v>
      </c>
      <c r="AG144" t="s">
        <v>253</v>
      </c>
    </row>
    <row r="145" spans="1:33">
      <c r="A145" t="s">
        <v>11637</v>
      </c>
      <c r="B145">
        <v>72365326</v>
      </c>
      <c r="C145" t="s">
        <v>11638</v>
      </c>
      <c r="D145" t="s">
        <v>11639</v>
      </c>
      <c r="E145" t="s">
        <v>262</v>
      </c>
      <c r="F145">
        <v>23</v>
      </c>
      <c r="G145" t="s">
        <v>227</v>
      </c>
      <c r="H145">
        <v>19867</v>
      </c>
      <c r="I145" t="s">
        <v>8661</v>
      </c>
      <c r="J145" t="s">
        <v>8660</v>
      </c>
      <c r="K145" t="s">
        <v>1829</v>
      </c>
      <c r="L145">
        <v>19900714</v>
      </c>
      <c r="M145" t="s">
        <v>11637</v>
      </c>
      <c r="N145">
        <v>230000</v>
      </c>
      <c r="Q145" t="s">
        <v>248</v>
      </c>
      <c r="S145" t="s">
        <v>8460</v>
      </c>
      <c r="T145" t="s">
        <v>11640</v>
      </c>
      <c r="U145" t="s">
        <v>227</v>
      </c>
      <c r="V145" t="s">
        <v>11641</v>
      </c>
      <c r="X145" t="s">
        <v>267</v>
      </c>
      <c r="Z145" t="s">
        <v>229</v>
      </c>
      <c r="AB145" t="s">
        <v>227</v>
      </c>
      <c r="AC145" t="s">
        <v>11243</v>
      </c>
      <c r="AG145" t="s">
        <v>253</v>
      </c>
    </row>
    <row r="146" spans="1:33">
      <c r="A146" t="s">
        <v>11642</v>
      </c>
      <c r="B146">
        <v>47154728</v>
      </c>
      <c r="C146" t="s">
        <v>11643</v>
      </c>
      <c r="D146" t="s">
        <v>11644</v>
      </c>
      <c r="E146" t="s">
        <v>242</v>
      </c>
      <c r="F146">
        <v>23</v>
      </c>
      <c r="G146" t="s">
        <v>227</v>
      </c>
      <c r="H146">
        <v>19867</v>
      </c>
      <c r="I146" t="s">
        <v>8661</v>
      </c>
      <c r="J146" t="s">
        <v>8660</v>
      </c>
      <c r="K146" t="s">
        <v>1829</v>
      </c>
      <c r="L146">
        <v>19651028</v>
      </c>
      <c r="M146" t="s">
        <v>11642</v>
      </c>
      <c r="N146">
        <v>230000</v>
      </c>
      <c r="Q146" t="s">
        <v>248</v>
      </c>
      <c r="S146" t="s">
        <v>8460</v>
      </c>
      <c r="T146" t="s">
        <v>11645</v>
      </c>
      <c r="U146" t="s">
        <v>227</v>
      </c>
      <c r="V146" t="s">
        <v>11646</v>
      </c>
      <c r="X146" t="s">
        <v>228</v>
      </c>
      <c r="Z146" t="s">
        <v>229</v>
      </c>
      <c r="AB146" t="s">
        <v>227</v>
      </c>
      <c r="AG146" t="s">
        <v>253</v>
      </c>
    </row>
    <row r="147" spans="1:33">
      <c r="A147" t="s">
        <v>11647</v>
      </c>
      <c r="B147">
        <v>95070324</v>
      </c>
      <c r="C147" t="s">
        <v>11648</v>
      </c>
      <c r="D147" t="s">
        <v>11649</v>
      </c>
      <c r="E147" t="s">
        <v>242</v>
      </c>
      <c r="F147">
        <v>23</v>
      </c>
      <c r="G147" t="s">
        <v>227</v>
      </c>
      <c r="H147">
        <v>19867</v>
      </c>
      <c r="I147" t="s">
        <v>8661</v>
      </c>
      <c r="J147" t="s">
        <v>8660</v>
      </c>
      <c r="K147" t="s">
        <v>1829</v>
      </c>
      <c r="L147">
        <v>19950716</v>
      </c>
      <c r="M147" t="s">
        <v>11647</v>
      </c>
      <c r="N147">
        <v>230000</v>
      </c>
      <c r="Q147" t="s">
        <v>248</v>
      </c>
      <c r="S147" t="s">
        <v>8460</v>
      </c>
      <c r="T147" t="s">
        <v>9644</v>
      </c>
      <c r="U147" t="s">
        <v>227</v>
      </c>
      <c r="V147" t="s">
        <v>11650</v>
      </c>
      <c r="W147" t="s">
        <v>11651</v>
      </c>
      <c r="X147" t="s">
        <v>228</v>
      </c>
      <c r="Z147" t="s">
        <v>229</v>
      </c>
      <c r="AB147" t="s">
        <v>1008</v>
      </c>
      <c r="AG147" t="s">
        <v>253</v>
      </c>
    </row>
    <row r="148" spans="1:33">
      <c r="A148" t="s">
        <v>11652</v>
      </c>
      <c r="B148">
        <v>21974023</v>
      </c>
      <c r="C148" t="s">
        <v>11653</v>
      </c>
      <c r="D148" t="s">
        <v>11654</v>
      </c>
      <c r="E148" t="s">
        <v>262</v>
      </c>
      <c r="F148">
        <v>23</v>
      </c>
      <c r="G148" t="s">
        <v>227</v>
      </c>
      <c r="H148">
        <v>19867</v>
      </c>
      <c r="I148" t="s">
        <v>8661</v>
      </c>
      <c r="J148" t="s">
        <v>8660</v>
      </c>
      <c r="K148" t="s">
        <v>1829</v>
      </c>
      <c r="L148">
        <v>19690618</v>
      </c>
      <c r="M148" t="s">
        <v>11652</v>
      </c>
      <c r="N148">
        <v>230000</v>
      </c>
      <c r="Q148" t="s">
        <v>248</v>
      </c>
      <c r="S148" t="s">
        <v>8460</v>
      </c>
      <c r="T148" t="s">
        <v>11655</v>
      </c>
      <c r="U148" t="s">
        <v>227</v>
      </c>
      <c r="V148" t="s">
        <v>11656</v>
      </c>
      <c r="X148" t="s">
        <v>228</v>
      </c>
      <c r="Z148" t="s">
        <v>229</v>
      </c>
      <c r="AB148" t="s">
        <v>227</v>
      </c>
      <c r="AG148" t="s">
        <v>253</v>
      </c>
    </row>
    <row r="149" spans="1:33">
      <c r="A149" t="s">
        <v>11657</v>
      </c>
      <c r="B149">
        <v>58766032</v>
      </c>
      <c r="C149" t="s">
        <v>11658</v>
      </c>
      <c r="D149" t="s">
        <v>11659</v>
      </c>
      <c r="E149" t="s">
        <v>242</v>
      </c>
      <c r="F149">
        <v>23</v>
      </c>
      <c r="G149" t="s">
        <v>227</v>
      </c>
      <c r="H149">
        <v>19867</v>
      </c>
      <c r="I149" t="s">
        <v>8661</v>
      </c>
      <c r="J149" t="s">
        <v>8660</v>
      </c>
      <c r="K149" t="s">
        <v>1829</v>
      </c>
      <c r="L149">
        <v>19680201</v>
      </c>
      <c r="M149" t="s">
        <v>11657</v>
      </c>
      <c r="N149">
        <v>230000</v>
      </c>
      <c r="Q149" t="s">
        <v>248</v>
      </c>
      <c r="S149" t="s">
        <v>8460</v>
      </c>
      <c r="T149" t="s">
        <v>8751</v>
      </c>
      <c r="U149" t="s">
        <v>227</v>
      </c>
      <c r="V149" t="s">
        <v>11660</v>
      </c>
      <c r="W149" t="s">
        <v>11661</v>
      </c>
      <c r="X149" t="s">
        <v>228</v>
      </c>
      <c r="Z149" t="s">
        <v>229</v>
      </c>
      <c r="AB149" t="s">
        <v>1013</v>
      </c>
      <c r="AG149" t="s">
        <v>253</v>
      </c>
    </row>
    <row r="150" spans="1:33">
      <c r="A150" t="s">
        <v>11662</v>
      </c>
      <c r="B150">
        <v>21973729</v>
      </c>
      <c r="C150" t="s">
        <v>11663</v>
      </c>
      <c r="D150" t="s">
        <v>11664</v>
      </c>
      <c r="E150" t="s">
        <v>242</v>
      </c>
      <c r="F150">
        <v>23</v>
      </c>
      <c r="G150" t="s">
        <v>227</v>
      </c>
      <c r="H150">
        <v>19867</v>
      </c>
      <c r="I150" t="s">
        <v>8661</v>
      </c>
      <c r="J150" t="s">
        <v>8660</v>
      </c>
      <c r="K150" t="s">
        <v>1829</v>
      </c>
      <c r="L150">
        <v>19551115</v>
      </c>
      <c r="M150" t="s">
        <v>11662</v>
      </c>
      <c r="N150">
        <v>230000</v>
      </c>
      <c r="Q150" t="s">
        <v>248</v>
      </c>
      <c r="S150" t="s">
        <v>8460</v>
      </c>
      <c r="T150" t="s">
        <v>11665</v>
      </c>
      <c r="U150" t="s">
        <v>227</v>
      </c>
      <c r="V150" t="s">
        <v>11666</v>
      </c>
      <c r="X150" t="s">
        <v>228</v>
      </c>
      <c r="Z150" t="s">
        <v>229</v>
      </c>
      <c r="AA150" t="s">
        <v>11667</v>
      </c>
      <c r="AB150" t="s">
        <v>227</v>
      </c>
      <c r="AG150" t="s">
        <v>253</v>
      </c>
    </row>
    <row r="151" spans="1:33">
      <c r="A151" t="s">
        <v>11668</v>
      </c>
      <c r="B151">
        <v>24828731</v>
      </c>
      <c r="C151" t="s">
        <v>11669</v>
      </c>
      <c r="D151" t="s">
        <v>682</v>
      </c>
      <c r="E151" t="s">
        <v>242</v>
      </c>
      <c r="F151">
        <v>23</v>
      </c>
      <c r="G151" t="s">
        <v>227</v>
      </c>
      <c r="H151">
        <v>19867</v>
      </c>
      <c r="I151" t="s">
        <v>8661</v>
      </c>
      <c r="J151" t="s">
        <v>8660</v>
      </c>
      <c r="K151" t="s">
        <v>1829</v>
      </c>
      <c r="L151">
        <v>19721012</v>
      </c>
      <c r="M151" t="s">
        <v>11668</v>
      </c>
      <c r="N151">
        <v>230000</v>
      </c>
      <c r="Q151" t="s">
        <v>248</v>
      </c>
      <c r="S151" t="s">
        <v>8460</v>
      </c>
      <c r="T151" t="s">
        <v>11670</v>
      </c>
      <c r="U151" t="s">
        <v>227</v>
      </c>
      <c r="V151" t="s">
        <v>11671</v>
      </c>
      <c r="X151" t="s">
        <v>228</v>
      </c>
      <c r="Z151" t="s">
        <v>229</v>
      </c>
      <c r="AB151" t="s">
        <v>227</v>
      </c>
      <c r="AG151" t="s">
        <v>253</v>
      </c>
    </row>
    <row r="152" spans="1:33">
      <c r="A152" t="s">
        <v>11672</v>
      </c>
      <c r="B152">
        <v>98594843</v>
      </c>
      <c r="C152" t="s">
        <v>11673</v>
      </c>
      <c r="D152" t="s">
        <v>11674</v>
      </c>
      <c r="E152" t="s">
        <v>262</v>
      </c>
      <c r="F152">
        <v>23</v>
      </c>
      <c r="G152" t="s">
        <v>227</v>
      </c>
      <c r="H152">
        <v>19867</v>
      </c>
      <c r="I152" t="s">
        <v>8661</v>
      </c>
      <c r="J152" t="s">
        <v>8660</v>
      </c>
      <c r="K152" t="s">
        <v>1829</v>
      </c>
      <c r="L152">
        <v>19660329</v>
      </c>
      <c r="M152" t="s">
        <v>11672</v>
      </c>
      <c r="N152">
        <v>230000</v>
      </c>
      <c r="Q152" t="s">
        <v>248</v>
      </c>
      <c r="S152" t="s">
        <v>8460</v>
      </c>
      <c r="T152" t="s">
        <v>11675</v>
      </c>
      <c r="U152" t="s">
        <v>227</v>
      </c>
      <c r="V152" t="s">
        <v>11676</v>
      </c>
      <c r="X152" t="s">
        <v>228</v>
      </c>
      <c r="Z152" t="s">
        <v>229</v>
      </c>
      <c r="AB152" t="s">
        <v>227</v>
      </c>
      <c r="AG152" t="s">
        <v>253</v>
      </c>
    </row>
    <row r="153" spans="1:33">
      <c r="A153" t="s">
        <v>11677</v>
      </c>
      <c r="B153">
        <v>40887431</v>
      </c>
      <c r="C153" t="s">
        <v>11678</v>
      </c>
      <c r="D153" t="s">
        <v>11679</v>
      </c>
      <c r="E153" t="s">
        <v>242</v>
      </c>
      <c r="F153">
        <v>23</v>
      </c>
      <c r="G153" t="s">
        <v>227</v>
      </c>
      <c r="H153">
        <v>19867</v>
      </c>
      <c r="I153" t="s">
        <v>8661</v>
      </c>
      <c r="J153" t="s">
        <v>8660</v>
      </c>
      <c r="K153" t="s">
        <v>1829</v>
      </c>
      <c r="L153">
        <v>19920918</v>
      </c>
      <c r="M153" t="s">
        <v>11677</v>
      </c>
      <c r="N153">
        <v>230000</v>
      </c>
      <c r="Q153" t="s">
        <v>248</v>
      </c>
      <c r="S153" t="s">
        <v>8460</v>
      </c>
      <c r="T153" t="s">
        <v>11680</v>
      </c>
      <c r="U153" t="s">
        <v>227</v>
      </c>
      <c r="V153" t="s">
        <v>11681</v>
      </c>
      <c r="W153" t="s">
        <v>11682</v>
      </c>
      <c r="X153" t="s">
        <v>228</v>
      </c>
      <c r="Z153" t="s">
        <v>229</v>
      </c>
      <c r="AB153" t="s">
        <v>11683</v>
      </c>
      <c r="AG153" t="s">
        <v>253</v>
      </c>
    </row>
    <row r="154" spans="1:33">
      <c r="A154" t="s">
        <v>11684</v>
      </c>
      <c r="B154">
        <v>87438939</v>
      </c>
      <c r="C154" t="s">
        <v>11685</v>
      </c>
      <c r="D154" t="s">
        <v>11686</v>
      </c>
      <c r="E154" t="s">
        <v>262</v>
      </c>
      <c r="F154">
        <v>23</v>
      </c>
      <c r="G154" t="s">
        <v>227</v>
      </c>
      <c r="H154">
        <v>19867</v>
      </c>
      <c r="I154" t="s">
        <v>8661</v>
      </c>
      <c r="J154" t="s">
        <v>8660</v>
      </c>
      <c r="K154" t="s">
        <v>1829</v>
      </c>
      <c r="L154">
        <v>19670816</v>
      </c>
      <c r="M154" t="s">
        <v>11684</v>
      </c>
      <c r="N154">
        <v>230000</v>
      </c>
      <c r="Q154" t="s">
        <v>248</v>
      </c>
      <c r="S154" t="s">
        <v>8460</v>
      </c>
      <c r="T154" t="s">
        <v>10597</v>
      </c>
      <c r="U154" t="s">
        <v>227</v>
      </c>
      <c r="V154" t="s">
        <v>11687</v>
      </c>
      <c r="W154" t="s">
        <v>11688</v>
      </c>
      <c r="X154" t="s">
        <v>228</v>
      </c>
      <c r="Z154" t="s">
        <v>229</v>
      </c>
      <c r="AB154" t="s">
        <v>227</v>
      </c>
      <c r="AG154" t="s">
        <v>253</v>
      </c>
    </row>
    <row r="155" spans="1:33">
      <c r="A155" t="s">
        <v>11689</v>
      </c>
      <c r="B155">
        <v>105777734</v>
      </c>
      <c r="C155" t="s">
        <v>11690</v>
      </c>
      <c r="D155" t="s">
        <v>11691</v>
      </c>
      <c r="E155" t="s">
        <v>242</v>
      </c>
      <c r="F155">
        <v>23</v>
      </c>
      <c r="G155" t="s">
        <v>227</v>
      </c>
      <c r="H155">
        <v>19867</v>
      </c>
      <c r="I155" t="s">
        <v>8661</v>
      </c>
      <c r="J155" t="s">
        <v>8660</v>
      </c>
      <c r="K155" t="s">
        <v>1829</v>
      </c>
      <c r="L155">
        <v>19870621</v>
      </c>
      <c r="M155" t="s">
        <v>11689</v>
      </c>
      <c r="N155">
        <v>230000</v>
      </c>
      <c r="Q155" t="s">
        <v>248</v>
      </c>
      <c r="S155" t="s">
        <v>8460</v>
      </c>
      <c r="T155" t="s">
        <v>11692</v>
      </c>
      <c r="U155" t="s">
        <v>227</v>
      </c>
      <c r="V155" t="s">
        <v>11693</v>
      </c>
      <c r="W155" t="s">
        <v>11694</v>
      </c>
      <c r="X155" t="s">
        <v>228</v>
      </c>
      <c r="Z155" t="s">
        <v>229</v>
      </c>
      <c r="AG155" t="s">
        <v>253</v>
      </c>
    </row>
    <row r="156" spans="1:33">
      <c r="A156" t="s">
        <v>11695</v>
      </c>
      <c r="B156">
        <v>105157827</v>
      </c>
      <c r="C156" t="s">
        <v>11696</v>
      </c>
      <c r="D156" t="s">
        <v>11697</v>
      </c>
      <c r="E156" t="s">
        <v>262</v>
      </c>
      <c r="F156">
        <v>23</v>
      </c>
      <c r="G156" t="s">
        <v>227</v>
      </c>
      <c r="H156">
        <v>19867</v>
      </c>
      <c r="I156" t="s">
        <v>8661</v>
      </c>
      <c r="J156" t="s">
        <v>8660</v>
      </c>
      <c r="K156" t="s">
        <v>1829</v>
      </c>
      <c r="L156">
        <v>20021221</v>
      </c>
      <c r="M156" t="s">
        <v>11695</v>
      </c>
      <c r="N156">
        <v>230000</v>
      </c>
      <c r="O156" t="s">
        <v>11698</v>
      </c>
      <c r="Q156" t="s">
        <v>248</v>
      </c>
      <c r="S156" t="s">
        <v>8460</v>
      </c>
      <c r="T156" t="s">
        <v>4997</v>
      </c>
      <c r="U156" t="s">
        <v>227</v>
      </c>
      <c r="V156" t="s">
        <v>11699</v>
      </c>
      <c r="X156" t="s">
        <v>228</v>
      </c>
      <c r="Z156" t="s">
        <v>229</v>
      </c>
      <c r="AA156" t="s">
        <v>11700</v>
      </c>
      <c r="AG156" t="s">
        <v>253</v>
      </c>
    </row>
    <row r="157" spans="1:33">
      <c r="A157" t="s">
        <v>11701</v>
      </c>
      <c r="B157">
        <v>39290528</v>
      </c>
      <c r="C157" t="s">
        <v>11702</v>
      </c>
      <c r="D157" t="s">
        <v>11703</v>
      </c>
      <c r="E157" t="s">
        <v>242</v>
      </c>
      <c r="F157">
        <v>23</v>
      </c>
      <c r="G157" t="s">
        <v>227</v>
      </c>
      <c r="H157">
        <v>19867</v>
      </c>
      <c r="I157" t="s">
        <v>8661</v>
      </c>
      <c r="J157" t="s">
        <v>8660</v>
      </c>
      <c r="K157" t="s">
        <v>1829</v>
      </c>
      <c r="L157">
        <v>19930615</v>
      </c>
      <c r="M157" t="s">
        <v>11701</v>
      </c>
      <c r="N157">
        <v>230000</v>
      </c>
      <c r="Q157" t="s">
        <v>248</v>
      </c>
      <c r="S157" t="s">
        <v>8460</v>
      </c>
      <c r="T157" t="s">
        <v>11704</v>
      </c>
      <c r="U157" t="s">
        <v>227</v>
      </c>
      <c r="V157" t="s">
        <v>11705</v>
      </c>
      <c r="X157" t="s">
        <v>228</v>
      </c>
      <c r="Z157" t="s">
        <v>229</v>
      </c>
      <c r="AB157" t="s">
        <v>227</v>
      </c>
      <c r="AC157" t="s">
        <v>10202</v>
      </c>
      <c r="AG157" t="s">
        <v>253</v>
      </c>
    </row>
    <row r="158" spans="1:33">
      <c r="A158" t="s">
        <v>11706</v>
      </c>
      <c r="B158">
        <v>47156326</v>
      </c>
      <c r="C158" t="s">
        <v>11707</v>
      </c>
      <c r="D158" t="s">
        <v>11708</v>
      </c>
      <c r="E158" t="s">
        <v>242</v>
      </c>
      <c r="F158">
        <v>23</v>
      </c>
      <c r="G158" t="s">
        <v>227</v>
      </c>
      <c r="H158">
        <v>19867</v>
      </c>
      <c r="I158" t="s">
        <v>8661</v>
      </c>
      <c r="J158" t="s">
        <v>8660</v>
      </c>
      <c r="K158" t="s">
        <v>1829</v>
      </c>
      <c r="L158">
        <v>19620729</v>
      </c>
      <c r="M158" t="s">
        <v>11706</v>
      </c>
      <c r="N158">
        <v>230000</v>
      </c>
      <c r="Q158" t="s">
        <v>248</v>
      </c>
      <c r="S158" t="s">
        <v>8460</v>
      </c>
      <c r="T158" t="s">
        <v>11709</v>
      </c>
      <c r="U158" t="s">
        <v>227</v>
      </c>
      <c r="V158" t="s">
        <v>11710</v>
      </c>
      <c r="X158" t="s">
        <v>228</v>
      </c>
      <c r="Z158" t="s">
        <v>229</v>
      </c>
      <c r="AB158" t="s">
        <v>227</v>
      </c>
      <c r="AG158" t="s">
        <v>253</v>
      </c>
    </row>
    <row r="159" spans="1:33">
      <c r="A159" t="s">
        <v>11711</v>
      </c>
      <c r="B159">
        <v>85401220</v>
      </c>
      <c r="C159" t="s">
        <v>11712</v>
      </c>
      <c r="D159" t="s">
        <v>11713</v>
      </c>
      <c r="E159" t="s">
        <v>242</v>
      </c>
      <c r="F159">
        <v>23</v>
      </c>
      <c r="G159" t="s">
        <v>227</v>
      </c>
      <c r="H159">
        <v>19867</v>
      </c>
      <c r="I159" t="s">
        <v>8661</v>
      </c>
      <c r="J159" t="s">
        <v>8660</v>
      </c>
      <c r="K159" t="s">
        <v>1829</v>
      </c>
      <c r="L159">
        <v>20020927</v>
      </c>
      <c r="M159" t="s">
        <v>11711</v>
      </c>
      <c r="N159">
        <v>230000</v>
      </c>
      <c r="O159" t="s">
        <v>11714</v>
      </c>
      <c r="Q159" t="s">
        <v>248</v>
      </c>
      <c r="S159" t="s">
        <v>8460</v>
      </c>
      <c r="T159" t="s">
        <v>5776</v>
      </c>
      <c r="U159" t="s">
        <v>227</v>
      </c>
      <c r="V159" t="s">
        <v>11715</v>
      </c>
      <c r="X159" t="s">
        <v>228</v>
      </c>
      <c r="Z159" t="s">
        <v>229</v>
      </c>
      <c r="AA159" t="s">
        <v>11716</v>
      </c>
      <c r="AG159" t="s">
        <v>253</v>
      </c>
    </row>
    <row r="160" spans="1:33">
      <c r="A160" t="s">
        <v>11717</v>
      </c>
      <c r="B160">
        <v>2787226</v>
      </c>
      <c r="C160" t="s">
        <v>11718</v>
      </c>
      <c r="D160" t="s">
        <v>11719</v>
      </c>
      <c r="E160" t="s">
        <v>242</v>
      </c>
      <c r="F160">
        <v>23</v>
      </c>
      <c r="G160" t="s">
        <v>227</v>
      </c>
      <c r="H160">
        <v>19867</v>
      </c>
      <c r="I160" t="s">
        <v>8661</v>
      </c>
      <c r="J160" t="s">
        <v>8660</v>
      </c>
      <c r="K160" t="s">
        <v>1829</v>
      </c>
      <c r="L160">
        <v>19900709</v>
      </c>
      <c r="M160" t="s">
        <v>11717</v>
      </c>
      <c r="N160">
        <v>230000</v>
      </c>
      <c r="Q160" t="s">
        <v>248</v>
      </c>
      <c r="S160" t="s">
        <v>8460</v>
      </c>
      <c r="T160" t="s">
        <v>10494</v>
      </c>
      <c r="U160" t="s">
        <v>227</v>
      </c>
      <c r="V160" t="s">
        <v>11720</v>
      </c>
      <c r="W160" t="s">
        <v>11721</v>
      </c>
      <c r="X160" t="s">
        <v>228</v>
      </c>
      <c r="Z160" t="s">
        <v>229</v>
      </c>
      <c r="AB160" t="s">
        <v>227</v>
      </c>
      <c r="AG160" t="s">
        <v>253</v>
      </c>
    </row>
    <row r="161" spans="1:33">
      <c r="A161" t="s">
        <v>11722</v>
      </c>
      <c r="B161">
        <v>24787028</v>
      </c>
      <c r="C161" t="s">
        <v>11723</v>
      </c>
      <c r="D161" t="s">
        <v>11724</v>
      </c>
      <c r="E161" t="s">
        <v>242</v>
      </c>
      <c r="F161">
        <v>23</v>
      </c>
      <c r="G161" t="s">
        <v>227</v>
      </c>
      <c r="H161">
        <v>19867</v>
      </c>
      <c r="I161" t="s">
        <v>8661</v>
      </c>
      <c r="J161" t="s">
        <v>8660</v>
      </c>
      <c r="K161" t="s">
        <v>1829</v>
      </c>
      <c r="L161">
        <v>19730412</v>
      </c>
      <c r="M161" t="s">
        <v>11722</v>
      </c>
      <c r="N161">
        <v>230000</v>
      </c>
      <c r="Q161" t="s">
        <v>248</v>
      </c>
      <c r="S161" t="s">
        <v>8460</v>
      </c>
      <c r="T161" t="s">
        <v>3426</v>
      </c>
      <c r="U161" t="s">
        <v>227</v>
      </c>
      <c r="V161" t="s">
        <v>11725</v>
      </c>
      <c r="W161" t="s">
        <v>11726</v>
      </c>
      <c r="X161" t="s">
        <v>228</v>
      </c>
      <c r="Z161" t="s">
        <v>229</v>
      </c>
      <c r="AB161" t="s">
        <v>1073</v>
      </c>
      <c r="AG161" t="s">
        <v>253</v>
      </c>
    </row>
    <row r="162" spans="1:33">
      <c r="A162" t="s">
        <v>11727</v>
      </c>
      <c r="B162">
        <v>3089626</v>
      </c>
      <c r="C162" t="s">
        <v>11728</v>
      </c>
      <c r="D162" t="s">
        <v>11729</v>
      </c>
      <c r="E162" t="s">
        <v>262</v>
      </c>
      <c r="F162">
        <v>23</v>
      </c>
      <c r="G162" t="s">
        <v>227</v>
      </c>
      <c r="H162">
        <v>19867</v>
      </c>
      <c r="I162" t="s">
        <v>8661</v>
      </c>
      <c r="J162" t="s">
        <v>8660</v>
      </c>
      <c r="K162" t="s">
        <v>1829</v>
      </c>
      <c r="L162">
        <v>19750331</v>
      </c>
      <c r="M162" t="s">
        <v>11727</v>
      </c>
      <c r="N162">
        <v>230000</v>
      </c>
      <c r="Q162" t="s">
        <v>248</v>
      </c>
      <c r="S162" t="s">
        <v>8460</v>
      </c>
      <c r="T162" t="s">
        <v>11730</v>
      </c>
      <c r="U162" t="s">
        <v>227</v>
      </c>
      <c r="V162" t="s">
        <v>11731</v>
      </c>
      <c r="X162" t="s">
        <v>228</v>
      </c>
      <c r="Z162" t="s">
        <v>229</v>
      </c>
      <c r="AA162" t="s">
        <v>11732</v>
      </c>
      <c r="AB162" t="s">
        <v>1008</v>
      </c>
      <c r="AG162" t="s">
        <v>253</v>
      </c>
    </row>
    <row r="163" spans="1:33">
      <c r="A163" t="s">
        <v>11733</v>
      </c>
      <c r="B163">
        <v>94321928</v>
      </c>
      <c r="C163" t="s">
        <v>11734</v>
      </c>
      <c r="D163" t="s">
        <v>11735</v>
      </c>
      <c r="E163" t="s">
        <v>242</v>
      </c>
      <c r="F163">
        <v>23</v>
      </c>
      <c r="G163" t="s">
        <v>227</v>
      </c>
      <c r="H163">
        <v>19867</v>
      </c>
      <c r="I163" t="s">
        <v>8661</v>
      </c>
      <c r="J163" t="s">
        <v>8660</v>
      </c>
      <c r="K163" t="s">
        <v>1829</v>
      </c>
      <c r="L163">
        <v>20020825</v>
      </c>
      <c r="M163" t="s">
        <v>11733</v>
      </c>
      <c r="N163">
        <v>230000</v>
      </c>
      <c r="O163" t="s">
        <v>11736</v>
      </c>
      <c r="Q163" t="s">
        <v>248</v>
      </c>
      <c r="S163" t="s">
        <v>8460</v>
      </c>
      <c r="T163" t="s">
        <v>5319</v>
      </c>
      <c r="U163" t="s">
        <v>227</v>
      </c>
      <c r="V163" t="s">
        <v>11737</v>
      </c>
      <c r="X163" t="s">
        <v>228</v>
      </c>
      <c r="Z163" t="s">
        <v>229</v>
      </c>
      <c r="AA163" t="s">
        <v>11738</v>
      </c>
      <c r="AG163" t="s">
        <v>253</v>
      </c>
    </row>
    <row r="164" spans="1:33">
      <c r="A164" t="s">
        <v>11739</v>
      </c>
      <c r="B164">
        <v>24765933</v>
      </c>
      <c r="C164" t="s">
        <v>11740</v>
      </c>
      <c r="D164" t="s">
        <v>11741</v>
      </c>
      <c r="E164" t="s">
        <v>242</v>
      </c>
      <c r="F164">
        <v>23</v>
      </c>
      <c r="G164" t="s">
        <v>227</v>
      </c>
      <c r="H164">
        <v>19867</v>
      </c>
      <c r="I164" t="s">
        <v>8661</v>
      </c>
      <c r="J164" t="s">
        <v>8660</v>
      </c>
      <c r="K164" t="s">
        <v>1829</v>
      </c>
      <c r="L164">
        <v>19690831</v>
      </c>
      <c r="M164" t="s">
        <v>11739</v>
      </c>
      <c r="N164">
        <v>230000</v>
      </c>
      <c r="Q164" t="s">
        <v>248</v>
      </c>
      <c r="S164" t="s">
        <v>8460</v>
      </c>
      <c r="T164" t="s">
        <v>11742</v>
      </c>
      <c r="U164" t="s">
        <v>227</v>
      </c>
      <c r="V164" t="s">
        <v>11743</v>
      </c>
      <c r="X164" t="s">
        <v>228</v>
      </c>
      <c r="Z164" t="s">
        <v>229</v>
      </c>
      <c r="AA164" t="s">
        <v>11744</v>
      </c>
      <c r="AG164" t="s">
        <v>253</v>
      </c>
    </row>
    <row r="165" spans="1:33">
      <c r="A165" t="s">
        <v>11745</v>
      </c>
      <c r="B165">
        <v>58765435</v>
      </c>
      <c r="C165" t="s">
        <v>11746</v>
      </c>
      <c r="D165" t="s">
        <v>11747</v>
      </c>
      <c r="E165" t="s">
        <v>242</v>
      </c>
      <c r="F165">
        <v>23</v>
      </c>
      <c r="G165" t="s">
        <v>227</v>
      </c>
      <c r="H165">
        <v>19867</v>
      </c>
      <c r="I165" t="s">
        <v>8661</v>
      </c>
      <c r="J165" t="s">
        <v>8660</v>
      </c>
      <c r="K165" t="s">
        <v>1829</v>
      </c>
      <c r="L165">
        <v>19720211</v>
      </c>
      <c r="M165" t="s">
        <v>11745</v>
      </c>
      <c r="N165">
        <v>230000</v>
      </c>
      <c r="Q165" t="s">
        <v>248</v>
      </c>
      <c r="S165" t="s">
        <v>8460</v>
      </c>
      <c r="T165" t="s">
        <v>11748</v>
      </c>
      <c r="U165" t="s">
        <v>227</v>
      </c>
      <c r="V165" t="s">
        <v>11749</v>
      </c>
      <c r="W165" t="s">
        <v>11750</v>
      </c>
      <c r="X165" t="s">
        <v>228</v>
      </c>
      <c r="Z165" t="s">
        <v>229</v>
      </c>
      <c r="AB165" t="s">
        <v>227</v>
      </c>
      <c r="AG165" t="s">
        <v>253</v>
      </c>
    </row>
    <row r="166" spans="1:33">
      <c r="A166" t="s">
        <v>11751</v>
      </c>
      <c r="B166">
        <v>98595642</v>
      </c>
      <c r="C166" t="s">
        <v>11752</v>
      </c>
      <c r="D166" t="s">
        <v>11753</v>
      </c>
      <c r="E166" t="s">
        <v>242</v>
      </c>
      <c r="F166">
        <v>23</v>
      </c>
      <c r="G166" t="s">
        <v>227</v>
      </c>
      <c r="H166">
        <v>19867</v>
      </c>
      <c r="I166" t="s">
        <v>8661</v>
      </c>
      <c r="J166" t="s">
        <v>8660</v>
      </c>
      <c r="K166" t="s">
        <v>1829</v>
      </c>
      <c r="L166">
        <v>19720527</v>
      </c>
      <c r="M166" t="s">
        <v>11751</v>
      </c>
      <c r="N166">
        <v>230000</v>
      </c>
      <c r="Q166" t="s">
        <v>248</v>
      </c>
      <c r="S166" t="s">
        <v>8460</v>
      </c>
      <c r="T166" t="s">
        <v>11754</v>
      </c>
      <c r="U166" t="s">
        <v>227</v>
      </c>
      <c r="V166" t="s">
        <v>11755</v>
      </c>
      <c r="W166" t="s">
        <v>11756</v>
      </c>
      <c r="X166" t="s">
        <v>228</v>
      </c>
      <c r="Z166" t="s">
        <v>229</v>
      </c>
      <c r="AB166" t="s">
        <v>945</v>
      </c>
      <c r="AG166" t="s">
        <v>253</v>
      </c>
    </row>
    <row r="167" spans="1:33">
      <c r="A167" t="s">
        <v>11757</v>
      </c>
      <c r="B167">
        <v>59100318</v>
      </c>
      <c r="C167" t="s">
        <v>11758</v>
      </c>
      <c r="D167" t="s">
        <v>11759</v>
      </c>
      <c r="E167" t="s">
        <v>242</v>
      </c>
      <c r="F167">
        <v>23</v>
      </c>
      <c r="G167" t="s">
        <v>227</v>
      </c>
      <c r="H167">
        <v>19867</v>
      </c>
      <c r="I167" t="s">
        <v>8661</v>
      </c>
      <c r="J167" t="s">
        <v>8660</v>
      </c>
      <c r="K167" t="s">
        <v>1829</v>
      </c>
      <c r="L167">
        <v>19880407</v>
      </c>
      <c r="M167" t="s">
        <v>11757</v>
      </c>
      <c r="N167">
        <v>230000</v>
      </c>
      <c r="Q167" t="s">
        <v>248</v>
      </c>
      <c r="S167" t="s">
        <v>8460</v>
      </c>
      <c r="T167" t="s">
        <v>830</v>
      </c>
      <c r="U167" t="s">
        <v>227</v>
      </c>
      <c r="V167" t="s">
        <v>11760</v>
      </c>
      <c r="W167" t="s">
        <v>11761</v>
      </c>
      <c r="X167" t="s">
        <v>267</v>
      </c>
      <c r="Z167" t="s">
        <v>229</v>
      </c>
      <c r="AB167" t="s">
        <v>227</v>
      </c>
      <c r="AG167" t="s">
        <v>253</v>
      </c>
    </row>
    <row r="168" spans="1:33">
      <c r="A168" t="s">
        <v>11762</v>
      </c>
      <c r="B168">
        <v>63575228</v>
      </c>
      <c r="C168" t="s">
        <v>11763</v>
      </c>
      <c r="D168" t="s">
        <v>11764</v>
      </c>
      <c r="E168" t="s">
        <v>242</v>
      </c>
      <c r="F168">
        <v>23</v>
      </c>
      <c r="G168" t="s">
        <v>227</v>
      </c>
      <c r="H168">
        <v>19867</v>
      </c>
      <c r="I168" t="s">
        <v>8661</v>
      </c>
      <c r="J168" t="s">
        <v>8660</v>
      </c>
      <c r="K168" t="s">
        <v>1829</v>
      </c>
      <c r="L168">
        <v>19880615</v>
      </c>
      <c r="M168" t="s">
        <v>11762</v>
      </c>
      <c r="N168">
        <v>230000</v>
      </c>
      <c r="Q168" t="s">
        <v>248</v>
      </c>
      <c r="S168" t="s">
        <v>8460</v>
      </c>
      <c r="T168" t="s">
        <v>11765</v>
      </c>
      <c r="U168" t="s">
        <v>227</v>
      </c>
      <c r="V168" t="s">
        <v>11766</v>
      </c>
      <c r="X168" t="s">
        <v>228</v>
      </c>
      <c r="Z168" t="s">
        <v>229</v>
      </c>
      <c r="AB168" t="s">
        <v>227</v>
      </c>
      <c r="AG168" t="s">
        <v>253</v>
      </c>
    </row>
    <row r="169" spans="1:33">
      <c r="A169" t="s">
        <v>11767</v>
      </c>
      <c r="B169">
        <v>96984440</v>
      </c>
      <c r="C169" t="s">
        <v>11768</v>
      </c>
      <c r="D169" t="s">
        <v>11769</v>
      </c>
      <c r="E169" t="s">
        <v>242</v>
      </c>
      <c r="F169">
        <v>23</v>
      </c>
      <c r="G169" t="s">
        <v>227</v>
      </c>
      <c r="H169">
        <v>19867</v>
      </c>
      <c r="I169" t="s">
        <v>8661</v>
      </c>
      <c r="J169" t="s">
        <v>8660</v>
      </c>
      <c r="K169" t="s">
        <v>1829</v>
      </c>
      <c r="L169">
        <v>20010616</v>
      </c>
      <c r="M169" t="s">
        <v>11767</v>
      </c>
      <c r="N169">
        <v>230000</v>
      </c>
      <c r="O169" t="s">
        <v>11770</v>
      </c>
      <c r="Q169" t="s">
        <v>248</v>
      </c>
      <c r="S169" t="s">
        <v>8460</v>
      </c>
      <c r="T169" t="s">
        <v>7312</v>
      </c>
      <c r="U169" t="s">
        <v>227</v>
      </c>
      <c r="V169" t="s">
        <v>11771</v>
      </c>
      <c r="X169" t="s">
        <v>228</v>
      </c>
      <c r="Z169" t="s">
        <v>229</v>
      </c>
      <c r="AA169" t="s">
        <v>11772</v>
      </c>
      <c r="AG169" t="s">
        <v>253</v>
      </c>
    </row>
    <row r="170" spans="1:33">
      <c r="A170" t="s">
        <v>11773</v>
      </c>
      <c r="B170">
        <v>83328125</v>
      </c>
      <c r="C170" t="s">
        <v>11774</v>
      </c>
      <c r="D170" t="s">
        <v>11775</v>
      </c>
      <c r="E170" t="s">
        <v>242</v>
      </c>
      <c r="F170">
        <v>23</v>
      </c>
      <c r="G170" t="s">
        <v>227</v>
      </c>
      <c r="H170">
        <v>19867</v>
      </c>
      <c r="I170" t="s">
        <v>8661</v>
      </c>
      <c r="J170" t="s">
        <v>8660</v>
      </c>
      <c r="K170" t="s">
        <v>1829</v>
      </c>
      <c r="L170">
        <v>19890821</v>
      </c>
      <c r="M170" t="s">
        <v>11773</v>
      </c>
      <c r="N170">
        <v>230000</v>
      </c>
      <c r="Q170" t="s">
        <v>248</v>
      </c>
      <c r="S170" t="s">
        <v>8460</v>
      </c>
      <c r="T170" t="s">
        <v>11776</v>
      </c>
      <c r="U170" t="s">
        <v>227</v>
      </c>
      <c r="V170" t="s">
        <v>11777</v>
      </c>
      <c r="W170" t="s">
        <v>11778</v>
      </c>
      <c r="X170" t="s">
        <v>267</v>
      </c>
      <c r="Z170" t="s">
        <v>229</v>
      </c>
      <c r="AD170" t="s">
        <v>11033</v>
      </c>
      <c r="AG170" t="s">
        <v>253</v>
      </c>
    </row>
    <row r="171" spans="1:33">
      <c r="A171" t="s">
        <v>11779</v>
      </c>
      <c r="B171">
        <v>2456724</v>
      </c>
      <c r="C171" t="s">
        <v>11780</v>
      </c>
      <c r="D171" t="s">
        <v>11781</v>
      </c>
      <c r="E171" t="s">
        <v>242</v>
      </c>
      <c r="F171">
        <v>23</v>
      </c>
      <c r="G171" t="s">
        <v>227</v>
      </c>
      <c r="H171">
        <v>19867</v>
      </c>
      <c r="I171" t="s">
        <v>8661</v>
      </c>
      <c r="J171" t="s">
        <v>8660</v>
      </c>
      <c r="K171" t="s">
        <v>1829</v>
      </c>
      <c r="L171">
        <v>19660312</v>
      </c>
      <c r="M171" t="s">
        <v>11779</v>
      </c>
      <c r="N171">
        <v>230000</v>
      </c>
      <c r="Q171" t="s">
        <v>248</v>
      </c>
      <c r="S171" t="s">
        <v>8460</v>
      </c>
      <c r="T171" t="s">
        <v>11782</v>
      </c>
      <c r="U171" t="s">
        <v>227</v>
      </c>
      <c r="V171" t="s">
        <v>11783</v>
      </c>
      <c r="W171" t="s">
        <v>11784</v>
      </c>
      <c r="X171" t="s">
        <v>228</v>
      </c>
      <c r="Z171" t="s">
        <v>229</v>
      </c>
      <c r="AA171" t="s">
        <v>11785</v>
      </c>
      <c r="AB171" t="s">
        <v>560</v>
      </c>
      <c r="AG171" t="s">
        <v>253</v>
      </c>
    </row>
    <row r="172" spans="1:33">
      <c r="A172" t="s">
        <v>11786</v>
      </c>
      <c r="B172">
        <v>45528327</v>
      </c>
      <c r="C172" t="s">
        <v>11787</v>
      </c>
      <c r="D172" t="s">
        <v>11788</v>
      </c>
      <c r="E172" t="s">
        <v>242</v>
      </c>
      <c r="F172">
        <v>23</v>
      </c>
      <c r="G172" t="s">
        <v>227</v>
      </c>
      <c r="H172">
        <v>19867</v>
      </c>
      <c r="I172" t="s">
        <v>8661</v>
      </c>
      <c r="J172" t="s">
        <v>8660</v>
      </c>
      <c r="K172" t="s">
        <v>1829</v>
      </c>
      <c r="L172">
        <v>19891013</v>
      </c>
      <c r="M172" t="s">
        <v>11786</v>
      </c>
      <c r="N172">
        <v>230000</v>
      </c>
      <c r="Q172" t="s">
        <v>248</v>
      </c>
      <c r="S172" t="s">
        <v>8460</v>
      </c>
      <c r="T172" t="s">
        <v>11789</v>
      </c>
      <c r="U172" t="s">
        <v>227</v>
      </c>
      <c r="V172" t="s">
        <v>11790</v>
      </c>
      <c r="X172" t="s">
        <v>228</v>
      </c>
      <c r="Z172" t="s">
        <v>229</v>
      </c>
      <c r="AB172" t="s">
        <v>227</v>
      </c>
      <c r="AG172" t="s">
        <v>253</v>
      </c>
    </row>
    <row r="173" spans="1:33">
      <c r="A173" t="s">
        <v>11791</v>
      </c>
      <c r="B173">
        <v>85840227</v>
      </c>
      <c r="C173" t="s">
        <v>11792</v>
      </c>
      <c r="D173" t="s">
        <v>11793</v>
      </c>
      <c r="E173" t="s">
        <v>242</v>
      </c>
      <c r="F173">
        <v>23</v>
      </c>
      <c r="G173" t="s">
        <v>227</v>
      </c>
      <c r="H173">
        <v>19867</v>
      </c>
      <c r="I173" t="s">
        <v>8661</v>
      </c>
      <c r="J173" t="s">
        <v>8660</v>
      </c>
      <c r="K173" t="s">
        <v>1829</v>
      </c>
      <c r="L173">
        <v>20030220</v>
      </c>
      <c r="M173" t="s">
        <v>11791</v>
      </c>
      <c r="N173">
        <v>230000</v>
      </c>
      <c r="O173" t="s">
        <v>11794</v>
      </c>
      <c r="Q173" t="s">
        <v>248</v>
      </c>
      <c r="S173" t="s">
        <v>8460</v>
      </c>
      <c r="T173" t="s">
        <v>10624</v>
      </c>
      <c r="U173" t="s">
        <v>227</v>
      </c>
      <c r="V173" t="s">
        <v>11795</v>
      </c>
      <c r="X173" t="s">
        <v>228</v>
      </c>
      <c r="Z173" t="s">
        <v>229</v>
      </c>
      <c r="AA173" t="s">
        <v>11796</v>
      </c>
      <c r="AG173" t="s">
        <v>253</v>
      </c>
    </row>
    <row r="174" spans="1:33">
      <c r="A174" t="s">
        <v>11797</v>
      </c>
      <c r="B174">
        <v>25844326</v>
      </c>
      <c r="C174" t="s">
        <v>11798</v>
      </c>
      <c r="D174" t="s">
        <v>11799</v>
      </c>
      <c r="E174" t="s">
        <v>262</v>
      </c>
      <c r="F174">
        <v>23</v>
      </c>
      <c r="G174" t="s">
        <v>227</v>
      </c>
      <c r="H174">
        <v>19867</v>
      </c>
      <c r="I174" t="s">
        <v>8661</v>
      </c>
      <c r="J174" t="s">
        <v>8660</v>
      </c>
      <c r="K174" t="s">
        <v>1829</v>
      </c>
      <c r="L174">
        <v>19790109</v>
      </c>
      <c r="M174" t="s">
        <v>11797</v>
      </c>
      <c r="N174">
        <v>230000</v>
      </c>
      <c r="Q174" t="s">
        <v>248</v>
      </c>
      <c r="S174" t="s">
        <v>8460</v>
      </c>
      <c r="T174" t="s">
        <v>10624</v>
      </c>
      <c r="U174" t="s">
        <v>227</v>
      </c>
      <c r="V174" t="s">
        <v>11800</v>
      </c>
      <c r="X174" t="s">
        <v>228</v>
      </c>
      <c r="Z174" t="s">
        <v>229</v>
      </c>
      <c r="AB174" t="s">
        <v>227</v>
      </c>
      <c r="AG174" t="s">
        <v>253</v>
      </c>
    </row>
    <row r="175" spans="1:33">
      <c r="A175" t="s">
        <v>11801</v>
      </c>
      <c r="B175">
        <v>72886536</v>
      </c>
      <c r="C175" t="s">
        <v>11802</v>
      </c>
      <c r="D175" t="s">
        <v>11803</v>
      </c>
      <c r="E175" t="s">
        <v>262</v>
      </c>
      <c r="F175">
        <v>23</v>
      </c>
      <c r="G175" t="s">
        <v>227</v>
      </c>
      <c r="H175">
        <v>19867</v>
      </c>
      <c r="I175" t="s">
        <v>8661</v>
      </c>
      <c r="J175" t="s">
        <v>8660</v>
      </c>
      <c r="K175" t="s">
        <v>1829</v>
      </c>
      <c r="L175">
        <v>20011123</v>
      </c>
      <c r="M175" t="s">
        <v>11801</v>
      </c>
      <c r="N175">
        <v>230000</v>
      </c>
      <c r="O175" t="s">
        <v>11804</v>
      </c>
      <c r="Q175" t="s">
        <v>248</v>
      </c>
      <c r="S175" t="s">
        <v>8460</v>
      </c>
      <c r="T175" t="s">
        <v>9483</v>
      </c>
      <c r="U175" t="s">
        <v>227</v>
      </c>
      <c r="V175" t="s">
        <v>11805</v>
      </c>
      <c r="W175" t="s">
        <v>11806</v>
      </c>
      <c r="X175" t="s">
        <v>228</v>
      </c>
      <c r="Z175" t="s">
        <v>229</v>
      </c>
      <c r="AA175" t="s">
        <v>11807</v>
      </c>
      <c r="AG175" t="s">
        <v>253</v>
      </c>
    </row>
    <row r="176" spans="1:33">
      <c r="A176" t="s">
        <v>11808</v>
      </c>
      <c r="B176">
        <v>40092217</v>
      </c>
      <c r="C176" t="s">
        <v>11809</v>
      </c>
      <c r="D176" t="s">
        <v>11810</v>
      </c>
      <c r="E176" t="s">
        <v>262</v>
      </c>
      <c r="F176">
        <v>23</v>
      </c>
      <c r="G176" t="s">
        <v>227</v>
      </c>
      <c r="H176">
        <v>19867</v>
      </c>
      <c r="I176" t="s">
        <v>8661</v>
      </c>
      <c r="J176" t="s">
        <v>8660</v>
      </c>
      <c r="K176" t="s">
        <v>1829</v>
      </c>
      <c r="L176">
        <v>19980127</v>
      </c>
      <c r="M176" t="s">
        <v>11808</v>
      </c>
      <c r="N176">
        <v>230000</v>
      </c>
      <c r="Q176" t="s">
        <v>248</v>
      </c>
      <c r="S176" t="s">
        <v>8460</v>
      </c>
      <c r="T176" t="s">
        <v>11811</v>
      </c>
      <c r="U176" t="s">
        <v>227</v>
      </c>
      <c r="V176" t="s">
        <v>11812</v>
      </c>
      <c r="X176" t="s">
        <v>228</v>
      </c>
      <c r="Z176" t="s">
        <v>229</v>
      </c>
      <c r="AB176" t="s">
        <v>227</v>
      </c>
      <c r="AG176" t="s">
        <v>253</v>
      </c>
    </row>
    <row r="177" spans="1:34">
      <c r="A177" t="s">
        <v>11813</v>
      </c>
      <c r="B177">
        <v>35296429</v>
      </c>
      <c r="C177" t="s">
        <v>11814</v>
      </c>
      <c r="D177" t="s">
        <v>11815</v>
      </c>
      <c r="E177" t="s">
        <v>242</v>
      </c>
      <c r="F177">
        <v>23</v>
      </c>
      <c r="G177" t="s">
        <v>227</v>
      </c>
      <c r="H177">
        <v>19867</v>
      </c>
      <c r="I177" t="s">
        <v>8661</v>
      </c>
      <c r="J177" t="s">
        <v>8660</v>
      </c>
      <c r="K177" t="s">
        <v>1829</v>
      </c>
      <c r="L177">
        <v>19761020</v>
      </c>
      <c r="M177" t="s">
        <v>11813</v>
      </c>
      <c r="N177">
        <v>230000</v>
      </c>
      <c r="Q177" t="s">
        <v>248</v>
      </c>
      <c r="S177" t="s">
        <v>8460</v>
      </c>
      <c r="T177" t="s">
        <v>11816</v>
      </c>
      <c r="U177" t="s">
        <v>227</v>
      </c>
      <c r="V177" t="s">
        <v>11817</v>
      </c>
      <c r="X177" t="s">
        <v>228</v>
      </c>
      <c r="Z177" t="s">
        <v>229</v>
      </c>
      <c r="AB177" t="s">
        <v>2147</v>
      </c>
      <c r="AG177" t="s">
        <v>253</v>
      </c>
    </row>
    <row r="178" spans="1:34">
      <c r="A178" t="s">
        <v>11818</v>
      </c>
      <c r="B178">
        <v>71790327</v>
      </c>
      <c r="C178" t="s">
        <v>11819</v>
      </c>
      <c r="D178" t="s">
        <v>11820</v>
      </c>
      <c r="E178" t="s">
        <v>242</v>
      </c>
      <c r="F178">
        <v>23</v>
      </c>
      <c r="G178" t="s">
        <v>227</v>
      </c>
      <c r="H178">
        <v>19867</v>
      </c>
      <c r="I178" t="s">
        <v>8661</v>
      </c>
      <c r="J178" t="s">
        <v>8660</v>
      </c>
      <c r="K178" t="s">
        <v>1829</v>
      </c>
      <c r="L178">
        <v>19910819</v>
      </c>
      <c r="M178" t="s">
        <v>11818</v>
      </c>
      <c r="N178">
        <v>230000</v>
      </c>
      <c r="Q178" t="s">
        <v>248</v>
      </c>
      <c r="S178" t="s">
        <v>8460</v>
      </c>
      <c r="T178" t="s">
        <v>11821</v>
      </c>
      <c r="U178" t="s">
        <v>227</v>
      </c>
      <c r="V178" t="s">
        <v>11822</v>
      </c>
      <c r="X178" t="s">
        <v>228</v>
      </c>
      <c r="Z178" t="s">
        <v>229</v>
      </c>
      <c r="AB178" t="s">
        <v>227</v>
      </c>
      <c r="AC178" t="s">
        <v>11823</v>
      </c>
      <c r="AG178" t="s">
        <v>253</v>
      </c>
    </row>
    <row r="179" spans="1:34">
      <c r="A179" t="s">
        <v>11824</v>
      </c>
      <c r="B179">
        <v>95485738</v>
      </c>
      <c r="C179" t="s">
        <v>11825</v>
      </c>
      <c r="D179" t="s">
        <v>5884</v>
      </c>
      <c r="E179" t="s">
        <v>262</v>
      </c>
      <c r="F179">
        <v>23</v>
      </c>
      <c r="G179" t="s">
        <v>227</v>
      </c>
      <c r="H179">
        <v>19867</v>
      </c>
      <c r="I179" t="s">
        <v>8661</v>
      </c>
      <c r="J179" t="s">
        <v>8660</v>
      </c>
      <c r="K179" t="s">
        <v>1829</v>
      </c>
      <c r="L179">
        <v>20020429</v>
      </c>
      <c r="M179" t="s">
        <v>11824</v>
      </c>
      <c r="N179">
        <v>230000</v>
      </c>
      <c r="Q179" t="s">
        <v>248</v>
      </c>
      <c r="S179" t="s">
        <v>8460</v>
      </c>
      <c r="T179" t="s">
        <v>5038</v>
      </c>
      <c r="U179" t="s">
        <v>227</v>
      </c>
      <c r="V179" t="s">
        <v>11826</v>
      </c>
      <c r="X179" t="s">
        <v>228</v>
      </c>
      <c r="Z179" t="s">
        <v>229</v>
      </c>
      <c r="AA179" t="s">
        <v>11827</v>
      </c>
      <c r="AG179" t="s">
        <v>253</v>
      </c>
    </row>
    <row r="180" spans="1:34">
      <c r="A180" t="s">
        <v>11828</v>
      </c>
      <c r="B180">
        <v>3052717</v>
      </c>
      <c r="C180" t="s">
        <v>11829</v>
      </c>
      <c r="D180" t="s">
        <v>11147</v>
      </c>
      <c r="E180" t="s">
        <v>242</v>
      </c>
      <c r="F180">
        <v>23</v>
      </c>
      <c r="G180" t="s">
        <v>227</v>
      </c>
      <c r="H180">
        <v>19867</v>
      </c>
      <c r="I180" t="s">
        <v>8661</v>
      </c>
      <c r="J180" t="s">
        <v>8660</v>
      </c>
      <c r="K180" t="s">
        <v>1829</v>
      </c>
      <c r="L180">
        <v>19801204</v>
      </c>
      <c r="M180" t="s">
        <v>11828</v>
      </c>
      <c r="N180">
        <v>230000</v>
      </c>
      <c r="Q180" t="s">
        <v>248</v>
      </c>
      <c r="S180" t="s">
        <v>8460</v>
      </c>
      <c r="T180" t="s">
        <v>7793</v>
      </c>
      <c r="U180" t="s">
        <v>227</v>
      </c>
      <c r="V180" t="s">
        <v>11830</v>
      </c>
      <c r="X180" t="s">
        <v>228</v>
      </c>
      <c r="Z180" t="s">
        <v>229</v>
      </c>
      <c r="AB180" t="s">
        <v>227</v>
      </c>
      <c r="AG180" t="s">
        <v>253</v>
      </c>
    </row>
    <row r="181" spans="1:34">
      <c r="A181" t="s">
        <v>11983</v>
      </c>
      <c r="B181">
        <v>3058824</v>
      </c>
      <c r="C181" t="s">
        <v>11984</v>
      </c>
      <c r="D181" t="s">
        <v>11985</v>
      </c>
      <c r="E181" t="s">
        <v>242</v>
      </c>
      <c r="F181">
        <v>23</v>
      </c>
      <c r="G181" t="s">
        <v>227</v>
      </c>
      <c r="H181">
        <v>8296</v>
      </c>
      <c r="I181" t="s">
        <v>8683</v>
      </c>
      <c r="J181" t="s">
        <v>8682</v>
      </c>
      <c r="K181" t="s">
        <v>8684</v>
      </c>
      <c r="L181">
        <v>19861105</v>
      </c>
      <c r="M181" t="s">
        <v>11983</v>
      </c>
      <c r="N181">
        <v>230301</v>
      </c>
      <c r="Q181" t="s">
        <v>248</v>
      </c>
      <c r="S181" t="s">
        <v>8460</v>
      </c>
      <c r="T181" t="s">
        <v>6747</v>
      </c>
      <c r="U181" t="s">
        <v>227</v>
      </c>
      <c r="V181" t="s">
        <v>11986</v>
      </c>
      <c r="X181" t="s">
        <v>228</v>
      </c>
      <c r="Z181" t="s">
        <v>229</v>
      </c>
      <c r="AG181" t="s">
        <v>253</v>
      </c>
    </row>
    <row r="182" spans="1:34">
      <c r="A182" t="s">
        <v>11987</v>
      </c>
      <c r="B182">
        <v>3058925</v>
      </c>
      <c r="C182" t="s">
        <v>11988</v>
      </c>
      <c r="D182" t="s">
        <v>11989</v>
      </c>
      <c r="E182" t="s">
        <v>242</v>
      </c>
      <c r="F182">
        <v>23</v>
      </c>
      <c r="G182" t="s">
        <v>227</v>
      </c>
      <c r="H182">
        <v>8296</v>
      </c>
      <c r="I182" t="s">
        <v>8683</v>
      </c>
      <c r="J182" t="s">
        <v>8682</v>
      </c>
      <c r="K182" t="s">
        <v>8684</v>
      </c>
      <c r="L182">
        <v>19860428</v>
      </c>
      <c r="M182" t="s">
        <v>11987</v>
      </c>
      <c r="N182">
        <v>230301</v>
      </c>
      <c r="Q182" t="s">
        <v>248</v>
      </c>
      <c r="S182" t="s">
        <v>8460</v>
      </c>
      <c r="T182" t="s">
        <v>8685</v>
      </c>
      <c r="U182" t="s">
        <v>227</v>
      </c>
      <c r="V182" t="s">
        <v>11990</v>
      </c>
      <c r="X182" t="s">
        <v>228</v>
      </c>
      <c r="Z182" t="s">
        <v>229</v>
      </c>
      <c r="AG182" t="s">
        <v>253</v>
      </c>
    </row>
    <row r="183" spans="1:34">
      <c r="A183" t="s">
        <v>11991</v>
      </c>
      <c r="B183">
        <v>3058218</v>
      </c>
      <c r="C183" t="s">
        <v>11992</v>
      </c>
      <c r="D183" t="s">
        <v>11993</v>
      </c>
      <c r="E183" t="s">
        <v>242</v>
      </c>
      <c r="F183">
        <v>23</v>
      </c>
      <c r="G183" t="s">
        <v>227</v>
      </c>
      <c r="H183">
        <v>8296</v>
      </c>
      <c r="I183" t="s">
        <v>8683</v>
      </c>
      <c r="J183" t="s">
        <v>8682</v>
      </c>
      <c r="K183" t="s">
        <v>8684</v>
      </c>
      <c r="L183">
        <v>19800127</v>
      </c>
      <c r="M183" t="s">
        <v>11991</v>
      </c>
      <c r="N183">
        <v>230301</v>
      </c>
      <c r="Q183" t="s">
        <v>248</v>
      </c>
      <c r="S183" t="s">
        <v>8460</v>
      </c>
      <c r="T183" t="s">
        <v>10949</v>
      </c>
      <c r="U183" t="s">
        <v>227</v>
      </c>
      <c r="V183" t="s">
        <v>11994</v>
      </c>
      <c r="X183" t="s">
        <v>228</v>
      </c>
      <c r="Z183" t="s">
        <v>229</v>
      </c>
    </row>
    <row r="184" spans="1:34">
      <c r="A184" t="s">
        <v>11995</v>
      </c>
      <c r="B184">
        <v>20083417</v>
      </c>
      <c r="C184" t="s">
        <v>11996</v>
      </c>
      <c r="D184" t="s">
        <v>11997</v>
      </c>
      <c r="E184" t="s">
        <v>242</v>
      </c>
      <c r="F184">
        <v>23</v>
      </c>
      <c r="G184" t="s">
        <v>227</v>
      </c>
      <c r="H184">
        <v>8296</v>
      </c>
      <c r="I184" t="s">
        <v>8683</v>
      </c>
      <c r="J184" t="s">
        <v>8682</v>
      </c>
      <c r="K184" t="s">
        <v>8684</v>
      </c>
      <c r="L184">
        <v>19970210</v>
      </c>
      <c r="M184" t="s">
        <v>11995</v>
      </c>
      <c r="N184">
        <v>230301</v>
      </c>
      <c r="Q184" t="s">
        <v>248</v>
      </c>
      <c r="S184" t="s">
        <v>8460</v>
      </c>
      <c r="T184" t="s">
        <v>11998</v>
      </c>
      <c r="U184" t="s">
        <v>778</v>
      </c>
      <c r="V184" t="s">
        <v>11999</v>
      </c>
      <c r="X184" t="s">
        <v>228</v>
      </c>
      <c r="Z184" t="s">
        <v>229</v>
      </c>
      <c r="AG184" t="s">
        <v>253</v>
      </c>
    </row>
    <row r="185" spans="1:34">
      <c r="A185" t="s">
        <v>12000</v>
      </c>
      <c r="B185">
        <v>39569941</v>
      </c>
      <c r="C185" t="s">
        <v>12001</v>
      </c>
      <c r="D185" t="s">
        <v>12002</v>
      </c>
      <c r="E185" t="s">
        <v>242</v>
      </c>
      <c r="F185">
        <v>23</v>
      </c>
      <c r="G185" t="s">
        <v>227</v>
      </c>
      <c r="H185">
        <v>8296</v>
      </c>
      <c r="I185" t="s">
        <v>8683</v>
      </c>
      <c r="J185" t="s">
        <v>8682</v>
      </c>
      <c r="K185" t="s">
        <v>8684</v>
      </c>
      <c r="L185">
        <v>19950203</v>
      </c>
      <c r="M185" t="s">
        <v>12000</v>
      </c>
      <c r="N185">
        <v>230301</v>
      </c>
      <c r="Q185" t="s">
        <v>248</v>
      </c>
      <c r="S185" t="s">
        <v>8460</v>
      </c>
      <c r="T185" t="s">
        <v>10928</v>
      </c>
      <c r="U185" t="s">
        <v>227</v>
      </c>
      <c r="V185" t="s">
        <v>12003</v>
      </c>
      <c r="X185" t="s">
        <v>228</v>
      </c>
      <c r="Z185" t="s">
        <v>229</v>
      </c>
      <c r="AG185" t="s">
        <v>253</v>
      </c>
    </row>
    <row r="186" spans="1:34">
      <c r="A186" t="s">
        <v>12004</v>
      </c>
      <c r="B186">
        <v>39570125</v>
      </c>
      <c r="C186" t="s">
        <v>12005</v>
      </c>
      <c r="D186" t="s">
        <v>12006</v>
      </c>
      <c r="E186" t="s">
        <v>242</v>
      </c>
      <c r="F186">
        <v>23</v>
      </c>
      <c r="G186" t="s">
        <v>227</v>
      </c>
      <c r="H186">
        <v>8296</v>
      </c>
      <c r="I186" t="s">
        <v>8683</v>
      </c>
      <c r="J186" t="s">
        <v>8682</v>
      </c>
      <c r="K186" t="s">
        <v>8684</v>
      </c>
      <c r="L186">
        <v>19941113</v>
      </c>
      <c r="M186" t="s">
        <v>12004</v>
      </c>
      <c r="N186">
        <v>230301</v>
      </c>
      <c r="Q186" t="s">
        <v>248</v>
      </c>
      <c r="S186" t="s">
        <v>8460</v>
      </c>
      <c r="T186" t="s">
        <v>12007</v>
      </c>
      <c r="U186" t="s">
        <v>227</v>
      </c>
      <c r="V186" t="s">
        <v>12008</v>
      </c>
      <c r="X186" t="s">
        <v>228</v>
      </c>
      <c r="Z186" t="s">
        <v>229</v>
      </c>
      <c r="AG186" t="s">
        <v>253</v>
      </c>
    </row>
    <row r="187" spans="1:34">
      <c r="A187" t="s">
        <v>12044</v>
      </c>
      <c r="B187">
        <v>3054517</v>
      </c>
      <c r="C187" t="s">
        <v>12045</v>
      </c>
      <c r="D187" t="s">
        <v>12046</v>
      </c>
      <c r="E187" t="s">
        <v>242</v>
      </c>
      <c r="F187">
        <v>23</v>
      </c>
      <c r="G187" t="s">
        <v>227</v>
      </c>
      <c r="H187">
        <v>19120</v>
      </c>
      <c r="I187" t="s">
        <v>8710</v>
      </c>
      <c r="J187" t="s">
        <v>8709</v>
      </c>
      <c r="K187" t="s">
        <v>8710</v>
      </c>
      <c r="L187">
        <v>19570702</v>
      </c>
      <c r="M187" t="s">
        <v>12044</v>
      </c>
      <c r="N187">
        <v>230290</v>
      </c>
      <c r="O187" t="s">
        <v>247</v>
      </c>
      <c r="Q187" t="s">
        <v>248</v>
      </c>
      <c r="S187" t="s">
        <v>8460</v>
      </c>
      <c r="T187" t="s">
        <v>12047</v>
      </c>
      <c r="U187" t="s">
        <v>227</v>
      </c>
      <c r="V187" t="s">
        <v>12048</v>
      </c>
      <c r="X187" t="s">
        <v>267</v>
      </c>
      <c r="Z187" t="s">
        <v>229</v>
      </c>
      <c r="AB187" t="s">
        <v>227</v>
      </c>
      <c r="AD187" t="s">
        <v>227</v>
      </c>
      <c r="AG187" t="s">
        <v>253</v>
      </c>
    </row>
    <row r="188" spans="1:34">
      <c r="A188" t="s">
        <v>12049</v>
      </c>
      <c r="B188">
        <v>96928842</v>
      </c>
      <c r="C188" t="s">
        <v>12050</v>
      </c>
      <c r="D188" t="s">
        <v>12051</v>
      </c>
      <c r="E188" t="s">
        <v>242</v>
      </c>
      <c r="F188">
        <v>23</v>
      </c>
      <c r="G188" t="s">
        <v>227</v>
      </c>
      <c r="H188">
        <v>19120</v>
      </c>
      <c r="I188" t="s">
        <v>8710</v>
      </c>
      <c r="J188" t="s">
        <v>8709</v>
      </c>
      <c r="K188" t="s">
        <v>8710</v>
      </c>
      <c r="L188">
        <v>19560120</v>
      </c>
      <c r="M188" t="s">
        <v>12049</v>
      </c>
      <c r="N188">
        <v>230290</v>
      </c>
      <c r="O188" t="s">
        <v>247</v>
      </c>
      <c r="Q188" t="s">
        <v>248</v>
      </c>
      <c r="S188" t="s">
        <v>8460</v>
      </c>
      <c r="T188" t="s">
        <v>12052</v>
      </c>
      <c r="U188" t="s">
        <v>227</v>
      </c>
      <c r="V188" t="s">
        <v>12053</v>
      </c>
      <c r="X188" t="s">
        <v>267</v>
      </c>
      <c r="Z188" t="s">
        <v>229</v>
      </c>
      <c r="AA188" t="s">
        <v>12054</v>
      </c>
      <c r="AB188" t="s">
        <v>227</v>
      </c>
      <c r="AD188" t="s">
        <v>227</v>
      </c>
      <c r="AF188" t="s">
        <v>12055</v>
      </c>
      <c r="AG188" t="s">
        <v>12056</v>
      </c>
      <c r="AH188" t="s">
        <v>12057</v>
      </c>
    </row>
    <row r="189" spans="1:34">
      <c r="A189" t="s">
        <v>12058</v>
      </c>
      <c r="B189">
        <v>3055215</v>
      </c>
      <c r="C189" t="s">
        <v>12059</v>
      </c>
      <c r="D189" t="s">
        <v>12060</v>
      </c>
      <c r="E189" t="s">
        <v>262</v>
      </c>
      <c r="F189">
        <v>23</v>
      </c>
      <c r="G189" t="s">
        <v>227</v>
      </c>
      <c r="H189">
        <v>19120</v>
      </c>
      <c r="I189" t="s">
        <v>8710</v>
      </c>
      <c r="J189" t="s">
        <v>8709</v>
      </c>
      <c r="K189" t="s">
        <v>8710</v>
      </c>
      <c r="L189">
        <v>19630713</v>
      </c>
      <c r="M189" t="s">
        <v>12058</v>
      </c>
      <c r="N189">
        <v>230290</v>
      </c>
      <c r="Q189" t="s">
        <v>248</v>
      </c>
      <c r="S189" t="s">
        <v>8460</v>
      </c>
      <c r="T189" t="s">
        <v>5003</v>
      </c>
      <c r="U189" t="s">
        <v>227</v>
      </c>
      <c r="V189" t="s">
        <v>12061</v>
      </c>
      <c r="X189" t="s">
        <v>228</v>
      </c>
      <c r="Z189" t="s">
        <v>229</v>
      </c>
      <c r="AB189" t="s">
        <v>227</v>
      </c>
      <c r="AD189" t="s">
        <v>227</v>
      </c>
      <c r="AG189" t="s">
        <v>253</v>
      </c>
    </row>
    <row r="190" spans="1:34">
      <c r="A190" t="s">
        <v>12062</v>
      </c>
      <c r="B190">
        <v>35427930</v>
      </c>
      <c r="C190" t="s">
        <v>12063</v>
      </c>
      <c r="D190" t="s">
        <v>12064</v>
      </c>
      <c r="E190" t="s">
        <v>242</v>
      </c>
      <c r="F190">
        <v>23</v>
      </c>
      <c r="G190" t="s">
        <v>227</v>
      </c>
      <c r="H190">
        <v>19120</v>
      </c>
      <c r="I190" t="s">
        <v>8710</v>
      </c>
      <c r="J190" t="s">
        <v>8709</v>
      </c>
      <c r="K190" t="s">
        <v>8710</v>
      </c>
      <c r="L190">
        <v>19850122</v>
      </c>
      <c r="M190" t="s">
        <v>12062</v>
      </c>
      <c r="N190">
        <v>230290</v>
      </c>
      <c r="O190" t="s">
        <v>247</v>
      </c>
      <c r="Q190" t="s">
        <v>248</v>
      </c>
      <c r="S190" t="s">
        <v>8460</v>
      </c>
      <c r="T190" t="s">
        <v>12065</v>
      </c>
      <c r="U190" t="s">
        <v>227</v>
      </c>
      <c r="V190" t="s">
        <v>12066</v>
      </c>
      <c r="X190" t="s">
        <v>267</v>
      </c>
      <c r="Z190" t="s">
        <v>229</v>
      </c>
      <c r="AA190" t="s">
        <v>12067</v>
      </c>
      <c r="AB190" t="s">
        <v>227</v>
      </c>
      <c r="AD190" t="s">
        <v>227</v>
      </c>
      <c r="AF190" t="s">
        <v>12068</v>
      </c>
      <c r="AG190" t="s">
        <v>253</v>
      </c>
    </row>
    <row r="191" spans="1:34">
      <c r="A191" t="s">
        <v>12069</v>
      </c>
      <c r="B191">
        <v>3054820</v>
      </c>
      <c r="C191" t="s">
        <v>12070</v>
      </c>
      <c r="D191" t="s">
        <v>12071</v>
      </c>
      <c r="E191" t="s">
        <v>242</v>
      </c>
      <c r="F191">
        <v>23</v>
      </c>
      <c r="G191" t="s">
        <v>227</v>
      </c>
      <c r="H191">
        <v>19120</v>
      </c>
      <c r="I191" t="s">
        <v>8710</v>
      </c>
      <c r="J191" t="s">
        <v>8709</v>
      </c>
      <c r="K191" t="s">
        <v>8710</v>
      </c>
      <c r="L191">
        <v>19551203</v>
      </c>
      <c r="M191" t="s">
        <v>12069</v>
      </c>
      <c r="N191">
        <v>230290</v>
      </c>
      <c r="O191" t="s">
        <v>247</v>
      </c>
      <c r="Q191" t="s">
        <v>248</v>
      </c>
      <c r="S191" t="s">
        <v>8460</v>
      </c>
      <c r="T191" t="s">
        <v>12072</v>
      </c>
      <c r="U191" t="s">
        <v>227</v>
      </c>
      <c r="V191" t="s">
        <v>12073</v>
      </c>
      <c r="X191" t="s">
        <v>349</v>
      </c>
      <c r="Z191" t="s">
        <v>229</v>
      </c>
      <c r="AB191" t="s">
        <v>227</v>
      </c>
      <c r="AD191" t="s">
        <v>227</v>
      </c>
      <c r="AG191" t="s">
        <v>253</v>
      </c>
    </row>
    <row r="192" spans="1:34">
      <c r="A192" t="s">
        <v>12074</v>
      </c>
      <c r="B192">
        <v>45633223</v>
      </c>
      <c r="C192" t="s">
        <v>12075</v>
      </c>
      <c r="D192" t="s">
        <v>12076</v>
      </c>
      <c r="E192" t="s">
        <v>242</v>
      </c>
      <c r="F192">
        <v>23</v>
      </c>
      <c r="G192" t="s">
        <v>227</v>
      </c>
      <c r="H192">
        <v>19120</v>
      </c>
      <c r="I192" t="s">
        <v>8710</v>
      </c>
      <c r="J192" t="s">
        <v>8709</v>
      </c>
      <c r="K192" t="s">
        <v>8710</v>
      </c>
      <c r="L192">
        <v>19621204</v>
      </c>
      <c r="M192" t="s">
        <v>12074</v>
      </c>
      <c r="N192">
        <v>230290</v>
      </c>
      <c r="O192" t="s">
        <v>12077</v>
      </c>
      <c r="Q192" t="s">
        <v>248</v>
      </c>
      <c r="S192" t="s">
        <v>8460</v>
      </c>
      <c r="T192" t="s">
        <v>12078</v>
      </c>
      <c r="U192" t="s">
        <v>227</v>
      </c>
      <c r="V192" t="s">
        <v>12079</v>
      </c>
      <c r="X192" t="s">
        <v>267</v>
      </c>
      <c r="Y192" t="s">
        <v>12080</v>
      </c>
      <c r="Z192" t="s">
        <v>680</v>
      </c>
      <c r="AA192" t="s">
        <v>12081</v>
      </c>
      <c r="AB192" t="s">
        <v>227</v>
      </c>
      <c r="AD192" t="s">
        <v>227</v>
      </c>
      <c r="AG192" t="s">
        <v>253</v>
      </c>
      <c r="AH192" t="s">
        <v>227</v>
      </c>
    </row>
    <row r="193" spans="1:35">
      <c r="A193" t="s">
        <v>12082</v>
      </c>
      <c r="B193">
        <v>24910925</v>
      </c>
      <c r="C193" t="s">
        <v>12083</v>
      </c>
      <c r="D193" t="s">
        <v>12084</v>
      </c>
      <c r="E193" t="s">
        <v>262</v>
      </c>
      <c r="F193">
        <v>23</v>
      </c>
      <c r="G193" t="s">
        <v>227</v>
      </c>
      <c r="H193">
        <v>19120</v>
      </c>
      <c r="I193" t="s">
        <v>8710</v>
      </c>
      <c r="J193" t="s">
        <v>8709</v>
      </c>
      <c r="K193" t="s">
        <v>8710</v>
      </c>
      <c r="L193">
        <v>19670217</v>
      </c>
      <c r="M193" t="s">
        <v>12082</v>
      </c>
      <c r="N193">
        <v>230290</v>
      </c>
      <c r="Q193" t="s">
        <v>248</v>
      </c>
      <c r="S193" t="s">
        <v>8460</v>
      </c>
      <c r="T193" t="s">
        <v>12085</v>
      </c>
      <c r="U193" t="s">
        <v>227</v>
      </c>
      <c r="V193" t="s">
        <v>12086</v>
      </c>
      <c r="X193" t="s">
        <v>267</v>
      </c>
      <c r="Z193" t="s">
        <v>229</v>
      </c>
      <c r="AA193" t="s">
        <v>12087</v>
      </c>
      <c r="AB193" t="s">
        <v>227</v>
      </c>
      <c r="AD193" t="s">
        <v>227</v>
      </c>
      <c r="AF193" t="s">
        <v>12088</v>
      </c>
      <c r="AG193" t="s">
        <v>253</v>
      </c>
      <c r="AH193" t="s">
        <v>12089</v>
      </c>
      <c r="AI193" t="s">
        <v>12090</v>
      </c>
    </row>
    <row r="194" spans="1:35">
      <c r="A194" t="s">
        <v>12091</v>
      </c>
      <c r="B194">
        <v>94817332</v>
      </c>
      <c r="C194" t="s">
        <v>12092</v>
      </c>
      <c r="D194" t="s">
        <v>12093</v>
      </c>
      <c r="E194" t="s">
        <v>242</v>
      </c>
      <c r="F194">
        <v>23</v>
      </c>
      <c r="G194" t="s">
        <v>227</v>
      </c>
      <c r="H194">
        <v>19120</v>
      </c>
      <c r="I194" t="s">
        <v>8710</v>
      </c>
      <c r="J194" t="s">
        <v>8709</v>
      </c>
      <c r="K194" t="s">
        <v>8710</v>
      </c>
      <c r="L194">
        <v>19670315</v>
      </c>
      <c r="M194" t="s">
        <v>12091</v>
      </c>
      <c r="N194">
        <v>230290</v>
      </c>
      <c r="Q194" t="s">
        <v>248</v>
      </c>
      <c r="S194" t="s">
        <v>8460</v>
      </c>
      <c r="T194" t="s">
        <v>12085</v>
      </c>
      <c r="U194" t="s">
        <v>227</v>
      </c>
      <c r="V194" t="s">
        <v>12086</v>
      </c>
      <c r="X194" t="s">
        <v>267</v>
      </c>
      <c r="Z194" t="s">
        <v>229</v>
      </c>
      <c r="AA194" t="s">
        <v>12094</v>
      </c>
      <c r="AB194" t="s">
        <v>227</v>
      </c>
      <c r="AD194" t="s">
        <v>227</v>
      </c>
      <c r="AF194" t="s">
        <v>12095</v>
      </c>
      <c r="AG194" t="s">
        <v>253</v>
      </c>
      <c r="AH194" t="s">
        <v>227</v>
      </c>
      <c r="AI194" t="s">
        <v>12090</v>
      </c>
    </row>
    <row r="195" spans="1:35">
      <c r="A195" t="s">
        <v>12096</v>
      </c>
      <c r="B195">
        <v>3054719</v>
      </c>
      <c r="C195" t="s">
        <v>12097</v>
      </c>
      <c r="D195" t="s">
        <v>12098</v>
      </c>
      <c r="E195" t="s">
        <v>262</v>
      </c>
      <c r="F195">
        <v>23</v>
      </c>
      <c r="G195" t="s">
        <v>227</v>
      </c>
      <c r="H195">
        <v>19120</v>
      </c>
      <c r="I195" t="s">
        <v>8710</v>
      </c>
      <c r="J195" t="s">
        <v>8709</v>
      </c>
      <c r="K195" t="s">
        <v>8710</v>
      </c>
      <c r="L195">
        <v>19631104</v>
      </c>
      <c r="M195" t="s">
        <v>12096</v>
      </c>
      <c r="N195">
        <v>230290</v>
      </c>
      <c r="O195" t="s">
        <v>12077</v>
      </c>
      <c r="Q195" t="s">
        <v>248</v>
      </c>
      <c r="S195" t="s">
        <v>8460</v>
      </c>
      <c r="T195" t="s">
        <v>12099</v>
      </c>
      <c r="U195" t="s">
        <v>227</v>
      </c>
      <c r="V195" t="s">
        <v>12100</v>
      </c>
      <c r="X195" t="s">
        <v>267</v>
      </c>
      <c r="Z195" t="s">
        <v>229</v>
      </c>
      <c r="AB195" t="s">
        <v>227</v>
      </c>
      <c r="AD195" t="s">
        <v>227</v>
      </c>
      <c r="AG195" t="s">
        <v>253</v>
      </c>
    </row>
    <row r="196" spans="1:35">
      <c r="A196" t="s">
        <v>12101</v>
      </c>
      <c r="B196">
        <v>84966437</v>
      </c>
      <c r="C196" t="s">
        <v>12102</v>
      </c>
      <c r="D196" t="s">
        <v>12103</v>
      </c>
      <c r="E196" t="s">
        <v>242</v>
      </c>
      <c r="F196">
        <v>23</v>
      </c>
      <c r="G196" t="s">
        <v>227</v>
      </c>
      <c r="H196">
        <v>19120</v>
      </c>
      <c r="I196" t="s">
        <v>8710</v>
      </c>
      <c r="J196" t="s">
        <v>8709</v>
      </c>
      <c r="K196" t="s">
        <v>8710</v>
      </c>
      <c r="L196">
        <v>19720418</v>
      </c>
      <c r="M196" t="s">
        <v>12101</v>
      </c>
      <c r="N196">
        <v>230290</v>
      </c>
      <c r="Q196" t="s">
        <v>248</v>
      </c>
      <c r="S196" t="s">
        <v>8460</v>
      </c>
      <c r="T196" t="s">
        <v>12104</v>
      </c>
      <c r="U196" t="s">
        <v>227</v>
      </c>
      <c r="V196" t="s">
        <v>12105</v>
      </c>
      <c r="X196" t="s">
        <v>228</v>
      </c>
      <c r="Z196" t="s">
        <v>229</v>
      </c>
      <c r="AA196" t="s">
        <v>12106</v>
      </c>
      <c r="AB196" t="s">
        <v>227</v>
      </c>
      <c r="AD196" t="s">
        <v>227</v>
      </c>
      <c r="AF196" t="s">
        <v>12107</v>
      </c>
      <c r="AG196" t="s">
        <v>253</v>
      </c>
    </row>
    <row r="197" spans="1:35">
      <c r="A197" t="s">
        <v>12108</v>
      </c>
      <c r="B197">
        <v>3054416</v>
      </c>
      <c r="C197" t="s">
        <v>8714</v>
      </c>
      <c r="D197" t="s">
        <v>12109</v>
      </c>
      <c r="E197" t="s">
        <v>242</v>
      </c>
      <c r="F197">
        <v>23</v>
      </c>
      <c r="G197" t="s">
        <v>227</v>
      </c>
      <c r="H197">
        <v>19120</v>
      </c>
      <c r="I197" t="s">
        <v>8710</v>
      </c>
      <c r="J197" t="s">
        <v>8709</v>
      </c>
      <c r="K197" t="s">
        <v>8710</v>
      </c>
      <c r="L197">
        <v>19460103</v>
      </c>
      <c r="M197" t="s">
        <v>12108</v>
      </c>
      <c r="N197">
        <v>230290</v>
      </c>
      <c r="O197" t="s">
        <v>247</v>
      </c>
      <c r="Q197" t="s">
        <v>248</v>
      </c>
      <c r="S197" t="s">
        <v>8460</v>
      </c>
      <c r="T197" t="s">
        <v>8711</v>
      </c>
      <c r="U197" t="s">
        <v>227</v>
      </c>
      <c r="V197" t="s">
        <v>8719</v>
      </c>
      <c r="X197" t="s">
        <v>343</v>
      </c>
      <c r="Y197" t="s">
        <v>8720</v>
      </c>
      <c r="Z197" t="s">
        <v>680</v>
      </c>
      <c r="AB197" t="s">
        <v>227</v>
      </c>
      <c r="AD197" t="s">
        <v>227</v>
      </c>
      <c r="AG197" t="s">
        <v>253</v>
      </c>
    </row>
    <row r="198" spans="1:35">
      <c r="A198" t="s">
        <v>12110</v>
      </c>
      <c r="B198">
        <v>3055114</v>
      </c>
      <c r="C198" t="s">
        <v>12111</v>
      </c>
      <c r="D198" t="s">
        <v>12112</v>
      </c>
      <c r="E198" t="s">
        <v>242</v>
      </c>
      <c r="F198">
        <v>23</v>
      </c>
      <c r="G198" t="s">
        <v>227</v>
      </c>
      <c r="H198">
        <v>19120</v>
      </c>
      <c r="I198" t="s">
        <v>8710</v>
      </c>
      <c r="J198" t="s">
        <v>8709</v>
      </c>
      <c r="K198" t="s">
        <v>8710</v>
      </c>
      <c r="L198">
        <v>19730731</v>
      </c>
      <c r="M198" t="s">
        <v>12110</v>
      </c>
      <c r="N198">
        <v>230290</v>
      </c>
      <c r="O198" t="s">
        <v>247</v>
      </c>
      <c r="Q198" t="s">
        <v>248</v>
      </c>
      <c r="S198" t="s">
        <v>8460</v>
      </c>
      <c r="T198" t="s">
        <v>12113</v>
      </c>
      <c r="U198" t="s">
        <v>227</v>
      </c>
      <c r="V198" t="s">
        <v>12114</v>
      </c>
      <c r="X198" t="s">
        <v>349</v>
      </c>
      <c r="Y198" t="s">
        <v>12115</v>
      </c>
      <c r="Z198" t="s">
        <v>680</v>
      </c>
      <c r="AB198" t="s">
        <v>227</v>
      </c>
      <c r="AD198" t="s">
        <v>227</v>
      </c>
      <c r="AF198" t="s">
        <v>12116</v>
      </c>
      <c r="AG198" t="s">
        <v>253</v>
      </c>
      <c r="AH198" t="s">
        <v>227</v>
      </c>
    </row>
    <row r="199" spans="1:35">
      <c r="A199" t="s">
        <v>12117</v>
      </c>
      <c r="B199">
        <v>24767026</v>
      </c>
      <c r="C199" t="s">
        <v>12118</v>
      </c>
      <c r="D199" t="s">
        <v>12119</v>
      </c>
      <c r="E199" t="s">
        <v>242</v>
      </c>
      <c r="F199">
        <v>23</v>
      </c>
      <c r="G199" t="s">
        <v>227</v>
      </c>
      <c r="H199">
        <v>19120</v>
      </c>
      <c r="I199" t="s">
        <v>8710</v>
      </c>
      <c r="J199" t="s">
        <v>8709</v>
      </c>
      <c r="K199" t="s">
        <v>8710</v>
      </c>
      <c r="L199">
        <v>19460506</v>
      </c>
      <c r="M199" t="s">
        <v>12117</v>
      </c>
      <c r="N199">
        <v>230290</v>
      </c>
      <c r="O199" t="s">
        <v>247</v>
      </c>
      <c r="Q199" t="s">
        <v>248</v>
      </c>
      <c r="S199" t="s">
        <v>8460</v>
      </c>
      <c r="T199" t="s">
        <v>12120</v>
      </c>
      <c r="U199" t="s">
        <v>227</v>
      </c>
      <c r="V199" t="s">
        <v>12121</v>
      </c>
      <c r="X199" t="s">
        <v>267</v>
      </c>
      <c r="Z199" t="s">
        <v>229</v>
      </c>
      <c r="AA199" t="s">
        <v>12122</v>
      </c>
      <c r="AB199" t="s">
        <v>227</v>
      </c>
      <c r="AD199" t="s">
        <v>227</v>
      </c>
      <c r="AF199" t="s">
        <v>12123</v>
      </c>
      <c r="AG199" t="s">
        <v>12124</v>
      </c>
      <c r="AH199" t="s">
        <v>12125</v>
      </c>
      <c r="AI199" t="s">
        <v>12126</v>
      </c>
    </row>
    <row r="200" spans="1:35">
      <c r="A200" t="s">
        <v>12127</v>
      </c>
      <c r="B200">
        <v>58226427</v>
      </c>
      <c r="C200" t="s">
        <v>12128</v>
      </c>
      <c r="D200" t="s">
        <v>12129</v>
      </c>
      <c r="E200" t="s">
        <v>242</v>
      </c>
      <c r="F200">
        <v>23</v>
      </c>
      <c r="G200" t="s">
        <v>227</v>
      </c>
      <c r="H200">
        <v>19120</v>
      </c>
      <c r="I200" t="s">
        <v>8710</v>
      </c>
      <c r="J200" t="s">
        <v>8709</v>
      </c>
      <c r="K200" t="s">
        <v>8710</v>
      </c>
      <c r="L200">
        <v>19970902</v>
      </c>
      <c r="M200" t="s">
        <v>12127</v>
      </c>
      <c r="N200">
        <v>230290</v>
      </c>
      <c r="Q200" t="s">
        <v>248</v>
      </c>
      <c r="S200" t="s">
        <v>8460</v>
      </c>
      <c r="T200" t="s">
        <v>12130</v>
      </c>
      <c r="U200" t="s">
        <v>227</v>
      </c>
      <c r="V200" t="s">
        <v>12131</v>
      </c>
      <c r="X200" t="s">
        <v>228</v>
      </c>
      <c r="Z200" t="s">
        <v>229</v>
      </c>
      <c r="AB200" t="s">
        <v>227</v>
      </c>
      <c r="AD200" t="s">
        <v>227</v>
      </c>
      <c r="AG200" t="s">
        <v>253</v>
      </c>
    </row>
    <row r="201" spans="1:35">
      <c r="A201" t="s">
        <v>12132</v>
      </c>
      <c r="B201">
        <v>24911421</v>
      </c>
      <c r="C201" t="s">
        <v>12133</v>
      </c>
      <c r="D201" t="s">
        <v>10845</v>
      </c>
      <c r="E201" t="s">
        <v>242</v>
      </c>
      <c r="F201">
        <v>23</v>
      </c>
      <c r="G201" t="s">
        <v>227</v>
      </c>
      <c r="H201">
        <v>19120</v>
      </c>
      <c r="I201" t="s">
        <v>8710</v>
      </c>
      <c r="J201" t="s">
        <v>8709</v>
      </c>
      <c r="K201" t="s">
        <v>8710</v>
      </c>
      <c r="L201">
        <v>19821006</v>
      </c>
      <c r="M201" t="s">
        <v>12132</v>
      </c>
      <c r="N201">
        <v>230290</v>
      </c>
      <c r="Q201" t="s">
        <v>248</v>
      </c>
      <c r="S201" t="s">
        <v>8460</v>
      </c>
      <c r="T201" t="s">
        <v>1471</v>
      </c>
      <c r="U201" t="s">
        <v>227</v>
      </c>
      <c r="V201" t="s">
        <v>12134</v>
      </c>
      <c r="X201" t="s">
        <v>228</v>
      </c>
      <c r="Z201" t="s">
        <v>229</v>
      </c>
      <c r="AA201" t="s">
        <v>12135</v>
      </c>
      <c r="AB201" t="s">
        <v>227</v>
      </c>
      <c r="AD201" t="s">
        <v>227</v>
      </c>
      <c r="AF201" t="s">
        <v>12136</v>
      </c>
      <c r="AG201" t="s">
        <v>12137</v>
      </c>
      <c r="AH201" t="s">
        <v>12138</v>
      </c>
    </row>
    <row r="202" spans="1:35">
      <c r="A202" t="s">
        <v>12139</v>
      </c>
      <c r="B202">
        <v>88034629</v>
      </c>
      <c r="C202" t="s">
        <v>12140</v>
      </c>
      <c r="D202" t="s">
        <v>12141</v>
      </c>
      <c r="E202" t="s">
        <v>262</v>
      </c>
      <c r="F202">
        <v>23</v>
      </c>
      <c r="G202" t="s">
        <v>227</v>
      </c>
      <c r="H202">
        <v>29524</v>
      </c>
      <c r="I202" t="s">
        <v>8735</v>
      </c>
      <c r="J202" t="s">
        <v>8734</v>
      </c>
      <c r="K202" t="s">
        <v>8736</v>
      </c>
      <c r="L202">
        <v>20020901</v>
      </c>
      <c r="M202" t="s">
        <v>12139</v>
      </c>
      <c r="N202">
        <v>230417</v>
      </c>
      <c r="Q202" t="s">
        <v>248</v>
      </c>
      <c r="S202" t="s">
        <v>8460</v>
      </c>
      <c r="T202" t="s">
        <v>12142</v>
      </c>
      <c r="U202" t="s">
        <v>227</v>
      </c>
      <c r="V202" t="s">
        <v>12143</v>
      </c>
      <c r="W202" t="s">
        <v>12144</v>
      </c>
      <c r="X202" t="s">
        <v>228</v>
      </c>
      <c r="Z202" t="s">
        <v>229</v>
      </c>
      <c r="AD202" t="s">
        <v>227</v>
      </c>
      <c r="AG202" t="s">
        <v>253</v>
      </c>
    </row>
    <row r="203" spans="1:35">
      <c r="A203" t="s">
        <v>12145</v>
      </c>
      <c r="B203">
        <v>93387939</v>
      </c>
      <c r="C203" t="s">
        <v>12146</v>
      </c>
      <c r="D203" t="s">
        <v>12147</v>
      </c>
      <c r="E203" t="s">
        <v>242</v>
      </c>
      <c r="F203">
        <v>23</v>
      </c>
      <c r="G203" t="s">
        <v>227</v>
      </c>
      <c r="H203">
        <v>29524</v>
      </c>
      <c r="I203" t="s">
        <v>8735</v>
      </c>
      <c r="J203" t="s">
        <v>8734</v>
      </c>
      <c r="K203" t="s">
        <v>8736</v>
      </c>
      <c r="L203">
        <v>20021128</v>
      </c>
      <c r="M203" t="s">
        <v>12145</v>
      </c>
      <c r="N203">
        <v>230417</v>
      </c>
      <c r="Q203" t="s">
        <v>248</v>
      </c>
      <c r="S203" t="s">
        <v>8460</v>
      </c>
      <c r="T203" t="s">
        <v>12148</v>
      </c>
      <c r="U203" t="s">
        <v>227</v>
      </c>
      <c r="V203" t="s">
        <v>12149</v>
      </c>
      <c r="X203" t="s">
        <v>228</v>
      </c>
      <c r="Z203" t="s">
        <v>229</v>
      </c>
      <c r="AG203" t="s">
        <v>253</v>
      </c>
    </row>
    <row r="204" spans="1:35">
      <c r="A204" t="s">
        <v>12150</v>
      </c>
      <c r="B204">
        <v>94847335</v>
      </c>
      <c r="C204" t="s">
        <v>12151</v>
      </c>
      <c r="D204" t="s">
        <v>12152</v>
      </c>
      <c r="E204" t="s">
        <v>262</v>
      </c>
      <c r="F204">
        <v>23</v>
      </c>
      <c r="G204" t="s">
        <v>227</v>
      </c>
      <c r="H204">
        <v>29524</v>
      </c>
      <c r="I204" t="s">
        <v>8735</v>
      </c>
      <c r="J204" t="s">
        <v>8734</v>
      </c>
      <c r="K204" t="s">
        <v>8736</v>
      </c>
      <c r="L204">
        <v>20010524</v>
      </c>
      <c r="M204" t="s">
        <v>12150</v>
      </c>
      <c r="N204">
        <v>230417</v>
      </c>
      <c r="Q204" t="s">
        <v>248</v>
      </c>
      <c r="S204" t="s">
        <v>8460</v>
      </c>
      <c r="T204" t="s">
        <v>10529</v>
      </c>
      <c r="U204" t="s">
        <v>227</v>
      </c>
      <c r="V204" t="s">
        <v>12153</v>
      </c>
      <c r="X204" t="s">
        <v>228</v>
      </c>
      <c r="Z204" t="s">
        <v>229</v>
      </c>
      <c r="AG204" t="s">
        <v>253</v>
      </c>
    </row>
    <row r="205" spans="1:35">
      <c r="A205" t="s">
        <v>12154</v>
      </c>
      <c r="B205">
        <v>74635732</v>
      </c>
      <c r="C205" t="s">
        <v>12155</v>
      </c>
      <c r="D205" t="s">
        <v>12156</v>
      </c>
      <c r="E205" t="s">
        <v>242</v>
      </c>
      <c r="F205">
        <v>23</v>
      </c>
      <c r="G205" t="s">
        <v>227</v>
      </c>
      <c r="H205">
        <v>29524</v>
      </c>
      <c r="I205" t="s">
        <v>8735</v>
      </c>
      <c r="J205" t="s">
        <v>8734</v>
      </c>
      <c r="K205" t="s">
        <v>8736</v>
      </c>
      <c r="L205">
        <v>20020331</v>
      </c>
      <c r="M205" t="s">
        <v>12154</v>
      </c>
      <c r="N205">
        <v>230417</v>
      </c>
      <c r="Q205" t="s">
        <v>248</v>
      </c>
      <c r="S205" t="s">
        <v>8460</v>
      </c>
      <c r="T205" t="s">
        <v>6170</v>
      </c>
      <c r="U205" t="s">
        <v>227</v>
      </c>
      <c r="V205" t="s">
        <v>12157</v>
      </c>
      <c r="W205" t="s">
        <v>12158</v>
      </c>
      <c r="X205" t="s">
        <v>228</v>
      </c>
      <c r="Z205" t="s">
        <v>229</v>
      </c>
      <c r="AD205" t="s">
        <v>227</v>
      </c>
      <c r="AG205" t="s">
        <v>253</v>
      </c>
    </row>
    <row r="206" spans="1:35">
      <c r="A206" t="s">
        <v>12159</v>
      </c>
      <c r="B206">
        <v>96743837</v>
      </c>
      <c r="C206" t="s">
        <v>12160</v>
      </c>
      <c r="D206" t="s">
        <v>12161</v>
      </c>
      <c r="E206" t="s">
        <v>242</v>
      </c>
      <c r="F206">
        <v>23</v>
      </c>
      <c r="G206" t="s">
        <v>227</v>
      </c>
      <c r="H206">
        <v>29524</v>
      </c>
      <c r="I206" t="s">
        <v>8735</v>
      </c>
      <c r="J206" t="s">
        <v>8734</v>
      </c>
      <c r="K206" t="s">
        <v>8736</v>
      </c>
      <c r="L206">
        <v>20030131</v>
      </c>
      <c r="M206" t="s">
        <v>12159</v>
      </c>
      <c r="N206">
        <v>230417</v>
      </c>
      <c r="Q206" t="s">
        <v>248</v>
      </c>
      <c r="S206" t="s">
        <v>8460</v>
      </c>
      <c r="T206" t="s">
        <v>12120</v>
      </c>
      <c r="U206" t="s">
        <v>227</v>
      </c>
      <c r="V206" t="s">
        <v>12162</v>
      </c>
      <c r="W206" t="s">
        <v>12163</v>
      </c>
      <c r="X206" t="s">
        <v>228</v>
      </c>
      <c r="Z206" t="s">
        <v>229</v>
      </c>
      <c r="AG206" t="s">
        <v>253</v>
      </c>
    </row>
    <row r="207" spans="1:35">
      <c r="A207" t="s">
        <v>12164</v>
      </c>
      <c r="B207">
        <v>74636430</v>
      </c>
      <c r="C207" t="s">
        <v>12165</v>
      </c>
      <c r="D207" t="s">
        <v>12166</v>
      </c>
      <c r="E207" t="s">
        <v>242</v>
      </c>
      <c r="F207">
        <v>23</v>
      </c>
      <c r="G207" t="s">
        <v>227</v>
      </c>
      <c r="H207">
        <v>29524</v>
      </c>
      <c r="I207" t="s">
        <v>8735</v>
      </c>
      <c r="J207" t="s">
        <v>8734</v>
      </c>
      <c r="K207" t="s">
        <v>8736</v>
      </c>
      <c r="L207">
        <v>20010708</v>
      </c>
      <c r="M207" t="s">
        <v>12164</v>
      </c>
      <c r="N207">
        <v>230417</v>
      </c>
      <c r="Q207" t="s">
        <v>248</v>
      </c>
      <c r="S207" t="s">
        <v>8460</v>
      </c>
      <c r="T207" t="s">
        <v>12167</v>
      </c>
      <c r="U207" t="s">
        <v>227</v>
      </c>
      <c r="V207" t="s">
        <v>12168</v>
      </c>
      <c r="W207" t="s">
        <v>12169</v>
      </c>
      <c r="X207" t="s">
        <v>228</v>
      </c>
      <c r="Z207" t="s">
        <v>229</v>
      </c>
      <c r="AG207" t="s">
        <v>253</v>
      </c>
    </row>
    <row r="208" spans="1:35">
      <c r="A208" t="s">
        <v>12170</v>
      </c>
      <c r="B208">
        <v>88036328</v>
      </c>
      <c r="C208" t="s">
        <v>12171</v>
      </c>
      <c r="D208" t="s">
        <v>12172</v>
      </c>
      <c r="E208" t="s">
        <v>262</v>
      </c>
      <c r="F208">
        <v>23</v>
      </c>
      <c r="G208" t="s">
        <v>227</v>
      </c>
      <c r="H208">
        <v>29524</v>
      </c>
      <c r="I208" t="s">
        <v>8735</v>
      </c>
      <c r="J208" t="s">
        <v>8734</v>
      </c>
      <c r="K208" t="s">
        <v>8736</v>
      </c>
      <c r="L208">
        <v>20030315</v>
      </c>
      <c r="M208" t="s">
        <v>12170</v>
      </c>
      <c r="N208">
        <v>230417</v>
      </c>
      <c r="Q208" t="s">
        <v>248</v>
      </c>
      <c r="S208" t="s">
        <v>8460</v>
      </c>
      <c r="T208" t="s">
        <v>12167</v>
      </c>
      <c r="U208" t="s">
        <v>227</v>
      </c>
      <c r="V208" t="s">
        <v>12168</v>
      </c>
      <c r="W208" t="s">
        <v>12169</v>
      </c>
      <c r="X208" t="s">
        <v>228</v>
      </c>
      <c r="Z208" t="s">
        <v>229</v>
      </c>
      <c r="AD208" t="s">
        <v>227</v>
      </c>
      <c r="AG208" t="s">
        <v>253</v>
      </c>
    </row>
    <row r="209" spans="1:35">
      <c r="A209" t="s">
        <v>12173</v>
      </c>
      <c r="B209">
        <v>85988442</v>
      </c>
      <c r="C209" t="s">
        <v>12174</v>
      </c>
      <c r="D209" t="s">
        <v>12175</v>
      </c>
      <c r="E209" t="s">
        <v>242</v>
      </c>
      <c r="F209">
        <v>23</v>
      </c>
      <c r="G209" t="s">
        <v>227</v>
      </c>
      <c r="H209">
        <v>29524</v>
      </c>
      <c r="I209" t="s">
        <v>8735</v>
      </c>
      <c r="J209" t="s">
        <v>8734</v>
      </c>
      <c r="K209" t="s">
        <v>8736</v>
      </c>
      <c r="L209">
        <v>20020910</v>
      </c>
      <c r="M209" t="s">
        <v>12173</v>
      </c>
      <c r="N209">
        <v>230417</v>
      </c>
      <c r="Q209" t="s">
        <v>248</v>
      </c>
      <c r="S209" t="s">
        <v>8460</v>
      </c>
      <c r="T209" t="s">
        <v>12176</v>
      </c>
      <c r="U209" t="s">
        <v>227</v>
      </c>
      <c r="V209" t="s">
        <v>12177</v>
      </c>
      <c r="X209" t="s">
        <v>228</v>
      </c>
      <c r="Z209" t="s">
        <v>229</v>
      </c>
      <c r="AD209" t="s">
        <v>227</v>
      </c>
      <c r="AG209" t="s">
        <v>253</v>
      </c>
    </row>
    <row r="210" spans="1:35">
      <c r="A210" t="s">
        <v>12178</v>
      </c>
      <c r="B210">
        <v>93794436</v>
      </c>
      <c r="C210" t="s">
        <v>12179</v>
      </c>
      <c r="D210" t="s">
        <v>12180</v>
      </c>
      <c r="E210" t="s">
        <v>262</v>
      </c>
      <c r="F210">
        <v>23</v>
      </c>
      <c r="G210" t="s">
        <v>227</v>
      </c>
      <c r="H210">
        <v>29524</v>
      </c>
      <c r="I210" t="s">
        <v>8735</v>
      </c>
      <c r="J210" t="s">
        <v>8734</v>
      </c>
      <c r="K210" t="s">
        <v>8736</v>
      </c>
      <c r="L210">
        <v>20020810</v>
      </c>
      <c r="M210" t="s">
        <v>12178</v>
      </c>
      <c r="N210">
        <v>230417</v>
      </c>
      <c r="Q210" t="s">
        <v>248</v>
      </c>
      <c r="S210" t="s">
        <v>8460</v>
      </c>
      <c r="T210" t="s">
        <v>8760</v>
      </c>
      <c r="U210" t="s">
        <v>227</v>
      </c>
      <c r="V210" t="s">
        <v>12181</v>
      </c>
      <c r="X210" t="s">
        <v>228</v>
      </c>
      <c r="Z210" t="s">
        <v>229</v>
      </c>
      <c r="AG210" t="s">
        <v>253</v>
      </c>
    </row>
    <row r="211" spans="1:35">
      <c r="A211" t="s">
        <v>12182</v>
      </c>
      <c r="B211">
        <v>74636228</v>
      </c>
      <c r="C211" t="s">
        <v>12183</v>
      </c>
      <c r="D211" t="s">
        <v>12184</v>
      </c>
      <c r="E211" t="s">
        <v>242</v>
      </c>
      <c r="F211">
        <v>23</v>
      </c>
      <c r="G211" t="s">
        <v>227</v>
      </c>
      <c r="H211">
        <v>29524</v>
      </c>
      <c r="I211" t="s">
        <v>8735</v>
      </c>
      <c r="J211" t="s">
        <v>8734</v>
      </c>
      <c r="K211" t="s">
        <v>8736</v>
      </c>
      <c r="L211">
        <v>20010702</v>
      </c>
      <c r="M211" t="s">
        <v>12182</v>
      </c>
      <c r="N211">
        <v>230417</v>
      </c>
      <c r="Q211" t="s">
        <v>248</v>
      </c>
      <c r="S211" t="s">
        <v>8460</v>
      </c>
      <c r="T211" t="s">
        <v>8737</v>
      </c>
      <c r="U211" t="s">
        <v>227</v>
      </c>
      <c r="V211" t="s">
        <v>12185</v>
      </c>
      <c r="X211" t="s">
        <v>228</v>
      </c>
      <c r="Z211" t="s">
        <v>229</v>
      </c>
      <c r="AG211" t="s">
        <v>253</v>
      </c>
    </row>
    <row r="212" spans="1:35">
      <c r="A212" t="s">
        <v>12186</v>
      </c>
      <c r="B212">
        <v>93901123</v>
      </c>
      <c r="C212" t="s">
        <v>12187</v>
      </c>
      <c r="D212" t="s">
        <v>12188</v>
      </c>
      <c r="E212" t="s">
        <v>242</v>
      </c>
      <c r="F212">
        <v>23</v>
      </c>
      <c r="G212" t="s">
        <v>227</v>
      </c>
      <c r="H212">
        <v>29524</v>
      </c>
      <c r="I212" t="s">
        <v>8735</v>
      </c>
      <c r="J212" t="s">
        <v>8734</v>
      </c>
      <c r="K212" t="s">
        <v>8736</v>
      </c>
      <c r="L212">
        <v>20021129</v>
      </c>
      <c r="M212" t="s">
        <v>12186</v>
      </c>
      <c r="N212">
        <v>230417</v>
      </c>
      <c r="Q212" t="s">
        <v>248</v>
      </c>
      <c r="S212" t="s">
        <v>8460</v>
      </c>
      <c r="T212" t="s">
        <v>10765</v>
      </c>
      <c r="U212" t="s">
        <v>227</v>
      </c>
      <c r="V212" t="s">
        <v>12189</v>
      </c>
      <c r="X212" t="s">
        <v>228</v>
      </c>
      <c r="Z212" t="s">
        <v>229</v>
      </c>
      <c r="AG212" t="s">
        <v>253</v>
      </c>
    </row>
    <row r="213" spans="1:35">
      <c r="A213" t="s">
        <v>12190</v>
      </c>
      <c r="B213">
        <v>93757839</v>
      </c>
      <c r="C213" t="s">
        <v>12191</v>
      </c>
      <c r="D213" t="s">
        <v>12192</v>
      </c>
      <c r="E213" t="s">
        <v>242</v>
      </c>
      <c r="F213">
        <v>23</v>
      </c>
      <c r="G213" t="s">
        <v>227</v>
      </c>
      <c r="H213">
        <v>29524</v>
      </c>
      <c r="I213" t="s">
        <v>8735</v>
      </c>
      <c r="J213" t="s">
        <v>8734</v>
      </c>
      <c r="K213" t="s">
        <v>8736</v>
      </c>
      <c r="L213">
        <v>20010612</v>
      </c>
      <c r="M213" t="s">
        <v>12190</v>
      </c>
      <c r="N213">
        <v>230417</v>
      </c>
      <c r="Q213" t="s">
        <v>248</v>
      </c>
      <c r="S213" t="s">
        <v>8460</v>
      </c>
      <c r="T213" t="s">
        <v>12148</v>
      </c>
      <c r="U213" t="s">
        <v>227</v>
      </c>
      <c r="V213" t="s">
        <v>12193</v>
      </c>
      <c r="X213" t="s">
        <v>228</v>
      </c>
      <c r="Z213" t="s">
        <v>229</v>
      </c>
      <c r="AG213" t="s">
        <v>253</v>
      </c>
    </row>
    <row r="214" spans="1:35">
      <c r="A214" t="s">
        <v>12194</v>
      </c>
      <c r="B214">
        <v>97244834</v>
      </c>
      <c r="C214" t="s">
        <v>12195</v>
      </c>
      <c r="D214" t="s">
        <v>12196</v>
      </c>
      <c r="E214" t="s">
        <v>242</v>
      </c>
      <c r="F214">
        <v>23</v>
      </c>
      <c r="G214" t="s">
        <v>227</v>
      </c>
      <c r="H214">
        <v>219</v>
      </c>
      <c r="I214" t="s">
        <v>8749</v>
      </c>
      <c r="J214" t="s">
        <v>8748</v>
      </c>
      <c r="K214" t="s">
        <v>8750</v>
      </c>
      <c r="L214">
        <v>19690520</v>
      </c>
      <c r="M214" t="s">
        <v>12194</v>
      </c>
      <c r="N214">
        <v>230319</v>
      </c>
      <c r="Q214" t="s">
        <v>248</v>
      </c>
      <c r="S214" t="s">
        <v>8460</v>
      </c>
      <c r="T214" t="s">
        <v>12197</v>
      </c>
      <c r="U214" t="s">
        <v>227</v>
      </c>
      <c r="V214" t="s">
        <v>12198</v>
      </c>
      <c r="X214" t="s">
        <v>228</v>
      </c>
      <c r="Z214" t="s">
        <v>229</v>
      </c>
      <c r="AA214" t="s">
        <v>12199</v>
      </c>
      <c r="AB214" t="s">
        <v>227</v>
      </c>
      <c r="AG214" t="s">
        <v>253</v>
      </c>
    </row>
    <row r="215" spans="1:35">
      <c r="A215" t="s">
        <v>12200</v>
      </c>
      <c r="B215">
        <v>5120311</v>
      </c>
      <c r="C215" t="s">
        <v>12201</v>
      </c>
      <c r="D215" t="s">
        <v>12202</v>
      </c>
      <c r="E215" t="s">
        <v>242</v>
      </c>
      <c r="F215">
        <v>23</v>
      </c>
      <c r="G215" t="s">
        <v>227</v>
      </c>
      <c r="H215">
        <v>219</v>
      </c>
      <c r="I215" t="s">
        <v>8749</v>
      </c>
      <c r="J215" t="s">
        <v>8748</v>
      </c>
      <c r="K215" t="s">
        <v>8750</v>
      </c>
      <c r="L215">
        <v>19780302</v>
      </c>
      <c r="M215" t="s">
        <v>12200</v>
      </c>
      <c r="N215">
        <v>230319</v>
      </c>
      <c r="Q215" t="s">
        <v>248</v>
      </c>
      <c r="S215" t="s">
        <v>8460</v>
      </c>
      <c r="T215" t="s">
        <v>4414</v>
      </c>
      <c r="U215" t="s">
        <v>227</v>
      </c>
      <c r="V215" t="s">
        <v>12203</v>
      </c>
      <c r="W215" t="s">
        <v>12204</v>
      </c>
      <c r="X215" t="s">
        <v>228</v>
      </c>
      <c r="Z215" t="s">
        <v>229</v>
      </c>
      <c r="AF215" t="s">
        <v>12205</v>
      </c>
      <c r="AG215" t="s">
        <v>12206</v>
      </c>
      <c r="AH215" t="s">
        <v>12207</v>
      </c>
      <c r="AI215" t="s">
        <v>12208</v>
      </c>
    </row>
    <row r="216" spans="1:35">
      <c r="A216" t="s">
        <v>12209</v>
      </c>
      <c r="B216">
        <v>94453530</v>
      </c>
      <c r="C216" t="s">
        <v>12210</v>
      </c>
      <c r="D216" t="s">
        <v>12211</v>
      </c>
      <c r="E216" t="s">
        <v>242</v>
      </c>
      <c r="F216">
        <v>23</v>
      </c>
      <c r="G216" t="s">
        <v>227</v>
      </c>
      <c r="H216">
        <v>219</v>
      </c>
      <c r="I216" t="s">
        <v>8749</v>
      </c>
      <c r="J216" t="s">
        <v>8748</v>
      </c>
      <c r="K216" t="s">
        <v>8750</v>
      </c>
      <c r="L216">
        <v>19741115</v>
      </c>
      <c r="M216" t="s">
        <v>12209</v>
      </c>
      <c r="N216">
        <v>230319</v>
      </c>
      <c r="Q216" t="s">
        <v>248</v>
      </c>
      <c r="S216" t="s">
        <v>8460</v>
      </c>
      <c r="T216" t="s">
        <v>6109</v>
      </c>
      <c r="U216" t="s">
        <v>227</v>
      </c>
      <c r="V216" t="s">
        <v>12212</v>
      </c>
      <c r="X216" t="s">
        <v>228</v>
      </c>
      <c r="Z216" t="s">
        <v>229</v>
      </c>
      <c r="AA216" t="s">
        <v>12213</v>
      </c>
      <c r="AB216" t="s">
        <v>1084</v>
      </c>
      <c r="AG216" t="s">
        <v>253</v>
      </c>
    </row>
    <row r="217" spans="1:35">
      <c r="A217" t="s">
        <v>12214</v>
      </c>
      <c r="B217">
        <v>73232421</v>
      </c>
      <c r="C217" t="s">
        <v>12215</v>
      </c>
      <c r="D217" t="s">
        <v>12216</v>
      </c>
      <c r="E217" t="s">
        <v>262</v>
      </c>
      <c r="F217">
        <v>23</v>
      </c>
      <c r="G217" t="s">
        <v>227</v>
      </c>
      <c r="H217">
        <v>219</v>
      </c>
      <c r="I217" t="s">
        <v>8749</v>
      </c>
      <c r="J217" t="s">
        <v>8748</v>
      </c>
      <c r="K217" t="s">
        <v>8750</v>
      </c>
      <c r="L217">
        <v>19541126</v>
      </c>
      <c r="M217" t="s">
        <v>12214</v>
      </c>
      <c r="N217">
        <v>230319</v>
      </c>
      <c r="Q217" t="s">
        <v>248</v>
      </c>
      <c r="S217" t="s">
        <v>8460</v>
      </c>
      <c r="T217" t="s">
        <v>830</v>
      </c>
      <c r="U217" t="s">
        <v>227</v>
      </c>
      <c r="V217" t="s">
        <v>12217</v>
      </c>
      <c r="W217" t="s">
        <v>12218</v>
      </c>
      <c r="X217" t="s">
        <v>228</v>
      </c>
      <c r="Z217" t="s">
        <v>229</v>
      </c>
      <c r="AA217" t="s">
        <v>12219</v>
      </c>
      <c r="AB217" t="s">
        <v>227</v>
      </c>
      <c r="AD217" t="s">
        <v>227</v>
      </c>
      <c r="AG217" t="s">
        <v>253</v>
      </c>
    </row>
    <row r="218" spans="1:35">
      <c r="A218" t="s">
        <v>12220</v>
      </c>
      <c r="B218">
        <v>16846833</v>
      </c>
      <c r="C218" t="s">
        <v>12221</v>
      </c>
      <c r="D218" t="s">
        <v>12222</v>
      </c>
      <c r="E218" t="s">
        <v>242</v>
      </c>
      <c r="F218">
        <v>23</v>
      </c>
      <c r="G218" t="s">
        <v>227</v>
      </c>
      <c r="H218">
        <v>219</v>
      </c>
      <c r="I218" t="s">
        <v>8749</v>
      </c>
      <c r="J218" t="s">
        <v>8748</v>
      </c>
      <c r="K218" t="s">
        <v>8750</v>
      </c>
      <c r="L218">
        <v>19640318</v>
      </c>
      <c r="M218" t="s">
        <v>12220</v>
      </c>
      <c r="N218">
        <v>230319</v>
      </c>
      <c r="Q218" t="s">
        <v>248</v>
      </c>
      <c r="S218" t="s">
        <v>8460</v>
      </c>
      <c r="T218" t="s">
        <v>8737</v>
      </c>
      <c r="U218" t="s">
        <v>227</v>
      </c>
      <c r="V218" t="s">
        <v>12223</v>
      </c>
      <c r="W218" t="s">
        <v>12224</v>
      </c>
      <c r="X218" t="s">
        <v>228</v>
      </c>
      <c r="Z218" t="s">
        <v>229</v>
      </c>
      <c r="AA218" t="s">
        <v>12225</v>
      </c>
      <c r="AB218" t="s">
        <v>227</v>
      </c>
      <c r="AD218" t="s">
        <v>227</v>
      </c>
      <c r="AG218" t="s">
        <v>253</v>
      </c>
    </row>
    <row r="219" spans="1:35">
      <c r="A219" t="s">
        <v>12226</v>
      </c>
      <c r="B219">
        <v>16859534</v>
      </c>
      <c r="C219" t="s">
        <v>12227</v>
      </c>
      <c r="D219" t="s">
        <v>12228</v>
      </c>
      <c r="E219" t="s">
        <v>242</v>
      </c>
      <c r="F219">
        <v>23</v>
      </c>
      <c r="G219" t="s">
        <v>227</v>
      </c>
      <c r="H219">
        <v>219</v>
      </c>
      <c r="I219" t="s">
        <v>8749</v>
      </c>
      <c r="J219" t="s">
        <v>8748</v>
      </c>
      <c r="K219" t="s">
        <v>8750</v>
      </c>
      <c r="L219">
        <v>19630310</v>
      </c>
      <c r="M219" t="s">
        <v>12226</v>
      </c>
      <c r="N219">
        <v>230319</v>
      </c>
      <c r="Q219" t="s">
        <v>248</v>
      </c>
      <c r="S219" t="s">
        <v>8460</v>
      </c>
      <c r="T219" t="s">
        <v>12120</v>
      </c>
      <c r="U219" t="s">
        <v>227</v>
      </c>
      <c r="V219" t="s">
        <v>12229</v>
      </c>
      <c r="X219" t="s">
        <v>228</v>
      </c>
      <c r="Z219" t="s">
        <v>229</v>
      </c>
      <c r="AA219" t="s">
        <v>12230</v>
      </c>
      <c r="AB219" t="s">
        <v>1073</v>
      </c>
      <c r="AF219" t="s">
        <v>9613</v>
      </c>
      <c r="AG219" t="s">
        <v>253</v>
      </c>
    </row>
    <row r="220" spans="1:35">
      <c r="A220" t="s">
        <v>12231</v>
      </c>
      <c r="B220">
        <v>59293634</v>
      </c>
      <c r="C220" t="s">
        <v>12232</v>
      </c>
      <c r="D220" t="s">
        <v>12233</v>
      </c>
      <c r="E220" t="s">
        <v>242</v>
      </c>
      <c r="F220">
        <v>23</v>
      </c>
      <c r="G220" t="s">
        <v>227</v>
      </c>
      <c r="H220">
        <v>219</v>
      </c>
      <c r="I220" t="s">
        <v>8749</v>
      </c>
      <c r="J220" t="s">
        <v>8748</v>
      </c>
      <c r="K220" t="s">
        <v>8750</v>
      </c>
      <c r="L220">
        <v>19700926</v>
      </c>
      <c r="M220" t="s">
        <v>12231</v>
      </c>
      <c r="N220">
        <v>230319</v>
      </c>
      <c r="Q220" t="s">
        <v>248</v>
      </c>
      <c r="S220" t="s">
        <v>8460</v>
      </c>
      <c r="T220" t="s">
        <v>12197</v>
      </c>
      <c r="U220" t="s">
        <v>227</v>
      </c>
      <c r="V220" t="s">
        <v>12234</v>
      </c>
      <c r="X220" t="s">
        <v>228</v>
      </c>
      <c r="Z220" t="s">
        <v>229</v>
      </c>
      <c r="AA220" t="s">
        <v>12235</v>
      </c>
      <c r="AB220" t="s">
        <v>227</v>
      </c>
      <c r="AF220" t="s">
        <v>12236</v>
      </c>
      <c r="AG220" t="s">
        <v>1765</v>
      </c>
      <c r="AH220" t="s">
        <v>12237</v>
      </c>
    </row>
    <row r="221" spans="1:35">
      <c r="A221" t="s">
        <v>12238</v>
      </c>
      <c r="B221">
        <v>85350728</v>
      </c>
      <c r="C221" t="s">
        <v>12239</v>
      </c>
      <c r="D221" t="s">
        <v>12240</v>
      </c>
      <c r="E221" t="s">
        <v>242</v>
      </c>
      <c r="F221">
        <v>23</v>
      </c>
      <c r="G221" t="s">
        <v>227</v>
      </c>
      <c r="H221">
        <v>219</v>
      </c>
      <c r="I221" t="s">
        <v>8749</v>
      </c>
      <c r="J221" t="s">
        <v>8748</v>
      </c>
      <c r="K221" t="s">
        <v>8750</v>
      </c>
      <c r="L221">
        <v>19780420</v>
      </c>
      <c r="M221" t="s">
        <v>12238</v>
      </c>
      <c r="N221">
        <v>230319</v>
      </c>
      <c r="Q221" t="s">
        <v>248</v>
      </c>
      <c r="S221" t="s">
        <v>8460</v>
      </c>
      <c r="T221" t="s">
        <v>9223</v>
      </c>
      <c r="U221" t="s">
        <v>227</v>
      </c>
      <c r="V221" t="s">
        <v>12241</v>
      </c>
      <c r="X221" t="s">
        <v>228</v>
      </c>
      <c r="Z221" t="s">
        <v>229</v>
      </c>
      <c r="AA221" t="s">
        <v>12242</v>
      </c>
      <c r="AB221" t="s">
        <v>227</v>
      </c>
      <c r="AG221" t="s">
        <v>253</v>
      </c>
    </row>
    <row r="222" spans="1:35">
      <c r="A222" t="s">
        <v>12243</v>
      </c>
      <c r="B222">
        <v>46579233</v>
      </c>
      <c r="C222" t="s">
        <v>12244</v>
      </c>
      <c r="D222" t="s">
        <v>12245</v>
      </c>
      <c r="E222" t="s">
        <v>242</v>
      </c>
      <c r="F222">
        <v>23</v>
      </c>
      <c r="G222" t="s">
        <v>227</v>
      </c>
      <c r="H222">
        <v>219</v>
      </c>
      <c r="I222" t="s">
        <v>8749</v>
      </c>
      <c r="J222" t="s">
        <v>8748</v>
      </c>
      <c r="K222" t="s">
        <v>8750</v>
      </c>
      <c r="L222">
        <v>19420601</v>
      </c>
      <c r="M222" t="s">
        <v>12243</v>
      </c>
      <c r="N222">
        <v>230319</v>
      </c>
      <c r="Q222" t="s">
        <v>248</v>
      </c>
      <c r="S222" t="s">
        <v>8460</v>
      </c>
      <c r="T222" t="s">
        <v>12246</v>
      </c>
      <c r="U222" t="s">
        <v>227</v>
      </c>
      <c r="V222" t="s">
        <v>12247</v>
      </c>
      <c r="X222" t="s">
        <v>228</v>
      </c>
      <c r="Z222" t="s">
        <v>229</v>
      </c>
      <c r="AA222" t="s">
        <v>12248</v>
      </c>
      <c r="AB222" t="s">
        <v>227</v>
      </c>
      <c r="AG222" t="s">
        <v>253</v>
      </c>
    </row>
    <row r="223" spans="1:35">
      <c r="A223" t="s">
        <v>12249</v>
      </c>
      <c r="B223">
        <v>72464124</v>
      </c>
      <c r="C223" t="s">
        <v>12250</v>
      </c>
      <c r="D223" t="s">
        <v>12251</v>
      </c>
      <c r="E223" t="s">
        <v>262</v>
      </c>
      <c r="F223">
        <v>23</v>
      </c>
      <c r="G223" t="s">
        <v>227</v>
      </c>
      <c r="H223">
        <v>219</v>
      </c>
      <c r="I223" t="s">
        <v>8749</v>
      </c>
      <c r="J223" t="s">
        <v>8748</v>
      </c>
      <c r="K223" t="s">
        <v>8750</v>
      </c>
      <c r="L223">
        <v>19910809</v>
      </c>
      <c r="M223" t="s">
        <v>12249</v>
      </c>
      <c r="N223">
        <v>230319</v>
      </c>
      <c r="Q223" t="s">
        <v>248</v>
      </c>
      <c r="S223" t="s">
        <v>8460</v>
      </c>
      <c r="T223" t="s">
        <v>12252</v>
      </c>
      <c r="U223" t="s">
        <v>227</v>
      </c>
      <c r="V223" t="s">
        <v>12253</v>
      </c>
      <c r="X223" t="s">
        <v>228</v>
      </c>
      <c r="Y223" t="s">
        <v>12254</v>
      </c>
      <c r="Z223" t="s">
        <v>680</v>
      </c>
      <c r="AA223" t="s">
        <v>12255</v>
      </c>
      <c r="AB223" t="s">
        <v>227</v>
      </c>
      <c r="AC223" t="s">
        <v>3029</v>
      </c>
      <c r="AD223" t="s">
        <v>227</v>
      </c>
      <c r="AG223" t="s">
        <v>253</v>
      </c>
    </row>
    <row r="224" spans="1:35">
      <c r="A224" t="s">
        <v>12256</v>
      </c>
      <c r="B224">
        <v>85231423</v>
      </c>
      <c r="C224" t="s">
        <v>12257</v>
      </c>
      <c r="D224" t="s">
        <v>12258</v>
      </c>
      <c r="E224" t="s">
        <v>242</v>
      </c>
      <c r="F224">
        <v>23</v>
      </c>
      <c r="G224" t="s">
        <v>227</v>
      </c>
      <c r="H224">
        <v>219</v>
      </c>
      <c r="I224" t="s">
        <v>8749</v>
      </c>
      <c r="J224" t="s">
        <v>8748</v>
      </c>
      <c r="K224" t="s">
        <v>8750</v>
      </c>
      <c r="L224">
        <v>19860930</v>
      </c>
      <c r="M224" t="s">
        <v>12256</v>
      </c>
      <c r="N224">
        <v>230319</v>
      </c>
      <c r="Q224" t="s">
        <v>248</v>
      </c>
      <c r="S224" t="s">
        <v>8460</v>
      </c>
      <c r="T224" t="s">
        <v>12259</v>
      </c>
      <c r="U224" t="s">
        <v>227</v>
      </c>
      <c r="V224" t="s">
        <v>12260</v>
      </c>
      <c r="X224" t="s">
        <v>228</v>
      </c>
      <c r="Z224" t="s">
        <v>229</v>
      </c>
      <c r="AA224" t="s">
        <v>12261</v>
      </c>
      <c r="AB224" t="s">
        <v>227</v>
      </c>
      <c r="AG224" t="s">
        <v>253</v>
      </c>
    </row>
    <row r="225" spans="1:33">
      <c r="A225" t="s">
        <v>12262</v>
      </c>
      <c r="B225">
        <v>87312021</v>
      </c>
      <c r="C225" t="s">
        <v>12263</v>
      </c>
      <c r="D225" t="s">
        <v>12264</v>
      </c>
      <c r="E225" t="s">
        <v>242</v>
      </c>
      <c r="F225">
        <v>23</v>
      </c>
      <c r="G225" t="s">
        <v>227</v>
      </c>
      <c r="H225">
        <v>219</v>
      </c>
      <c r="I225" t="s">
        <v>8749</v>
      </c>
      <c r="J225" t="s">
        <v>8748</v>
      </c>
      <c r="K225" t="s">
        <v>8750</v>
      </c>
      <c r="L225">
        <v>19551027</v>
      </c>
      <c r="M225" t="s">
        <v>12262</v>
      </c>
      <c r="N225">
        <v>230319</v>
      </c>
      <c r="Q225" t="s">
        <v>248</v>
      </c>
      <c r="S225" t="s">
        <v>8460</v>
      </c>
      <c r="T225" t="s">
        <v>12265</v>
      </c>
      <c r="U225" t="s">
        <v>227</v>
      </c>
      <c r="V225" t="s">
        <v>12266</v>
      </c>
      <c r="X225" t="s">
        <v>228</v>
      </c>
      <c r="Z225" t="s">
        <v>229</v>
      </c>
      <c r="AA225" t="s">
        <v>12267</v>
      </c>
      <c r="AB225" t="s">
        <v>227</v>
      </c>
      <c r="AG225" t="s">
        <v>253</v>
      </c>
    </row>
    <row r="226" spans="1:33">
      <c r="A226" t="s">
        <v>12268</v>
      </c>
      <c r="B226">
        <v>85231524</v>
      </c>
      <c r="C226" t="s">
        <v>12269</v>
      </c>
      <c r="D226" t="s">
        <v>12270</v>
      </c>
      <c r="E226" t="s">
        <v>242</v>
      </c>
      <c r="F226">
        <v>23</v>
      </c>
      <c r="G226" t="s">
        <v>227</v>
      </c>
      <c r="H226">
        <v>219</v>
      </c>
      <c r="I226" t="s">
        <v>8749</v>
      </c>
      <c r="J226" t="s">
        <v>8748</v>
      </c>
      <c r="K226" t="s">
        <v>8750</v>
      </c>
      <c r="L226">
        <v>19620511</v>
      </c>
      <c r="M226" t="s">
        <v>12268</v>
      </c>
      <c r="N226">
        <v>230319</v>
      </c>
      <c r="Q226" t="s">
        <v>248</v>
      </c>
      <c r="S226" t="s">
        <v>8460</v>
      </c>
      <c r="T226" t="s">
        <v>12271</v>
      </c>
      <c r="U226" t="s">
        <v>227</v>
      </c>
      <c r="V226" t="s">
        <v>12272</v>
      </c>
      <c r="X226" t="s">
        <v>228</v>
      </c>
      <c r="Z226" t="s">
        <v>229</v>
      </c>
      <c r="AA226" t="s">
        <v>12273</v>
      </c>
      <c r="AB226" t="s">
        <v>227</v>
      </c>
      <c r="AG226" t="s">
        <v>253</v>
      </c>
    </row>
    <row r="227" spans="1:33">
      <c r="A227" t="s">
        <v>12274</v>
      </c>
      <c r="B227">
        <v>58674434</v>
      </c>
      <c r="C227" t="s">
        <v>12275</v>
      </c>
      <c r="D227" t="s">
        <v>12276</v>
      </c>
      <c r="E227" t="s">
        <v>262</v>
      </c>
      <c r="F227">
        <v>23</v>
      </c>
      <c r="G227" t="s">
        <v>227</v>
      </c>
      <c r="H227">
        <v>219</v>
      </c>
      <c r="I227" t="s">
        <v>8749</v>
      </c>
      <c r="J227" t="s">
        <v>8748</v>
      </c>
      <c r="K227" t="s">
        <v>8750</v>
      </c>
      <c r="L227">
        <v>19880217</v>
      </c>
      <c r="M227" t="s">
        <v>12274</v>
      </c>
      <c r="N227">
        <v>230319</v>
      </c>
      <c r="Q227" t="s">
        <v>248</v>
      </c>
      <c r="S227" t="s">
        <v>8460</v>
      </c>
      <c r="T227" t="s">
        <v>12277</v>
      </c>
      <c r="U227" t="s">
        <v>227</v>
      </c>
      <c r="V227" t="s">
        <v>12278</v>
      </c>
      <c r="W227" t="s">
        <v>12279</v>
      </c>
      <c r="X227" t="s">
        <v>228</v>
      </c>
      <c r="Z227" t="s">
        <v>229</v>
      </c>
      <c r="AA227" t="s">
        <v>12280</v>
      </c>
      <c r="AB227" t="s">
        <v>227</v>
      </c>
      <c r="AD227" t="s">
        <v>227</v>
      </c>
      <c r="AG227" t="s">
        <v>253</v>
      </c>
    </row>
    <row r="228" spans="1:33">
      <c r="A228" t="s">
        <v>12281</v>
      </c>
      <c r="B228">
        <v>59302120</v>
      </c>
      <c r="C228" t="s">
        <v>12282</v>
      </c>
      <c r="D228" t="s">
        <v>12283</v>
      </c>
      <c r="E228" t="s">
        <v>262</v>
      </c>
      <c r="F228">
        <v>23</v>
      </c>
      <c r="G228" t="s">
        <v>227</v>
      </c>
      <c r="H228">
        <v>219</v>
      </c>
      <c r="I228" t="s">
        <v>8749</v>
      </c>
      <c r="J228" t="s">
        <v>8748</v>
      </c>
      <c r="K228" t="s">
        <v>8750</v>
      </c>
      <c r="L228">
        <v>19900128</v>
      </c>
      <c r="M228" t="s">
        <v>12281</v>
      </c>
      <c r="N228">
        <v>230319</v>
      </c>
      <c r="Q228" t="s">
        <v>248</v>
      </c>
      <c r="S228" t="s">
        <v>8460</v>
      </c>
      <c r="T228" t="s">
        <v>8737</v>
      </c>
      <c r="U228" t="s">
        <v>227</v>
      </c>
      <c r="V228" t="s">
        <v>12284</v>
      </c>
      <c r="W228" t="s">
        <v>12285</v>
      </c>
      <c r="X228" t="s">
        <v>267</v>
      </c>
      <c r="Z228" t="s">
        <v>229</v>
      </c>
      <c r="AA228" t="s">
        <v>12286</v>
      </c>
      <c r="AB228" t="s">
        <v>227</v>
      </c>
      <c r="AG228" t="s">
        <v>253</v>
      </c>
    </row>
    <row r="229" spans="1:33">
      <c r="A229" t="s">
        <v>12287</v>
      </c>
      <c r="B229">
        <v>73232926</v>
      </c>
      <c r="C229" t="s">
        <v>12288</v>
      </c>
      <c r="D229" t="s">
        <v>12289</v>
      </c>
      <c r="E229" t="s">
        <v>242</v>
      </c>
      <c r="F229">
        <v>23</v>
      </c>
      <c r="G229" t="s">
        <v>227</v>
      </c>
      <c r="H229">
        <v>219</v>
      </c>
      <c r="I229" t="s">
        <v>8749</v>
      </c>
      <c r="J229" t="s">
        <v>8748</v>
      </c>
      <c r="K229" t="s">
        <v>8750</v>
      </c>
      <c r="L229">
        <v>19650908</v>
      </c>
      <c r="M229" t="s">
        <v>12287</v>
      </c>
      <c r="N229">
        <v>230319</v>
      </c>
      <c r="Q229" t="s">
        <v>248</v>
      </c>
      <c r="S229" t="s">
        <v>8460</v>
      </c>
      <c r="T229" t="s">
        <v>3679</v>
      </c>
      <c r="U229" t="s">
        <v>227</v>
      </c>
      <c r="V229" t="s">
        <v>12290</v>
      </c>
      <c r="X229" t="s">
        <v>228</v>
      </c>
      <c r="Z229" t="s">
        <v>229</v>
      </c>
      <c r="AA229" t="s">
        <v>12291</v>
      </c>
      <c r="AB229" t="s">
        <v>227</v>
      </c>
      <c r="AD229" t="s">
        <v>227</v>
      </c>
      <c r="AG229" t="s">
        <v>253</v>
      </c>
    </row>
    <row r="230" spans="1:33">
      <c r="A230" t="s">
        <v>12292</v>
      </c>
      <c r="B230">
        <v>104473928</v>
      </c>
      <c r="C230" t="s">
        <v>12293</v>
      </c>
      <c r="D230" t="s">
        <v>12294</v>
      </c>
      <c r="E230" t="s">
        <v>242</v>
      </c>
      <c r="F230">
        <v>23</v>
      </c>
      <c r="G230" t="s">
        <v>227</v>
      </c>
      <c r="H230">
        <v>219</v>
      </c>
      <c r="I230" t="s">
        <v>8749</v>
      </c>
      <c r="J230" t="s">
        <v>8748</v>
      </c>
      <c r="K230" t="s">
        <v>8750</v>
      </c>
      <c r="L230">
        <v>20031114</v>
      </c>
      <c r="M230" t="s">
        <v>12292</v>
      </c>
      <c r="N230">
        <v>230319</v>
      </c>
      <c r="Q230" t="s">
        <v>248</v>
      </c>
      <c r="S230" t="s">
        <v>8460</v>
      </c>
      <c r="T230" t="s">
        <v>8751</v>
      </c>
      <c r="U230" t="s">
        <v>227</v>
      </c>
      <c r="V230" t="s">
        <v>12295</v>
      </c>
      <c r="X230" t="s">
        <v>228</v>
      </c>
      <c r="Z230" t="s">
        <v>229</v>
      </c>
      <c r="AA230" t="s">
        <v>12296</v>
      </c>
      <c r="AG230" t="s">
        <v>253</v>
      </c>
    </row>
    <row r="231" spans="1:33">
      <c r="A231" t="s">
        <v>12297</v>
      </c>
      <c r="B231">
        <v>97245128</v>
      </c>
      <c r="C231" t="s">
        <v>12298</v>
      </c>
      <c r="D231" t="s">
        <v>12299</v>
      </c>
      <c r="E231" t="s">
        <v>242</v>
      </c>
      <c r="F231">
        <v>23</v>
      </c>
      <c r="G231" t="s">
        <v>227</v>
      </c>
      <c r="H231">
        <v>219</v>
      </c>
      <c r="I231" t="s">
        <v>8749</v>
      </c>
      <c r="J231" t="s">
        <v>8748</v>
      </c>
      <c r="K231" t="s">
        <v>8750</v>
      </c>
      <c r="L231">
        <v>19711125</v>
      </c>
      <c r="M231" t="s">
        <v>12297</v>
      </c>
      <c r="N231">
        <v>230319</v>
      </c>
      <c r="Q231" t="s">
        <v>248</v>
      </c>
      <c r="S231" t="s">
        <v>8460</v>
      </c>
      <c r="T231" t="s">
        <v>12300</v>
      </c>
      <c r="U231" t="s">
        <v>227</v>
      </c>
      <c r="V231" t="s">
        <v>12301</v>
      </c>
      <c r="X231" t="s">
        <v>228</v>
      </c>
      <c r="Z231" t="s">
        <v>229</v>
      </c>
      <c r="AA231" t="s">
        <v>12302</v>
      </c>
      <c r="AB231" t="s">
        <v>227</v>
      </c>
      <c r="AG231" t="s">
        <v>253</v>
      </c>
    </row>
    <row r="232" spans="1:33">
      <c r="A232" t="s">
        <v>12303</v>
      </c>
      <c r="B232">
        <v>85385130</v>
      </c>
      <c r="C232" t="s">
        <v>12304</v>
      </c>
      <c r="D232" t="s">
        <v>12305</v>
      </c>
      <c r="E232" t="s">
        <v>242</v>
      </c>
      <c r="F232">
        <v>23</v>
      </c>
      <c r="G232" t="s">
        <v>227</v>
      </c>
      <c r="H232">
        <v>219</v>
      </c>
      <c r="I232" t="s">
        <v>8749</v>
      </c>
      <c r="J232" t="s">
        <v>8748</v>
      </c>
      <c r="K232" t="s">
        <v>8750</v>
      </c>
      <c r="L232">
        <v>19941111</v>
      </c>
      <c r="M232" t="s">
        <v>12303</v>
      </c>
      <c r="N232">
        <v>230319</v>
      </c>
      <c r="Q232" t="s">
        <v>248</v>
      </c>
      <c r="S232" t="s">
        <v>8460</v>
      </c>
      <c r="T232" t="s">
        <v>12306</v>
      </c>
      <c r="U232" t="s">
        <v>227</v>
      </c>
      <c r="V232" t="s">
        <v>12307</v>
      </c>
      <c r="X232" t="s">
        <v>228</v>
      </c>
      <c r="Z232" t="s">
        <v>229</v>
      </c>
      <c r="AA232" t="s">
        <v>12308</v>
      </c>
      <c r="AB232" t="s">
        <v>227</v>
      </c>
      <c r="AG232" t="s">
        <v>253</v>
      </c>
    </row>
    <row r="233" spans="1:33">
      <c r="A233" t="s">
        <v>12309</v>
      </c>
      <c r="B233">
        <v>67256026</v>
      </c>
      <c r="C233" t="s">
        <v>12310</v>
      </c>
      <c r="D233" t="s">
        <v>12311</v>
      </c>
      <c r="E233" t="s">
        <v>242</v>
      </c>
      <c r="F233">
        <v>23</v>
      </c>
      <c r="G233" t="s">
        <v>227</v>
      </c>
      <c r="H233">
        <v>219</v>
      </c>
      <c r="I233" t="s">
        <v>8749</v>
      </c>
      <c r="J233" t="s">
        <v>8748</v>
      </c>
      <c r="K233" t="s">
        <v>8750</v>
      </c>
      <c r="L233">
        <v>19710612</v>
      </c>
      <c r="M233" t="s">
        <v>12309</v>
      </c>
      <c r="N233">
        <v>230319</v>
      </c>
      <c r="Q233" t="s">
        <v>248</v>
      </c>
      <c r="S233" t="s">
        <v>8460</v>
      </c>
      <c r="T233" t="s">
        <v>8737</v>
      </c>
      <c r="U233" t="s">
        <v>227</v>
      </c>
      <c r="V233" t="s">
        <v>12312</v>
      </c>
      <c r="X233" t="s">
        <v>228</v>
      </c>
      <c r="Z233" t="s">
        <v>229</v>
      </c>
      <c r="AA233" t="s">
        <v>12313</v>
      </c>
      <c r="AB233" t="s">
        <v>227</v>
      </c>
      <c r="AG233" t="s">
        <v>253</v>
      </c>
    </row>
    <row r="234" spans="1:33">
      <c r="A234" t="s">
        <v>12314</v>
      </c>
      <c r="B234">
        <v>97658439</v>
      </c>
      <c r="C234" t="s">
        <v>12315</v>
      </c>
      <c r="D234" t="s">
        <v>12316</v>
      </c>
      <c r="E234" t="s">
        <v>242</v>
      </c>
      <c r="F234">
        <v>23</v>
      </c>
      <c r="G234" t="s">
        <v>227</v>
      </c>
      <c r="H234">
        <v>219</v>
      </c>
      <c r="I234" t="s">
        <v>8749</v>
      </c>
      <c r="J234" t="s">
        <v>8748</v>
      </c>
      <c r="K234" t="s">
        <v>8750</v>
      </c>
      <c r="L234">
        <v>19750515</v>
      </c>
      <c r="M234" t="s">
        <v>12314</v>
      </c>
      <c r="N234">
        <v>230319</v>
      </c>
      <c r="Q234" t="s">
        <v>248</v>
      </c>
      <c r="S234" t="s">
        <v>8460</v>
      </c>
      <c r="T234" t="s">
        <v>10806</v>
      </c>
      <c r="U234" t="s">
        <v>227</v>
      </c>
      <c r="V234" t="s">
        <v>12317</v>
      </c>
      <c r="X234" t="s">
        <v>228</v>
      </c>
      <c r="Z234" t="s">
        <v>229</v>
      </c>
      <c r="AA234" t="s">
        <v>12318</v>
      </c>
      <c r="AB234" t="s">
        <v>227</v>
      </c>
      <c r="AG234" t="s">
        <v>253</v>
      </c>
    </row>
    <row r="235" spans="1:33">
      <c r="A235" t="s">
        <v>12319</v>
      </c>
      <c r="B235">
        <v>16859433</v>
      </c>
      <c r="C235" t="s">
        <v>12320</v>
      </c>
      <c r="D235" t="s">
        <v>12321</v>
      </c>
      <c r="E235" t="s">
        <v>262</v>
      </c>
      <c r="F235">
        <v>23</v>
      </c>
      <c r="G235" t="s">
        <v>227</v>
      </c>
      <c r="H235">
        <v>219</v>
      </c>
      <c r="I235" t="s">
        <v>8749</v>
      </c>
      <c r="J235" t="s">
        <v>8748</v>
      </c>
      <c r="K235" t="s">
        <v>8750</v>
      </c>
      <c r="L235">
        <v>19701007</v>
      </c>
      <c r="M235" t="s">
        <v>12319</v>
      </c>
      <c r="N235">
        <v>230319</v>
      </c>
      <c r="Q235" t="s">
        <v>248</v>
      </c>
      <c r="S235" t="s">
        <v>8460</v>
      </c>
      <c r="T235" t="s">
        <v>8804</v>
      </c>
      <c r="U235" t="s">
        <v>227</v>
      </c>
      <c r="V235" t="s">
        <v>12322</v>
      </c>
      <c r="X235" t="s">
        <v>228</v>
      </c>
      <c r="Z235" t="s">
        <v>229</v>
      </c>
      <c r="AA235" t="s">
        <v>283</v>
      </c>
    </row>
    <row r="236" spans="1:33">
      <c r="A236" t="s">
        <v>12323</v>
      </c>
      <c r="B236">
        <v>73232623</v>
      </c>
      <c r="C236" t="s">
        <v>12324</v>
      </c>
      <c r="D236" t="s">
        <v>12325</v>
      </c>
      <c r="E236" t="s">
        <v>242</v>
      </c>
      <c r="F236">
        <v>23</v>
      </c>
      <c r="G236" t="s">
        <v>227</v>
      </c>
      <c r="H236">
        <v>219</v>
      </c>
      <c r="I236" t="s">
        <v>8749</v>
      </c>
      <c r="J236" t="s">
        <v>8748</v>
      </c>
      <c r="K236" t="s">
        <v>8750</v>
      </c>
      <c r="L236">
        <v>19691218</v>
      </c>
      <c r="M236" t="s">
        <v>12323</v>
      </c>
      <c r="N236">
        <v>230319</v>
      </c>
      <c r="Q236" t="s">
        <v>248</v>
      </c>
      <c r="S236" t="s">
        <v>8460</v>
      </c>
      <c r="T236" t="s">
        <v>8473</v>
      </c>
      <c r="U236" t="s">
        <v>227</v>
      </c>
      <c r="V236" t="s">
        <v>12326</v>
      </c>
      <c r="X236" t="s">
        <v>228</v>
      </c>
      <c r="Z236" t="s">
        <v>229</v>
      </c>
      <c r="AA236" t="s">
        <v>12327</v>
      </c>
      <c r="AB236" t="s">
        <v>227</v>
      </c>
      <c r="AG236" t="s">
        <v>253</v>
      </c>
    </row>
    <row r="237" spans="1:33">
      <c r="A237" t="s">
        <v>12328</v>
      </c>
      <c r="B237">
        <v>46510117</v>
      </c>
      <c r="C237" t="s">
        <v>12329</v>
      </c>
      <c r="D237" t="s">
        <v>12330</v>
      </c>
      <c r="E237" t="s">
        <v>242</v>
      </c>
      <c r="F237">
        <v>23</v>
      </c>
      <c r="G237" t="s">
        <v>227</v>
      </c>
      <c r="H237">
        <v>219</v>
      </c>
      <c r="I237" t="s">
        <v>8749</v>
      </c>
      <c r="J237" t="s">
        <v>8748</v>
      </c>
      <c r="K237" t="s">
        <v>8750</v>
      </c>
      <c r="L237">
        <v>19890202</v>
      </c>
      <c r="M237" t="s">
        <v>12328</v>
      </c>
      <c r="N237">
        <v>230319</v>
      </c>
      <c r="Q237" t="s">
        <v>248</v>
      </c>
      <c r="S237" t="s">
        <v>8460</v>
      </c>
      <c r="T237" t="s">
        <v>8804</v>
      </c>
      <c r="U237" t="s">
        <v>227</v>
      </c>
      <c r="V237" t="s">
        <v>12331</v>
      </c>
      <c r="X237" t="s">
        <v>228</v>
      </c>
      <c r="Z237" t="s">
        <v>229</v>
      </c>
      <c r="AA237" t="s">
        <v>12332</v>
      </c>
      <c r="AB237" t="s">
        <v>227</v>
      </c>
      <c r="AD237" t="s">
        <v>227</v>
      </c>
      <c r="AF237" t="s">
        <v>9655</v>
      </c>
      <c r="AG237" t="s">
        <v>253</v>
      </c>
    </row>
    <row r="238" spans="1:33">
      <c r="A238" t="s">
        <v>12333</v>
      </c>
      <c r="B238">
        <v>85231322</v>
      </c>
      <c r="C238" t="s">
        <v>12334</v>
      </c>
      <c r="D238" t="s">
        <v>12335</v>
      </c>
      <c r="E238" t="s">
        <v>242</v>
      </c>
      <c r="F238">
        <v>23</v>
      </c>
      <c r="G238" t="s">
        <v>227</v>
      </c>
      <c r="H238">
        <v>219</v>
      </c>
      <c r="I238" t="s">
        <v>8749</v>
      </c>
      <c r="J238" t="s">
        <v>8748</v>
      </c>
      <c r="K238" t="s">
        <v>8750</v>
      </c>
      <c r="L238">
        <v>19780221</v>
      </c>
      <c r="M238" t="s">
        <v>12333</v>
      </c>
      <c r="N238">
        <v>230319</v>
      </c>
      <c r="Q238" t="s">
        <v>248</v>
      </c>
      <c r="S238" t="s">
        <v>8460</v>
      </c>
      <c r="T238" t="s">
        <v>12336</v>
      </c>
      <c r="U238" t="s">
        <v>227</v>
      </c>
      <c r="V238" t="s">
        <v>12337</v>
      </c>
      <c r="X238" t="s">
        <v>228</v>
      </c>
      <c r="Z238" t="s">
        <v>229</v>
      </c>
      <c r="AA238" t="s">
        <v>12338</v>
      </c>
      <c r="AB238" t="s">
        <v>227</v>
      </c>
      <c r="AG238" t="s">
        <v>253</v>
      </c>
    </row>
    <row r="239" spans="1:33">
      <c r="A239" t="s">
        <v>12339</v>
      </c>
      <c r="B239">
        <v>97576539</v>
      </c>
      <c r="C239" t="s">
        <v>12340</v>
      </c>
      <c r="D239" t="s">
        <v>12341</v>
      </c>
      <c r="E239" t="s">
        <v>242</v>
      </c>
      <c r="F239">
        <v>23</v>
      </c>
      <c r="G239" t="s">
        <v>227</v>
      </c>
      <c r="H239">
        <v>219</v>
      </c>
      <c r="I239" t="s">
        <v>8749</v>
      </c>
      <c r="J239" t="s">
        <v>8748</v>
      </c>
      <c r="K239" t="s">
        <v>8750</v>
      </c>
      <c r="L239">
        <v>19791029</v>
      </c>
      <c r="M239" t="s">
        <v>12339</v>
      </c>
      <c r="N239">
        <v>230319</v>
      </c>
      <c r="Q239" t="s">
        <v>248</v>
      </c>
      <c r="S239" t="s">
        <v>8460</v>
      </c>
      <c r="T239" t="s">
        <v>830</v>
      </c>
      <c r="U239" t="s">
        <v>227</v>
      </c>
      <c r="V239" t="s">
        <v>12342</v>
      </c>
      <c r="X239" t="s">
        <v>228</v>
      </c>
      <c r="Z239" t="s">
        <v>229</v>
      </c>
      <c r="AA239" t="s">
        <v>12343</v>
      </c>
      <c r="AB239" t="s">
        <v>227</v>
      </c>
      <c r="AG239" t="s">
        <v>253</v>
      </c>
    </row>
    <row r="240" spans="1:33">
      <c r="A240" t="s">
        <v>12344</v>
      </c>
      <c r="B240">
        <v>72469634</v>
      </c>
      <c r="C240" t="s">
        <v>12345</v>
      </c>
      <c r="D240" t="s">
        <v>12346</v>
      </c>
      <c r="E240" t="s">
        <v>262</v>
      </c>
      <c r="F240">
        <v>23</v>
      </c>
      <c r="G240" t="s">
        <v>227</v>
      </c>
      <c r="H240">
        <v>219</v>
      </c>
      <c r="I240" t="s">
        <v>8749</v>
      </c>
      <c r="J240" t="s">
        <v>8748</v>
      </c>
      <c r="K240" t="s">
        <v>8750</v>
      </c>
      <c r="L240">
        <v>19921112</v>
      </c>
      <c r="M240" t="s">
        <v>12344</v>
      </c>
      <c r="N240">
        <v>230319</v>
      </c>
      <c r="Q240" t="s">
        <v>248</v>
      </c>
      <c r="S240" t="s">
        <v>8460</v>
      </c>
      <c r="T240" t="s">
        <v>12347</v>
      </c>
      <c r="U240" t="s">
        <v>227</v>
      </c>
      <c r="V240" t="s">
        <v>12348</v>
      </c>
      <c r="X240" t="s">
        <v>228</v>
      </c>
      <c r="Z240" t="s">
        <v>229</v>
      </c>
      <c r="AA240" t="s">
        <v>12349</v>
      </c>
      <c r="AB240" t="s">
        <v>227</v>
      </c>
      <c r="AC240" t="s">
        <v>6860</v>
      </c>
      <c r="AG240" t="s">
        <v>253</v>
      </c>
    </row>
    <row r="241" spans="1:35">
      <c r="A241" t="s">
        <v>12350</v>
      </c>
      <c r="B241">
        <v>73233422</v>
      </c>
      <c r="C241" t="s">
        <v>12351</v>
      </c>
      <c r="D241" t="s">
        <v>12352</v>
      </c>
      <c r="E241" t="s">
        <v>242</v>
      </c>
      <c r="F241">
        <v>23</v>
      </c>
      <c r="G241" t="s">
        <v>227</v>
      </c>
      <c r="H241">
        <v>219</v>
      </c>
      <c r="I241" t="s">
        <v>8749</v>
      </c>
      <c r="J241" t="s">
        <v>8748</v>
      </c>
      <c r="K241" t="s">
        <v>8750</v>
      </c>
      <c r="L241">
        <v>19720427</v>
      </c>
      <c r="M241" t="s">
        <v>12350</v>
      </c>
      <c r="N241">
        <v>230319</v>
      </c>
      <c r="Q241" t="s">
        <v>248</v>
      </c>
      <c r="S241" t="s">
        <v>8460</v>
      </c>
      <c r="T241" t="s">
        <v>12353</v>
      </c>
      <c r="U241" t="s">
        <v>227</v>
      </c>
      <c r="V241" t="s">
        <v>12354</v>
      </c>
      <c r="W241" t="s">
        <v>12355</v>
      </c>
      <c r="X241" t="s">
        <v>228</v>
      </c>
      <c r="Z241" t="s">
        <v>229</v>
      </c>
      <c r="AA241" t="s">
        <v>12356</v>
      </c>
      <c r="AB241" t="s">
        <v>227</v>
      </c>
      <c r="AD241" t="s">
        <v>227</v>
      </c>
      <c r="AG241" t="s">
        <v>253</v>
      </c>
    </row>
    <row r="242" spans="1:35">
      <c r="A242" t="s">
        <v>12357</v>
      </c>
      <c r="B242">
        <v>97576842</v>
      </c>
      <c r="C242" t="s">
        <v>12358</v>
      </c>
      <c r="D242" t="s">
        <v>12359</v>
      </c>
      <c r="E242" t="s">
        <v>242</v>
      </c>
      <c r="F242">
        <v>23</v>
      </c>
      <c r="G242" t="s">
        <v>227</v>
      </c>
      <c r="H242">
        <v>219</v>
      </c>
      <c r="I242" t="s">
        <v>8749</v>
      </c>
      <c r="J242" t="s">
        <v>8748</v>
      </c>
      <c r="K242" t="s">
        <v>8750</v>
      </c>
      <c r="L242">
        <v>19830330</v>
      </c>
      <c r="M242" t="s">
        <v>12357</v>
      </c>
      <c r="N242">
        <v>230319</v>
      </c>
      <c r="Q242" t="s">
        <v>248</v>
      </c>
      <c r="S242" t="s">
        <v>8460</v>
      </c>
      <c r="T242" t="s">
        <v>10546</v>
      </c>
      <c r="U242" t="s">
        <v>227</v>
      </c>
      <c r="V242" t="s">
        <v>12360</v>
      </c>
      <c r="W242" t="s">
        <v>12361</v>
      </c>
      <c r="X242" t="s">
        <v>228</v>
      </c>
      <c r="Z242" t="s">
        <v>229</v>
      </c>
      <c r="AA242" t="s">
        <v>12362</v>
      </c>
      <c r="AB242" t="s">
        <v>227</v>
      </c>
      <c r="AG242" t="s">
        <v>253</v>
      </c>
    </row>
    <row r="243" spans="1:35">
      <c r="A243" t="s">
        <v>12363</v>
      </c>
      <c r="B243">
        <v>85197838</v>
      </c>
      <c r="C243" t="s">
        <v>12364</v>
      </c>
      <c r="D243" t="s">
        <v>12365</v>
      </c>
      <c r="E243" t="s">
        <v>262</v>
      </c>
      <c r="F243">
        <v>23</v>
      </c>
      <c r="G243" t="s">
        <v>227</v>
      </c>
      <c r="H243">
        <v>219</v>
      </c>
      <c r="I243" t="s">
        <v>8749</v>
      </c>
      <c r="J243" t="s">
        <v>8748</v>
      </c>
      <c r="K243" t="s">
        <v>8750</v>
      </c>
      <c r="L243">
        <v>19611101</v>
      </c>
      <c r="M243" t="s">
        <v>12363</v>
      </c>
      <c r="N243">
        <v>230319</v>
      </c>
      <c r="Q243" t="s">
        <v>248</v>
      </c>
      <c r="S243" t="s">
        <v>8460</v>
      </c>
      <c r="T243" t="s">
        <v>12366</v>
      </c>
      <c r="U243" t="s">
        <v>227</v>
      </c>
      <c r="V243" t="s">
        <v>12367</v>
      </c>
      <c r="X243" t="s">
        <v>228</v>
      </c>
      <c r="Z243" t="s">
        <v>229</v>
      </c>
      <c r="AA243" t="s">
        <v>12368</v>
      </c>
      <c r="AB243" t="s">
        <v>2147</v>
      </c>
      <c r="AG243" t="s">
        <v>253</v>
      </c>
    </row>
    <row r="244" spans="1:35">
      <c r="A244" t="s">
        <v>12369</v>
      </c>
      <c r="B244">
        <v>85198031</v>
      </c>
      <c r="C244" t="s">
        <v>12370</v>
      </c>
      <c r="D244" t="s">
        <v>12371</v>
      </c>
      <c r="E244" t="s">
        <v>242</v>
      </c>
      <c r="F244">
        <v>23</v>
      </c>
      <c r="G244" t="s">
        <v>227</v>
      </c>
      <c r="H244">
        <v>219</v>
      </c>
      <c r="I244" t="s">
        <v>8749</v>
      </c>
      <c r="J244" t="s">
        <v>8748</v>
      </c>
      <c r="K244" t="s">
        <v>8750</v>
      </c>
      <c r="L244">
        <v>19730524</v>
      </c>
      <c r="M244" t="s">
        <v>12369</v>
      </c>
      <c r="N244">
        <v>230319</v>
      </c>
      <c r="Q244" t="s">
        <v>248</v>
      </c>
      <c r="S244" t="s">
        <v>8460</v>
      </c>
      <c r="T244" t="s">
        <v>3950</v>
      </c>
      <c r="U244" t="s">
        <v>227</v>
      </c>
      <c r="V244" t="s">
        <v>12372</v>
      </c>
      <c r="X244" t="s">
        <v>228</v>
      </c>
      <c r="Z244" t="s">
        <v>229</v>
      </c>
      <c r="AA244" t="s">
        <v>12373</v>
      </c>
      <c r="AB244" t="s">
        <v>227</v>
      </c>
      <c r="AF244" t="s">
        <v>12374</v>
      </c>
      <c r="AG244" t="s">
        <v>8751</v>
      </c>
      <c r="AH244" t="s">
        <v>12375</v>
      </c>
      <c r="AI244" t="s">
        <v>8753</v>
      </c>
    </row>
    <row r="245" spans="1:35">
      <c r="A245" t="s">
        <v>12376</v>
      </c>
      <c r="B245">
        <v>97244531</v>
      </c>
      <c r="C245" t="s">
        <v>12377</v>
      </c>
      <c r="D245" t="s">
        <v>12378</v>
      </c>
      <c r="E245" t="s">
        <v>242</v>
      </c>
      <c r="F245">
        <v>23</v>
      </c>
      <c r="G245" t="s">
        <v>227</v>
      </c>
      <c r="H245">
        <v>219</v>
      </c>
      <c r="I245" t="s">
        <v>8749</v>
      </c>
      <c r="J245" t="s">
        <v>8748</v>
      </c>
      <c r="K245" t="s">
        <v>8750</v>
      </c>
      <c r="L245">
        <v>19650726</v>
      </c>
      <c r="M245" t="s">
        <v>12376</v>
      </c>
      <c r="N245">
        <v>230319</v>
      </c>
      <c r="Q245" t="s">
        <v>248</v>
      </c>
      <c r="S245" t="s">
        <v>8460</v>
      </c>
      <c r="T245" t="s">
        <v>12379</v>
      </c>
      <c r="U245" t="s">
        <v>227</v>
      </c>
      <c r="V245" t="s">
        <v>12380</v>
      </c>
      <c r="X245" t="s">
        <v>228</v>
      </c>
      <c r="Z245" t="s">
        <v>229</v>
      </c>
      <c r="AA245" t="s">
        <v>12381</v>
      </c>
      <c r="AB245" t="s">
        <v>227</v>
      </c>
      <c r="AG245" t="s">
        <v>253</v>
      </c>
    </row>
    <row r="246" spans="1:35">
      <c r="A246" t="s">
        <v>12382</v>
      </c>
      <c r="B246">
        <v>72460221</v>
      </c>
      <c r="C246" t="s">
        <v>12383</v>
      </c>
      <c r="D246" t="s">
        <v>12384</v>
      </c>
      <c r="E246" t="s">
        <v>262</v>
      </c>
      <c r="F246">
        <v>23</v>
      </c>
      <c r="G246" t="s">
        <v>227</v>
      </c>
      <c r="H246">
        <v>219</v>
      </c>
      <c r="I246" t="s">
        <v>8749</v>
      </c>
      <c r="J246" t="s">
        <v>8748</v>
      </c>
      <c r="K246" t="s">
        <v>8750</v>
      </c>
      <c r="L246">
        <v>19891009</v>
      </c>
      <c r="M246" t="s">
        <v>12382</v>
      </c>
      <c r="N246">
        <v>230319</v>
      </c>
      <c r="Q246" t="s">
        <v>248</v>
      </c>
      <c r="S246" t="s">
        <v>8460</v>
      </c>
      <c r="T246" t="s">
        <v>6170</v>
      </c>
      <c r="U246" t="s">
        <v>227</v>
      </c>
      <c r="V246" t="s">
        <v>12385</v>
      </c>
      <c r="X246" t="s">
        <v>228</v>
      </c>
      <c r="Z246" t="s">
        <v>229</v>
      </c>
      <c r="AA246" t="s">
        <v>12386</v>
      </c>
      <c r="AB246" t="s">
        <v>227</v>
      </c>
      <c r="AC246" t="s">
        <v>12387</v>
      </c>
      <c r="AD246" t="s">
        <v>227</v>
      </c>
      <c r="AF246" t="s">
        <v>12388</v>
      </c>
      <c r="AG246" t="s">
        <v>8751</v>
      </c>
      <c r="AH246" t="s">
        <v>12389</v>
      </c>
      <c r="AI246" t="s">
        <v>8753</v>
      </c>
    </row>
    <row r="247" spans="1:35">
      <c r="A247" t="s">
        <v>12390</v>
      </c>
      <c r="B247">
        <v>59293836</v>
      </c>
      <c r="C247" t="s">
        <v>12391</v>
      </c>
      <c r="D247" t="s">
        <v>12392</v>
      </c>
      <c r="E247" t="s">
        <v>242</v>
      </c>
      <c r="F247">
        <v>23</v>
      </c>
      <c r="G247" t="s">
        <v>227</v>
      </c>
      <c r="H247">
        <v>219</v>
      </c>
      <c r="I247" t="s">
        <v>8749</v>
      </c>
      <c r="J247" t="s">
        <v>8748</v>
      </c>
      <c r="K247" t="s">
        <v>8750</v>
      </c>
      <c r="L247">
        <v>19590622</v>
      </c>
      <c r="M247" t="s">
        <v>12390</v>
      </c>
      <c r="N247">
        <v>230319</v>
      </c>
      <c r="Q247" t="s">
        <v>248</v>
      </c>
      <c r="S247" t="s">
        <v>8460</v>
      </c>
      <c r="T247" t="s">
        <v>12176</v>
      </c>
      <c r="U247" t="s">
        <v>227</v>
      </c>
      <c r="V247" t="s">
        <v>12393</v>
      </c>
      <c r="W247" t="s">
        <v>12394</v>
      </c>
      <c r="X247" t="s">
        <v>228</v>
      </c>
      <c r="Z247" t="s">
        <v>229</v>
      </c>
      <c r="AA247" t="s">
        <v>12395</v>
      </c>
      <c r="AB247" t="s">
        <v>227</v>
      </c>
      <c r="AG247" t="s">
        <v>253</v>
      </c>
    </row>
    <row r="248" spans="1:35">
      <c r="A248" t="s">
        <v>12396</v>
      </c>
      <c r="B248">
        <v>85298638</v>
      </c>
      <c r="C248" t="s">
        <v>12397</v>
      </c>
      <c r="D248" t="s">
        <v>12398</v>
      </c>
      <c r="E248" t="s">
        <v>242</v>
      </c>
      <c r="F248">
        <v>23</v>
      </c>
      <c r="G248" t="s">
        <v>227</v>
      </c>
      <c r="H248">
        <v>219</v>
      </c>
      <c r="I248" t="s">
        <v>8749</v>
      </c>
      <c r="J248" t="s">
        <v>8748</v>
      </c>
      <c r="K248" t="s">
        <v>8750</v>
      </c>
      <c r="L248">
        <v>19700709</v>
      </c>
      <c r="M248" t="s">
        <v>12396</v>
      </c>
      <c r="N248">
        <v>230319</v>
      </c>
      <c r="Q248" t="s">
        <v>248</v>
      </c>
      <c r="S248" t="s">
        <v>8460</v>
      </c>
      <c r="T248" t="s">
        <v>3679</v>
      </c>
      <c r="U248" t="s">
        <v>227</v>
      </c>
      <c r="V248" t="s">
        <v>12399</v>
      </c>
      <c r="X248" t="s">
        <v>228</v>
      </c>
      <c r="Z248" t="s">
        <v>229</v>
      </c>
      <c r="AA248" t="s">
        <v>12400</v>
      </c>
      <c r="AB248" t="s">
        <v>227</v>
      </c>
      <c r="AG248" t="s">
        <v>253</v>
      </c>
    </row>
    <row r="249" spans="1:35">
      <c r="A249" t="s">
        <v>12401</v>
      </c>
      <c r="B249">
        <v>46509933</v>
      </c>
      <c r="C249" t="s">
        <v>12402</v>
      </c>
      <c r="D249" t="s">
        <v>12403</v>
      </c>
      <c r="E249" t="s">
        <v>242</v>
      </c>
      <c r="F249">
        <v>23</v>
      </c>
      <c r="G249" t="s">
        <v>227</v>
      </c>
      <c r="H249">
        <v>219</v>
      </c>
      <c r="I249" t="s">
        <v>8749</v>
      </c>
      <c r="J249" t="s">
        <v>8748</v>
      </c>
      <c r="K249" t="s">
        <v>8750</v>
      </c>
      <c r="L249">
        <v>19721010</v>
      </c>
      <c r="M249" t="s">
        <v>12401</v>
      </c>
      <c r="N249">
        <v>230319</v>
      </c>
      <c r="Q249" t="s">
        <v>248</v>
      </c>
      <c r="S249" t="s">
        <v>8460</v>
      </c>
      <c r="T249" t="s">
        <v>9259</v>
      </c>
      <c r="U249" t="s">
        <v>227</v>
      </c>
      <c r="V249" t="s">
        <v>12404</v>
      </c>
      <c r="X249" t="s">
        <v>228</v>
      </c>
      <c r="Z249" t="s">
        <v>229</v>
      </c>
      <c r="AA249" t="s">
        <v>12405</v>
      </c>
      <c r="AB249" t="s">
        <v>560</v>
      </c>
      <c r="AD249" t="s">
        <v>560</v>
      </c>
      <c r="AF249" t="s">
        <v>12406</v>
      </c>
      <c r="AG249" t="s">
        <v>253</v>
      </c>
    </row>
    <row r="250" spans="1:35">
      <c r="A250" t="s">
        <v>12407</v>
      </c>
      <c r="B250">
        <v>46509832</v>
      </c>
      <c r="C250" t="s">
        <v>12408</v>
      </c>
      <c r="D250" t="s">
        <v>12409</v>
      </c>
      <c r="E250" t="s">
        <v>262</v>
      </c>
      <c r="F250">
        <v>23</v>
      </c>
      <c r="G250" t="s">
        <v>227</v>
      </c>
      <c r="H250">
        <v>219</v>
      </c>
      <c r="I250" t="s">
        <v>8749</v>
      </c>
      <c r="J250" t="s">
        <v>8748</v>
      </c>
      <c r="K250" t="s">
        <v>8750</v>
      </c>
      <c r="L250">
        <v>19680607</v>
      </c>
      <c r="M250" t="s">
        <v>12407</v>
      </c>
      <c r="N250">
        <v>230319</v>
      </c>
      <c r="Q250" t="s">
        <v>248</v>
      </c>
      <c r="S250" t="s">
        <v>8460</v>
      </c>
      <c r="T250" t="s">
        <v>12410</v>
      </c>
      <c r="U250" t="s">
        <v>227</v>
      </c>
      <c r="V250" t="s">
        <v>12411</v>
      </c>
      <c r="X250" t="s">
        <v>228</v>
      </c>
      <c r="Y250" t="s">
        <v>12412</v>
      </c>
      <c r="Z250" t="s">
        <v>229</v>
      </c>
      <c r="AA250" t="s">
        <v>12413</v>
      </c>
      <c r="AB250" t="s">
        <v>227</v>
      </c>
      <c r="AD250" t="s">
        <v>227</v>
      </c>
      <c r="AF250" t="s">
        <v>12414</v>
      </c>
      <c r="AG250" t="s">
        <v>253</v>
      </c>
    </row>
    <row r="251" spans="1:35">
      <c r="A251" t="s">
        <v>12415</v>
      </c>
      <c r="B251">
        <v>25004213</v>
      </c>
      <c r="C251" t="s">
        <v>12416</v>
      </c>
      <c r="D251" t="s">
        <v>12417</v>
      </c>
      <c r="E251" t="s">
        <v>262</v>
      </c>
      <c r="F251">
        <v>23</v>
      </c>
      <c r="G251" t="s">
        <v>227</v>
      </c>
      <c r="H251">
        <v>219</v>
      </c>
      <c r="I251" t="s">
        <v>8749</v>
      </c>
      <c r="J251" t="s">
        <v>8748</v>
      </c>
      <c r="K251" t="s">
        <v>8750</v>
      </c>
      <c r="L251">
        <v>19900520</v>
      </c>
      <c r="M251" t="s">
        <v>12415</v>
      </c>
      <c r="N251">
        <v>230319</v>
      </c>
      <c r="Q251" t="s">
        <v>248</v>
      </c>
      <c r="S251" t="s">
        <v>8460</v>
      </c>
      <c r="T251" t="s">
        <v>12418</v>
      </c>
      <c r="U251" t="s">
        <v>227</v>
      </c>
      <c r="V251" t="s">
        <v>12419</v>
      </c>
      <c r="X251" t="s">
        <v>228</v>
      </c>
      <c r="Z251" t="s">
        <v>229</v>
      </c>
      <c r="AA251" t="s">
        <v>12420</v>
      </c>
      <c r="AB251" t="s">
        <v>227</v>
      </c>
      <c r="AF251" t="s">
        <v>12421</v>
      </c>
      <c r="AG251" t="s">
        <v>253</v>
      </c>
    </row>
    <row r="252" spans="1:35">
      <c r="A252" t="s">
        <v>12422</v>
      </c>
      <c r="B252">
        <v>10173113</v>
      </c>
      <c r="C252" t="s">
        <v>12423</v>
      </c>
      <c r="D252" t="s">
        <v>12424</v>
      </c>
      <c r="E252" t="s">
        <v>262</v>
      </c>
      <c r="F252">
        <v>23</v>
      </c>
      <c r="G252" t="s">
        <v>227</v>
      </c>
      <c r="H252">
        <v>219</v>
      </c>
      <c r="I252" t="s">
        <v>8749</v>
      </c>
      <c r="J252" t="s">
        <v>8748</v>
      </c>
      <c r="K252" t="s">
        <v>8750</v>
      </c>
      <c r="L252">
        <v>19600717</v>
      </c>
      <c r="M252" t="s">
        <v>12422</v>
      </c>
      <c r="N252">
        <v>230319</v>
      </c>
      <c r="Q252" t="s">
        <v>248</v>
      </c>
      <c r="S252" t="s">
        <v>8460</v>
      </c>
      <c r="T252" t="s">
        <v>8760</v>
      </c>
      <c r="U252" t="s">
        <v>227</v>
      </c>
      <c r="V252" t="s">
        <v>12425</v>
      </c>
      <c r="X252" t="s">
        <v>228</v>
      </c>
      <c r="Y252" t="s">
        <v>12426</v>
      </c>
      <c r="Z252" t="s">
        <v>680</v>
      </c>
      <c r="AA252" t="s">
        <v>8762</v>
      </c>
      <c r="AB252" t="s">
        <v>227</v>
      </c>
      <c r="AG252" t="s">
        <v>253</v>
      </c>
    </row>
    <row r="253" spans="1:35">
      <c r="A253" t="s">
        <v>12427</v>
      </c>
      <c r="B253">
        <v>10057114</v>
      </c>
      <c r="C253" t="s">
        <v>8755</v>
      </c>
      <c r="D253" t="s">
        <v>12428</v>
      </c>
      <c r="E253" t="s">
        <v>242</v>
      </c>
      <c r="F253">
        <v>23</v>
      </c>
      <c r="G253" t="s">
        <v>227</v>
      </c>
      <c r="H253">
        <v>219</v>
      </c>
      <c r="I253" t="s">
        <v>8749</v>
      </c>
      <c r="J253" t="s">
        <v>8748</v>
      </c>
      <c r="K253" t="s">
        <v>8750</v>
      </c>
      <c r="L253">
        <v>19570226</v>
      </c>
      <c r="M253" t="s">
        <v>12427</v>
      </c>
      <c r="N253">
        <v>230319</v>
      </c>
      <c r="Q253" t="s">
        <v>248</v>
      </c>
      <c r="S253" t="s">
        <v>8460</v>
      </c>
      <c r="T253" t="s">
        <v>8760</v>
      </c>
      <c r="U253" t="s">
        <v>227</v>
      </c>
      <c r="V253" t="s">
        <v>12429</v>
      </c>
      <c r="X253" t="s">
        <v>349</v>
      </c>
      <c r="Y253" t="s">
        <v>8763</v>
      </c>
      <c r="Z253" t="s">
        <v>680</v>
      </c>
      <c r="AA253" t="s">
        <v>12430</v>
      </c>
      <c r="AB253" t="s">
        <v>227</v>
      </c>
    </row>
    <row r="254" spans="1:35">
      <c r="A254" t="s">
        <v>12431</v>
      </c>
      <c r="B254">
        <v>24779938</v>
      </c>
      <c r="C254" t="s">
        <v>12432</v>
      </c>
      <c r="D254" t="s">
        <v>12433</v>
      </c>
      <c r="E254" t="s">
        <v>262</v>
      </c>
      <c r="F254">
        <v>23</v>
      </c>
      <c r="G254" t="s">
        <v>227</v>
      </c>
      <c r="H254">
        <v>222</v>
      </c>
      <c r="I254" t="s">
        <v>8765</v>
      </c>
      <c r="J254" t="s">
        <v>8764</v>
      </c>
      <c r="K254" t="s">
        <v>8766</v>
      </c>
      <c r="L254">
        <v>19770907</v>
      </c>
      <c r="M254" t="s">
        <v>12431</v>
      </c>
      <c r="N254">
        <v>230322</v>
      </c>
      <c r="Q254" t="s">
        <v>248</v>
      </c>
      <c r="S254" t="s">
        <v>8460</v>
      </c>
      <c r="T254" t="s">
        <v>12265</v>
      </c>
      <c r="U254" t="s">
        <v>227</v>
      </c>
      <c r="V254" t="s">
        <v>12434</v>
      </c>
      <c r="X254" t="s">
        <v>267</v>
      </c>
      <c r="Z254" t="s">
        <v>229</v>
      </c>
      <c r="AA254" t="s">
        <v>12435</v>
      </c>
      <c r="AB254" t="s">
        <v>227</v>
      </c>
      <c r="AD254" t="s">
        <v>227</v>
      </c>
      <c r="AG254" t="s">
        <v>253</v>
      </c>
    </row>
    <row r="255" spans="1:35">
      <c r="A255" t="s">
        <v>12436</v>
      </c>
      <c r="B255">
        <v>58269333</v>
      </c>
      <c r="C255" t="s">
        <v>12437</v>
      </c>
      <c r="D255" t="s">
        <v>12438</v>
      </c>
      <c r="E255" t="s">
        <v>262</v>
      </c>
      <c r="F255">
        <v>23</v>
      </c>
      <c r="G255" t="s">
        <v>227</v>
      </c>
      <c r="H255">
        <v>222</v>
      </c>
      <c r="I255" t="s">
        <v>8765</v>
      </c>
      <c r="J255" t="s">
        <v>8764</v>
      </c>
      <c r="K255" t="s">
        <v>8766</v>
      </c>
      <c r="L255">
        <v>19521014</v>
      </c>
      <c r="M255" t="s">
        <v>12436</v>
      </c>
      <c r="N255">
        <v>230322</v>
      </c>
      <c r="Q255" t="s">
        <v>248</v>
      </c>
      <c r="S255" t="s">
        <v>8460</v>
      </c>
      <c r="T255" t="s">
        <v>12176</v>
      </c>
      <c r="U255" t="s">
        <v>227</v>
      </c>
      <c r="V255" t="s">
        <v>12439</v>
      </c>
      <c r="X255" t="s">
        <v>228</v>
      </c>
      <c r="Z255" t="s">
        <v>229</v>
      </c>
      <c r="AA255" t="s">
        <v>12440</v>
      </c>
      <c r="AB255" t="s">
        <v>227</v>
      </c>
      <c r="AD255" t="s">
        <v>227</v>
      </c>
      <c r="AG255" t="s">
        <v>253</v>
      </c>
    </row>
    <row r="256" spans="1:35">
      <c r="A256" t="s">
        <v>12441</v>
      </c>
      <c r="B256">
        <v>40133718</v>
      </c>
      <c r="C256" t="s">
        <v>12442</v>
      </c>
      <c r="D256" t="s">
        <v>12443</v>
      </c>
      <c r="E256" t="s">
        <v>262</v>
      </c>
      <c r="F256">
        <v>23</v>
      </c>
      <c r="G256" t="s">
        <v>227</v>
      </c>
      <c r="H256">
        <v>222</v>
      </c>
      <c r="I256" t="s">
        <v>8765</v>
      </c>
      <c r="J256" t="s">
        <v>8764</v>
      </c>
      <c r="K256" t="s">
        <v>8766</v>
      </c>
      <c r="L256">
        <v>19971130</v>
      </c>
      <c r="M256" t="s">
        <v>12441</v>
      </c>
      <c r="N256">
        <v>230322</v>
      </c>
      <c r="Q256" t="s">
        <v>248</v>
      </c>
      <c r="S256" t="s">
        <v>8460</v>
      </c>
      <c r="T256" t="s">
        <v>12444</v>
      </c>
      <c r="U256" t="s">
        <v>227</v>
      </c>
      <c r="V256" t="s">
        <v>12445</v>
      </c>
      <c r="W256" t="s">
        <v>12446</v>
      </c>
      <c r="X256" t="s">
        <v>228</v>
      </c>
      <c r="Z256" t="s">
        <v>229</v>
      </c>
      <c r="AB256" t="s">
        <v>227</v>
      </c>
      <c r="AD256" t="s">
        <v>227</v>
      </c>
      <c r="AG256" t="s">
        <v>253</v>
      </c>
    </row>
    <row r="257" spans="1:33">
      <c r="A257" t="s">
        <v>12447</v>
      </c>
      <c r="B257">
        <v>40106112</v>
      </c>
      <c r="C257" t="s">
        <v>12448</v>
      </c>
      <c r="D257" t="s">
        <v>12449</v>
      </c>
      <c r="E257" t="s">
        <v>242</v>
      </c>
      <c r="F257">
        <v>23</v>
      </c>
      <c r="G257" t="s">
        <v>227</v>
      </c>
      <c r="H257">
        <v>222</v>
      </c>
      <c r="I257" t="s">
        <v>8765</v>
      </c>
      <c r="J257" t="s">
        <v>8764</v>
      </c>
      <c r="K257" t="s">
        <v>8766</v>
      </c>
      <c r="L257">
        <v>19960427</v>
      </c>
      <c r="M257" t="s">
        <v>12447</v>
      </c>
      <c r="N257">
        <v>230322</v>
      </c>
      <c r="Q257" t="s">
        <v>248</v>
      </c>
      <c r="S257" t="s">
        <v>8460</v>
      </c>
      <c r="T257" t="s">
        <v>12450</v>
      </c>
      <c r="U257" t="s">
        <v>227</v>
      </c>
      <c r="V257" t="s">
        <v>12451</v>
      </c>
      <c r="X257" t="s">
        <v>228</v>
      </c>
      <c r="Z257" t="s">
        <v>229</v>
      </c>
      <c r="AB257" t="s">
        <v>227</v>
      </c>
      <c r="AD257" t="s">
        <v>227</v>
      </c>
      <c r="AG257" t="s">
        <v>253</v>
      </c>
    </row>
    <row r="258" spans="1:33">
      <c r="A258" t="s">
        <v>12452</v>
      </c>
      <c r="B258">
        <v>40168928</v>
      </c>
      <c r="C258" t="s">
        <v>12453</v>
      </c>
      <c r="D258" t="s">
        <v>12454</v>
      </c>
      <c r="E258" t="s">
        <v>262</v>
      </c>
      <c r="F258">
        <v>23</v>
      </c>
      <c r="G258" t="s">
        <v>227</v>
      </c>
      <c r="H258">
        <v>222</v>
      </c>
      <c r="I258" t="s">
        <v>8765</v>
      </c>
      <c r="J258" t="s">
        <v>8764</v>
      </c>
      <c r="K258" t="s">
        <v>8766</v>
      </c>
      <c r="L258">
        <v>19971214</v>
      </c>
      <c r="M258" t="s">
        <v>12452</v>
      </c>
      <c r="N258">
        <v>230322</v>
      </c>
      <c r="Q258" t="s">
        <v>248</v>
      </c>
      <c r="S258" t="s">
        <v>8460</v>
      </c>
      <c r="T258" t="s">
        <v>12455</v>
      </c>
      <c r="U258" t="s">
        <v>227</v>
      </c>
      <c r="V258" t="s">
        <v>12456</v>
      </c>
      <c r="W258" t="s">
        <v>12457</v>
      </c>
      <c r="X258" t="s">
        <v>228</v>
      </c>
      <c r="Z258" t="s">
        <v>229</v>
      </c>
      <c r="AB258" t="s">
        <v>227</v>
      </c>
      <c r="AD258" t="s">
        <v>227</v>
      </c>
      <c r="AG258" t="s">
        <v>253</v>
      </c>
    </row>
    <row r="259" spans="1:33">
      <c r="A259" t="s">
        <v>12458</v>
      </c>
      <c r="B259">
        <v>39674130</v>
      </c>
      <c r="C259" t="s">
        <v>12459</v>
      </c>
      <c r="D259" t="s">
        <v>12460</v>
      </c>
      <c r="E259" t="s">
        <v>262</v>
      </c>
      <c r="F259">
        <v>23</v>
      </c>
      <c r="G259" t="s">
        <v>227</v>
      </c>
      <c r="H259">
        <v>222</v>
      </c>
      <c r="I259" t="s">
        <v>8765</v>
      </c>
      <c r="J259" t="s">
        <v>8764</v>
      </c>
      <c r="K259" t="s">
        <v>8766</v>
      </c>
      <c r="L259">
        <v>19950426</v>
      </c>
      <c r="M259" t="s">
        <v>12458</v>
      </c>
      <c r="N259">
        <v>230322</v>
      </c>
      <c r="Q259" t="s">
        <v>248</v>
      </c>
      <c r="S259" t="s">
        <v>8460</v>
      </c>
      <c r="T259" t="s">
        <v>12461</v>
      </c>
      <c r="U259" t="s">
        <v>227</v>
      </c>
      <c r="V259" t="s">
        <v>12462</v>
      </c>
      <c r="X259" t="s">
        <v>267</v>
      </c>
      <c r="Z259" t="s">
        <v>229</v>
      </c>
      <c r="AB259" t="s">
        <v>227</v>
      </c>
      <c r="AD259" t="s">
        <v>227</v>
      </c>
      <c r="AG259" t="s">
        <v>253</v>
      </c>
    </row>
    <row r="260" spans="1:33">
      <c r="A260" t="s">
        <v>12463</v>
      </c>
      <c r="B260">
        <v>3066015</v>
      </c>
      <c r="C260" t="s">
        <v>12464</v>
      </c>
      <c r="D260" t="s">
        <v>12465</v>
      </c>
      <c r="E260" t="s">
        <v>242</v>
      </c>
      <c r="F260">
        <v>23</v>
      </c>
      <c r="G260" t="s">
        <v>227</v>
      </c>
      <c r="H260">
        <v>222</v>
      </c>
      <c r="I260" t="s">
        <v>8765</v>
      </c>
      <c r="J260" t="s">
        <v>8764</v>
      </c>
      <c r="K260" t="s">
        <v>8766</v>
      </c>
      <c r="L260">
        <v>19430425</v>
      </c>
      <c r="M260" t="s">
        <v>12463</v>
      </c>
      <c r="N260">
        <v>230322</v>
      </c>
      <c r="O260" t="s">
        <v>247</v>
      </c>
      <c r="Q260" t="s">
        <v>248</v>
      </c>
      <c r="S260" t="s">
        <v>8460</v>
      </c>
      <c r="T260" t="s">
        <v>12466</v>
      </c>
      <c r="U260" t="s">
        <v>227</v>
      </c>
      <c r="V260" t="s">
        <v>12467</v>
      </c>
      <c r="X260" t="s">
        <v>343</v>
      </c>
      <c r="Z260" t="s">
        <v>229</v>
      </c>
      <c r="AG260" t="s">
        <v>253</v>
      </c>
    </row>
    <row r="261" spans="1:33">
      <c r="A261" t="s">
        <v>12468</v>
      </c>
      <c r="B261">
        <v>39967236</v>
      </c>
      <c r="C261" t="s">
        <v>12469</v>
      </c>
      <c r="D261" t="s">
        <v>12470</v>
      </c>
      <c r="E261" t="s">
        <v>242</v>
      </c>
      <c r="F261">
        <v>23</v>
      </c>
      <c r="G261" t="s">
        <v>227</v>
      </c>
      <c r="H261">
        <v>222</v>
      </c>
      <c r="I261" t="s">
        <v>8765</v>
      </c>
      <c r="J261" t="s">
        <v>8764</v>
      </c>
      <c r="K261" t="s">
        <v>8766</v>
      </c>
      <c r="L261">
        <v>19980301</v>
      </c>
      <c r="M261" t="s">
        <v>12468</v>
      </c>
      <c r="N261">
        <v>230322</v>
      </c>
      <c r="Q261" t="s">
        <v>248</v>
      </c>
      <c r="S261" t="s">
        <v>8460</v>
      </c>
      <c r="T261" t="s">
        <v>3018</v>
      </c>
      <c r="U261" t="s">
        <v>227</v>
      </c>
      <c r="V261" t="s">
        <v>12471</v>
      </c>
      <c r="W261" t="s">
        <v>12472</v>
      </c>
      <c r="X261" t="s">
        <v>228</v>
      </c>
      <c r="Z261" t="s">
        <v>229</v>
      </c>
      <c r="AB261" t="s">
        <v>227</v>
      </c>
      <c r="AD261" t="s">
        <v>227</v>
      </c>
      <c r="AG261" t="s">
        <v>253</v>
      </c>
    </row>
    <row r="262" spans="1:33">
      <c r="A262" t="s">
        <v>12473</v>
      </c>
      <c r="B262">
        <v>16858937</v>
      </c>
      <c r="C262" t="s">
        <v>12474</v>
      </c>
      <c r="D262" t="s">
        <v>12475</v>
      </c>
      <c r="E262" t="s">
        <v>262</v>
      </c>
      <c r="F262">
        <v>23</v>
      </c>
      <c r="G262" t="s">
        <v>227</v>
      </c>
      <c r="H262">
        <v>222</v>
      </c>
      <c r="I262" t="s">
        <v>8765</v>
      </c>
      <c r="J262" t="s">
        <v>8764</v>
      </c>
      <c r="K262" t="s">
        <v>8766</v>
      </c>
      <c r="L262">
        <v>19860806</v>
      </c>
      <c r="M262" t="s">
        <v>12473</v>
      </c>
      <c r="N262">
        <v>230322</v>
      </c>
      <c r="O262" t="s">
        <v>247</v>
      </c>
      <c r="Q262" t="s">
        <v>248</v>
      </c>
      <c r="S262" t="s">
        <v>8460</v>
      </c>
      <c r="T262" t="s">
        <v>12120</v>
      </c>
      <c r="U262" t="s">
        <v>227</v>
      </c>
      <c r="V262" t="s">
        <v>12476</v>
      </c>
      <c r="X262" t="s">
        <v>267</v>
      </c>
      <c r="Z262" t="s">
        <v>229</v>
      </c>
      <c r="AG262" t="s">
        <v>253</v>
      </c>
    </row>
    <row r="263" spans="1:33">
      <c r="A263" t="s">
        <v>12477</v>
      </c>
      <c r="B263">
        <v>40149725</v>
      </c>
      <c r="C263" t="s">
        <v>12478</v>
      </c>
      <c r="D263" t="s">
        <v>12479</v>
      </c>
      <c r="E263" t="s">
        <v>242</v>
      </c>
      <c r="F263">
        <v>23</v>
      </c>
      <c r="G263" t="s">
        <v>227</v>
      </c>
      <c r="H263">
        <v>222</v>
      </c>
      <c r="I263" t="s">
        <v>8765</v>
      </c>
      <c r="J263" t="s">
        <v>8764</v>
      </c>
      <c r="K263" t="s">
        <v>8766</v>
      </c>
      <c r="L263">
        <v>19970507</v>
      </c>
      <c r="M263" t="s">
        <v>12477</v>
      </c>
      <c r="N263">
        <v>230322</v>
      </c>
      <c r="Q263" t="s">
        <v>248</v>
      </c>
      <c r="S263" t="s">
        <v>8460</v>
      </c>
      <c r="T263" t="s">
        <v>12271</v>
      </c>
      <c r="U263" t="s">
        <v>227</v>
      </c>
      <c r="V263" t="s">
        <v>12480</v>
      </c>
      <c r="X263" t="s">
        <v>228</v>
      </c>
      <c r="Z263" t="s">
        <v>229</v>
      </c>
      <c r="AB263" t="s">
        <v>227</v>
      </c>
      <c r="AD263" t="s">
        <v>227</v>
      </c>
      <c r="AG263" t="s">
        <v>253</v>
      </c>
    </row>
    <row r="264" spans="1:33">
      <c r="A264" t="s">
        <v>12481</v>
      </c>
      <c r="B264">
        <v>85506933</v>
      </c>
      <c r="C264" t="s">
        <v>12482</v>
      </c>
      <c r="D264" t="s">
        <v>12483</v>
      </c>
      <c r="E264" t="s">
        <v>262</v>
      </c>
      <c r="F264">
        <v>23</v>
      </c>
      <c r="G264" t="s">
        <v>227</v>
      </c>
      <c r="H264">
        <v>222</v>
      </c>
      <c r="I264" t="s">
        <v>8765</v>
      </c>
      <c r="J264" t="s">
        <v>8764</v>
      </c>
      <c r="K264" t="s">
        <v>8766</v>
      </c>
      <c r="L264">
        <v>19960803</v>
      </c>
      <c r="M264" t="s">
        <v>12481</v>
      </c>
      <c r="N264">
        <v>230322</v>
      </c>
      <c r="Q264" t="s">
        <v>248</v>
      </c>
      <c r="S264" t="s">
        <v>8460</v>
      </c>
      <c r="T264" t="s">
        <v>12484</v>
      </c>
      <c r="U264" t="s">
        <v>227</v>
      </c>
      <c r="V264" t="s">
        <v>12485</v>
      </c>
      <c r="X264" t="s">
        <v>228</v>
      </c>
      <c r="Z264" t="s">
        <v>229</v>
      </c>
      <c r="AG264" t="s">
        <v>253</v>
      </c>
    </row>
    <row r="265" spans="1:33">
      <c r="A265" t="s">
        <v>12486</v>
      </c>
      <c r="B265">
        <v>39673230</v>
      </c>
      <c r="C265" t="s">
        <v>12487</v>
      </c>
      <c r="D265" t="s">
        <v>12488</v>
      </c>
      <c r="E265" t="s">
        <v>242</v>
      </c>
      <c r="F265">
        <v>23</v>
      </c>
      <c r="G265" t="s">
        <v>227</v>
      </c>
      <c r="H265">
        <v>222</v>
      </c>
      <c r="I265" t="s">
        <v>8765</v>
      </c>
      <c r="J265" t="s">
        <v>8764</v>
      </c>
      <c r="K265" t="s">
        <v>8766</v>
      </c>
      <c r="L265">
        <v>19950420</v>
      </c>
      <c r="M265" t="s">
        <v>12486</v>
      </c>
      <c r="N265">
        <v>230322</v>
      </c>
      <c r="Q265" t="s">
        <v>248</v>
      </c>
      <c r="S265" t="s">
        <v>8460</v>
      </c>
      <c r="T265" t="s">
        <v>8804</v>
      </c>
      <c r="U265" t="s">
        <v>227</v>
      </c>
      <c r="V265" t="s">
        <v>12489</v>
      </c>
      <c r="W265" t="s">
        <v>12490</v>
      </c>
      <c r="X265" t="s">
        <v>228</v>
      </c>
      <c r="Z265" t="s">
        <v>229</v>
      </c>
      <c r="AB265" t="s">
        <v>227</v>
      </c>
      <c r="AG265" t="s">
        <v>253</v>
      </c>
    </row>
    <row r="266" spans="1:33">
      <c r="A266" t="s">
        <v>12491</v>
      </c>
      <c r="B266">
        <v>3066621</v>
      </c>
      <c r="C266" t="s">
        <v>12492</v>
      </c>
      <c r="D266" t="s">
        <v>12493</v>
      </c>
      <c r="E266" t="s">
        <v>262</v>
      </c>
      <c r="F266">
        <v>23</v>
      </c>
      <c r="G266" t="s">
        <v>227</v>
      </c>
      <c r="H266">
        <v>222</v>
      </c>
      <c r="I266" t="s">
        <v>8765</v>
      </c>
      <c r="J266" t="s">
        <v>8764</v>
      </c>
      <c r="K266" t="s">
        <v>8766</v>
      </c>
      <c r="L266">
        <v>19850605</v>
      </c>
      <c r="M266" t="s">
        <v>12491</v>
      </c>
      <c r="N266">
        <v>230322</v>
      </c>
      <c r="O266" t="s">
        <v>247</v>
      </c>
      <c r="Q266" t="s">
        <v>248</v>
      </c>
      <c r="S266" t="s">
        <v>8460</v>
      </c>
      <c r="T266" t="s">
        <v>1128</v>
      </c>
      <c r="U266" t="s">
        <v>227</v>
      </c>
      <c r="V266" t="s">
        <v>12494</v>
      </c>
      <c r="X266" t="s">
        <v>267</v>
      </c>
      <c r="Z266" t="s">
        <v>229</v>
      </c>
      <c r="AG266" t="s">
        <v>253</v>
      </c>
    </row>
    <row r="267" spans="1:33">
      <c r="A267" t="s">
        <v>12495</v>
      </c>
      <c r="B267">
        <v>40176422</v>
      </c>
      <c r="C267" t="s">
        <v>12496</v>
      </c>
      <c r="D267" t="s">
        <v>12497</v>
      </c>
      <c r="E267" t="s">
        <v>242</v>
      </c>
      <c r="F267">
        <v>23</v>
      </c>
      <c r="G267" t="s">
        <v>227</v>
      </c>
      <c r="H267">
        <v>222</v>
      </c>
      <c r="I267" t="s">
        <v>8765</v>
      </c>
      <c r="J267" t="s">
        <v>8764</v>
      </c>
      <c r="K267" t="s">
        <v>8766</v>
      </c>
      <c r="L267">
        <v>19960601</v>
      </c>
      <c r="M267" t="s">
        <v>12495</v>
      </c>
      <c r="N267">
        <v>230322</v>
      </c>
      <c r="Q267" t="s">
        <v>248</v>
      </c>
      <c r="S267" t="s">
        <v>8460</v>
      </c>
      <c r="T267" t="s">
        <v>12498</v>
      </c>
      <c r="U267" t="s">
        <v>227</v>
      </c>
      <c r="V267" t="s">
        <v>12499</v>
      </c>
      <c r="X267" t="s">
        <v>228</v>
      </c>
      <c r="Z267" t="s">
        <v>229</v>
      </c>
      <c r="AA267" t="s">
        <v>12500</v>
      </c>
      <c r="AB267" t="s">
        <v>227</v>
      </c>
      <c r="AF267" t="s">
        <v>12501</v>
      </c>
      <c r="AG267" t="s">
        <v>253</v>
      </c>
    </row>
    <row r="268" spans="1:33">
      <c r="A268" t="s">
        <v>12502</v>
      </c>
      <c r="B268">
        <v>3066318</v>
      </c>
      <c r="C268" t="s">
        <v>12503</v>
      </c>
      <c r="D268" t="s">
        <v>12504</v>
      </c>
      <c r="E268" t="s">
        <v>262</v>
      </c>
      <c r="F268">
        <v>23</v>
      </c>
      <c r="G268" t="s">
        <v>227</v>
      </c>
      <c r="H268">
        <v>222</v>
      </c>
      <c r="I268" t="s">
        <v>8765</v>
      </c>
      <c r="J268" t="s">
        <v>8764</v>
      </c>
      <c r="K268" t="s">
        <v>8766</v>
      </c>
      <c r="L268">
        <v>19680303</v>
      </c>
      <c r="M268" t="s">
        <v>12502</v>
      </c>
      <c r="N268">
        <v>230322</v>
      </c>
      <c r="O268" t="s">
        <v>247</v>
      </c>
      <c r="Q268" t="s">
        <v>248</v>
      </c>
      <c r="S268" t="s">
        <v>8460</v>
      </c>
      <c r="T268" t="s">
        <v>3018</v>
      </c>
      <c r="U268" t="s">
        <v>227</v>
      </c>
      <c r="V268" t="s">
        <v>12505</v>
      </c>
      <c r="X268" t="s">
        <v>267</v>
      </c>
      <c r="Z268" t="s">
        <v>229</v>
      </c>
      <c r="AG268" t="s">
        <v>253</v>
      </c>
    </row>
    <row r="269" spans="1:33">
      <c r="A269" t="s">
        <v>12506</v>
      </c>
      <c r="B269">
        <v>3066823</v>
      </c>
      <c r="C269" t="s">
        <v>8771</v>
      </c>
      <c r="D269" t="s">
        <v>12507</v>
      </c>
      <c r="E269" t="s">
        <v>242</v>
      </c>
      <c r="F269">
        <v>23</v>
      </c>
      <c r="G269" t="s">
        <v>227</v>
      </c>
      <c r="H269">
        <v>222</v>
      </c>
      <c r="I269" t="s">
        <v>8765</v>
      </c>
      <c r="J269" t="s">
        <v>8764</v>
      </c>
      <c r="K269" t="s">
        <v>8766</v>
      </c>
      <c r="L269">
        <v>19830413</v>
      </c>
      <c r="M269" t="s">
        <v>12506</v>
      </c>
      <c r="N269">
        <v>230322</v>
      </c>
      <c r="Q269" t="s">
        <v>248</v>
      </c>
      <c r="S269" t="s">
        <v>8460</v>
      </c>
      <c r="T269" t="s">
        <v>12508</v>
      </c>
      <c r="U269" t="s">
        <v>227</v>
      </c>
      <c r="V269" t="s">
        <v>12509</v>
      </c>
      <c r="W269" t="s">
        <v>12510</v>
      </c>
      <c r="X269" t="s">
        <v>267</v>
      </c>
      <c r="Z269" t="s">
        <v>229</v>
      </c>
      <c r="AB269" t="s">
        <v>227</v>
      </c>
      <c r="AD269" t="s">
        <v>227</v>
      </c>
      <c r="AG269" t="s">
        <v>253</v>
      </c>
    </row>
    <row r="270" spans="1:33">
      <c r="A270" t="s">
        <v>12511</v>
      </c>
      <c r="B270">
        <v>39673634</v>
      </c>
      <c r="C270" t="s">
        <v>12512</v>
      </c>
      <c r="D270" t="s">
        <v>12513</v>
      </c>
      <c r="E270" t="s">
        <v>262</v>
      </c>
      <c r="F270">
        <v>23</v>
      </c>
      <c r="G270" t="s">
        <v>227</v>
      </c>
      <c r="H270">
        <v>222</v>
      </c>
      <c r="I270" t="s">
        <v>8765</v>
      </c>
      <c r="J270" t="s">
        <v>8764</v>
      </c>
      <c r="K270" t="s">
        <v>8766</v>
      </c>
      <c r="L270">
        <v>19931119</v>
      </c>
      <c r="M270" t="s">
        <v>12511</v>
      </c>
      <c r="N270">
        <v>230322</v>
      </c>
      <c r="Q270" t="s">
        <v>248</v>
      </c>
      <c r="S270" t="s">
        <v>8460</v>
      </c>
      <c r="T270" t="s">
        <v>5735</v>
      </c>
      <c r="U270" t="s">
        <v>227</v>
      </c>
      <c r="V270" t="s">
        <v>12514</v>
      </c>
      <c r="X270" t="s">
        <v>267</v>
      </c>
      <c r="Z270" t="s">
        <v>229</v>
      </c>
      <c r="AB270" t="s">
        <v>227</v>
      </c>
      <c r="AD270" t="s">
        <v>227</v>
      </c>
      <c r="AG270" t="s">
        <v>253</v>
      </c>
    </row>
    <row r="271" spans="1:33">
      <c r="A271" t="s">
        <v>12515</v>
      </c>
      <c r="B271">
        <v>49071324</v>
      </c>
      <c r="C271" t="s">
        <v>12516</v>
      </c>
      <c r="D271" t="s">
        <v>12517</v>
      </c>
      <c r="E271" t="s">
        <v>262</v>
      </c>
      <c r="F271">
        <v>23</v>
      </c>
      <c r="G271" t="s">
        <v>227</v>
      </c>
      <c r="H271">
        <v>222</v>
      </c>
      <c r="I271" t="s">
        <v>8765</v>
      </c>
      <c r="J271" t="s">
        <v>8764</v>
      </c>
      <c r="K271" t="s">
        <v>8766</v>
      </c>
      <c r="L271">
        <v>19960429</v>
      </c>
      <c r="M271" t="s">
        <v>12515</v>
      </c>
      <c r="N271">
        <v>230322</v>
      </c>
      <c r="Q271" t="s">
        <v>248</v>
      </c>
      <c r="S271" t="s">
        <v>8460</v>
      </c>
      <c r="T271" t="s">
        <v>5003</v>
      </c>
      <c r="U271" t="s">
        <v>227</v>
      </c>
      <c r="V271" t="s">
        <v>12518</v>
      </c>
      <c r="X271" t="s">
        <v>228</v>
      </c>
      <c r="Z271" t="s">
        <v>229</v>
      </c>
      <c r="AG271" t="s">
        <v>253</v>
      </c>
    </row>
    <row r="272" spans="1:33">
      <c r="A272" t="s">
        <v>12519</v>
      </c>
      <c r="B272">
        <v>3066217</v>
      </c>
      <c r="C272" t="s">
        <v>12520</v>
      </c>
      <c r="D272" t="s">
        <v>12521</v>
      </c>
      <c r="E272" t="s">
        <v>262</v>
      </c>
      <c r="F272">
        <v>23</v>
      </c>
      <c r="G272" t="s">
        <v>227</v>
      </c>
      <c r="H272">
        <v>222</v>
      </c>
      <c r="I272" t="s">
        <v>8765</v>
      </c>
      <c r="J272" t="s">
        <v>8764</v>
      </c>
      <c r="K272" t="s">
        <v>8766</v>
      </c>
      <c r="L272">
        <v>19630215</v>
      </c>
      <c r="M272" t="s">
        <v>12519</v>
      </c>
      <c r="N272">
        <v>230322</v>
      </c>
      <c r="O272" t="s">
        <v>247</v>
      </c>
      <c r="Q272" t="s">
        <v>248</v>
      </c>
      <c r="S272" t="s">
        <v>8460</v>
      </c>
      <c r="T272" t="s">
        <v>12522</v>
      </c>
      <c r="U272" t="s">
        <v>227</v>
      </c>
      <c r="V272" t="s">
        <v>12523</v>
      </c>
      <c r="X272" t="s">
        <v>349</v>
      </c>
      <c r="Z272" t="s">
        <v>229</v>
      </c>
      <c r="AG272" t="s">
        <v>253</v>
      </c>
    </row>
    <row r="273" spans="1:33">
      <c r="A273" t="s">
        <v>12524</v>
      </c>
      <c r="B273">
        <v>2988936</v>
      </c>
      <c r="C273" t="s">
        <v>12525</v>
      </c>
      <c r="D273" t="s">
        <v>12526</v>
      </c>
      <c r="E273" t="s">
        <v>262</v>
      </c>
      <c r="F273">
        <v>23</v>
      </c>
      <c r="G273" t="s">
        <v>227</v>
      </c>
      <c r="H273">
        <v>8230</v>
      </c>
      <c r="I273" t="s">
        <v>8780</v>
      </c>
      <c r="J273" t="s">
        <v>8779</v>
      </c>
      <c r="K273" t="s">
        <v>8781</v>
      </c>
      <c r="L273">
        <v>19720127</v>
      </c>
      <c r="M273" t="s">
        <v>12524</v>
      </c>
      <c r="N273">
        <v>230114</v>
      </c>
      <c r="O273" t="s">
        <v>247</v>
      </c>
      <c r="Q273" t="s">
        <v>248</v>
      </c>
      <c r="S273" t="s">
        <v>8460</v>
      </c>
      <c r="T273" t="s">
        <v>12265</v>
      </c>
      <c r="U273" t="s">
        <v>227</v>
      </c>
      <c r="V273" t="s">
        <v>12527</v>
      </c>
      <c r="X273" t="s">
        <v>267</v>
      </c>
      <c r="Z273" t="s">
        <v>229</v>
      </c>
      <c r="AG273" t="s">
        <v>253</v>
      </c>
    </row>
    <row r="274" spans="1:33">
      <c r="A274" t="s">
        <v>12528</v>
      </c>
      <c r="B274">
        <v>2988431</v>
      </c>
      <c r="C274" t="s">
        <v>12529</v>
      </c>
      <c r="D274" t="s">
        <v>12530</v>
      </c>
      <c r="E274" t="s">
        <v>262</v>
      </c>
      <c r="F274">
        <v>23</v>
      </c>
      <c r="G274" t="s">
        <v>227</v>
      </c>
      <c r="H274">
        <v>8230</v>
      </c>
      <c r="I274" t="s">
        <v>8780</v>
      </c>
      <c r="J274" t="s">
        <v>8779</v>
      </c>
      <c r="K274" t="s">
        <v>8781</v>
      </c>
      <c r="L274">
        <v>19480409</v>
      </c>
      <c r="M274" t="s">
        <v>12528</v>
      </c>
      <c r="N274">
        <v>230114</v>
      </c>
      <c r="O274" t="s">
        <v>247</v>
      </c>
      <c r="Q274" t="s">
        <v>248</v>
      </c>
      <c r="S274" t="s">
        <v>8460</v>
      </c>
      <c r="T274" t="s">
        <v>12265</v>
      </c>
      <c r="U274" t="s">
        <v>227</v>
      </c>
      <c r="V274" t="s">
        <v>12527</v>
      </c>
      <c r="X274" t="s">
        <v>343</v>
      </c>
      <c r="Z274" t="s">
        <v>229</v>
      </c>
      <c r="AG274" t="s">
        <v>253</v>
      </c>
    </row>
    <row r="275" spans="1:33">
      <c r="A275" t="s">
        <v>12531</v>
      </c>
      <c r="B275">
        <v>40147319</v>
      </c>
      <c r="C275" t="s">
        <v>12532</v>
      </c>
      <c r="D275" t="s">
        <v>12533</v>
      </c>
      <c r="E275" t="s">
        <v>262</v>
      </c>
      <c r="F275">
        <v>23</v>
      </c>
      <c r="G275" t="s">
        <v>227</v>
      </c>
      <c r="H275">
        <v>8230</v>
      </c>
      <c r="I275" t="s">
        <v>8780</v>
      </c>
      <c r="J275" t="s">
        <v>8779</v>
      </c>
      <c r="K275" t="s">
        <v>8781</v>
      </c>
      <c r="L275">
        <v>19960411</v>
      </c>
      <c r="M275" t="s">
        <v>12531</v>
      </c>
      <c r="N275">
        <v>230114</v>
      </c>
      <c r="O275" t="s">
        <v>247</v>
      </c>
      <c r="Q275" t="s">
        <v>248</v>
      </c>
      <c r="S275" t="s">
        <v>8460</v>
      </c>
      <c r="T275" t="s">
        <v>12534</v>
      </c>
      <c r="U275" t="s">
        <v>227</v>
      </c>
      <c r="V275" t="s">
        <v>12535</v>
      </c>
      <c r="W275" t="s">
        <v>12536</v>
      </c>
      <c r="X275" t="s">
        <v>267</v>
      </c>
      <c r="Z275" t="s">
        <v>229</v>
      </c>
      <c r="AG275" t="s">
        <v>253</v>
      </c>
    </row>
    <row r="276" spans="1:33">
      <c r="A276" t="s">
        <v>12537</v>
      </c>
      <c r="B276">
        <v>2908221</v>
      </c>
      <c r="C276" t="s">
        <v>12538</v>
      </c>
      <c r="D276" t="s">
        <v>12539</v>
      </c>
      <c r="E276" t="s">
        <v>242</v>
      </c>
      <c r="F276">
        <v>23</v>
      </c>
      <c r="G276" t="s">
        <v>227</v>
      </c>
      <c r="H276">
        <v>8230</v>
      </c>
      <c r="I276" t="s">
        <v>8780</v>
      </c>
      <c r="J276" t="s">
        <v>8779</v>
      </c>
      <c r="K276" t="s">
        <v>8781</v>
      </c>
      <c r="L276">
        <v>19510421</v>
      </c>
      <c r="M276" t="s">
        <v>12537</v>
      </c>
      <c r="N276">
        <v>230114</v>
      </c>
      <c r="O276" t="s">
        <v>247</v>
      </c>
      <c r="Q276" t="s">
        <v>248</v>
      </c>
      <c r="S276" t="s">
        <v>8460</v>
      </c>
      <c r="T276" t="s">
        <v>6170</v>
      </c>
      <c r="U276" t="s">
        <v>227</v>
      </c>
      <c r="V276" t="s">
        <v>12540</v>
      </c>
      <c r="X276" t="s">
        <v>267</v>
      </c>
      <c r="Z276" t="s">
        <v>229</v>
      </c>
      <c r="AG276" t="s">
        <v>253</v>
      </c>
    </row>
    <row r="277" spans="1:33">
      <c r="A277" t="s">
        <v>12541</v>
      </c>
      <c r="B277">
        <v>2988229</v>
      </c>
      <c r="C277" t="s">
        <v>12542</v>
      </c>
      <c r="D277" t="s">
        <v>12543</v>
      </c>
      <c r="E277" t="s">
        <v>242</v>
      </c>
      <c r="F277">
        <v>23</v>
      </c>
      <c r="G277" t="s">
        <v>227</v>
      </c>
      <c r="H277">
        <v>8230</v>
      </c>
      <c r="I277" t="s">
        <v>8780</v>
      </c>
      <c r="J277" t="s">
        <v>8779</v>
      </c>
      <c r="K277" t="s">
        <v>8781</v>
      </c>
      <c r="L277">
        <v>19460616</v>
      </c>
      <c r="M277" t="s">
        <v>12541</v>
      </c>
      <c r="N277">
        <v>230114</v>
      </c>
      <c r="O277" t="s">
        <v>247</v>
      </c>
      <c r="Q277" t="s">
        <v>248</v>
      </c>
      <c r="S277" t="s">
        <v>8460</v>
      </c>
      <c r="T277" t="s">
        <v>8790</v>
      </c>
      <c r="U277" t="s">
        <v>227</v>
      </c>
      <c r="V277" t="s">
        <v>12544</v>
      </c>
      <c r="X277" t="s">
        <v>343</v>
      </c>
      <c r="Z277" t="s">
        <v>229</v>
      </c>
      <c r="AG277" t="s">
        <v>253</v>
      </c>
    </row>
    <row r="278" spans="1:33">
      <c r="A278" t="s">
        <v>12545</v>
      </c>
      <c r="B278">
        <v>2987430</v>
      </c>
      <c r="C278" t="s">
        <v>12546</v>
      </c>
      <c r="D278" t="s">
        <v>12547</v>
      </c>
      <c r="E278" t="s">
        <v>242</v>
      </c>
      <c r="F278">
        <v>23</v>
      </c>
      <c r="G278" t="s">
        <v>227</v>
      </c>
      <c r="H278">
        <v>8230</v>
      </c>
      <c r="I278" t="s">
        <v>8780</v>
      </c>
      <c r="J278" t="s">
        <v>8779</v>
      </c>
      <c r="K278" t="s">
        <v>8781</v>
      </c>
      <c r="L278">
        <v>19770614</v>
      </c>
      <c r="M278" t="s">
        <v>12545</v>
      </c>
      <c r="N278">
        <v>230114</v>
      </c>
      <c r="O278" t="s">
        <v>247</v>
      </c>
      <c r="Q278" t="s">
        <v>248</v>
      </c>
      <c r="S278" t="s">
        <v>8460</v>
      </c>
      <c r="T278" t="s">
        <v>8790</v>
      </c>
      <c r="U278" t="s">
        <v>227</v>
      </c>
      <c r="V278" t="s">
        <v>12548</v>
      </c>
      <c r="X278" t="s">
        <v>267</v>
      </c>
      <c r="Z278" t="s">
        <v>229</v>
      </c>
      <c r="AG278" t="s">
        <v>253</v>
      </c>
    </row>
    <row r="279" spans="1:33">
      <c r="A279" t="s">
        <v>12549</v>
      </c>
      <c r="B279">
        <v>2987935</v>
      </c>
      <c r="C279" t="s">
        <v>12550</v>
      </c>
      <c r="D279" t="s">
        <v>12551</v>
      </c>
      <c r="E279" t="s">
        <v>242</v>
      </c>
      <c r="F279">
        <v>23</v>
      </c>
      <c r="G279" t="s">
        <v>227</v>
      </c>
      <c r="H279">
        <v>8230</v>
      </c>
      <c r="I279" t="s">
        <v>8780</v>
      </c>
      <c r="J279" t="s">
        <v>8779</v>
      </c>
      <c r="K279" t="s">
        <v>8781</v>
      </c>
      <c r="L279">
        <v>19490223</v>
      </c>
      <c r="M279" t="s">
        <v>12549</v>
      </c>
      <c r="N279">
        <v>230114</v>
      </c>
      <c r="O279" t="s">
        <v>247</v>
      </c>
      <c r="Q279" t="s">
        <v>248</v>
      </c>
      <c r="S279" t="s">
        <v>8460</v>
      </c>
      <c r="T279" t="s">
        <v>10765</v>
      </c>
      <c r="U279" t="s">
        <v>227</v>
      </c>
      <c r="V279" t="s">
        <v>12552</v>
      </c>
      <c r="X279" t="s">
        <v>343</v>
      </c>
      <c r="Z279" t="s">
        <v>229</v>
      </c>
      <c r="AG279" t="s">
        <v>253</v>
      </c>
    </row>
    <row r="280" spans="1:33">
      <c r="A280" t="s">
        <v>12553</v>
      </c>
      <c r="B280">
        <v>73672025</v>
      </c>
      <c r="C280" t="s">
        <v>12554</v>
      </c>
      <c r="D280" t="s">
        <v>12555</v>
      </c>
      <c r="E280" t="s">
        <v>242</v>
      </c>
      <c r="F280">
        <v>23</v>
      </c>
      <c r="G280" t="s">
        <v>227</v>
      </c>
      <c r="H280">
        <v>8230</v>
      </c>
      <c r="I280" t="s">
        <v>8780</v>
      </c>
      <c r="J280" t="s">
        <v>8779</v>
      </c>
      <c r="K280" t="s">
        <v>8781</v>
      </c>
      <c r="L280">
        <v>19870112</v>
      </c>
      <c r="M280" t="s">
        <v>12553</v>
      </c>
      <c r="N280">
        <v>230114</v>
      </c>
      <c r="O280" t="s">
        <v>247</v>
      </c>
      <c r="Q280" t="s">
        <v>248</v>
      </c>
      <c r="S280" t="s">
        <v>8460</v>
      </c>
      <c r="T280" t="s">
        <v>12252</v>
      </c>
      <c r="U280" t="s">
        <v>227</v>
      </c>
      <c r="V280" t="s">
        <v>12556</v>
      </c>
      <c r="X280" t="s">
        <v>267</v>
      </c>
      <c r="Z280" t="s">
        <v>229</v>
      </c>
      <c r="AG280" t="s">
        <v>253</v>
      </c>
    </row>
    <row r="281" spans="1:33">
      <c r="A281" t="s">
        <v>12557</v>
      </c>
      <c r="B281">
        <v>2908524</v>
      </c>
      <c r="C281" t="s">
        <v>12558</v>
      </c>
      <c r="D281" t="s">
        <v>12559</v>
      </c>
      <c r="E281" t="s">
        <v>262</v>
      </c>
      <c r="F281">
        <v>23</v>
      </c>
      <c r="G281" t="s">
        <v>227</v>
      </c>
      <c r="H281">
        <v>8230</v>
      </c>
      <c r="I281" t="s">
        <v>8780</v>
      </c>
      <c r="J281" t="s">
        <v>8779</v>
      </c>
      <c r="K281" t="s">
        <v>8781</v>
      </c>
      <c r="L281">
        <v>19660822</v>
      </c>
      <c r="M281" t="s">
        <v>12557</v>
      </c>
      <c r="N281">
        <v>230114</v>
      </c>
      <c r="O281" t="s">
        <v>247</v>
      </c>
      <c r="Q281" t="s">
        <v>248</v>
      </c>
      <c r="S281" t="s">
        <v>8460</v>
      </c>
      <c r="T281" t="s">
        <v>11709</v>
      </c>
      <c r="U281" t="s">
        <v>227</v>
      </c>
      <c r="V281" t="s">
        <v>12560</v>
      </c>
      <c r="X281" t="s">
        <v>267</v>
      </c>
      <c r="Z281" t="s">
        <v>229</v>
      </c>
      <c r="AG281" t="s">
        <v>253</v>
      </c>
    </row>
    <row r="282" spans="1:33">
      <c r="A282" t="s">
        <v>12561</v>
      </c>
      <c r="B282">
        <v>2908120</v>
      </c>
      <c r="C282" t="s">
        <v>12562</v>
      </c>
      <c r="D282" t="s">
        <v>12563</v>
      </c>
      <c r="E282" t="s">
        <v>242</v>
      </c>
      <c r="F282">
        <v>23</v>
      </c>
      <c r="G282" t="s">
        <v>227</v>
      </c>
      <c r="H282">
        <v>8230</v>
      </c>
      <c r="I282" t="s">
        <v>8780</v>
      </c>
      <c r="J282" t="s">
        <v>8779</v>
      </c>
      <c r="K282" t="s">
        <v>8781</v>
      </c>
      <c r="L282">
        <v>19511212</v>
      </c>
      <c r="M282" t="s">
        <v>12561</v>
      </c>
      <c r="N282">
        <v>230114</v>
      </c>
      <c r="O282" t="s">
        <v>247</v>
      </c>
      <c r="Q282" t="s">
        <v>248</v>
      </c>
      <c r="S282" t="s">
        <v>8460</v>
      </c>
      <c r="T282" t="s">
        <v>12148</v>
      </c>
      <c r="U282" t="s">
        <v>227</v>
      </c>
      <c r="V282" t="s">
        <v>12564</v>
      </c>
      <c r="X282" t="s">
        <v>343</v>
      </c>
      <c r="Z282" t="s">
        <v>229</v>
      </c>
      <c r="AG282" t="s">
        <v>253</v>
      </c>
    </row>
    <row r="283" spans="1:33">
      <c r="A283" t="s">
        <v>12565</v>
      </c>
      <c r="B283">
        <v>3116011</v>
      </c>
      <c r="C283" t="s">
        <v>12566</v>
      </c>
      <c r="D283" t="s">
        <v>12567</v>
      </c>
      <c r="E283" t="s">
        <v>242</v>
      </c>
      <c r="F283">
        <v>23</v>
      </c>
      <c r="G283" t="s">
        <v>227</v>
      </c>
      <c r="H283">
        <v>8230</v>
      </c>
      <c r="I283" t="s">
        <v>8780</v>
      </c>
      <c r="J283" t="s">
        <v>8779</v>
      </c>
      <c r="K283" t="s">
        <v>8781</v>
      </c>
      <c r="L283">
        <v>19850908</v>
      </c>
      <c r="M283" t="s">
        <v>12565</v>
      </c>
      <c r="N283">
        <v>230114</v>
      </c>
      <c r="O283" t="s">
        <v>247</v>
      </c>
      <c r="Q283" t="s">
        <v>248</v>
      </c>
      <c r="S283" t="s">
        <v>8460</v>
      </c>
      <c r="T283" t="s">
        <v>830</v>
      </c>
      <c r="U283" t="s">
        <v>227</v>
      </c>
      <c r="V283" t="s">
        <v>12568</v>
      </c>
      <c r="X283" t="s">
        <v>267</v>
      </c>
      <c r="Z283" t="s">
        <v>229</v>
      </c>
      <c r="AG283" t="s">
        <v>253</v>
      </c>
    </row>
    <row r="284" spans="1:33">
      <c r="A284" t="s">
        <v>12569</v>
      </c>
      <c r="B284">
        <v>2988633</v>
      </c>
      <c r="C284" t="s">
        <v>12570</v>
      </c>
      <c r="D284" t="s">
        <v>5640</v>
      </c>
      <c r="E284" t="s">
        <v>242</v>
      </c>
      <c r="F284">
        <v>23</v>
      </c>
      <c r="G284" t="s">
        <v>227</v>
      </c>
      <c r="H284">
        <v>8230</v>
      </c>
      <c r="I284" t="s">
        <v>8780</v>
      </c>
      <c r="J284" t="s">
        <v>8779</v>
      </c>
      <c r="K284" t="s">
        <v>8781</v>
      </c>
      <c r="L284">
        <v>19640919</v>
      </c>
      <c r="M284" t="s">
        <v>12569</v>
      </c>
      <c r="N284">
        <v>230114</v>
      </c>
      <c r="O284" t="s">
        <v>247</v>
      </c>
      <c r="Q284" t="s">
        <v>248</v>
      </c>
      <c r="S284" t="s">
        <v>8460</v>
      </c>
      <c r="T284" t="s">
        <v>4997</v>
      </c>
      <c r="U284" t="s">
        <v>227</v>
      </c>
      <c r="V284" t="s">
        <v>12571</v>
      </c>
      <c r="X284" t="s">
        <v>349</v>
      </c>
      <c r="Z284" t="s">
        <v>229</v>
      </c>
      <c r="AG284" t="s">
        <v>253</v>
      </c>
    </row>
    <row r="285" spans="1:33">
      <c r="A285" t="s">
        <v>12572</v>
      </c>
      <c r="B285">
        <v>2988128</v>
      </c>
      <c r="C285" t="s">
        <v>12573</v>
      </c>
      <c r="D285" t="s">
        <v>12574</v>
      </c>
      <c r="E285" t="s">
        <v>242</v>
      </c>
      <c r="F285">
        <v>23</v>
      </c>
      <c r="G285" t="s">
        <v>227</v>
      </c>
      <c r="H285">
        <v>8230</v>
      </c>
      <c r="I285" t="s">
        <v>8780</v>
      </c>
      <c r="J285" t="s">
        <v>8779</v>
      </c>
      <c r="K285" t="s">
        <v>8781</v>
      </c>
      <c r="L285">
        <v>19560322</v>
      </c>
      <c r="M285" t="s">
        <v>12572</v>
      </c>
      <c r="N285">
        <v>230114</v>
      </c>
      <c r="O285" t="s">
        <v>247</v>
      </c>
      <c r="Q285" t="s">
        <v>248</v>
      </c>
      <c r="S285" t="s">
        <v>8460</v>
      </c>
      <c r="T285" t="s">
        <v>12271</v>
      </c>
      <c r="U285" t="s">
        <v>227</v>
      </c>
      <c r="V285" t="s">
        <v>12575</v>
      </c>
      <c r="X285" t="s">
        <v>267</v>
      </c>
      <c r="Z285" t="s">
        <v>229</v>
      </c>
      <c r="AG285" t="s">
        <v>253</v>
      </c>
    </row>
    <row r="286" spans="1:33">
      <c r="A286" t="s">
        <v>12576</v>
      </c>
      <c r="B286">
        <v>25311719</v>
      </c>
      <c r="C286" t="s">
        <v>12577</v>
      </c>
      <c r="D286" t="s">
        <v>12578</v>
      </c>
      <c r="E286" t="s">
        <v>242</v>
      </c>
      <c r="F286">
        <v>23</v>
      </c>
      <c r="G286" t="s">
        <v>227</v>
      </c>
      <c r="H286">
        <v>8230</v>
      </c>
      <c r="I286" t="s">
        <v>8780</v>
      </c>
      <c r="J286" t="s">
        <v>8779</v>
      </c>
      <c r="K286" t="s">
        <v>8781</v>
      </c>
      <c r="L286">
        <v>19740821</v>
      </c>
      <c r="M286" t="s">
        <v>12576</v>
      </c>
      <c r="N286">
        <v>230114</v>
      </c>
      <c r="O286" t="s">
        <v>247</v>
      </c>
      <c r="Q286" t="s">
        <v>248</v>
      </c>
      <c r="S286" t="s">
        <v>8460</v>
      </c>
      <c r="T286" t="s">
        <v>10029</v>
      </c>
      <c r="U286" t="s">
        <v>227</v>
      </c>
      <c r="V286" t="s">
        <v>12579</v>
      </c>
      <c r="W286" t="s">
        <v>12580</v>
      </c>
      <c r="X286" t="s">
        <v>267</v>
      </c>
      <c r="Z286" t="s">
        <v>229</v>
      </c>
      <c r="AG286" t="s">
        <v>253</v>
      </c>
    </row>
    <row r="287" spans="1:33">
      <c r="A287" t="s">
        <v>12581</v>
      </c>
      <c r="B287">
        <v>2907725</v>
      </c>
      <c r="C287" t="s">
        <v>12582</v>
      </c>
      <c r="D287" t="s">
        <v>12583</v>
      </c>
      <c r="E287" t="s">
        <v>242</v>
      </c>
      <c r="F287">
        <v>23</v>
      </c>
      <c r="G287" t="s">
        <v>227</v>
      </c>
      <c r="H287">
        <v>8230</v>
      </c>
      <c r="I287" t="s">
        <v>8780</v>
      </c>
      <c r="J287" t="s">
        <v>8779</v>
      </c>
      <c r="K287" t="s">
        <v>8781</v>
      </c>
      <c r="L287">
        <v>19540528</v>
      </c>
      <c r="M287" t="s">
        <v>12581</v>
      </c>
      <c r="N287">
        <v>230114</v>
      </c>
      <c r="O287" t="s">
        <v>247</v>
      </c>
      <c r="Q287" t="s">
        <v>248</v>
      </c>
      <c r="S287" t="s">
        <v>8460</v>
      </c>
      <c r="T287" t="s">
        <v>8760</v>
      </c>
      <c r="U287" t="s">
        <v>227</v>
      </c>
      <c r="V287" t="s">
        <v>12584</v>
      </c>
      <c r="X287" t="s">
        <v>267</v>
      </c>
      <c r="Z287" t="s">
        <v>229</v>
      </c>
      <c r="AG287" t="s">
        <v>253</v>
      </c>
    </row>
    <row r="288" spans="1:33">
      <c r="A288" t="s">
        <v>12585</v>
      </c>
      <c r="B288">
        <v>59229128</v>
      </c>
      <c r="C288" t="s">
        <v>12586</v>
      </c>
      <c r="D288" t="s">
        <v>12587</v>
      </c>
      <c r="E288" t="s">
        <v>262</v>
      </c>
      <c r="F288">
        <v>23</v>
      </c>
      <c r="G288" t="s">
        <v>227</v>
      </c>
      <c r="H288">
        <v>8230</v>
      </c>
      <c r="I288" t="s">
        <v>8780</v>
      </c>
      <c r="J288" t="s">
        <v>8779</v>
      </c>
      <c r="K288" t="s">
        <v>8781</v>
      </c>
      <c r="L288">
        <v>19890822</v>
      </c>
      <c r="M288" t="s">
        <v>12585</v>
      </c>
      <c r="N288">
        <v>230114</v>
      </c>
      <c r="O288" t="s">
        <v>247</v>
      </c>
      <c r="Q288" t="s">
        <v>248</v>
      </c>
      <c r="S288" t="s">
        <v>8460</v>
      </c>
      <c r="T288" t="s">
        <v>12265</v>
      </c>
      <c r="U288" t="s">
        <v>227</v>
      </c>
      <c r="V288" t="s">
        <v>12588</v>
      </c>
      <c r="X288" t="s">
        <v>267</v>
      </c>
      <c r="Z288" t="s">
        <v>229</v>
      </c>
      <c r="AG288" t="s">
        <v>253</v>
      </c>
    </row>
    <row r="289" spans="1:33">
      <c r="A289" t="s">
        <v>12589</v>
      </c>
      <c r="B289">
        <v>2988835</v>
      </c>
      <c r="C289" t="s">
        <v>12590</v>
      </c>
      <c r="D289" t="s">
        <v>12591</v>
      </c>
      <c r="E289" t="s">
        <v>242</v>
      </c>
      <c r="F289">
        <v>23</v>
      </c>
      <c r="G289" t="s">
        <v>227</v>
      </c>
      <c r="H289">
        <v>8230</v>
      </c>
      <c r="I289" t="s">
        <v>8780</v>
      </c>
      <c r="J289" t="s">
        <v>8779</v>
      </c>
      <c r="K289" t="s">
        <v>8781</v>
      </c>
      <c r="L289">
        <v>19620408</v>
      </c>
      <c r="M289" t="s">
        <v>12589</v>
      </c>
      <c r="N289">
        <v>230114</v>
      </c>
      <c r="O289" t="s">
        <v>247</v>
      </c>
      <c r="Q289" t="s">
        <v>248</v>
      </c>
      <c r="S289" t="s">
        <v>8460</v>
      </c>
      <c r="T289" t="s">
        <v>8804</v>
      </c>
      <c r="U289" t="s">
        <v>227</v>
      </c>
      <c r="V289" t="s">
        <v>12592</v>
      </c>
      <c r="X289" t="s">
        <v>267</v>
      </c>
      <c r="Z289" t="s">
        <v>229</v>
      </c>
      <c r="AG289" t="s">
        <v>253</v>
      </c>
    </row>
    <row r="290" spans="1:33">
      <c r="A290" t="s">
        <v>12593</v>
      </c>
      <c r="B290">
        <v>85744937</v>
      </c>
      <c r="C290" t="s">
        <v>12594</v>
      </c>
      <c r="D290" t="s">
        <v>12595</v>
      </c>
      <c r="E290" t="s">
        <v>262</v>
      </c>
      <c r="F290">
        <v>23</v>
      </c>
      <c r="G290" t="s">
        <v>227</v>
      </c>
      <c r="H290">
        <v>8230</v>
      </c>
      <c r="I290" t="s">
        <v>8780</v>
      </c>
      <c r="J290" t="s">
        <v>8779</v>
      </c>
      <c r="K290" t="s">
        <v>8781</v>
      </c>
      <c r="L290">
        <v>19910224</v>
      </c>
      <c r="M290" t="s">
        <v>12593</v>
      </c>
      <c r="N290">
        <v>230114</v>
      </c>
      <c r="O290" t="s">
        <v>247</v>
      </c>
      <c r="Q290" t="s">
        <v>248</v>
      </c>
      <c r="S290" t="s">
        <v>8460</v>
      </c>
      <c r="T290" t="s">
        <v>2168</v>
      </c>
      <c r="U290" t="s">
        <v>227</v>
      </c>
      <c r="V290" t="s">
        <v>12596</v>
      </c>
      <c r="X290" t="s">
        <v>267</v>
      </c>
      <c r="Z290" t="s">
        <v>229</v>
      </c>
      <c r="AG290" t="s">
        <v>253</v>
      </c>
    </row>
    <row r="291" spans="1:33">
      <c r="A291" t="s">
        <v>12597</v>
      </c>
      <c r="B291">
        <v>2987834</v>
      </c>
      <c r="C291" t="s">
        <v>12598</v>
      </c>
      <c r="D291" t="s">
        <v>12599</v>
      </c>
      <c r="E291" t="s">
        <v>242</v>
      </c>
      <c r="F291">
        <v>23</v>
      </c>
      <c r="G291" t="s">
        <v>227</v>
      </c>
      <c r="H291">
        <v>8230</v>
      </c>
      <c r="I291" t="s">
        <v>8780</v>
      </c>
      <c r="J291" t="s">
        <v>8779</v>
      </c>
      <c r="K291" t="s">
        <v>8781</v>
      </c>
      <c r="L291">
        <v>19540522</v>
      </c>
      <c r="M291" t="s">
        <v>12597</v>
      </c>
      <c r="N291">
        <v>230114</v>
      </c>
      <c r="O291" t="s">
        <v>247</v>
      </c>
      <c r="Q291" t="s">
        <v>248</v>
      </c>
      <c r="S291" t="s">
        <v>8460</v>
      </c>
      <c r="T291" t="s">
        <v>8760</v>
      </c>
      <c r="U291" t="s">
        <v>227</v>
      </c>
      <c r="V291" t="s">
        <v>12600</v>
      </c>
      <c r="X291" t="s">
        <v>349</v>
      </c>
      <c r="Z291" t="s">
        <v>229</v>
      </c>
      <c r="AG291" t="s">
        <v>253</v>
      </c>
    </row>
    <row r="292" spans="1:33">
      <c r="A292" t="s">
        <v>12601</v>
      </c>
      <c r="B292">
        <v>63894737</v>
      </c>
      <c r="C292" t="s">
        <v>12602</v>
      </c>
      <c r="D292" t="s">
        <v>12603</v>
      </c>
      <c r="E292" t="s">
        <v>262</v>
      </c>
      <c r="F292">
        <v>23</v>
      </c>
      <c r="G292" t="s">
        <v>227</v>
      </c>
      <c r="H292">
        <v>8230</v>
      </c>
      <c r="I292" t="s">
        <v>8780</v>
      </c>
      <c r="J292" t="s">
        <v>8779</v>
      </c>
      <c r="K292" t="s">
        <v>8781</v>
      </c>
      <c r="L292">
        <v>19941007</v>
      </c>
      <c r="M292" t="s">
        <v>12601</v>
      </c>
      <c r="N292">
        <v>230114</v>
      </c>
      <c r="O292" t="s">
        <v>247</v>
      </c>
      <c r="Q292" t="s">
        <v>248</v>
      </c>
      <c r="S292" t="s">
        <v>8460</v>
      </c>
      <c r="T292" t="s">
        <v>3679</v>
      </c>
      <c r="U292" t="s">
        <v>227</v>
      </c>
      <c r="V292" t="s">
        <v>12604</v>
      </c>
      <c r="X292" t="s">
        <v>267</v>
      </c>
      <c r="Z292" t="s">
        <v>229</v>
      </c>
      <c r="AG292" t="s">
        <v>253</v>
      </c>
    </row>
    <row r="293" spans="1:33">
      <c r="A293" t="s">
        <v>12605</v>
      </c>
      <c r="B293">
        <v>50943930</v>
      </c>
      <c r="C293" t="s">
        <v>12606</v>
      </c>
      <c r="D293" t="s">
        <v>12607</v>
      </c>
      <c r="E293" t="s">
        <v>242</v>
      </c>
      <c r="F293">
        <v>23</v>
      </c>
      <c r="G293" t="s">
        <v>227</v>
      </c>
      <c r="H293">
        <v>8230</v>
      </c>
      <c r="I293" t="s">
        <v>8780</v>
      </c>
      <c r="J293" t="s">
        <v>8779</v>
      </c>
      <c r="K293" t="s">
        <v>8781</v>
      </c>
      <c r="L293">
        <v>19790515</v>
      </c>
      <c r="M293" t="s">
        <v>12605</v>
      </c>
      <c r="N293">
        <v>230114</v>
      </c>
      <c r="O293" t="s">
        <v>247</v>
      </c>
      <c r="Q293" t="s">
        <v>248</v>
      </c>
      <c r="S293" t="s">
        <v>8460</v>
      </c>
      <c r="T293" t="s">
        <v>6109</v>
      </c>
      <c r="U293" t="s">
        <v>227</v>
      </c>
      <c r="V293" t="s">
        <v>12608</v>
      </c>
      <c r="X293" t="s">
        <v>267</v>
      </c>
      <c r="Z293" t="s">
        <v>229</v>
      </c>
      <c r="AG293" t="s">
        <v>253</v>
      </c>
    </row>
    <row r="294" spans="1:33">
      <c r="A294" t="s">
        <v>12609</v>
      </c>
      <c r="B294">
        <v>52819025</v>
      </c>
      <c r="C294" t="s">
        <v>12610</v>
      </c>
      <c r="D294" t="s">
        <v>12611</v>
      </c>
      <c r="E294" t="s">
        <v>262</v>
      </c>
      <c r="F294">
        <v>23</v>
      </c>
      <c r="G294" t="s">
        <v>227</v>
      </c>
      <c r="H294">
        <v>8230</v>
      </c>
      <c r="I294" t="s">
        <v>8780</v>
      </c>
      <c r="J294" t="s">
        <v>8779</v>
      </c>
      <c r="K294" t="s">
        <v>8781</v>
      </c>
      <c r="L294">
        <v>19710923</v>
      </c>
      <c r="M294" t="s">
        <v>12609</v>
      </c>
      <c r="N294">
        <v>230114</v>
      </c>
      <c r="O294" t="s">
        <v>247</v>
      </c>
      <c r="Q294" t="s">
        <v>248</v>
      </c>
      <c r="S294" t="s">
        <v>8460</v>
      </c>
      <c r="T294" t="s">
        <v>10029</v>
      </c>
      <c r="U294" t="s">
        <v>227</v>
      </c>
      <c r="V294" t="s">
        <v>12612</v>
      </c>
      <c r="X294" t="s">
        <v>267</v>
      </c>
      <c r="Z294" t="s">
        <v>229</v>
      </c>
      <c r="AG294" t="s">
        <v>253</v>
      </c>
    </row>
    <row r="295" spans="1:33">
      <c r="A295" t="s">
        <v>12613</v>
      </c>
      <c r="B295">
        <v>2988532</v>
      </c>
      <c r="C295" t="s">
        <v>12614</v>
      </c>
      <c r="D295" t="s">
        <v>12615</v>
      </c>
      <c r="E295" t="s">
        <v>242</v>
      </c>
      <c r="F295">
        <v>23</v>
      </c>
      <c r="G295" t="s">
        <v>227</v>
      </c>
      <c r="H295">
        <v>8230</v>
      </c>
      <c r="I295" t="s">
        <v>8780</v>
      </c>
      <c r="J295" t="s">
        <v>8779</v>
      </c>
      <c r="K295" t="s">
        <v>8781</v>
      </c>
      <c r="L295">
        <v>19430509</v>
      </c>
      <c r="M295" t="s">
        <v>12613</v>
      </c>
      <c r="N295">
        <v>230114</v>
      </c>
      <c r="O295" t="s">
        <v>247</v>
      </c>
      <c r="Q295" t="s">
        <v>248</v>
      </c>
      <c r="S295" t="s">
        <v>8460</v>
      </c>
      <c r="T295" t="s">
        <v>12616</v>
      </c>
      <c r="U295" t="s">
        <v>227</v>
      </c>
      <c r="V295" t="s">
        <v>12617</v>
      </c>
      <c r="X295" t="s">
        <v>267</v>
      </c>
      <c r="Z295" t="s">
        <v>229</v>
      </c>
      <c r="AG295" t="s">
        <v>253</v>
      </c>
    </row>
    <row r="296" spans="1:33">
      <c r="A296" t="s">
        <v>12618</v>
      </c>
      <c r="B296">
        <v>39266935</v>
      </c>
      <c r="C296" t="s">
        <v>12619</v>
      </c>
      <c r="D296" t="s">
        <v>12620</v>
      </c>
      <c r="E296" t="s">
        <v>262</v>
      </c>
      <c r="F296">
        <v>23</v>
      </c>
      <c r="G296" t="s">
        <v>227</v>
      </c>
      <c r="H296">
        <v>8230</v>
      </c>
      <c r="I296" t="s">
        <v>8780</v>
      </c>
      <c r="J296" t="s">
        <v>8779</v>
      </c>
      <c r="K296" t="s">
        <v>8781</v>
      </c>
      <c r="L296">
        <v>19950411</v>
      </c>
      <c r="M296" t="s">
        <v>12618</v>
      </c>
      <c r="N296">
        <v>230114</v>
      </c>
      <c r="O296" t="s">
        <v>247</v>
      </c>
      <c r="Q296" t="s">
        <v>248</v>
      </c>
      <c r="S296" t="s">
        <v>8460</v>
      </c>
      <c r="T296" t="s">
        <v>10620</v>
      </c>
      <c r="U296" t="s">
        <v>227</v>
      </c>
      <c r="V296" t="s">
        <v>12621</v>
      </c>
      <c r="W296" t="s">
        <v>12622</v>
      </c>
      <c r="X296" t="s">
        <v>267</v>
      </c>
      <c r="Z296" t="s">
        <v>229</v>
      </c>
      <c r="AG296" t="s">
        <v>253</v>
      </c>
    </row>
    <row r="297" spans="1:33">
      <c r="A297" t="s">
        <v>12623</v>
      </c>
      <c r="B297">
        <v>2987632</v>
      </c>
      <c r="C297" t="s">
        <v>8785</v>
      </c>
      <c r="D297" t="s">
        <v>12624</v>
      </c>
      <c r="E297" t="s">
        <v>242</v>
      </c>
      <c r="F297">
        <v>23</v>
      </c>
      <c r="G297" t="s">
        <v>227</v>
      </c>
      <c r="H297">
        <v>8230</v>
      </c>
      <c r="I297" t="s">
        <v>8780</v>
      </c>
      <c r="J297" t="s">
        <v>8779</v>
      </c>
      <c r="K297" t="s">
        <v>8781</v>
      </c>
      <c r="L297">
        <v>19420520</v>
      </c>
      <c r="M297" t="s">
        <v>12623</v>
      </c>
      <c r="N297">
        <v>230114</v>
      </c>
      <c r="O297" t="s">
        <v>247</v>
      </c>
      <c r="Q297" t="s">
        <v>248</v>
      </c>
      <c r="S297" t="s">
        <v>8460</v>
      </c>
      <c r="T297" t="s">
        <v>8782</v>
      </c>
      <c r="U297" t="s">
        <v>227</v>
      </c>
      <c r="V297" t="s">
        <v>12625</v>
      </c>
      <c r="X297" t="s">
        <v>267</v>
      </c>
      <c r="Y297" t="s">
        <v>12626</v>
      </c>
      <c r="Z297" t="s">
        <v>680</v>
      </c>
      <c r="AG297" t="s">
        <v>253</v>
      </c>
    </row>
    <row r="298" spans="1:33">
      <c r="A298" t="s">
        <v>12627</v>
      </c>
      <c r="B298">
        <v>2987733</v>
      </c>
      <c r="C298" t="s">
        <v>12628</v>
      </c>
      <c r="D298" t="s">
        <v>12629</v>
      </c>
      <c r="E298" t="s">
        <v>262</v>
      </c>
      <c r="F298">
        <v>23</v>
      </c>
      <c r="G298" t="s">
        <v>227</v>
      </c>
      <c r="H298">
        <v>8230</v>
      </c>
      <c r="I298" t="s">
        <v>8780</v>
      </c>
      <c r="J298" t="s">
        <v>8779</v>
      </c>
      <c r="K298" t="s">
        <v>8781</v>
      </c>
      <c r="L298">
        <v>19561222</v>
      </c>
      <c r="M298" t="s">
        <v>12627</v>
      </c>
      <c r="N298">
        <v>230114</v>
      </c>
      <c r="O298" t="s">
        <v>247</v>
      </c>
      <c r="Q298" t="s">
        <v>248</v>
      </c>
      <c r="S298" t="s">
        <v>8460</v>
      </c>
      <c r="T298" t="s">
        <v>12630</v>
      </c>
      <c r="U298" t="s">
        <v>227</v>
      </c>
      <c r="V298" t="s">
        <v>12631</v>
      </c>
      <c r="X298" t="s">
        <v>267</v>
      </c>
      <c r="Z298" t="s">
        <v>229</v>
      </c>
      <c r="AG298" t="s">
        <v>253</v>
      </c>
    </row>
    <row r="299" spans="1:33">
      <c r="A299" t="s">
        <v>12632</v>
      </c>
      <c r="B299">
        <v>39286028</v>
      </c>
      <c r="C299" t="s">
        <v>12633</v>
      </c>
      <c r="D299" t="s">
        <v>12634</v>
      </c>
      <c r="E299" t="s">
        <v>262</v>
      </c>
      <c r="F299">
        <v>23</v>
      </c>
      <c r="G299" t="s">
        <v>227</v>
      </c>
      <c r="H299">
        <v>8230</v>
      </c>
      <c r="I299" t="s">
        <v>8780</v>
      </c>
      <c r="J299" t="s">
        <v>8779</v>
      </c>
      <c r="K299" t="s">
        <v>8781</v>
      </c>
      <c r="L299">
        <v>19930908</v>
      </c>
      <c r="M299" t="s">
        <v>12632</v>
      </c>
      <c r="N299">
        <v>230114</v>
      </c>
      <c r="O299" t="s">
        <v>247</v>
      </c>
      <c r="Q299" t="s">
        <v>248</v>
      </c>
      <c r="S299" t="s">
        <v>8460</v>
      </c>
      <c r="T299" t="s">
        <v>8737</v>
      </c>
      <c r="U299" t="s">
        <v>227</v>
      </c>
      <c r="V299" t="s">
        <v>12635</v>
      </c>
      <c r="X299" t="s">
        <v>267</v>
      </c>
      <c r="Z299" t="s">
        <v>229</v>
      </c>
      <c r="AG299" t="s">
        <v>253</v>
      </c>
    </row>
    <row r="300" spans="1:33">
      <c r="A300" t="s">
        <v>12636</v>
      </c>
      <c r="B300">
        <v>50943526</v>
      </c>
      <c r="C300" t="s">
        <v>12637</v>
      </c>
      <c r="D300" t="s">
        <v>12638</v>
      </c>
      <c r="E300" t="s">
        <v>262</v>
      </c>
      <c r="F300">
        <v>23</v>
      </c>
      <c r="G300" t="s">
        <v>227</v>
      </c>
      <c r="H300">
        <v>8230</v>
      </c>
      <c r="I300" t="s">
        <v>8780</v>
      </c>
      <c r="J300" t="s">
        <v>8779</v>
      </c>
      <c r="K300" t="s">
        <v>8781</v>
      </c>
      <c r="L300">
        <v>19931008</v>
      </c>
      <c r="M300" t="s">
        <v>12636</v>
      </c>
      <c r="N300">
        <v>230114</v>
      </c>
      <c r="O300" t="s">
        <v>247</v>
      </c>
      <c r="Q300" t="s">
        <v>248</v>
      </c>
      <c r="S300" t="s">
        <v>8460</v>
      </c>
      <c r="T300" t="s">
        <v>1801</v>
      </c>
      <c r="U300" t="s">
        <v>227</v>
      </c>
      <c r="V300" t="s">
        <v>12639</v>
      </c>
      <c r="X300" t="s">
        <v>267</v>
      </c>
      <c r="Z300" t="s">
        <v>229</v>
      </c>
      <c r="AG300" t="s">
        <v>253</v>
      </c>
    </row>
    <row r="301" spans="1:33">
      <c r="A301" t="s">
        <v>12640</v>
      </c>
      <c r="B301">
        <v>2908019</v>
      </c>
      <c r="C301" t="s">
        <v>12641</v>
      </c>
      <c r="D301" t="s">
        <v>12642</v>
      </c>
      <c r="E301" t="s">
        <v>242</v>
      </c>
      <c r="F301">
        <v>23</v>
      </c>
      <c r="G301" t="s">
        <v>227</v>
      </c>
      <c r="H301">
        <v>8230</v>
      </c>
      <c r="I301" t="s">
        <v>8780</v>
      </c>
      <c r="J301" t="s">
        <v>8779</v>
      </c>
      <c r="K301" t="s">
        <v>8781</v>
      </c>
      <c r="L301">
        <v>19530528</v>
      </c>
      <c r="M301" t="s">
        <v>12640</v>
      </c>
      <c r="N301">
        <v>230114</v>
      </c>
      <c r="O301" t="s">
        <v>247</v>
      </c>
      <c r="Q301" t="s">
        <v>248</v>
      </c>
      <c r="S301" t="s">
        <v>8460</v>
      </c>
      <c r="T301" t="s">
        <v>3112</v>
      </c>
      <c r="U301" t="s">
        <v>227</v>
      </c>
      <c r="V301" t="s">
        <v>12643</v>
      </c>
      <c r="X301" t="s">
        <v>343</v>
      </c>
      <c r="Z301" t="s">
        <v>229</v>
      </c>
      <c r="AG301" t="s">
        <v>253</v>
      </c>
    </row>
    <row r="302" spans="1:33">
      <c r="A302" t="s">
        <v>12644</v>
      </c>
      <c r="B302">
        <v>85745029</v>
      </c>
      <c r="C302" t="s">
        <v>12645</v>
      </c>
      <c r="D302" t="s">
        <v>12646</v>
      </c>
      <c r="E302" t="s">
        <v>262</v>
      </c>
      <c r="F302">
        <v>23</v>
      </c>
      <c r="G302" t="s">
        <v>227</v>
      </c>
      <c r="H302">
        <v>8230</v>
      </c>
      <c r="I302" t="s">
        <v>8780</v>
      </c>
      <c r="J302" t="s">
        <v>8779</v>
      </c>
      <c r="K302" t="s">
        <v>8781</v>
      </c>
      <c r="L302">
        <v>19910502</v>
      </c>
      <c r="M302" t="s">
        <v>12644</v>
      </c>
      <c r="N302">
        <v>230114</v>
      </c>
      <c r="O302" t="s">
        <v>247</v>
      </c>
      <c r="Q302" t="s">
        <v>248</v>
      </c>
      <c r="S302" t="s">
        <v>8460</v>
      </c>
      <c r="T302" t="s">
        <v>12647</v>
      </c>
      <c r="U302" t="s">
        <v>227</v>
      </c>
      <c r="V302" t="s">
        <v>12648</v>
      </c>
      <c r="X302" t="s">
        <v>267</v>
      </c>
      <c r="Z302" t="s">
        <v>229</v>
      </c>
      <c r="AG302" t="s">
        <v>253</v>
      </c>
    </row>
    <row r="303" spans="1:33">
      <c r="A303" t="s">
        <v>12649</v>
      </c>
      <c r="B303">
        <v>52818428</v>
      </c>
      <c r="C303" t="s">
        <v>12650</v>
      </c>
      <c r="D303" t="s">
        <v>12651</v>
      </c>
      <c r="E303" t="s">
        <v>242</v>
      </c>
      <c r="F303">
        <v>23</v>
      </c>
      <c r="G303" t="s">
        <v>227</v>
      </c>
      <c r="H303">
        <v>8230</v>
      </c>
      <c r="I303" t="s">
        <v>8780</v>
      </c>
      <c r="J303" t="s">
        <v>8779</v>
      </c>
      <c r="K303" t="s">
        <v>8781</v>
      </c>
      <c r="L303">
        <v>19761004</v>
      </c>
      <c r="M303" t="s">
        <v>12649</v>
      </c>
      <c r="N303">
        <v>230114</v>
      </c>
      <c r="O303" t="s">
        <v>247</v>
      </c>
      <c r="Q303" t="s">
        <v>248</v>
      </c>
      <c r="S303" t="s">
        <v>8460</v>
      </c>
      <c r="T303" t="s">
        <v>11623</v>
      </c>
      <c r="U303" t="s">
        <v>227</v>
      </c>
      <c r="V303" t="s">
        <v>12652</v>
      </c>
      <c r="W303" t="s">
        <v>12653</v>
      </c>
      <c r="X303" t="s">
        <v>267</v>
      </c>
      <c r="Z303" t="s">
        <v>229</v>
      </c>
      <c r="AG303" t="s">
        <v>253</v>
      </c>
    </row>
    <row r="304" spans="1:33">
      <c r="A304" t="s">
        <v>12654</v>
      </c>
      <c r="B304">
        <v>63893635</v>
      </c>
      <c r="C304" t="s">
        <v>12655</v>
      </c>
      <c r="D304" t="s">
        <v>12656</v>
      </c>
      <c r="E304" t="s">
        <v>262</v>
      </c>
      <c r="F304">
        <v>23</v>
      </c>
      <c r="G304" t="s">
        <v>227</v>
      </c>
      <c r="H304">
        <v>8230</v>
      </c>
      <c r="I304" t="s">
        <v>8780</v>
      </c>
      <c r="J304" t="s">
        <v>8779</v>
      </c>
      <c r="K304" t="s">
        <v>8781</v>
      </c>
      <c r="L304">
        <v>19950104</v>
      </c>
      <c r="M304" t="s">
        <v>12654</v>
      </c>
      <c r="N304">
        <v>230114</v>
      </c>
      <c r="O304" t="s">
        <v>247</v>
      </c>
      <c r="Q304" t="s">
        <v>248</v>
      </c>
      <c r="S304" t="s">
        <v>8460</v>
      </c>
      <c r="T304" t="s">
        <v>12271</v>
      </c>
      <c r="U304" t="s">
        <v>227</v>
      </c>
      <c r="V304" t="s">
        <v>12657</v>
      </c>
      <c r="X304" t="s">
        <v>267</v>
      </c>
      <c r="Z304" t="s">
        <v>229</v>
      </c>
      <c r="AG304" t="s">
        <v>253</v>
      </c>
    </row>
    <row r="305" spans="1:33">
      <c r="A305" t="s">
        <v>12658</v>
      </c>
      <c r="B305">
        <v>2988734</v>
      </c>
      <c r="C305" t="s">
        <v>12659</v>
      </c>
      <c r="D305" t="s">
        <v>12660</v>
      </c>
      <c r="E305" t="s">
        <v>242</v>
      </c>
      <c r="F305">
        <v>23</v>
      </c>
      <c r="G305" t="s">
        <v>227</v>
      </c>
      <c r="H305">
        <v>8230</v>
      </c>
      <c r="I305" t="s">
        <v>8780</v>
      </c>
      <c r="J305" t="s">
        <v>8779</v>
      </c>
      <c r="K305" t="s">
        <v>8781</v>
      </c>
      <c r="L305">
        <v>19670406</v>
      </c>
      <c r="M305" t="s">
        <v>12658</v>
      </c>
      <c r="N305">
        <v>230114</v>
      </c>
      <c r="O305" t="s">
        <v>247</v>
      </c>
      <c r="Q305" t="s">
        <v>248</v>
      </c>
      <c r="S305" t="s">
        <v>8460</v>
      </c>
      <c r="T305" t="s">
        <v>12661</v>
      </c>
      <c r="U305" t="s">
        <v>227</v>
      </c>
      <c r="V305" t="s">
        <v>12662</v>
      </c>
      <c r="X305" t="s">
        <v>267</v>
      </c>
      <c r="Z305" t="s">
        <v>229</v>
      </c>
      <c r="AG305" t="s">
        <v>253</v>
      </c>
    </row>
    <row r="306" spans="1:33">
      <c r="A306" t="s">
        <v>12663</v>
      </c>
      <c r="B306">
        <v>101051199</v>
      </c>
      <c r="C306" t="s">
        <v>12664</v>
      </c>
      <c r="D306" t="s">
        <v>12665</v>
      </c>
      <c r="E306" t="s">
        <v>262</v>
      </c>
      <c r="F306">
        <v>23</v>
      </c>
      <c r="G306" t="s">
        <v>227</v>
      </c>
      <c r="H306">
        <v>30234</v>
      </c>
      <c r="I306" t="s">
        <v>8794</v>
      </c>
      <c r="J306" t="s">
        <v>8793</v>
      </c>
      <c r="K306" t="s">
        <v>8795</v>
      </c>
      <c r="L306">
        <v>19970704</v>
      </c>
      <c r="M306" t="s">
        <v>12663</v>
      </c>
      <c r="N306">
        <v>230430</v>
      </c>
      <c r="Q306" t="s">
        <v>248</v>
      </c>
      <c r="S306" t="s">
        <v>8460</v>
      </c>
      <c r="T306" t="s">
        <v>11709</v>
      </c>
      <c r="U306" t="s">
        <v>227</v>
      </c>
      <c r="V306" t="s">
        <v>12666</v>
      </c>
      <c r="X306" t="s">
        <v>228</v>
      </c>
      <c r="Z306" t="s">
        <v>229</v>
      </c>
      <c r="AB306" t="s">
        <v>227</v>
      </c>
      <c r="AG306" t="s">
        <v>253</v>
      </c>
    </row>
    <row r="307" spans="1:33">
      <c r="A307" t="s">
        <v>12667</v>
      </c>
      <c r="B307">
        <v>49185330</v>
      </c>
      <c r="C307" t="s">
        <v>12668</v>
      </c>
      <c r="D307" t="s">
        <v>12669</v>
      </c>
      <c r="E307" t="s">
        <v>242</v>
      </c>
      <c r="F307">
        <v>23</v>
      </c>
      <c r="G307" t="s">
        <v>227</v>
      </c>
      <c r="H307">
        <v>30234</v>
      </c>
      <c r="I307" t="s">
        <v>8794</v>
      </c>
      <c r="J307" t="s">
        <v>8793</v>
      </c>
      <c r="K307" t="s">
        <v>8795</v>
      </c>
      <c r="L307">
        <v>19960913</v>
      </c>
      <c r="M307" t="s">
        <v>12667</v>
      </c>
      <c r="N307">
        <v>230430</v>
      </c>
      <c r="Q307" t="s">
        <v>248</v>
      </c>
      <c r="S307" t="s">
        <v>8460</v>
      </c>
      <c r="T307" t="s">
        <v>8804</v>
      </c>
      <c r="U307" t="s">
        <v>227</v>
      </c>
      <c r="V307" t="s">
        <v>12670</v>
      </c>
      <c r="X307" t="s">
        <v>228</v>
      </c>
      <c r="Z307" t="s">
        <v>229</v>
      </c>
      <c r="AG307" t="s">
        <v>253</v>
      </c>
    </row>
    <row r="308" spans="1:33">
      <c r="A308" t="s">
        <v>12671</v>
      </c>
      <c r="B308">
        <v>84929739</v>
      </c>
      <c r="C308" t="s">
        <v>8799</v>
      </c>
      <c r="D308" t="s">
        <v>12672</v>
      </c>
      <c r="E308" t="s">
        <v>242</v>
      </c>
      <c r="F308">
        <v>23</v>
      </c>
      <c r="G308" t="s">
        <v>227</v>
      </c>
      <c r="H308">
        <v>30234</v>
      </c>
      <c r="I308" t="s">
        <v>8794</v>
      </c>
      <c r="J308" t="s">
        <v>8793</v>
      </c>
      <c r="K308" t="s">
        <v>8795</v>
      </c>
      <c r="L308">
        <v>19900622</v>
      </c>
      <c r="M308" t="s">
        <v>12671</v>
      </c>
      <c r="N308">
        <v>230430</v>
      </c>
      <c r="Q308" t="s">
        <v>248</v>
      </c>
      <c r="S308" t="s">
        <v>8460</v>
      </c>
      <c r="T308" t="s">
        <v>8796</v>
      </c>
      <c r="U308" t="s">
        <v>227</v>
      </c>
      <c r="V308" t="s">
        <v>12673</v>
      </c>
      <c r="X308" t="s">
        <v>228</v>
      </c>
      <c r="Z308" t="s">
        <v>229</v>
      </c>
      <c r="AG308" t="s">
        <v>253</v>
      </c>
    </row>
    <row r="309" spans="1:33">
      <c r="A309" t="s">
        <v>12674</v>
      </c>
      <c r="B309">
        <v>45579333</v>
      </c>
      <c r="C309" t="s">
        <v>12675</v>
      </c>
      <c r="D309" t="s">
        <v>12676</v>
      </c>
      <c r="E309" t="s">
        <v>242</v>
      </c>
      <c r="F309">
        <v>23</v>
      </c>
      <c r="G309" t="s">
        <v>227</v>
      </c>
      <c r="H309">
        <v>30234</v>
      </c>
      <c r="I309" t="s">
        <v>8794</v>
      </c>
      <c r="J309" t="s">
        <v>8793</v>
      </c>
      <c r="K309" t="s">
        <v>8795</v>
      </c>
      <c r="L309">
        <v>19970706</v>
      </c>
      <c r="M309" t="s">
        <v>12674</v>
      </c>
      <c r="N309">
        <v>230430</v>
      </c>
      <c r="Q309" t="s">
        <v>248</v>
      </c>
      <c r="S309" t="s">
        <v>8460</v>
      </c>
      <c r="T309" t="s">
        <v>8760</v>
      </c>
      <c r="U309" t="s">
        <v>227</v>
      </c>
      <c r="V309" t="s">
        <v>12677</v>
      </c>
      <c r="X309" t="s">
        <v>228</v>
      </c>
      <c r="Z309" t="s">
        <v>229</v>
      </c>
      <c r="AB309" t="s">
        <v>227</v>
      </c>
      <c r="AD309" t="s">
        <v>227</v>
      </c>
      <c r="AG309" t="s">
        <v>253</v>
      </c>
    </row>
    <row r="310" spans="1:33">
      <c r="A310" t="s">
        <v>12678</v>
      </c>
      <c r="B310">
        <v>39289233</v>
      </c>
      <c r="C310" t="s">
        <v>12679</v>
      </c>
      <c r="D310" t="s">
        <v>12680</v>
      </c>
      <c r="E310" t="s">
        <v>242</v>
      </c>
      <c r="F310">
        <v>23</v>
      </c>
      <c r="G310" t="s">
        <v>227</v>
      </c>
      <c r="H310">
        <v>30234</v>
      </c>
      <c r="I310" t="s">
        <v>8794</v>
      </c>
      <c r="J310" t="s">
        <v>8793</v>
      </c>
      <c r="K310" t="s">
        <v>8795</v>
      </c>
      <c r="L310">
        <v>19960106</v>
      </c>
      <c r="M310" t="s">
        <v>12678</v>
      </c>
      <c r="N310">
        <v>230430</v>
      </c>
      <c r="Q310" t="s">
        <v>248</v>
      </c>
      <c r="S310" t="s">
        <v>8460</v>
      </c>
      <c r="T310" t="s">
        <v>12681</v>
      </c>
      <c r="U310" t="s">
        <v>227</v>
      </c>
      <c r="V310" t="s">
        <v>12682</v>
      </c>
      <c r="X310" t="s">
        <v>228</v>
      </c>
      <c r="Z310" t="s">
        <v>229</v>
      </c>
      <c r="AG310" t="s">
        <v>253</v>
      </c>
    </row>
    <row r="311" spans="1:33">
      <c r="A311" t="s">
        <v>12683</v>
      </c>
      <c r="B311">
        <v>39323323</v>
      </c>
      <c r="C311" t="s">
        <v>12684</v>
      </c>
      <c r="D311" t="s">
        <v>12685</v>
      </c>
      <c r="E311" t="s">
        <v>242</v>
      </c>
      <c r="F311">
        <v>23</v>
      </c>
      <c r="G311" t="s">
        <v>227</v>
      </c>
      <c r="H311">
        <v>30234</v>
      </c>
      <c r="I311" t="s">
        <v>8794</v>
      </c>
      <c r="J311" t="s">
        <v>8793</v>
      </c>
      <c r="K311" t="s">
        <v>8795</v>
      </c>
      <c r="L311">
        <v>19930509</v>
      </c>
      <c r="M311" t="s">
        <v>12683</v>
      </c>
      <c r="N311">
        <v>230430</v>
      </c>
      <c r="Q311" t="s">
        <v>248</v>
      </c>
      <c r="S311" t="s">
        <v>8460</v>
      </c>
      <c r="T311" t="s">
        <v>8804</v>
      </c>
      <c r="U311" t="s">
        <v>227</v>
      </c>
      <c r="V311" t="s">
        <v>12686</v>
      </c>
      <c r="X311" t="s">
        <v>228</v>
      </c>
      <c r="Z311" t="s">
        <v>229</v>
      </c>
      <c r="AG311" t="s">
        <v>253</v>
      </c>
    </row>
    <row r="312" spans="1:33">
      <c r="A312" t="s">
        <v>12687</v>
      </c>
      <c r="B312">
        <v>46408931</v>
      </c>
      <c r="C312" t="s">
        <v>12688</v>
      </c>
      <c r="D312" t="s">
        <v>12689</v>
      </c>
      <c r="E312" t="s">
        <v>242</v>
      </c>
      <c r="F312">
        <v>23</v>
      </c>
      <c r="G312" t="s">
        <v>227</v>
      </c>
      <c r="H312">
        <v>30234</v>
      </c>
      <c r="I312" t="s">
        <v>8794</v>
      </c>
      <c r="J312" t="s">
        <v>8793</v>
      </c>
      <c r="K312" t="s">
        <v>8795</v>
      </c>
      <c r="L312">
        <v>19970718</v>
      </c>
      <c r="M312" t="s">
        <v>12687</v>
      </c>
      <c r="N312">
        <v>230430</v>
      </c>
      <c r="Q312" t="s">
        <v>248</v>
      </c>
      <c r="S312" t="s">
        <v>8460</v>
      </c>
      <c r="T312" t="s">
        <v>10565</v>
      </c>
      <c r="U312" t="s">
        <v>227</v>
      </c>
      <c r="V312" t="s">
        <v>12690</v>
      </c>
      <c r="W312" t="s">
        <v>12691</v>
      </c>
      <c r="X312" t="s">
        <v>228</v>
      </c>
      <c r="Z312" t="s">
        <v>229</v>
      </c>
      <c r="AG312" t="s">
        <v>253</v>
      </c>
    </row>
    <row r="313" spans="1:33">
      <c r="A313" t="s">
        <v>12692</v>
      </c>
      <c r="B313">
        <v>39287938</v>
      </c>
      <c r="C313" t="s">
        <v>12693</v>
      </c>
      <c r="D313" t="s">
        <v>12694</v>
      </c>
      <c r="E313" t="s">
        <v>242</v>
      </c>
      <c r="F313">
        <v>23</v>
      </c>
      <c r="G313" t="s">
        <v>227</v>
      </c>
      <c r="H313">
        <v>30234</v>
      </c>
      <c r="I313" t="s">
        <v>8794</v>
      </c>
      <c r="J313" t="s">
        <v>8793</v>
      </c>
      <c r="K313" t="s">
        <v>8795</v>
      </c>
      <c r="L313">
        <v>19931018</v>
      </c>
      <c r="M313" t="s">
        <v>12692</v>
      </c>
      <c r="N313">
        <v>230430</v>
      </c>
      <c r="Q313" t="s">
        <v>248</v>
      </c>
      <c r="S313" t="s">
        <v>8460</v>
      </c>
      <c r="T313" t="s">
        <v>8804</v>
      </c>
      <c r="U313" t="s">
        <v>227</v>
      </c>
      <c r="V313" t="s">
        <v>12695</v>
      </c>
      <c r="X313" t="s">
        <v>267</v>
      </c>
      <c r="Z313" t="s">
        <v>229</v>
      </c>
      <c r="AB313" t="s">
        <v>227</v>
      </c>
      <c r="AD313" t="s">
        <v>227</v>
      </c>
      <c r="AG313" t="s">
        <v>253</v>
      </c>
    </row>
    <row r="314" spans="1:33">
      <c r="A314" t="s">
        <v>12696</v>
      </c>
      <c r="B314">
        <v>49184834</v>
      </c>
      <c r="C314" t="s">
        <v>12697</v>
      </c>
      <c r="D314" t="s">
        <v>12698</v>
      </c>
      <c r="E314" t="s">
        <v>242</v>
      </c>
      <c r="F314">
        <v>23</v>
      </c>
      <c r="G314" t="s">
        <v>227</v>
      </c>
      <c r="H314">
        <v>30234</v>
      </c>
      <c r="I314" t="s">
        <v>8794</v>
      </c>
      <c r="J314" t="s">
        <v>8793</v>
      </c>
      <c r="K314" t="s">
        <v>8795</v>
      </c>
      <c r="L314">
        <v>19960602</v>
      </c>
      <c r="M314" t="s">
        <v>12696</v>
      </c>
      <c r="N314">
        <v>230430</v>
      </c>
      <c r="Q314" t="s">
        <v>248</v>
      </c>
      <c r="S314" t="s">
        <v>8460</v>
      </c>
      <c r="T314" t="s">
        <v>12699</v>
      </c>
      <c r="U314" t="s">
        <v>227</v>
      </c>
      <c r="V314" t="s">
        <v>12700</v>
      </c>
      <c r="X314" t="s">
        <v>228</v>
      </c>
      <c r="Z314" t="s">
        <v>229</v>
      </c>
      <c r="AG314" t="s">
        <v>253</v>
      </c>
    </row>
    <row r="315" spans="1:33">
      <c r="A315" t="s">
        <v>13033</v>
      </c>
      <c r="B315">
        <v>3040512</v>
      </c>
      <c r="C315" t="s">
        <v>8837</v>
      </c>
      <c r="D315" t="s">
        <v>13034</v>
      </c>
      <c r="E315" t="s">
        <v>242</v>
      </c>
      <c r="F315">
        <v>23</v>
      </c>
      <c r="G315" t="s">
        <v>227</v>
      </c>
      <c r="H315">
        <v>26328</v>
      </c>
      <c r="I315" t="s">
        <v>8832</v>
      </c>
      <c r="J315" t="s">
        <v>8832</v>
      </c>
      <c r="K315" t="s">
        <v>8833</v>
      </c>
      <c r="L315">
        <v>19760116</v>
      </c>
      <c r="M315" t="s">
        <v>13033</v>
      </c>
      <c r="N315">
        <v>230377</v>
      </c>
      <c r="Q315" t="s">
        <v>248</v>
      </c>
      <c r="S315" t="s">
        <v>8460</v>
      </c>
      <c r="T315" t="s">
        <v>8834</v>
      </c>
      <c r="U315" t="s">
        <v>227</v>
      </c>
      <c r="V315" t="s">
        <v>13035</v>
      </c>
      <c r="X315" t="s">
        <v>228</v>
      </c>
      <c r="Y315" t="s">
        <v>13036</v>
      </c>
      <c r="Z315" t="s">
        <v>680</v>
      </c>
      <c r="AB315" t="s">
        <v>999</v>
      </c>
      <c r="AD315" t="s">
        <v>999</v>
      </c>
    </row>
    <row r="316" spans="1:33">
      <c r="A316" t="s">
        <v>13037</v>
      </c>
      <c r="B316">
        <v>58152122</v>
      </c>
      <c r="C316" t="s">
        <v>13038</v>
      </c>
      <c r="D316" t="s">
        <v>13039</v>
      </c>
      <c r="E316" t="s">
        <v>242</v>
      </c>
      <c r="F316">
        <v>23</v>
      </c>
      <c r="G316" t="s">
        <v>227</v>
      </c>
      <c r="H316">
        <v>26328</v>
      </c>
      <c r="I316" t="s">
        <v>8832</v>
      </c>
      <c r="J316" t="s">
        <v>8832</v>
      </c>
      <c r="K316" t="s">
        <v>8833</v>
      </c>
      <c r="L316">
        <v>19730417</v>
      </c>
      <c r="M316" t="s">
        <v>13037</v>
      </c>
      <c r="N316">
        <v>230377</v>
      </c>
      <c r="Q316" t="s">
        <v>248</v>
      </c>
      <c r="S316" t="s">
        <v>8460</v>
      </c>
      <c r="T316" t="s">
        <v>13040</v>
      </c>
      <c r="U316" t="s">
        <v>227</v>
      </c>
      <c r="V316" t="s">
        <v>13041</v>
      </c>
      <c r="X316" t="s">
        <v>228</v>
      </c>
      <c r="Z316" t="s">
        <v>229</v>
      </c>
      <c r="AB316" t="s">
        <v>265</v>
      </c>
      <c r="AG316" t="s">
        <v>253</v>
      </c>
    </row>
    <row r="317" spans="1:33">
      <c r="A317" t="s">
        <v>13042</v>
      </c>
      <c r="B317">
        <v>3113088</v>
      </c>
      <c r="C317" t="s">
        <v>13043</v>
      </c>
      <c r="D317" t="s">
        <v>13044</v>
      </c>
      <c r="E317" t="s">
        <v>242</v>
      </c>
      <c r="F317">
        <v>23</v>
      </c>
      <c r="G317" t="s">
        <v>227</v>
      </c>
      <c r="H317">
        <v>26328</v>
      </c>
      <c r="I317" t="s">
        <v>8832</v>
      </c>
      <c r="J317" t="s">
        <v>8832</v>
      </c>
      <c r="K317" t="s">
        <v>8833</v>
      </c>
      <c r="L317">
        <v>19890406</v>
      </c>
      <c r="M317" t="s">
        <v>13042</v>
      </c>
      <c r="N317">
        <v>230377</v>
      </c>
      <c r="Q317" t="s">
        <v>248</v>
      </c>
      <c r="S317" t="s">
        <v>8460</v>
      </c>
      <c r="T317" t="s">
        <v>4220</v>
      </c>
      <c r="U317" t="s">
        <v>227</v>
      </c>
      <c r="V317" t="s">
        <v>13045</v>
      </c>
      <c r="X317" t="s">
        <v>228</v>
      </c>
      <c r="Z317" t="s">
        <v>229</v>
      </c>
      <c r="AB317" t="s">
        <v>265</v>
      </c>
      <c r="AD317" t="s">
        <v>265</v>
      </c>
      <c r="AG317" t="s">
        <v>253</v>
      </c>
    </row>
    <row r="318" spans="1:33">
      <c r="A318" t="s">
        <v>13046</v>
      </c>
      <c r="B318">
        <v>46139730</v>
      </c>
      <c r="C318" t="s">
        <v>13047</v>
      </c>
      <c r="D318" t="s">
        <v>13048</v>
      </c>
      <c r="E318" t="s">
        <v>262</v>
      </c>
      <c r="F318">
        <v>23</v>
      </c>
      <c r="G318" t="s">
        <v>227</v>
      </c>
      <c r="H318">
        <v>26328</v>
      </c>
      <c r="I318" t="s">
        <v>8832</v>
      </c>
      <c r="J318" t="s">
        <v>8832</v>
      </c>
      <c r="K318" t="s">
        <v>8833</v>
      </c>
      <c r="L318">
        <v>19850123</v>
      </c>
      <c r="M318" t="s">
        <v>13046</v>
      </c>
      <c r="N318">
        <v>230377</v>
      </c>
      <c r="Q318" t="s">
        <v>248</v>
      </c>
      <c r="S318" t="s">
        <v>8460</v>
      </c>
      <c r="T318" t="s">
        <v>13049</v>
      </c>
      <c r="U318" t="s">
        <v>227</v>
      </c>
      <c r="V318" t="s">
        <v>13050</v>
      </c>
      <c r="W318" t="s">
        <v>13051</v>
      </c>
      <c r="X318" t="s">
        <v>228</v>
      </c>
      <c r="Z318" t="s">
        <v>229</v>
      </c>
      <c r="AB318" t="s">
        <v>1084</v>
      </c>
      <c r="AD318" t="s">
        <v>1084</v>
      </c>
      <c r="AG318" t="s">
        <v>253</v>
      </c>
    </row>
    <row r="319" spans="1:33">
      <c r="A319" t="s">
        <v>13052</v>
      </c>
      <c r="B319">
        <v>26848634</v>
      </c>
      <c r="C319" t="s">
        <v>13053</v>
      </c>
      <c r="D319" t="s">
        <v>13054</v>
      </c>
      <c r="E319" t="s">
        <v>242</v>
      </c>
      <c r="F319">
        <v>23</v>
      </c>
      <c r="G319" t="s">
        <v>227</v>
      </c>
      <c r="H319">
        <v>26328</v>
      </c>
      <c r="I319" t="s">
        <v>8832</v>
      </c>
      <c r="J319" t="s">
        <v>8832</v>
      </c>
      <c r="K319" t="s">
        <v>8833</v>
      </c>
      <c r="L319">
        <v>19920608</v>
      </c>
      <c r="M319" t="s">
        <v>13052</v>
      </c>
      <c r="N319">
        <v>230377</v>
      </c>
      <c r="Q319" t="s">
        <v>248</v>
      </c>
      <c r="S319" t="s">
        <v>8460</v>
      </c>
      <c r="T319" t="s">
        <v>6063</v>
      </c>
      <c r="U319" t="s">
        <v>227</v>
      </c>
      <c r="V319" t="s">
        <v>13055</v>
      </c>
      <c r="X319" t="s">
        <v>228</v>
      </c>
      <c r="Z319" t="s">
        <v>229</v>
      </c>
      <c r="AG319" t="s">
        <v>253</v>
      </c>
    </row>
    <row r="320" spans="1:33">
      <c r="A320" t="s">
        <v>13056</v>
      </c>
      <c r="B320">
        <v>46139831</v>
      </c>
      <c r="C320" t="s">
        <v>13057</v>
      </c>
      <c r="D320" t="s">
        <v>13058</v>
      </c>
      <c r="E320" t="s">
        <v>262</v>
      </c>
      <c r="F320">
        <v>23</v>
      </c>
      <c r="G320" t="s">
        <v>227</v>
      </c>
      <c r="H320">
        <v>26328</v>
      </c>
      <c r="I320" t="s">
        <v>8832</v>
      </c>
      <c r="J320" t="s">
        <v>8832</v>
      </c>
      <c r="K320" t="s">
        <v>8833</v>
      </c>
      <c r="L320">
        <v>19730531</v>
      </c>
      <c r="M320" t="s">
        <v>13056</v>
      </c>
      <c r="N320">
        <v>230377</v>
      </c>
      <c r="Q320" t="s">
        <v>248</v>
      </c>
      <c r="S320" t="s">
        <v>8460</v>
      </c>
      <c r="T320" t="s">
        <v>13059</v>
      </c>
      <c r="U320" t="s">
        <v>227</v>
      </c>
      <c r="V320" t="s">
        <v>13060</v>
      </c>
      <c r="X320" t="s">
        <v>228</v>
      </c>
      <c r="Z320" t="s">
        <v>229</v>
      </c>
      <c r="AB320" t="s">
        <v>227</v>
      </c>
      <c r="AD320" t="s">
        <v>227</v>
      </c>
      <c r="AG320" t="s">
        <v>253</v>
      </c>
    </row>
    <row r="321" spans="1:33">
      <c r="A321" t="s">
        <v>13061</v>
      </c>
      <c r="B321">
        <v>58493635</v>
      </c>
      <c r="C321" t="s">
        <v>13062</v>
      </c>
      <c r="D321" t="s">
        <v>13063</v>
      </c>
      <c r="E321" t="s">
        <v>242</v>
      </c>
      <c r="F321">
        <v>23</v>
      </c>
      <c r="G321" t="s">
        <v>227</v>
      </c>
      <c r="H321">
        <v>26328</v>
      </c>
      <c r="I321" t="s">
        <v>8832</v>
      </c>
      <c r="J321" t="s">
        <v>8832</v>
      </c>
      <c r="K321" t="s">
        <v>8833</v>
      </c>
      <c r="L321">
        <v>19820406</v>
      </c>
      <c r="M321" t="s">
        <v>13061</v>
      </c>
      <c r="N321">
        <v>230377</v>
      </c>
      <c r="Q321" t="s">
        <v>248</v>
      </c>
      <c r="S321" t="s">
        <v>8460</v>
      </c>
      <c r="T321" t="s">
        <v>13064</v>
      </c>
      <c r="U321" t="s">
        <v>227</v>
      </c>
      <c r="V321" t="s">
        <v>13065</v>
      </c>
      <c r="W321" t="s">
        <v>13066</v>
      </c>
      <c r="X321" t="s">
        <v>228</v>
      </c>
      <c r="Z321" t="s">
        <v>229</v>
      </c>
      <c r="AG321" t="s">
        <v>253</v>
      </c>
    </row>
    <row r="322" spans="1:33">
      <c r="A322" t="s">
        <v>13067</v>
      </c>
      <c r="B322">
        <v>3100610</v>
      </c>
      <c r="C322" t="s">
        <v>13068</v>
      </c>
      <c r="D322" t="s">
        <v>13069</v>
      </c>
      <c r="E322" t="s">
        <v>242</v>
      </c>
      <c r="F322">
        <v>23</v>
      </c>
      <c r="G322" t="s">
        <v>227</v>
      </c>
      <c r="H322">
        <v>26328</v>
      </c>
      <c r="I322" t="s">
        <v>8832</v>
      </c>
      <c r="J322" t="s">
        <v>8832</v>
      </c>
      <c r="K322" t="s">
        <v>8833</v>
      </c>
      <c r="L322">
        <v>19880304</v>
      </c>
      <c r="M322" t="s">
        <v>13067</v>
      </c>
      <c r="N322">
        <v>230377</v>
      </c>
      <c r="Q322" t="s">
        <v>248</v>
      </c>
      <c r="S322" t="s">
        <v>8460</v>
      </c>
      <c r="T322" t="s">
        <v>13070</v>
      </c>
      <c r="U322" t="s">
        <v>227</v>
      </c>
      <c r="V322" t="s">
        <v>13071</v>
      </c>
      <c r="W322" t="s">
        <v>13072</v>
      </c>
      <c r="X322" t="s">
        <v>228</v>
      </c>
      <c r="Z322" t="s">
        <v>229</v>
      </c>
      <c r="AB322" t="s">
        <v>7890</v>
      </c>
      <c r="AG322" t="s">
        <v>253</v>
      </c>
    </row>
    <row r="323" spans="1:33">
      <c r="A323" t="s">
        <v>13073</v>
      </c>
      <c r="B323">
        <v>46144726</v>
      </c>
      <c r="C323" t="s">
        <v>13074</v>
      </c>
      <c r="D323" t="s">
        <v>13075</v>
      </c>
      <c r="E323" t="s">
        <v>242</v>
      </c>
      <c r="F323">
        <v>23</v>
      </c>
      <c r="G323" t="s">
        <v>227</v>
      </c>
      <c r="H323">
        <v>26328</v>
      </c>
      <c r="I323" t="s">
        <v>8832</v>
      </c>
      <c r="J323" t="s">
        <v>8832</v>
      </c>
      <c r="K323" t="s">
        <v>8833</v>
      </c>
      <c r="L323">
        <v>19930112</v>
      </c>
      <c r="M323" t="s">
        <v>13073</v>
      </c>
      <c r="N323">
        <v>230377</v>
      </c>
      <c r="Q323" t="s">
        <v>248</v>
      </c>
      <c r="S323" t="s">
        <v>8460</v>
      </c>
      <c r="T323" t="s">
        <v>13076</v>
      </c>
      <c r="U323" t="s">
        <v>227</v>
      </c>
      <c r="V323" t="s">
        <v>13077</v>
      </c>
      <c r="X323" t="s">
        <v>228</v>
      </c>
      <c r="Z323" t="s">
        <v>229</v>
      </c>
      <c r="AB323" t="s">
        <v>227</v>
      </c>
      <c r="AD323" t="s">
        <v>227</v>
      </c>
      <c r="AG323" t="s">
        <v>253</v>
      </c>
    </row>
    <row r="324" spans="1:33">
      <c r="A324" t="s">
        <v>13078</v>
      </c>
      <c r="B324">
        <v>24730925</v>
      </c>
      <c r="C324" t="s">
        <v>13079</v>
      </c>
      <c r="D324" t="s">
        <v>13080</v>
      </c>
      <c r="E324" t="s">
        <v>242</v>
      </c>
      <c r="F324">
        <v>23</v>
      </c>
      <c r="G324" t="s">
        <v>227</v>
      </c>
      <c r="H324">
        <v>26328</v>
      </c>
      <c r="I324" t="s">
        <v>8832</v>
      </c>
      <c r="J324" t="s">
        <v>8832</v>
      </c>
      <c r="K324" t="s">
        <v>8833</v>
      </c>
      <c r="L324">
        <v>19911114</v>
      </c>
      <c r="M324" t="s">
        <v>13078</v>
      </c>
      <c r="N324">
        <v>230377</v>
      </c>
      <c r="Q324" t="s">
        <v>248</v>
      </c>
      <c r="S324" t="s">
        <v>8460</v>
      </c>
      <c r="T324" t="s">
        <v>10241</v>
      </c>
      <c r="U324" t="s">
        <v>227</v>
      </c>
      <c r="V324" t="s">
        <v>13081</v>
      </c>
      <c r="X324" t="s">
        <v>228</v>
      </c>
      <c r="Z324" t="s">
        <v>229</v>
      </c>
      <c r="AB324" t="s">
        <v>945</v>
      </c>
      <c r="AD324" t="s">
        <v>945</v>
      </c>
      <c r="AG324" t="s">
        <v>253</v>
      </c>
    </row>
    <row r="325" spans="1:33">
      <c r="A325" t="s">
        <v>13603</v>
      </c>
      <c r="B325">
        <v>58994843</v>
      </c>
      <c r="C325" t="s">
        <v>13604</v>
      </c>
      <c r="D325" t="s">
        <v>13605</v>
      </c>
      <c r="E325" t="s">
        <v>242</v>
      </c>
      <c r="F325">
        <v>23</v>
      </c>
      <c r="G325" t="s">
        <v>227</v>
      </c>
      <c r="H325">
        <v>27848</v>
      </c>
      <c r="I325" t="s">
        <v>8896</v>
      </c>
      <c r="J325" t="s">
        <v>8895</v>
      </c>
      <c r="K325" t="s">
        <v>8897</v>
      </c>
      <c r="L325">
        <v>19671031</v>
      </c>
      <c r="M325" t="s">
        <v>13603</v>
      </c>
      <c r="N325">
        <v>230396</v>
      </c>
      <c r="Q325" t="s">
        <v>248</v>
      </c>
      <c r="S325" t="s">
        <v>8460</v>
      </c>
      <c r="T325" t="s">
        <v>12265</v>
      </c>
      <c r="U325" t="s">
        <v>227</v>
      </c>
      <c r="V325" t="s">
        <v>13606</v>
      </c>
      <c r="X325" t="s">
        <v>228</v>
      </c>
      <c r="Z325" t="s">
        <v>229</v>
      </c>
      <c r="AG325" t="s">
        <v>253</v>
      </c>
    </row>
    <row r="326" spans="1:33">
      <c r="A326" t="s">
        <v>13607</v>
      </c>
      <c r="B326">
        <v>58993842</v>
      </c>
      <c r="C326" t="s">
        <v>13608</v>
      </c>
      <c r="D326" t="s">
        <v>13609</v>
      </c>
      <c r="E326" t="s">
        <v>242</v>
      </c>
      <c r="F326">
        <v>23</v>
      </c>
      <c r="G326" t="s">
        <v>227</v>
      </c>
      <c r="H326">
        <v>27848</v>
      </c>
      <c r="I326" t="s">
        <v>8896</v>
      </c>
      <c r="J326" t="s">
        <v>8895</v>
      </c>
      <c r="K326" t="s">
        <v>8897</v>
      </c>
      <c r="L326">
        <v>19750712</v>
      </c>
      <c r="M326" t="s">
        <v>13607</v>
      </c>
      <c r="N326">
        <v>230396</v>
      </c>
      <c r="Q326" t="s">
        <v>248</v>
      </c>
      <c r="S326" t="s">
        <v>8460</v>
      </c>
      <c r="T326" t="s">
        <v>11599</v>
      </c>
      <c r="U326" t="s">
        <v>227</v>
      </c>
      <c r="V326" t="s">
        <v>13610</v>
      </c>
      <c r="W326" t="s">
        <v>13611</v>
      </c>
      <c r="X326" t="s">
        <v>228</v>
      </c>
      <c r="Y326" t="s">
        <v>13612</v>
      </c>
      <c r="Z326" t="s">
        <v>680</v>
      </c>
      <c r="AG326" t="s">
        <v>253</v>
      </c>
    </row>
    <row r="327" spans="1:33">
      <c r="A327" t="s">
        <v>13613</v>
      </c>
      <c r="B327">
        <v>58994944</v>
      </c>
      <c r="C327" t="s">
        <v>13614</v>
      </c>
      <c r="D327" t="s">
        <v>13615</v>
      </c>
      <c r="E327" t="s">
        <v>242</v>
      </c>
      <c r="F327">
        <v>23</v>
      </c>
      <c r="G327" t="s">
        <v>227</v>
      </c>
      <c r="H327">
        <v>27848</v>
      </c>
      <c r="I327" t="s">
        <v>8896</v>
      </c>
      <c r="J327" t="s">
        <v>8895</v>
      </c>
      <c r="K327" t="s">
        <v>8897</v>
      </c>
      <c r="L327">
        <v>19710313</v>
      </c>
      <c r="M327" t="s">
        <v>13613</v>
      </c>
      <c r="N327">
        <v>230396</v>
      </c>
      <c r="Q327" t="s">
        <v>248</v>
      </c>
      <c r="S327" t="s">
        <v>8460</v>
      </c>
      <c r="T327" t="s">
        <v>677</v>
      </c>
      <c r="U327" t="s">
        <v>227</v>
      </c>
      <c r="V327" t="s">
        <v>13616</v>
      </c>
      <c r="X327" t="s">
        <v>228</v>
      </c>
      <c r="Y327" t="s">
        <v>13617</v>
      </c>
      <c r="Z327" t="s">
        <v>680</v>
      </c>
      <c r="AG327" t="s">
        <v>253</v>
      </c>
    </row>
    <row r="328" spans="1:33">
      <c r="A328" t="s">
        <v>13618</v>
      </c>
      <c r="B328">
        <v>58994035</v>
      </c>
      <c r="C328" t="s">
        <v>13619</v>
      </c>
      <c r="D328" t="s">
        <v>13620</v>
      </c>
      <c r="E328" t="s">
        <v>242</v>
      </c>
      <c r="F328">
        <v>23</v>
      </c>
      <c r="G328" t="s">
        <v>227</v>
      </c>
      <c r="H328">
        <v>27848</v>
      </c>
      <c r="I328" t="s">
        <v>8896</v>
      </c>
      <c r="J328" t="s">
        <v>8895</v>
      </c>
      <c r="K328" t="s">
        <v>8897</v>
      </c>
      <c r="L328">
        <v>19730905</v>
      </c>
      <c r="M328" t="s">
        <v>13618</v>
      </c>
      <c r="N328">
        <v>230396</v>
      </c>
      <c r="Q328" t="s">
        <v>248</v>
      </c>
      <c r="S328" t="s">
        <v>8460</v>
      </c>
      <c r="T328" t="s">
        <v>13621</v>
      </c>
      <c r="U328" t="s">
        <v>227</v>
      </c>
      <c r="V328" t="s">
        <v>13622</v>
      </c>
      <c r="X328" t="s">
        <v>228</v>
      </c>
      <c r="Y328" t="s">
        <v>13623</v>
      </c>
      <c r="Z328" t="s">
        <v>680</v>
      </c>
      <c r="AG328" t="s">
        <v>253</v>
      </c>
    </row>
    <row r="329" spans="1:33">
      <c r="A329" t="s">
        <v>13624</v>
      </c>
      <c r="B329">
        <v>22691727</v>
      </c>
      <c r="C329" t="s">
        <v>13625</v>
      </c>
      <c r="D329" t="s">
        <v>13626</v>
      </c>
      <c r="E329" t="s">
        <v>242</v>
      </c>
      <c r="F329">
        <v>23</v>
      </c>
      <c r="G329" t="s">
        <v>227</v>
      </c>
      <c r="H329">
        <v>27848</v>
      </c>
      <c r="I329" t="s">
        <v>8896</v>
      </c>
      <c r="J329" t="s">
        <v>8895</v>
      </c>
      <c r="K329" t="s">
        <v>8897</v>
      </c>
      <c r="L329">
        <v>19761215</v>
      </c>
      <c r="M329" t="s">
        <v>13624</v>
      </c>
      <c r="N329">
        <v>230396</v>
      </c>
      <c r="Q329" t="s">
        <v>248</v>
      </c>
      <c r="S329" t="s">
        <v>8460</v>
      </c>
      <c r="T329" t="s">
        <v>8898</v>
      </c>
      <c r="U329" t="s">
        <v>227</v>
      </c>
      <c r="V329" t="s">
        <v>13627</v>
      </c>
      <c r="X329" t="s">
        <v>228</v>
      </c>
      <c r="Y329" t="s">
        <v>8907</v>
      </c>
      <c r="Z329" t="s">
        <v>680</v>
      </c>
      <c r="AG329" t="s">
        <v>253</v>
      </c>
    </row>
    <row r="330" spans="1:33">
      <c r="A330" t="s">
        <v>13628</v>
      </c>
      <c r="B330">
        <v>58994641</v>
      </c>
      <c r="C330" t="s">
        <v>13629</v>
      </c>
      <c r="D330" t="s">
        <v>13630</v>
      </c>
      <c r="E330" t="s">
        <v>242</v>
      </c>
      <c r="F330">
        <v>23</v>
      </c>
      <c r="G330" t="s">
        <v>227</v>
      </c>
      <c r="H330">
        <v>27848</v>
      </c>
      <c r="I330" t="s">
        <v>8896</v>
      </c>
      <c r="J330" t="s">
        <v>8895</v>
      </c>
      <c r="K330" t="s">
        <v>8897</v>
      </c>
      <c r="L330">
        <v>19680807</v>
      </c>
      <c r="M330" t="s">
        <v>13628</v>
      </c>
      <c r="N330">
        <v>230396</v>
      </c>
      <c r="Q330" t="s">
        <v>248</v>
      </c>
      <c r="S330" t="s">
        <v>8460</v>
      </c>
      <c r="T330" t="s">
        <v>10029</v>
      </c>
      <c r="U330" t="s">
        <v>227</v>
      </c>
      <c r="V330" t="s">
        <v>13631</v>
      </c>
      <c r="X330" t="s">
        <v>228</v>
      </c>
      <c r="Z330" t="s">
        <v>229</v>
      </c>
      <c r="AG330" t="s">
        <v>253</v>
      </c>
    </row>
    <row r="331" spans="1:33">
      <c r="A331" t="s">
        <v>13632</v>
      </c>
      <c r="B331">
        <v>58994540</v>
      </c>
      <c r="C331" t="s">
        <v>13633</v>
      </c>
      <c r="D331" t="s">
        <v>13634</v>
      </c>
      <c r="E331" t="s">
        <v>242</v>
      </c>
      <c r="F331">
        <v>23</v>
      </c>
      <c r="G331" t="s">
        <v>227</v>
      </c>
      <c r="H331">
        <v>27848</v>
      </c>
      <c r="I331" t="s">
        <v>8896</v>
      </c>
      <c r="J331" t="s">
        <v>8895</v>
      </c>
      <c r="K331" t="s">
        <v>8897</v>
      </c>
      <c r="L331">
        <v>19750305</v>
      </c>
      <c r="M331" t="s">
        <v>13632</v>
      </c>
      <c r="N331">
        <v>230396</v>
      </c>
      <c r="Q331" t="s">
        <v>248</v>
      </c>
      <c r="S331" t="s">
        <v>8460</v>
      </c>
      <c r="T331" t="s">
        <v>4683</v>
      </c>
      <c r="U331" t="s">
        <v>227</v>
      </c>
      <c r="V331" t="s">
        <v>13635</v>
      </c>
      <c r="X331" t="s">
        <v>228</v>
      </c>
      <c r="Y331" t="s">
        <v>13636</v>
      </c>
      <c r="Z331" t="s">
        <v>680</v>
      </c>
      <c r="AG331" t="s">
        <v>253</v>
      </c>
    </row>
    <row r="332" spans="1:33">
      <c r="A332" t="s">
        <v>13656</v>
      </c>
      <c r="B332">
        <v>39529230</v>
      </c>
      <c r="C332" t="s">
        <v>13657</v>
      </c>
      <c r="D332" t="s">
        <v>13658</v>
      </c>
      <c r="E332" t="s">
        <v>262</v>
      </c>
      <c r="F332">
        <v>23</v>
      </c>
      <c r="G332" t="s">
        <v>227</v>
      </c>
      <c r="H332">
        <v>8194</v>
      </c>
      <c r="I332" t="s">
        <v>8945</v>
      </c>
      <c r="J332" t="s">
        <v>8944</v>
      </c>
      <c r="K332" t="s">
        <v>8946</v>
      </c>
      <c r="L332">
        <v>19930922</v>
      </c>
      <c r="M332" t="s">
        <v>13656</v>
      </c>
      <c r="N332">
        <v>230064</v>
      </c>
      <c r="O332" t="s">
        <v>247</v>
      </c>
      <c r="Q332" t="s">
        <v>248</v>
      </c>
      <c r="S332" t="s">
        <v>8460</v>
      </c>
      <c r="T332" t="s">
        <v>8546</v>
      </c>
      <c r="U332" t="s">
        <v>227</v>
      </c>
      <c r="V332" t="s">
        <v>13659</v>
      </c>
      <c r="X332" t="s">
        <v>267</v>
      </c>
      <c r="Z332" t="s">
        <v>229</v>
      </c>
      <c r="AC332" t="s">
        <v>13660</v>
      </c>
      <c r="AG332" t="s">
        <v>253</v>
      </c>
    </row>
    <row r="333" spans="1:33">
      <c r="A333" t="s">
        <v>13661</v>
      </c>
      <c r="B333">
        <v>2949428</v>
      </c>
      <c r="C333" t="s">
        <v>8549</v>
      </c>
      <c r="D333" t="s">
        <v>13662</v>
      </c>
      <c r="E333" t="s">
        <v>242</v>
      </c>
      <c r="F333">
        <v>23</v>
      </c>
      <c r="G333" t="s">
        <v>227</v>
      </c>
      <c r="H333">
        <v>8194</v>
      </c>
      <c r="I333" t="s">
        <v>8945</v>
      </c>
      <c r="J333" t="s">
        <v>8944</v>
      </c>
      <c r="K333" t="s">
        <v>8946</v>
      </c>
      <c r="L333">
        <v>19660422</v>
      </c>
      <c r="M333" t="s">
        <v>13661</v>
      </c>
      <c r="N333">
        <v>230064</v>
      </c>
      <c r="O333" t="s">
        <v>247</v>
      </c>
      <c r="Q333" t="s">
        <v>248</v>
      </c>
      <c r="S333" t="s">
        <v>8460</v>
      </c>
      <c r="T333" t="s">
        <v>8546</v>
      </c>
      <c r="U333" t="s">
        <v>227</v>
      </c>
      <c r="V333" t="s">
        <v>13663</v>
      </c>
      <c r="X333" t="s">
        <v>349</v>
      </c>
      <c r="Z333" t="s">
        <v>229</v>
      </c>
      <c r="AB333" t="s">
        <v>227</v>
      </c>
      <c r="AD333" t="s">
        <v>227</v>
      </c>
      <c r="AG333" t="s">
        <v>253</v>
      </c>
    </row>
    <row r="334" spans="1:33">
      <c r="A334" t="s">
        <v>13664</v>
      </c>
      <c r="B334">
        <v>2951017</v>
      </c>
      <c r="C334" t="s">
        <v>13665</v>
      </c>
      <c r="D334" t="s">
        <v>13666</v>
      </c>
      <c r="E334" t="s">
        <v>242</v>
      </c>
      <c r="F334">
        <v>23</v>
      </c>
      <c r="G334" t="s">
        <v>227</v>
      </c>
      <c r="H334">
        <v>8194</v>
      </c>
      <c r="I334" t="s">
        <v>8945</v>
      </c>
      <c r="J334" t="s">
        <v>8944</v>
      </c>
      <c r="K334" t="s">
        <v>8946</v>
      </c>
      <c r="L334">
        <v>19510725</v>
      </c>
      <c r="M334" t="s">
        <v>13664</v>
      </c>
      <c r="N334">
        <v>230064</v>
      </c>
      <c r="O334" t="s">
        <v>247</v>
      </c>
      <c r="Q334" t="s">
        <v>248</v>
      </c>
      <c r="S334" t="s">
        <v>8460</v>
      </c>
      <c r="T334" t="s">
        <v>9259</v>
      </c>
      <c r="U334" t="s">
        <v>227</v>
      </c>
      <c r="V334" t="s">
        <v>13667</v>
      </c>
      <c r="X334" t="s">
        <v>349</v>
      </c>
      <c r="Z334" t="s">
        <v>229</v>
      </c>
      <c r="AG334" t="s">
        <v>253</v>
      </c>
    </row>
    <row r="335" spans="1:33">
      <c r="A335" t="s">
        <v>13668</v>
      </c>
      <c r="B335">
        <v>2946021</v>
      </c>
      <c r="C335" t="s">
        <v>13669</v>
      </c>
      <c r="D335" t="s">
        <v>13670</v>
      </c>
      <c r="E335" t="s">
        <v>242</v>
      </c>
      <c r="F335">
        <v>23</v>
      </c>
      <c r="G335" t="s">
        <v>227</v>
      </c>
      <c r="H335">
        <v>8194</v>
      </c>
      <c r="I335" t="s">
        <v>8945</v>
      </c>
      <c r="J335" t="s">
        <v>8944</v>
      </c>
      <c r="K335" t="s">
        <v>8946</v>
      </c>
      <c r="L335">
        <v>19380917</v>
      </c>
      <c r="M335" t="s">
        <v>13668</v>
      </c>
      <c r="N335">
        <v>230064</v>
      </c>
      <c r="O335" t="s">
        <v>247</v>
      </c>
      <c r="Q335" t="s">
        <v>248</v>
      </c>
      <c r="S335" t="s">
        <v>8460</v>
      </c>
      <c r="T335" t="s">
        <v>13671</v>
      </c>
      <c r="U335" t="s">
        <v>227</v>
      </c>
      <c r="V335" t="s">
        <v>13672</v>
      </c>
      <c r="X335" t="s">
        <v>349</v>
      </c>
      <c r="Z335" t="s">
        <v>229</v>
      </c>
      <c r="AG335" t="s">
        <v>253</v>
      </c>
    </row>
    <row r="336" spans="1:33">
      <c r="A336" t="s">
        <v>13673</v>
      </c>
      <c r="B336">
        <v>2950420</v>
      </c>
      <c r="C336" t="s">
        <v>13674</v>
      </c>
      <c r="D336" t="s">
        <v>13675</v>
      </c>
      <c r="E336" t="s">
        <v>242</v>
      </c>
      <c r="F336">
        <v>23</v>
      </c>
      <c r="G336" t="s">
        <v>227</v>
      </c>
      <c r="H336">
        <v>8194</v>
      </c>
      <c r="I336" t="s">
        <v>8945</v>
      </c>
      <c r="J336" t="s">
        <v>8944</v>
      </c>
      <c r="K336" t="s">
        <v>8946</v>
      </c>
      <c r="L336">
        <v>19791002</v>
      </c>
      <c r="M336" t="s">
        <v>13673</v>
      </c>
      <c r="N336">
        <v>230064</v>
      </c>
      <c r="O336" t="s">
        <v>247</v>
      </c>
      <c r="Q336" t="s">
        <v>248</v>
      </c>
      <c r="S336" t="s">
        <v>8460</v>
      </c>
      <c r="T336" t="s">
        <v>12176</v>
      </c>
      <c r="U336" t="s">
        <v>227</v>
      </c>
      <c r="V336" t="s">
        <v>13676</v>
      </c>
      <c r="X336" t="s">
        <v>349</v>
      </c>
      <c r="Z336" t="s">
        <v>229</v>
      </c>
      <c r="AB336" t="s">
        <v>227</v>
      </c>
      <c r="AD336" t="s">
        <v>227</v>
      </c>
      <c r="AG336" t="s">
        <v>253</v>
      </c>
    </row>
    <row r="337" spans="1:33">
      <c r="A337" t="s">
        <v>13677</v>
      </c>
      <c r="B337">
        <v>73663025</v>
      </c>
      <c r="C337" t="s">
        <v>13678</v>
      </c>
      <c r="D337" t="s">
        <v>13679</v>
      </c>
      <c r="E337" t="s">
        <v>242</v>
      </c>
      <c r="F337">
        <v>23</v>
      </c>
      <c r="G337" t="s">
        <v>227</v>
      </c>
      <c r="H337">
        <v>8194</v>
      </c>
      <c r="I337" t="s">
        <v>8945</v>
      </c>
      <c r="J337" t="s">
        <v>8944</v>
      </c>
      <c r="K337" t="s">
        <v>8946</v>
      </c>
      <c r="L337">
        <v>19870808</v>
      </c>
      <c r="M337" t="s">
        <v>13677</v>
      </c>
      <c r="N337">
        <v>230064</v>
      </c>
      <c r="O337" t="s">
        <v>247</v>
      </c>
      <c r="Q337" t="s">
        <v>248</v>
      </c>
      <c r="S337" t="s">
        <v>8460</v>
      </c>
      <c r="T337" t="s">
        <v>13680</v>
      </c>
      <c r="U337" t="s">
        <v>227</v>
      </c>
      <c r="V337" t="s">
        <v>13681</v>
      </c>
      <c r="X337" t="s">
        <v>267</v>
      </c>
      <c r="Z337" t="s">
        <v>229</v>
      </c>
      <c r="AG337" t="s">
        <v>253</v>
      </c>
    </row>
    <row r="338" spans="1:33">
      <c r="A338" t="s">
        <v>13682</v>
      </c>
      <c r="B338">
        <v>39706126</v>
      </c>
      <c r="C338" t="s">
        <v>13683</v>
      </c>
      <c r="D338" t="s">
        <v>13684</v>
      </c>
      <c r="E338" t="s">
        <v>262</v>
      </c>
      <c r="F338">
        <v>23</v>
      </c>
      <c r="G338" t="s">
        <v>227</v>
      </c>
      <c r="H338">
        <v>8194</v>
      </c>
      <c r="I338" t="s">
        <v>8945</v>
      </c>
      <c r="J338" t="s">
        <v>8944</v>
      </c>
      <c r="K338" t="s">
        <v>8946</v>
      </c>
      <c r="L338">
        <v>19940905</v>
      </c>
      <c r="M338" t="s">
        <v>13682</v>
      </c>
      <c r="N338">
        <v>230064</v>
      </c>
      <c r="O338" t="s">
        <v>247</v>
      </c>
      <c r="Q338" t="s">
        <v>248</v>
      </c>
      <c r="S338" t="s">
        <v>8460</v>
      </c>
      <c r="T338" t="s">
        <v>13685</v>
      </c>
      <c r="U338" t="s">
        <v>227</v>
      </c>
      <c r="V338" t="s">
        <v>13686</v>
      </c>
      <c r="X338" t="s">
        <v>267</v>
      </c>
      <c r="Z338" t="s">
        <v>229</v>
      </c>
      <c r="AG338" t="s">
        <v>253</v>
      </c>
    </row>
    <row r="339" spans="1:33">
      <c r="A339" t="s">
        <v>13687</v>
      </c>
      <c r="B339">
        <v>2948427</v>
      </c>
      <c r="C339" t="s">
        <v>13688</v>
      </c>
      <c r="D339" t="s">
        <v>13689</v>
      </c>
      <c r="E339" t="s">
        <v>242</v>
      </c>
      <c r="F339">
        <v>23</v>
      </c>
      <c r="G339" t="s">
        <v>227</v>
      </c>
      <c r="H339">
        <v>8194</v>
      </c>
      <c r="I339" t="s">
        <v>8945</v>
      </c>
      <c r="J339" t="s">
        <v>8944</v>
      </c>
      <c r="K339" t="s">
        <v>8946</v>
      </c>
      <c r="L339">
        <v>19571001</v>
      </c>
      <c r="M339" t="s">
        <v>13687</v>
      </c>
      <c r="N339">
        <v>230064</v>
      </c>
      <c r="O339" t="s">
        <v>247</v>
      </c>
      <c r="Q339" t="s">
        <v>248</v>
      </c>
      <c r="S339" t="s">
        <v>8460</v>
      </c>
      <c r="T339" t="s">
        <v>12252</v>
      </c>
      <c r="U339" t="s">
        <v>227</v>
      </c>
      <c r="V339" t="s">
        <v>13690</v>
      </c>
      <c r="X339" t="s">
        <v>349</v>
      </c>
      <c r="Z339" t="s">
        <v>229</v>
      </c>
      <c r="AG339" t="s">
        <v>253</v>
      </c>
    </row>
    <row r="340" spans="1:33">
      <c r="A340" t="s">
        <v>13691</v>
      </c>
      <c r="B340">
        <v>2952523</v>
      </c>
      <c r="C340" t="s">
        <v>13692</v>
      </c>
      <c r="D340" t="s">
        <v>13693</v>
      </c>
      <c r="E340" t="s">
        <v>242</v>
      </c>
      <c r="F340">
        <v>23</v>
      </c>
      <c r="G340" t="s">
        <v>227</v>
      </c>
      <c r="H340">
        <v>8194</v>
      </c>
      <c r="I340" t="s">
        <v>8945</v>
      </c>
      <c r="J340" t="s">
        <v>8944</v>
      </c>
      <c r="K340" t="s">
        <v>8946</v>
      </c>
      <c r="L340">
        <v>19630427</v>
      </c>
      <c r="M340" t="s">
        <v>13691</v>
      </c>
      <c r="N340">
        <v>230064</v>
      </c>
      <c r="Q340" t="s">
        <v>248</v>
      </c>
      <c r="S340" t="s">
        <v>8460</v>
      </c>
      <c r="T340" t="s">
        <v>13694</v>
      </c>
      <c r="U340" t="s">
        <v>227</v>
      </c>
      <c r="V340" t="s">
        <v>13695</v>
      </c>
      <c r="X340" t="s">
        <v>228</v>
      </c>
      <c r="Z340" t="s">
        <v>229</v>
      </c>
    </row>
    <row r="341" spans="1:33">
      <c r="A341" t="s">
        <v>13696</v>
      </c>
      <c r="B341">
        <v>87285636</v>
      </c>
      <c r="C341" t="s">
        <v>13697</v>
      </c>
      <c r="D341" t="s">
        <v>13698</v>
      </c>
      <c r="E341" t="s">
        <v>242</v>
      </c>
      <c r="F341">
        <v>23</v>
      </c>
      <c r="G341" t="s">
        <v>227</v>
      </c>
      <c r="H341">
        <v>8194</v>
      </c>
      <c r="I341" t="s">
        <v>8945</v>
      </c>
      <c r="J341" t="s">
        <v>8944</v>
      </c>
      <c r="K341" t="s">
        <v>8946</v>
      </c>
      <c r="L341">
        <v>19810716</v>
      </c>
      <c r="M341" t="s">
        <v>13696</v>
      </c>
      <c r="N341">
        <v>230064</v>
      </c>
      <c r="O341" t="s">
        <v>247</v>
      </c>
      <c r="Q341" t="s">
        <v>248</v>
      </c>
      <c r="S341" t="s">
        <v>8460</v>
      </c>
      <c r="T341" t="s">
        <v>3950</v>
      </c>
      <c r="U341" t="s">
        <v>227</v>
      </c>
      <c r="V341" t="s">
        <v>13699</v>
      </c>
      <c r="X341" t="s">
        <v>267</v>
      </c>
      <c r="Z341" t="s">
        <v>229</v>
      </c>
      <c r="AG341" t="s">
        <v>253</v>
      </c>
    </row>
    <row r="342" spans="1:33">
      <c r="A342" t="s">
        <v>13700</v>
      </c>
      <c r="B342">
        <v>16856531</v>
      </c>
      <c r="C342" t="s">
        <v>13701</v>
      </c>
      <c r="D342" t="s">
        <v>13702</v>
      </c>
      <c r="E342" t="s">
        <v>242</v>
      </c>
      <c r="F342">
        <v>23</v>
      </c>
      <c r="G342" t="s">
        <v>227</v>
      </c>
      <c r="H342">
        <v>8194</v>
      </c>
      <c r="I342" t="s">
        <v>8945</v>
      </c>
      <c r="J342" t="s">
        <v>8944</v>
      </c>
      <c r="K342" t="s">
        <v>8946</v>
      </c>
      <c r="L342">
        <v>19791107</v>
      </c>
      <c r="M342" t="s">
        <v>13700</v>
      </c>
      <c r="N342">
        <v>230064</v>
      </c>
      <c r="O342" t="s">
        <v>247</v>
      </c>
      <c r="Q342" t="s">
        <v>248</v>
      </c>
      <c r="S342" t="s">
        <v>8460</v>
      </c>
      <c r="T342" t="s">
        <v>13703</v>
      </c>
      <c r="U342" t="s">
        <v>227</v>
      </c>
      <c r="V342" t="s">
        <v>13704</v>
      </c>
      <c r="W342" t="s">
        <v>13705</v>
      </c>
      <c r="X342" t="s">
        <v>267</v>
      </c>
      <c r="Z342" t="s">
        <v>229</v>
      </c>
      <c r="AG342" t="s">
        <v>253</v>
      </c>
    </row>
    <row r="343" spans="1:33">
      <c r="A343" t="s">
        <v>13706</v>
      </c>
      <c r="B343">
        <v>2948629</v>
      </c>
      <c r="C343" t="s">
        <v>13707</v>
      </c>
      <c r="D343" t="s">
        <v>13708</v>
      </c>
      <c r="E343" t="s">
        <v>242</v>
      </c>
      <c r="F343">
        <v>23</v>
      </c>
      <c r="G343" t="s">
        <v>227</v>
      </c>
      <c r="H343">
        <v>8194</v>
      </c>
      <c r="I343" t="s">
        <v>8945</v>
      </c>
      <c r="J343" t="s">
        <v>8944</v>
      </c>
      <c r="K343" t="s">
        <v>8946</v>
      </c>
      <c r="L343">
        <v>19630404</v>
      </c>
      <c r="M343" t="s">
        <v>13706</v>
      </c>
      <c r="N343">
        <v>230064</v>
      </c>
      <c r="O343" t="s">
        <v>247</v>
      </c>
      <c r="Q343" t="s">
        <v>248</v>
      </c>
      <c r="S343" t="s">
        <v>8460</v>
      </c>
      <c r="T343" t="s">
        <v>13709</v>
      </c>
      <c r="U343" t="s">
        <v>227</v>
      </c>
      <c r="V343" t="s">
        <v>13710</v>
      </c>
      <c r="X343" t="s">
        <v>349</v>
      </c>
      <c r="Z343" t="s">
        <v>229</v>
      </c>
      <c r="AG343" t="s">
        <v>253</v>
      </c>
    </row>
    <row r="344" spans="1:33">
      <c r="A344" t="s">
        <v>13711</v>
      </c>
      <c r="B344">
        <v>2951320</v>
      </c>
      <c r="C344" t="s">
        <v>13712</v>
      </c>
      <c r="D344" t="s">
        <v>13713</v>
      </c>
      <c r="E344" t="s">
        <v>242</v>
      </c>
      <c r="F344">
        <v>23</v>
      </c>
      <c r="G344" t="s">
        <v>227</v>
      </c>
      <c r="H344">
        <v>8194</v>
      </c>
      <c r="I344" t="s">
        <v>8945</v>
      </c>
      <c r="J344" t="s">
        <v>8944</v>
      </c>
      <c r="K344" t="s">
        <v>8946</v>
      </c>
      <c r="L344">
        <v>19640312</v>
      </c>
      <c r="M344" t="s">
        <v>13711</v>
      </c>
      <c r="N344">
        <v>230064</v>
      </c>
      <c r="O344" t="s">
        <v>247</v>
      </c>
      <c r="Q344" t="s">
        <v>248</v>
      </c>
      <c r="S344" t="s">
        <v>8460</v>
      </c>
      <c r="T344" t="s">
        <v>1809</v>
      </c>
      <c r="U344" t="s">
        <v>227</v>
      </c>
      <c r="V344" t="s">
        <v>13714</v>
      </c>
      <c r="X344" t="s">
        <v>349</v>
      </c>
      <c r="Z344" t="s">
        <v>229</v>
      </c>
      <c r="AG344" t="s">
        <v>253</v>
      </c>
    </row>
    <row r="345" spans="1:33">
      <c r="A345" t="s">
        <v>13715</v>
      </c>
      <c r="B345">
        <v>2947022</v>
      </c>
      <c r="C345" t="s">
        <v>13716</v>
      </c>
      <c r="D345" t="s">
        <v>13717</v>
      </c>
      <c r="E345" t="s">
        <v>242</v>
      </c>
      <c r="F345">
        <v>23</v>
      </c>
      <c r="G345" t="s">
        <v>227</v>
      </c>
      <c r="H345">
        <v>8194</v>
      </c>
      <c r="I345" t="s">
        <v>8945</v>
      </c>
      <c r="J345" t="s">
        <v>8944</v>
      </c>
      <c r="K345" t="s">
        <v>8946</v>
      </c>
      <c r="L345">
        <v>19590529</v>
      </c>
      <c r="M345" t="s">
        <v>13715</v>
      </c>
      <c r="N345">
        <v>230064</v>
      </c>
      <c r="O345" t="s">
        <v>247</v>
      </c>
      <c r="Q345" t="s">
        <v>248</v>
      </c>
      <c r="S345" t="s">
        <v>8460</v>
      </c>
      <c r="T345" t="s">
        <v>13718</v>
      </c>
      <c r="U345" t="s">
        <v>227</v>
      </c>
      <c r="V345" t="s">
        <v>13719</v>
      </c>
      <c r="X345" t="s">
        <v>349</v>
      </c>
      <c r="Z345" t="s">
        <v>229</v>
      </c>
      <c r="AB345" t="s">
        <v>227</v>
      </c>
      <c r="AD345" t="s">
        <v>227</v>
      </c>
      <c r="AG345" t="s">
        <v>253</v>
      </c>
    </row>
    <row r="346" spans="1:33">
      <c r="A346" t="s">
        <v>13720</v>
      </c>
      <c r="B346">
        <v>2954020</v>
      </c>
      <c r="C346" t="s">
        <v>13721</v>
      </c>
      <c r="D346" t="s">
        <v>13722</v>
      </c>
      <c r="E346" t="s">
        <v>242</v>
      </c>
      <c r="F346">
        <v>23</v>
      </c>
      <c r="G346" t="s">
        <v>227</v>
      </c>
      <c r="H346">
        <v>8194</v>
      </c>
      <c r="I346" t="s">
        <v>8945</v>
      </c>
      <c r="J346" t="s">
        <v>8944</v>
      </c>
      <c r="K346" t="s">
        <v>8946</v>
      </c>
      <c r="L346">
        <v>19760417</v>
      </c>
      <c r="M346" t="s">
        <v>13720</v>
      </c>
      <c r="N346">
        <v>230064</v>
      </c>
      <c r="O346" t="s">
        <v>247</v>
      </c>
      <c r="Q346" t="s">
        <v>248</v>
      </c>
      <c r="S346" t="s">
        <v>8460</v>
      </c>
      <c r="T346" t="s">
        <v>12277</v>
      </c>
      <c r="U346" t="s">
        <v>227</v>
      </c>
      <c r="V346" t="s">
        <v>13723</v>
      </c>
      <c r="X346" t="s">
        <v>267</v>
      </c>
      <c r="Z346" t="s">
        <v>229</v>
      </c>
      <c r="AG346" t="s">
        <v>253</v>
      </c>
    </row>
    <row r="347" spans="1:33">
      <c r="A347" t="s">
        <v>13724</v>
      </c>
      <c r="B347">
        <v>2953120</v>
      </c>
      <c r="C347" t="s">
        <v>13725</v>
      </c>
      <c r="D347" t="s">
        <v>13726</v>
      </c>
      <c r="E347" t="s">
        <v>242</v>
      </c>
      <c r="F347">
        <v>23</v>
      </c>
      <c r="G347" t="s">
        <v>227</v>
      </c>
      <c r="H347">
        <v>8194</v>
      </c>
      <c r="I347" t="s">
        <v>8945</v>
      </c>
      <c r="J347" t="s">
        <v>8944</v>
      </c>
      <c r="K347" t="s">
        <v>8946</v>
      </c>
      <c r="L347">
        <v>19691119</v>
      </c>
      <c r="M347" t="s">
        <v>13724</v>
      </c>
      <c r="N347">
        <v>230064</v>
      </c>
      <c r="O347" t="s">
        <v>247</v>
      </c>
      <c r="Q347" t="s">
        <v>248</v>
      </c>
      <c r="S347" t="s">
        <v>8460</v>
      </c>
      <c r="T347" t="s">
        <v>13727</v>
      </c>
      <c r="U347" t="s">
        <v>227</v>
      </c>
      <c r="V347" t="s">
        <v>13728</v>
      </c>
      <c r="X347" t="s">
        <v>267</v>
      </c>
      <c r="Z347" t="s">
        <v>229</v>
      </c>
      <c r="AG347" t="s">
        <v>253</v>
      </c>
    </row>
    <row r="348" spans="1:33">
      <c r="A348" t="s">
        <v>13729</v>
      </c>
      <c r="B348">
        <v>2946425</v>
      </c>
      <c r="C348" t="s">
        <v>13730</v>
      </c>
      <c r="D348" t="s">
        <v>13731</v>
      </c>
      <c r="E348" t="s">
        <v>242</v>
      </c>
      <c r="F348">
        <v>23</v>
      </c>
      <c r="G348" t="s">
        <v>227</v>
      </c>
      <c r="H348">
        <v>8194</v>
      </c>
      <c r="I348" t="s">
        <v>8945</v>
      </c>
      <c r="J348" t="s">
        <v>8944</v>
      </c>
      <c r="K348" t="s">
        <v>8946</v>
      </c>
      <c r="L348">
        <v>19241020</v>
      </c>
      <c r="M348" t="s">
        <v>13729</v>
      </c>
      <c r="N348">
        <v>230064</v>
      </c>
      <c r="O348" t="s">
        <v>247</v>
      </c>
      <c r="Q348" t="s">
        <v>248</v>
      </c>
      <c r="S348" t="s">
        <v>8460</v>
      </c>
      <c r="T348" t="s">
        <v>1771</v>
      </c>
      <c r="U348" t="s">
        <v>227</v>
      </c>
      <c r="V348" t="s">
        <v>13732</v>
      </c>
      <c r="X348" t="s">
        <v>343</v>
      </c>
      <c r="Z348" t="s">
        <v>229</v>
      </c>
      <c r="AG348" t="s">
        <v>253</v>
      </c>
    </row>
    <row r="349" spans="1:33">
      <c r="A349" t="s">
        <v>13733</v>
      </c>
      <c r="B349">
        <v>16856733</v>
      </c>
      <c r="C349" t="s">
        <v>13734</v>
      </c>
      <c r="D349" t="s">
        <v>13735</v>
      </c>
      <c r="E349" t="s">
        <v>242</v>
      </c>
      <c r="F349">
        <v>23</v>
      </c>
      <c r="G349" t="s">
        <v>227</v>
      </c>
      <c r="H349">
        <v>8194</v>
      </c>
      <c r="I349" t="s">
        <v>8945</v>
      </c>
      <c r="J349" t="s">
        <v>8944</v>
      </c>
      <c r="K349" t="s">
        <v>8946</v>
      </c>
      <c r="L349">
        <v>19680411</v>
      </c>
      <c r="M349" t="s">
        <v>13733</v>
      </c>
      <c r="N349">
        <v>230064</v>
      </c>
      <c r="Q349" t="s">
        <v>248</v>
      </c>
      <c r="S349" t="s">
        <v>8460</v>
      </c>
      <c r="T349" t="s">
        <v>12265</v>
      </c>
      <c r="U349" t="s">
        <v>227</v>
      </c>
      <c r="V349" t="s">
        <v>13736</v>
      </c>
      <c r="X349" t="s">
        <v>228</v>
      </c>
      <c r="Z349" t="s">
        <v>229</v>
      </c>
      <c r="AA349" t="s">
        <v>283</v>
      </c>
    </row>
    <row r="350" spans="1:33">
      <c r="A350" t="s">
        <v>13737</v>
      </c>
      <c r="B350">
        <v>2947325</v>
      </c>
      <c r="C350" t="s">
        <v>13738</v>
      </c>
      <c r="D350" t="s">
        <v>13739</v>
      </c>
      <c r="E350" t="s">
        <v>242</v>
      </c>
      <c r="F350">
        <v>23</v>
      </c>
      <c r="G350" t="s">
        <v>227</v>
      </c>
      <c r="H350">
        <v>8194</v>
      </c>
      <c r="I350" t="s">
        <v>8945</v>
      </c>
      <c r="J350" t="s">
        <v>8944</v>
      </c>
      <c r="K350" t="s">
        <v>8946</v>
      </c>
      <c r="L350">
        <v>19520418</v>
      </c>
      <c r="M350" t="s">
        <v>13737</v>
      </c>
      <c r="N350">
        <v>230064</v>
      </c>
      <c r="O350" t="s">
        <v>247</v>
      </c>
      <c r="Q350" t="s">
        <v>248</v>
      </c>
      <c r="S350" t="s">
        <v>8460</v>
      </c>
      <c r="T350" t="s">
        <v>13740</v>
      </c>
      <c r="U350" t="s">
        <v>227</v>
      </c>
      <c r="V350" t="s">
        <v>13741</v>
      </c>
      <c r="X350" t="s">
        <v>343</v>
      </c>
      <c r="Z350" t="s">
        <v>229</v>
      </c>
      <c r="AG350" t="s">
        <v>253</v>
      </c>
    </row>
    <row r="351" spans="1:33">
      <c r="A351" t="s">
        <v>13742</v>
      </c>
      <c r="B351">
        <v>2947123</v>
      </c>
      <c r="C351" t="s">
        <v>13743</v>
      </c>
      <c r="D351" t="s">
        <v>13744</v>
      </c>
      <c r="E351" t="s">
        <v>242</v>
      </c>
      <c r="F351">
        <v>23</v>
      </c>
      <c r="G351" t="s">
        <v>227</v>
      </c>
      <c r="H351">
        <v>8194</v>
      </c>
      <c r="I351" t="s">
        <v>8945</v>
      </c>
      <c r="J351" t="s">
        <v>8944</v>
      </c>
      <c r="K351" t="s">
        <v>8946</v>
      </c>
      <c r="L351">
        <v>19600213</v>
      </c>
      <c r="M351" t="s">
        <v>13742</v>
      </c>
      <c r="N351">
        <v>230064</v>
      </c>
      <c r="O351" t="s">
        <v>247</v>
      </c>
      <c r="Q351" t="s">
        <v>248</v>
      </c>
      <c r="S351" t="s">
        <v>8460</v>
      </c>
      <c r="T351" t="s">
        <v>13745</v>
      </c>
      <c r="U351" t="s">
        <v>227</v>
      </c>
      <c r="V351" t="s">
        <v>13746</v>
      </c>
      <c r="X351" t="s">
        <v>349</v>
      </c>
      <c r="Z351" t="s">
        <v>229</v>
      </c>
      <c r="AB351" t="s">
        <v>227</v>
      </c>
      <c r="AD351" t="s">
        <v>227</v>
      </c>
      <c r="AG351" t="s">
        <v>253</v>
      </c>
    </row>
    <row r="352" spans="1:33">
      <c r="A352" t="s">
        <v>13747</v>
      </c>
      <c r="B352">
        <v>67458131</v>
      </c>
      <c r="C352" t="s">
        <v>13748</v>
      </c>
      <c r="D352" t="s">
        <v>13749</v>
      </c>
      <c r="E352" t="s">
        <v>242</v>
      </c>
      <c r="F352">
        <v>23</v>
      </c>
      <c r="G352" t="s">
        <v>227</v>
      </c>
      <c r="H352">
        <v>8194</v>
      </c>
      <c r="I352" t="s">
        <v>8945</v>
      </c>
      <c r="J352" t="s">
        <v>8944</v>
      </c>
      <c r="K352" t="s">
        <v>8946</v>
      </c>
      <c r="L352">
        <v>19790607</v>
      </c>
      <c r="M352" t="s">
        <v>13747</v>
      </c>
      <c r="N352">
        <v>230064</v>
      </c>
      <c r="O352" t="s">
        <v>247</v>
      </c>
      <c r="Q352" t="s">
        <v>248</v>
      </c>
      <c r="S352" t="s">
        <v>8460</v>
      </c>
      <c r="T352" t="s">
        <v>13750</v>
      </c>
      <c r="U352" t="s">
        <v>227</v>
      </c>
      <c r="V352" t="s">
        <v>13751</v>
      </c>
      <c r="W352" t="s">
        <v>13752</v>
      </c>
      <c r="X352" t="s">
        <v>267</v>
      </c>
      <c r="Z352" t="s">
        <v>229</v>
      </c>
      <c r="AB352" t="s">
        <v>227</v>
      </c>
      <c r="AD352" t="s">
        <v>227</v>
      </c>
      <c r="AG352" t="s">
        <v>253</v>
      </c>
    </row>
    <row r="353" spans="1:33">
      <c r="A353" t="s">
        <v>13753</v>
      </c>
      <c r="B353">
        <v>45860225</v>
      </c>
      <c r="C353" t="s">
        <v>13754</v>
      </c>
      <c r="D353" t="s">
        <v>13755</v>
      </c>
      <c r="E353" t="s">
        <v>242</v>
      </c>
      <c r="F353">
        <v>23</v>
      </c>
      <c r="G353" t="s">
        <v>227</v>
      </c>
      <c r="H353">
        <v>8194</v>
      </c>
      <c r="I353" t="s">
        <v>8945</v>
      </c>
      <c r="J353" t="s">
        <v>8944</v>
      </c>
      <c r="K353" t="s">
        <v>8946</v>
      </c>
      <c r="L353">
        <v>19730124</v>
      </c>
      <c r="M353" t="s">
        <v>13753</v>
      </c>
      <c r="N353">
        <v>230064</v>
      </c>
      <c r="O353" t="s">
        <v>247</v>
      </c>
      <c r="Q353" t="s">
        <v>248</v>
      </c>
      <c r="S353" t="s">
        <v>8460</v>
      </c>
      <c r="T353" t="s">
        <v>4997</v>
      </c>
      <c r="U353" t="s">
        <v>227</v>
      </c>
      <c r="V353" t="s">
        <v>13756</v>
      </c>
      <c r="X353" t="s">
        <v>267</v>
      </c>
      <c r="Z353" t="s">
        <v>229</v>
      </c>
      <c r="AG353" t="s">
        <v>253</v>
      </c>
    </row>
    <row r="354" spans="1:33">
      <c r="A354" t="s">
        <v>13757</v>
      </c>
      <c r="B354">
        <v>2948326</v>
      </c>
      <c r="C354" t="s">
        <v>13758</v>
      </c>
      <c r="D354" t="s">
        <v>13759</v>
      </c>
      <c r="E354" t="s">
        <v>242</v>
      </c>
      <c r="F354">
        <v>23</v>
      </c>
      <c r="G354" t="s">
        <v>227</v>
      </c>
      <c r="H354">
        <v>8194</v>
      </c>
      <c r="I354" t="s">
        <v>8945</v>
      </c>
      <c r="J354" t="s">
        <v>8944</v>
      </c>
      <c r="K354" t="s">
        <v>8946</v>
      </c>
      <c r="L354">
        <v>19560415</v>
      </c>
      <c r="M354" t="s">
        <v>13757</v>
      </c>
      <c r="N354">
        <v>230064</v>
      </c>
      <c r="O354" t="s">
        <v>247</v>
      </c>
      <c r="Q354" t="s">
        <v>248</v>
      </c>
      <c r="S354" t="s">
        <v>8460</v>
      </c>
      <c r="T354" t="s">
        <v>13760</v>
      </c>
      <c r="U354" t="s">
        <v>227</v>
      </c>
      <c r="V354" t="s">
        <v>13761</v>
      </c>
      <c r="X354" t="s">
        <v>349</v>
      </c>
      <c r="Z354" t="s">
        <v>229</v>
      </c>
      <c r="AG354" t="s">
        <v>253</v>
      </c>
    </row>
    <row r="355" spans="1:33">
      <c r="A355" t="s">
        <v>13762</v>
      </c>
      <c r="B355">
        <v>39706429</v>
      </c>
      <c r="C355" t="s">
        <v>13763</v>
      </c>
      <c r="D355" t="s">
        <v>13764</v>
      </c>
      <c r="E355" t="s">
        <v>262</v>
      </c>
      <c r="F355">
        <v>23</v>
      </c>
      <c r="G355" t="s">
        <v>227</v>
      </c>
      <c r="H355">
        <v>8194</v>
      </c>
      <c r="I355" t="s">
        <v>8945</v>
      </c>
      <c r="J355" t="s">
        <v>8944</v>
      </c>
      <c r="K355" t="s">
        <v>8946</v>
      </c>
      <c r="L355">
        <v>19940822</v>
      </c>
      <c r="M355" t="s">
        <v>13762</v>
      </c>
      <c r="N355">
        <v>230064</v>
      </c>
      <c r="O355" t="s">
        <v>247</v>
      </c>
      <c r="Q355" t="s">
        <v>248</v>
      </c>
      <c r="S355" t="s">
        <v>8460</v>
      </c>
      <c r="T355" t="s">
        <v>13718</v>
      </c>
      <c r="U355" t="s">
        <v>227</v>
      </c>
      <c r="V355" t="s">
        <v>13765</v>
      </c>
      <c r="X355" t="s">
        <v>267</v>
      </c>
      <c r="Z355" t="s">
        <v>229</v>
      </c>
      <c r="AG355" t="s">
        <v>253</v>
      </c>
    </row>
    <row r="356" spans="1:33">
      <c r="A356" t="s">
        <v>13766</v>
      </c>
      <c r="B356">
        <v>2953221</v>
      </c>
      <c r="C356" t="s">
        <v>13767</v>
      </c>
      <c r="D356" t="s">
        <v>13768</v>
      </c>
      <c r="E356" t="s">
        <v>242</v>
      </c>
      <c r="F356">
        <v>23</v>
      </c>
      <c r="G356" t="s">
        <v>227</v>
      </c>
      <c r="H356">
        <v>8194</v>
      </c>
      <c r="I356" t="s">
        <v>8945</v>
      </c>
      <c r="J356" t="s">
        <v>8944</v>
      </c>
      <c r="K356" t="s">
        <v>8946</v>
      </c>
      <c r="L356">
        <v>19680615</v>
      </c>
      <c r="M356" t="s">
        <v>13766</v>
      </c>
      <c r="N356">
        <v>230064</v>
      </c>
      <c r="O356" t="s">
        <v>247</v>
      </c>
      <c r="Q356" t="s">
        <v>248</v>
      </c>
      <c r="S356" t="s">
        <v>8460</v>
      </c>
      <c r="T356" t="s">
        <v>10597</v>
      </c>
      <c r="U356" t="s">
        <v>227</v>
      </c>
      <c r="V356" t="s">
        <v>13769</v>
      </c>
      <c r="X356" t="s">
        <v>267</v>
      </c>
      <c r="Z356" t="s">
        <v>229</v>
      </c>
      <c r="AG356" t="s">
        <v>253</v>
      </c>
    </row>
    <row r="357" spans="1:33">
      <c r="A357" t="s">
        <v>13770</v>
      </c>
      <c r="B357">
        <v>2947527</v>
      </c>
      <c r="C357" t="s">
        <v>13771</v>
      </c>
      <c r="D357" t="s">
        <v>13772</v>
      </c>
      <c r="E357" t="s">
        <v>242</v>
      </c>
      <c r="F357">
        <v>23</v>
      </c>
      <c r="G357" t="s">
        <v>227</v>
      </c>
      <c r="H357">
        <v>8194</v>
      </c>
      <c r="I357" t="s">
        <v>8945</v>
      </c>
      <c r="J357" t="s">
        <v>8944</v>
      </c>
      <c r="K357" t="s">
        <v>8946</v>
      </c>
      <c r="L357">
        <v>19541025</v>
      </c>
      <c r="M357" t="s">
        <v>13770</v>
      </c>
      <c r="N357">
        <v>230064</v>
      </c>
      <c r="O357" t="s">
        <v>247</v>
      </c>
      <c r="Q357" t="s">
        <v>248</v>
      </c>
      <c r="S357" t="s">
        <v>8460</v>
      </c>
      <c r="T357" t="s">
        <v>13773</v>
      </c>
      <c r="U357" t="s">
        <v>227</v>
      </c>
      <c r="V357" t="s">
        <v>13774</v>
      </c>
      <c r="X357" t="s">
        <v>349</v>
      </c>
      <c r="Z357" t="s">
        <v>229</v>
      </c>
      <c r="AG357" t="s">
        <v>253</v>
      </c>
    </row>
    <row r="358" spans="1:33">
      <c r="A358" t="s">
        <v>13775</v>
      </c>
      <c r="B358">
        <v>86038328</v>
      </c>
      <c r="C358" t="s">
        <v>13776</v>
      </c>
      <c r="D358" t="s">
        <v>13777</v>
      </c>
      <c r="E358" t="s">
        <v>242</v>
      </c>
      <c r="F358">
        <v>23</v>
      </c>
      <c r="G358" t="s">
        <v>227</v>
      </c>
      <c r="H358">
        <v>8194</v>
      </c>
      <c r="I358" t="s">
        <v>8945</v>
      </c>
      <c r="J358" t="s">
        <v>8944</v>
      </c>
      <c r="K358" t="s">
        <v>8946</v>
      </c>
      <c r="L358">
        <v>19820617</v>
      </c>
      <c r="M358" t="s">
        <v>13775</v>
      </c>
      <c r="N358">
        <v>230064</v>
      </c>
      <c r="O358" t="s">
        <v>247</v>
      </c>
      <c r="Q358" t="s">
        <v>248</v>
      </c>
      <c r="S358" t="s">
        <v>8460</v>
      </c>
      <c r="T358" t="s">
        <v>13778</v>
      </c>
      <c r="U358" t="s">
        <v>227</v>
      </c>
      <c r="V358" t="s">
        <v>13779</v>
      </c>
      <c r="W358" t="s">
        <v>13780</v>
      </c>
      <c r="X358" t="s">
        <v>267</v>
      </c>
      <c r="Z358" t="s">
        <v>229</v>
      </c>
      <c r="AB358" t="s">
        <v>227</v>
      </c>
      <c r="AD358" t="s">
        <v>1084</v>
      </c>
      <c r="AG358" t="s">
        <v>253</v>
      </c>
    </row>
    <row r="359" spans="1:33">
      <c r="A359" t="s">
        <v>13781</v>
      </c>
      <c r="B359">
        <v>3115414</v>
      </c>
      <c r="C359" t="s">
        <v>13782</v>
      </c>
      <c r="D359" t="s">
        <v>13783</v>
      </c>
      <c r="E359" t="s">
        <v>242</v>
      </c>
      <c r="F359">
        <v>23</v>
      </c>
      <c r="G359" t="s">
        <v>227</v>
      </c>
      <c r="H359">
        <v>8194</v>
      </c>
      <c r="I359" t="s">
        <v>8945</v>
      </c>
      <c r="J359" t="s">
        <v>8944</v>
      </c>
      <c r="K359" t="s">
        <v>8946</v>
      </c>
      <c r="L359">
        <v>19770415</v>
      </c>
      <c r="M359" t="s">
        <v>13781</v>
      </c>
      <c r="N359">
        <v>230064</v>
      </c>
      <c r="Q359" t="s">
        <v>248</v>
      </c>
      <c r="S359" t="s">
        <v>8460</v>
      </c>
      <c r="T359" t="s">
        <v>13784</v>
      </c>
      <c r="U359" t="s">
        <v>227</v>
      </c>
      <c r="V359" t="s">
        <v>13785</v>
      </c>
      <c r="X359" t="s">
        <v>267</v>
      </c>
      <c r="Z359" t="s">
        <v>229</v>
      </c>
      <c r="AG359" t="s">
        <v>253</v>
      </c>
    </row>
    <row r="360" spans="1:33">
      <c r="A360" t="s">
        <v>13786</v>
      </c>
      <c r="B360">
        <v>2951219</v>
      </c>
      <c r="C360" t="s">
        <v>13787</v>
      </c>
      <c r="D360" t="s">
        <v>13788</v>
      </c>
      <c r="E360" t="s">
        <v>242</v>
      </c>
      <c r="F360">
        <v>23</v>
      </c>
      <c r="G360" t="s">
        <v>227</v>
      </c>
      <c r="H360">
        <v>8194</v>
      </c>
      <c r="I360" t="s">
        <v>8945</v>
      </c>
      <c r="J360" t="s">
        <v>8944</v>
      </c>
      <c r="K360" t="s">
        <v>8946</v>
      </c>
      <c r="L360">
        <v>19490907</v>
      </c>
      <c r="M360" t="s">
        <v>13786</v>
      </c>
      <c r="N360">
        <v>230064</v>
      </c>
      <c r="O360" t="s">
        <v>247</v>
      </c>
      <c r="Q360" t="s">
        <v>248</v>
      </c>
      <c r="S360" t="s">
        <v>8460</v>
      </c>
      <c r="T360" t="s">
        <v>12206</v>
      </c>
      <c r="U360" t="s">
        <v>227</v>
      </c>
      <c r="V360" t="s">
        <v>13789</v>
      </c>
      <c r="X360" t="s">
        <v>349</v>
      </c>
      <c r="Z360" t="s">
        <v>229</v>
      </c>
      <c r="AG360" t="s">
        <v>253</v>
      </c>
    </row>
    <row r="361" spans="1:33">
      <c r="A361" t="s">
        <v>13790</v>
      </c>
      <c r="B361">
        <v>2948831</v>
      </c>
      <c r="C361" t="s">
        <v>13791</v>
      </c>
      <c r="D361" t="s">
        <v>13792</v>
      </c>
      <c r="E361" t="s">
        <v>242</v>
      </c>
      <c r="F361">
        <v>23</v>
      </c>
      <c r="G361" t="s">
        <v>227</v>
      </c>
      <c r="H361">
        <v>8194</v>
      </c>
      <c r="I361" t="s">
        <v>8945</v>
      </c>
      <c r="J361" t="s">
        <v>8944</v>
      </c>
      <c r="K361" t="s">
        <v>8946</v>
      </c>
      <c r="L361">
        <v>19370815</v>
      </c>
      <c r="M361" t="s">
        <v>13790</v>
      </c>
      <c r="N361">
        <v>230064</v>
      </c>
      <c r="O361" t="s">
        <v>247</v>
      </c>
      <c r="Q361" t="s">
        <v>248</v>
      </c>
      <c r="S361" t="s">
        <v>8460</v>
      </c>
      <c r="T361" t="s">
        <v>11577</v>
      </c>
      <c r="U361" t="s">
        <v>227</v>
      </c>
      <c r="V361" t="s">
        <v>13793</v>
      </c>
      <c r="X361" t="s">
        <v>343</v>
      </c>
      <c r="Z361" t="s">
        <v>229</v>
      </c>
      <c r="AG361" t="s">
        <v>253</v>
      </c>
    </row>
    <row r="362" spans="1:33">
      <c r="A362" t="s">
        <v>13794</v>
      </c>
      <c r="B362">
        <v>3114514</v>
      </c>
      <c r="C362" t="s">
        <v>13795</v>
      </c>
      <c r="D362" t="s">
        <v>13796</v>
      </c>
      <c r="E362" t="s">
        <v>242</v>
      </c>
      <c r="F362">
        <v>23</v>
      </c>
      <c r="G362" t="s">
        <v>227</v>
      </c>
      <c r="H362">
        <v>8194</v>
      </c>
      <c r="I362" t="s">
        <v>8945</v>
      </c>
      <c r="J362" t="s">
        <v>8944</v>
      </c>
      <c r="K362" t="s">
        <v>8946</v>
      </c>
      <c r="L362">
        <v>19721103</v>
      </c>
      <c r="M362" t="s">
        <v>13794</v>
      </c>
      <c r="N362">
        <v>230064</v>
      </c>
      <c r="O362" t="s">
        <v>247</v>
      </c>
      <c r="Q362" t="s">
        <v>248</v>
      </c>
      <c r="S362" t="s">
        <v>8460</v>
      </c>
      <c r="T362" t="s">
        <v>13797</v>
      </c>
      <c r="U362" t="s">
        <v>227</v>
      </c>
      <c r="V362" t="s">
        <v>13798</v>
      </c>
      <c r="X362" t="s">
        <v>267</v>
      </c>
      <c r="Z362" t="s">
        <v>229</v>
      </c>
      <c r="AG362" t="s">
        <v>253</v>
      </c>
    </row>
    <row r="363" spans="1:33">
      <c r="A363" t="s">
        <v>13799</v>
      </c>
      <c r="B363">
        <v>2949529</v>
      </c>
      <c r="C363" t="s">
        <v>13800</v>
      </c>
      <c r="D363" t="s">
        <v>13801</v>
      </c>
      <c r="E363" t="s">
        <v>242</v>
      </c>
      <c r="F363">
        <v>23</v>
      </c>
      <c r="G363" t="s">
        <v>227</v>
      </c>
      <c r="H363">
        <v>8194</v>
      </c>
      <c r="I363" t="s">
        <v>8945</v>
      </c>
      <c r="J363" t="s">
        <v>8944</v>
      </c>
      <c r="K363" t="s">
        <v>8946</v>
      </c>
      <c r="L363">
        <v>19480605</v>
      </c>
      <c r="M363" t="s">
        <v>13799</v>
      </c>
      <c r="N363">
        <v>230064</v>
      </c>
      <c r="O363" t="s">
        <v>247</v>
      </c>
      <c r="Q363" t="s">
        <v>248</v>
      </c>
      <c r="S363" t="s">
        <v>8460</v>
      </c>
      <c r="T363" t="s">
        <v>13802</v>
      </c>
      <c r="U363" t="s">
        <v>227</v>
      </c>
      <c r="V363" t="s">
        <v>13803</v>
      </c>
      <c r="X363" t="s">
        <v>349</v>
      </c>
      <c r="Z363" t="s">
        <v>229</v>
      </c>
      <c r="AG363" t="s">
        <v>253</v>
      </c>
    </row>
    <row r="364" spans="1:33">
      <c r="A364" t="s">
        <v>13804</v>
      </c>
      <c r="B364">
        <v>96913129</v>
      </c>
      <c r="C364" t="s">
        <v>13805</v>
      </c>
      <c r="D364" t="s">
        <v>13806</v>
      </c>
      <c r="E364" t="s">
        <v>242</v>
      </c>
      <c r="F364">
        <v>23</v>
      </c>
      <c r="G364" t="s">
        <v>227</v>
      </c>
      <c r="H364">
        <v>8194</v>
      </c>
      <c r="I364" t="s">
        <v>8945</v>
      </c>
      <c r="J364" t="s">
        <v>8944</v>
      </c>
      <c r="K364" t="s">
        <v>8946</v>
      </c>
      <c r="L364">
        <v>19920214</v>
      </c>
      <c r="M364" t="s">
        <v>13804</v>
      </c>
      <c r="N364">
        <v>230064</v>
      </c>
      <c r="O364" t="s">
        <v>247</v>
      </c>
      <c r="Q364" t="s">
        <v>248</v>
      </c>
      <c r="S364" t="s">
        <v>8460</v>
      </c>
      <c r="T364" t="s">
        <v>10827</v>
      </c>
      <c r="U364" t="s">
        <v>227</v>
      </c>
      <c r="V364" t="s">
        <v>13807</v>
      </c>
      <c r="X364" t="s">
        <v>228</v>
      </c>
      <c r="Z364" t="s">
        <v>229</v>
      </c>
      <c r="AG364" t="s">
        <v>253</v>
      </c>
    </row>
    <row r="365" spans="1:33">
      <c r="A365" t="s">
        <v>13808</v>
      </c>
      <c r="B365">
        <v>2952927</v>
      </c>
      <c r="C365" t="s">
        <v>13809</v>
      </c>
      <c r="D365" t="s">
        <v>13810</v>
      </c>
      <c r="E365" t="s">
        <v>262</v>
      </c>
      <c r="F365">
        <v>23</v>
      </c>
      <c r="G365" t="s">
        <v>227</v>
      </c>
      <c r="H365">
        <v>8194</v>
      </c>
      <c r="I365" t="s">
        <v>8945</v>
      </c>
      <c r="J365" t="s">
        <v>8944</v>
      </c>
      <c r="K365" t="s">
        <v>8946</v>
      </c>
      <c r="L365">
        <v>19700119</v>
      </c>
      <c r="M365" t="s">
        <v>13808</v>
      </c>
      <c r="N365">
        <v>230064</v>
      </c>
      <c r="O365" t="s">
        <v>247</v>
      </c>
      <c r="Q365" t="s">
        <v>248</v>
      </c>
      <c r="S365" t="s">
        <v>8460</v>
      </c>
      <c r="T365" t="s">
        <v>13811</v>
      </c>
      <c r="U365" t="s">
        <v>227</v>
      </c>
      <c r="V365" t="s">
        <v>13812</v>
      </c>
      <c r="X365" t="s">
        <v>267</v>
      </c>
      <c r="Z365" t="s">
        <v>229</v>
      </c>
      <c r="AG365" t="s">
        <v>253</v>
      </c>
    </row>
    <row r="366" spans="1:33">
      <c r="A366" t="s">
        <v>13813</v>
      </c>
      <c r="B366">
        <v>2952725</v>
      </c>
      <c r="C366" t="s">
        <v>13814</v>
      </c>
      <c r="D366" t="s">
        <v>13815</v>
      </c>
      <c r="E366" t="s">
        <v>242</v>
      </c>
      <c r="F366">
        <v>23</v>
      </c>
      <c r="G366" t="s">
        <v>227</v>
      </c>
      <c r="H366">
        <v>8194</v>
      </c>
      <c r="I366" t="s">
        <v>8945</v>
      </c>
      <c r="J366" t="s">
        <v>8944</v>
      </c>
      <c r="K366" t="s">
        <v>8946</v>
      </c>
      <c r="L366">
        <v>19670101</v>
      </c>
      <c r="M366" t="s">
        <v>13813</v>
      </c>
      <c r="N366">
        <v>230064</v>
      </c>
      <c r="O366" t="s">
        <v>247</v>
      </c>
      <c r="Q366" t="s">
        <v>248</v>
      </c>
      <c r="S366" t="s">
        <v>8460</v>
      </c>
      <c r="T366" t="s">
        <v>13816</v>
      </c>
      <c r="U366" t="s">
        <v>227</v>
      </c>
      <c r="V366" t="s">
        <v>13817</v>
      </c>
      <c r="X366" t="s">
        <v>267</v>
      </c>
      <c r="Z366" t="s">
        <v>229</v>
      </c>
      <c r="AG366" t="s">
        <v>253</v>
      </c>
    </row>
    <row r="367" spans="1:33">
      <c r="A367" t="s">
        <v>13818</v>
      </c>
      <c r="B367">
        <v>2946324</v>
      </c>
      <c r="C367" t="s">
        <v>13819</v>
      </c>
      <c r="D367" t="s">
        <v>13820</v>
      </c>
      <c r="E367" t="s">
        <v>242</v>
      </c>
      <c r="F367">
        <v>23</v>
      </c>
      <c r="G367" t="s">
        <v>227</v>
      </c>
      <c r="H367">
        <v>8194</v>
      </c>
      <c r="I367" t="s">
        <v>8945</v>
      </c>
      <c r="J367" t="s">
        <v>8944</v>
      </c>
      <c r="K367" t="s">
        <v>8946</v>
      </c>
      <c r="L367">
        <v>19601007</v>
      </c>
      <c r="M367" t="s">
        <v>13818</v>
      </c>
      <c r="N367">
        <v>230064</v>
      </c>
      <c r="O367" t="s">
        <v>247</v>
      </c>
      <c r="Q367" t="s">
        <v>248</v>
      </c>
      <c r="S367" t="s">
        <v>8460</v>
      </c>
      <c r="T367" t="s">
        <v>13821</v>
      </c>
      <c r="U367" t="s">
        <v>227</v>
      </c>
      <c r="V367" t="s">
        <v>13822</v>
      </c>
      <c r="X367" t="s">
        <v>349</v>
      </c>
      <c r="Z367" t="s">
        <v>229</v>
      </c>
      <c r="AG367" t="s">
        <v>253</v>
      </c>
    </row>
    <row r="368" spans="1:33">
      <c r="A368" t="s">
        <v>13823</v>
      </c>
      <c r="B368">
        <v>2947729</v>
      </c>
      <c r="C368" t="s">
        <v>13824</v>
      </c>
      <c r="D368" t="s">
        <v>13825</v>
      </c>
      <c r="E368" t="s">
        <v>242</v>
      </c>
      <c r="F368">
        <v>23</v>
      </c>
      <c r="G368" t="s">
        <v>227</v>
      </c>
      <c r="H368">
        <v>8194</v>
      </c>
      <c r="I368" t="s">
        <v>8945</v>
      </c>
      <c r="J368" t="s">
        <v>8944</v>
      </c>
      <c r="K368" t="s">
        <v>8946</v>
      </c>
      <c r="L368">
        <v>19370430</v>
      </c>
      <c r="M368" t="s">
        <v>13823</v>
      </c>
      <c r="N368">
        <v>230064</v>
      </c>
      <c r="O368" t="s">
        <v>247</v>
      </c>
      <c r="Q368" t="s">
        <v>248</v>
      </c>
      <c r="S368" t="s">
        <v>8460</v>
      </c>
      <c r="T368" t="s">
        <v>1813</v>
      </c>
      <c r="U368" t="s">
        <v>227</v>
      </c>
      <c r="V368" t="s">
        <v>13826</v>
      </c>
      <c r="X368" t="s">
        <v>343</v>
      </c>
      <c r="Z368" t="s">
        <v>229</v>
      </c>
      <c r="AG368" t="s">
        <v>253</v>
      </c>
    </row>
    <row r="369" spans="1:33">
      <c r="A369" t="s">
        <v>13827</v>
      </c>
      <c r="B369">
        <v>2947628</v>
      </c>
      <c r="C369" t="s">
        <v>13828</v>
      </c>
      <c r="D369" t="s">
        <v>13829</v>
      </c>
      <c r="E369" t="s">
        <v>242</v>
      </c>
      <c r="F369">
        <v>23</v>
      </c>
      <c r="G369" t="s">
        <v>227</v>
      </c>
      <c r="H369">
        <v>8194</v>
      </c>
      <c r="I369" t="s">
        <v>8945</v>
      </c>
      <c r="J369" t="s">
        <v>8944</v>
      </c>
      <c r="K369" t="s">
        <v>8946</v>
      </c>
      <c r="L369">
        <v>19520616</v>
      </c>
      <c r="M369" t="s">
        <v>13827</v>
      </c>
      <c r="N369">
        <v>230064</v>
      </c>
      <c r="O369" t="s">
        <v>247</v>
      </c>
      <c r="Q369" t="s">
        <v>248</v>
      </c>
      <c r="S369" t="s">
        <v>8460</v>
      </c>
      <c r="T369" t="s">
        <v>824</v>
      </c>
      <c r="U369" t="s">
        <v>227</v>
      </c>
      <c r="V369" t="s">
        <v>13830</v>
      </c>
      <c r="X369" t="s">
        <v>343</v>
      </c>
      <c r="Z369" t="s">
        <v>229</v>
      </c>
      <c r="AG369" t="s">
        <v>253</v>
      </c>
    </row>
    <row r="370" spans="1:33">
      <c r="A370" t="s">
        <v>13831</v>
      </c>
      <c r="B370">
        <v>2949327</v>
      </c>
      <c r="C370" t="s">
        <v>13832</v>
      </c>
      <c r="D370" t="s">
        <v>13833</v>
      </c>
      <c r="E370" t="s">
        <v>242</v>
      </c>
      <c r="F370">
        <v>23</v>
      </c>
      <c r="G370" t="s">
        <v>227</v>
      </c>
      <c r="H370">
        <v>8194</v>
      </c>
      <c r="I370" t="s">
        <v>8945</v>
      </c>
      <c r="J370" t="s">
        <v>8944</v>
      </c>
      <c r="K370" t="s">
        <v>8946</v>
      </c>
      <c r="L370">
        <v>19551121</v>
      </c>
      <c r="M370" t="s">
        <v>13831</v>
      </c>
      <c r="N370">
        <v>230064</v>
      </c>
      <c r="O370" t="s">
        <v>247</v>
      </c>
      <c r="Q370" t="s">
        <v>248</v>
      </c>
      <c r="S370" t="s">
        <v>8460</v>
      </c>
      <c r="T370" t="s">
        <v>8947</v>
      </c>
      <c r="U370" t="s">
        <v>227</v>
      </c>
      <c r="V370" t="s">
        <v>13834</v>
      </c>
      <c r="X370" t="s">
        <v>349</v>
      </c>
      <c r="Z370" t="s">
        <v>229</v>
      </c>
      <c r="AG370" t="s">
        <v>253</v>
      </c>
    </row>
    <row r="371" spans="1:33">
      <c r="A371" t="s">
        <v>13835</v>
      </c>
      <c r="B371">
        <v>2953928</v>
      </c>
      <c r="C371" t="s">
        <v>13836</v>
      </c>
      <c r="D371" t="s">
        <v>13837</v>
      </c>
      <c r="E371" t="s">
        <v>262</v>
      </c>
      <c r="F371">
        <v>23</v>
      </c>
      <c r="G371" t="s">
        <v>227</v>
      </c>
      <c r="H371">
        <v>8194</v>
      </c>
      <c r="I371" t="s">
        <v>8945</v>
      </c>
      <c r="J371" t="s">
        <v>8944</v>
      </c>
      <c r="K371" t="s">
        <v>8946</v>
      </c>
      <c r="L371">
        <v>19840429</v>
      </c>
      <c r="M371" t="s">
        <v>13835</v>
      </c>
      <c r="N371">
        <v>230064</v>
      </c>
      <c r="O371" t="s">
        <v>247</v>
      </c>
      <c r="Q371" t="s">
        <v>248</v>
      </c>
      <c r="S371" t="s">
        <v>8460</v>
      </c>
      <c r="T371" t="s">
        <v>8947</v>
      </c>
      <c r="U371" t="s">
        <v>227</v>
      </c>
      <c r="V371" t="s">
        <v>13838</v>
      </c>
      <c r="X371" t="s">
        <v>267</v>
      </c>
      <c r="Z371" t="s">
        <v>229</v>
      </c>
      <c r="AG371" t="s">
        <v>253</v>
      </c>
    </row>
    <row r="372" spans="1:33">
      <c r="A372" t="s">
        <v>13839</v>
      </c>
      <c r="B372">
        <v>2950622</v>
      </c>
      <c r="C372" t="s">
        <v>13840</v>
      </c>
      <c r="D372" t="s">
        <v>13841</v>
      </c>
      <c r="E372" t="s">
        <v>242</v>
      </c>
      <c r="F372">
        <v>23</v>
      </c>
      <c r="G372" t="s">
        <v>227</v>
      </c>
      <c r="H372">
        <v>8194</v>
      </c>
      <c r="I372" t="s">
        <v>8945</v>
      </c>
      <c r="J372" t="s">
        <v>8944</v>
      </c>
      <c r="K372" t="s">
        <v>8946</v>
      </c>
      <c r="L372">
        <v>19610526</v>
      </c>
      <c r="M372" t="s">
        <v>13839</v>
      </c>
      <c r="N372">
        <v>230064</v>
      </c>
      <c r="O372" t="s">
        <v>247</v>
      </c>
      <c r="Q372" t="s">
        <v>248</v>
      </c>
      <c r="S372" t="s">
        <v>8460</v>
      </c>
      <c r="T372" t="s">
        <v>13718</v>
      </c>
      <c r="U372" t="s">
        <v>227</v>
      </c>
      <c r="V372" t="s">
        <v>13842</v>
      </c>
      <c r="X372" t="s">
        <v>267</v>
      </c>
      <c r="Z372" t="s">
        <v>229</v>
      </c>
      <c r="AG372" t="s">
        <v>253</v>
      </c>
    </row>
    <row r="373" spans="1:33">
      <c r="A373" t="s">
        <v>13843</v>
      </c>
      <c r="B373">
        <v>2947426</v>
      </c>
      <c r="C373" t="s">
        <v>13844</v>
      </c>
      <c r="D373" t="s">
        <v>13845</v>
      </c>
      <c r="E373" t="s">
        <v>242</v>
      </c>
      <c r="F373">
        <v>23</v>
      </c>
      <c r="G373" t="s">
        <v>227</v>
      </c>
      <c r="H373">
        <v>8194</v>
      </c>
      <c r="I373" t="s">
        <v>8945</v>
      </c>
      <c r="J373" t="s">
        <v>8944</v>
      </c>
      <c r="K373" t="s">
        <v>8946</v>
      </c>
      <c r="L373">
        <v>19520923</v>
      </c>
      <c r="M373" t="s">
        <v>13843</v>
      </c>
      <c r="N373">
        <v>230064</v>
      </c>
      <c r="O373" t="s">
        <v>247</v>
      </c>
      <c r="Q373" t="s">
        <v>248</v>
      </c>
      <c r="S373" t="s">
        <v>8460</v>
      </c>
      <c r="T373" t="s">
        <v>13846</v>
      </c>
      <c r="U373" t="s">
        <v>227</v>
      </c>
      <c r="V373" t="s">
        <v>13847</v>
      </c>
      <c r="X373" t="s">
        <v>343</v>
      </c>
      <c r="Z373" t="s">
        <v>229</v>
      </c>
      <c r="AG373" t="s">
        <v>253</v>
      </c>
    </row>
    <row r="374" spans="1:33">
      <c r="A374" t="s">
        <v>13848</v>
      </c>
      <c r="B374">
        <v>32475728</v>
      </c>
      <c r="C374" t="s">
        <v>13849</v>
      </c>
      <c r="D374" t="s">
        <v>13850</v>
      </c>
      <c r="E374" t="s">
        <v>242</v>
      </c>
      <c r="F374">
        <v>23</v>
      </c>
      <c r="G374" t="s">
        <v>227</v>
      </c>
      <c r="H374">
        <v>8194</v>
      </c>
      <c r="I374" t="s">
        <v>8945</v>
      </c>
      <c r="J374" t="s">
        <v>8944</v>
      </c>
      <c r="K374" t="s">
        <v>8946</v>
      </c>
      <c r="L374">
        <v>19571017</v>
      </c>
      <c r="M374" t="s">
        <v>13848</v>
      </c>
      <c r="N374">
        <v>230064</v>
      </c>
      <c r="O374" t="s">
        <v>247</v>
      </c>
      <c r="Q374" t="s">
        <v>248</v>
      </c>
      <c r="S374" t="s">
        <v>8460</v>
      </c>
      <c r="T374" t="s">
        <v>5512</v>
      </c>
      <c r="U374" t="s">
        <v>227</v>
      </c>
      <c r="V374" t="s">
        <v>13851</v>
      </c>
      <c r="X374" t="s">
        <v>349</v>
      </c>
      <c r="Z374" t="s">
        <v>229</v>
      </c>
      <c r="AB374" t="s">
        <v>2056</v>
      </c>
      <c r="AD374" t="s">
        <v>2056</v>
      </c>
      <c r="AG374" t="s">
        <v>253</v>
      </c>
    </row>
    <row r="375" spans="1:33">
      <c r="A375" t="s">
        <v>13852</v>
      </c>
      <c r="B375">
        <v>73663631</v>
      </c>
      <c r="C375" t="s">
        <v>13853</v>
      </c>
      <c r="D375" t="s">
        <v>13854</v>
      </c>
      <c r="E375" t="s">
        <v>262</v>
      </c>
      <c r="F375">
        <v>23</v>
      </c>
      <c r="G375" t="s">
        <v>227</v>
      </c>
      <c r="H375">
        <v>8194</v>
      </c>
      <c r="I375" t="s">
        <v>8945</v>
      </c>
      <c r="J375" t="s">
        <v>8944</v>
      </c>
      <c r="K375" t="s">
        <v>8946</v>
      </c>
      <c r="L375">
        <v>19860924</v>
      </c>
      <c r="M375" t="s">
        <v>13852</v>
      </c>
      <c r="N375">
        <v>230064</v>
      </c>
      <c r="O375" t="s">
        <v>247</v>
      </c>
      <c r="Q375" t="s">
        <v>248</v>
      </c>
      <c r="S375" t="s">
        <v>8460</v>
      </c>
      <c r="T375" t="s">
        <v>13855</v>
      </c>
      <c r="U375" t="s">
        <v>227</v>
      </c>
      <c r="V375" t="s">
        <v>13856</v>
      </c>
      <c r="X375" t="s">
        <v>267</v>
      </c>
      <c r="Z375" t="s">
        <v>229</v>
      </c>
      <c r="AG375" t="s">
        <v>253</v>
      </c>
    </row>
    <row r="376" spans="1:33">
      <c r="A376" t="s">
        <v>13857</v>
      </c>
      <c r="B376">
        <v>2947830</v>
      </c>
      <c r="C376" t="s">
        <v>13858</v>
      </c>
      <c r="D376" t="s">
        <v>13859</v>
      </c>
      <c r="E376" t="s">
        <v>242</v>
      </c>
      <c r="F376">
        <v>23</v>
      </c>
      <c r="G376" t="s">
        <v>227</v>
      </c>
      <c r="H376">
        <v>8194</v>
      </c>
      <c r="I376" t="s">
        <v>8945</v>
      </c>
      <c r="J376" t="s">
        <v>8944</v>
      </c>
      <c r="K376" t="s">
        <v>8946</v>
      </c>
      <c r="L376">
        <v>19490522</v>
      </c>
      <c r="M376" t="s">
        <v>13857</v>
      </c>
      <c r="N376">
        <v>230064</v>
      </c>
      <c r="O376" t="s">
        <v>247</v>
      </c>
      <c r="Q376" t="s">
        <v>248</v>
      </c>
      <c r="S376" t="s">
        <v>8460</v>
      </c>
      <c r="T376" t="s">
        <v>13860</v>
      </c>
      <c r="U376" t="s">
        <v>227</v>
      </c>
      <c r="V376" t="s">
        <v>13861</v>
      </c>
      <c r="X376" t="s">
        <v>343</v>
      </c>
      <c r="Z376" t="s">
        <v>229</v>
      </c>
      <c r="AB376" t="s">
        <v>227</v>
      </c>
      <c r="AD376" t="s">
        <v>227</v>
      </c>
      <c r="AG376" t="s">
        <v>253</v>
      </c>
    </row>
    <row r="377" spans="1:33">
      <c r="A377" t="s">
        <v>13862</v>
      </c>
      <c r="B377">
        <v>64818330</v>
      </c>
      <c r="C377" t="s">
        <v>13863</v>
      </c>
      <c r="D377" t="s">
        <v>10369</v>
      </c>
      <c r="E377" t="s">
        <v>242</v>
      </c>
      <c r="F377">
        <v>23</v>
      </c>
      <c r="G377" t="s">
        <v>227</v>
      </c>
      <c r="H377">
        <v>8194</v>
      </c>
      <c r="I377" t="s">
        <v>8945</v>
      </c>
      <c r="J377" t="s">
        <v>8944</v>
      </c>
      <c r="K377" t="s">
        <v>8946</v>
      </c>
      <c r="L377">
        <v>19670719</v>
      </c>
      <c r="M377" t="s">
        <v>13862</v>
      </c>
      <c r="N377">
        <v>230064</v>
      </c>
      <c r="Q377" t="s">
        <v>248</v>
      </c>
      <c r="S377" t="s">
        <v>8460</v>
      </c>
      <c r="T377" t="s">
        <v>6947</v>
      </c>
      <c r="U377" t="s">
        <v>227</v>
      </c>
      <c r="V377" t="s">
        <v>13864</v>
      </c>
      <c r="X377" t="s">
        <v>228</v>
      </c>
      <c r="Z377" t="s">
        <v>229</v>
      </c>
      <c r="AG377" t="s">
        <v>253</v>
      </c>
    </row>
    <row r="378" spans="1:33">
      <c r="A378" t="s">
        <v>13865</v>
      </c>
      <c r="B378">
        <v>2949024</v>
      </c>
      <c r="C378" t="s">
        <v>13866</v>
      </c>
      <c r="D378" t="s">
        <v>13867</v>
      </c>
      <c r="E378" t="s">
        <v>242</v>
      </c>
      <c r="F378">
        <v>23</v>
      </c>
      <c r="G378" t="s">
        <v>227</v>
      </c>
      <c r="H378">
        <v>8194</v>
      </c>
      <c r="I378" t="s">
        <v>8945</v>
      </c>
      <c r="J378" t="s">
        <v>8944</v>
      </c>
      <c r="K378" t="s">
        <v>8946</v>
      </c>
      <c r="L378">
        <v>19480816</v>
      </c>
      <c r="M378" t="s">
        <v>13865</v>
      </c>
      <c r="N378">
        <v>230064</v>
      </c>
      <c r="O378" t="s">
        <v>247</v>
      </c>
      <c r="Q378" t="s">
        <v>248</v>
      </c>
      <c r="S378" t="s">
        <v>8460</v>
      </c>
      <c r="T378" t="s">
        <v>11577</v>
      </c>
      <c r="U378" t="s">
        <v>227</v>
      </c>
      <c r="V378" t="s">
        <v>13868</v>
      </c>
      <c r="X378" t="s">
        <v>343</v>
      </c>
      <c r="Z378" t="s">
        <v>229</v>
      </c>
      <c r="AG378" t="s">
        <v>253</v>
      </c>
    </row>
    <row r="379" spans="1:33">
      <c r="A379" t="s">
        <v>13869</v>
      </c>
      <c r="B379">
        <v>16856632</v>
      </c>
      <c r="C379" t="s">
        <v>13870</v>
      </c>
      <c r="D379" t="s">
        <v>13871</v>
      </c>
      <c r="E379" t="s">
        <v>242</v>
      </c>
      <c r="F379">
        <v>23</v>
      </c>
      <c r="G379" t="s">
        <v>227</v>
      </c>
      <c r="H379">
        <v>8194</v>
      </c>
      <c r="I379" t="s">
        <v>8945</v>
      </c>
      <c r="J379" t="s">
        <v>8944</v>
      </c>
      <c r="K379" t="s">
        <v>8946</v>
      </c>
      <c r="L379">
        <v>19770705</v>
      </c>
      <c r="M379" t="s">
        <v>13869</v>
      </c>
      <c r="N379">
        <v>230064</v>
      </c>
      <c r="O379" t="s">
        <v>247</v>
      </c>
      <c r="Q379" t="s">
        <v>248</v>
      </c>
      <c r="S379" t="s">
        <v>8460</v>
      </c>
      <c r="T379" t="s">
        <v>13872</v>
      </c>
      <c r="U379" t="s">
        <v>227</v>
      </c>
      <c r="V379" t="s">
        <v>13873</v>
      </c>
      <c r="W379" t="s">
        <v>13874</v>
      </c>
      <c r="X379" t="s">
        <v>267</v>
      </c>
      <c r="Z379" t="s">
        <v>229</v>
      </c>
      <c r="AG379" t="s">
        <v>253</v>
      </c>
    </row>
    <row r="380" spans="1:33">
      <c r="A380" t="s">
        <v>13875</v>
      </c>
      <c r="B380">
        <v>2948932</v>
      </c>
      <c r="C380" t="s">
        <v>13876</v>
      </c>
      <c r="D380" t="s">
        <v>13877</v>
      </c>
      <c r="E380" t="s">
        <v>242</v>
      </c>
      <c r="F380">
        <v>23</v>
      </c>
      <c r="G380" t="s">
        <v>227</v>
      </c>
      <c r="H380">
        <v>8194</v>
      </c>
      <c r="I380" t="s">
        <v>8945</v>
      </c>
      <c r="J380" t="s">
        <v>8944</v>
      </c>
      <c r="K380" t="s">
        <v>8946</v>
      </c>
      <c r="L380">
        <v>19470213</v>
      </c>
      <c r="M380" t="s">
        <v>13875</v>
      </c>
      <c r="N380">
        <v>230064</v>
      </c>
      <c r="O380" t="s">
        <v>247</v>
      </c>
      <c r="Q380" t="s">
        <v>248</v>
      </c>
      <c r="S380" t="s">
        <v>8460</v>
      </c>
      <c r="T380" t="s">
        <v>3182</v>
      </c>
      <c r="U380" t="s">
        <v>227</v>
      </c>
      <c r="V380" t="s">
        <v>13878</v>
      </c>
      <c r="X380" t="s">
        <v>349</v>
      </c>
      <c r="Z380" t="s">
        <v>229</v>
      </c>
      <c r="AG380" t="s">
        <v>253</v>
      </c>
    </row>
    <row r="381" spans="1:33">
      <c r="A381" t="s">
        <v>13879</v>
      </c>
      <c r="B381">
        <v>2953322</v>
      </c>
      <c r="C381" t="s">
        <v>13880</v>
      </c>
      <c r="D381" t="s">
        <v>12316</v>
      </c>
      <c r="E381" t="s">
        <v>242</v>
      </c>
      <c r="F381">
        <v>23</v>
      </c>
      <c r="G381" t="s">
        <v>227</v>
      </c>
      <c r="H381">
        <v>8194</v>
      </c>
      <c r="I381" t="s">
        <v>8945</v>
      </c>
      <c r="J381" t="s">
        <v>8944</v>
      </c>
      <c r="K381" t="s">
        <v>8946</v>
      </c>
      <c r="L381">
        <v>19690414</v>
      </c>
      <c r="M381" t="s">
        <v>13879</v>
      </c>
      <c r="N381">
        <v>230064</v>
      </c>
      <c r="O381" t="s">
        <v>247</v>
      </c>
      <c r="Q381" t="s">
        <v>248</v>
      </c>
      <c r="S381" t="s">
        <v>8460</v>
      </c>
      <c r="T381" t="s">
        <v>13718</v>
      </c>
      <c r="U381" t="s">
        <v>227</v>
      </c>
      <c r="V381" t="s">
        <v>13881</v>
      </c>
      <c r="X381" t="s">
        <v>267</v>
      </c>
      <c r="Z381" t="s">
        <v>229</v>
      </c>
      <c r="AG381" t="s">
        <v>253</v>
      </c>
    </row>
    <row r="382" spans="1:33">
      <c r="A382" t="s">
        <v>13882</v>
      </c>
      <c r="B382">
        <v>2952321</v>
      </c>
      <c r="C382" t="s">
        <v>13883</v>
      </c>
      <c r="D382" t="s">
        <v>13884</v>
      </c>
      <c r="E382" t="s">
        <v>242</v>
      </c>
      <c r="F382">
        <v>23</v>
      </c>
      <c r="G382" t="s">
        <v>227</v>
      </c>
      <c r="H382">
        <v>8194</v>
      </c>
      <c r="I382" t="s">
        <v>8945</v>
      </c>
      <c r="J382" t="s">
        <v>8944</v>
      </c>
      <c r="K382" t="s">
        <v>8946</v>
      </c>
      <c r="L382">
        <v>19701005</v>
      </c>
      <c r="M382" t="s">
        <v>13882</v>
      </c>
      <c r="N382">
        <v>230064</v>
      </c>
      <c r="O382" t="s">
        <v>247</v>
      </c>
      <c r="Q382" t="s">
        <v>248</v>
      </c>
      <c r="S382" t="s">
        <v>8460</v>
      </c>
      <c r="T382" t="s">
        <v>8796</v>
      </c>
      <c r="U382" t="s">
        <v>227</v>
      </c>
      <c r="V382" t="s">
        <v>13885</v>
      </c>
      <c r="X382" t="s">
        <v>349</v>
      </c>
      <c r="Z382" t="s">
        <v>229</v>
      </c>
      <c r="AB382" t="s">
        <v>227</v>
      </c>
      <c r="AD382" t="s">
        <v>227</v>
      </c>
      <c r="AG382" t="s">
        <v>253</v>
      </c>
    </row>
    <row r="383" spans="1:33">
      <c r="A383" t="s">
        <v>13886</v>
      </c>
      <c r="B383">
        <v>2953625</v>
      </c>
      <c r="C383" t="s">
        <v>13887</v>
      </c>
      <c r="D383" t="s">
        <v>13888</v>
      </c>
      <c r="E383" t="s">
        <v>262</v>
      </c>
      <c r="F383">
        <v>23</v>
      </c>
      <c r="G383" t="s">
        <v>227</v>
      </c>
      <c r="H383">
        <v>8194</v>
      </c>
      <c r="I383" t="s">
        <v>8945</v>
      </c>
      <c r="J383" t="s">
        <v>8944</v>
      </c>
      <c r="K383" t="s">
        <v>8946</v>
      </c>
      <c r="L383">
        <v>19790208</v>
      </c>
      <c r="M383" t="s">
        <v>13886</v>
      </c>
      <c r="N383">
        <v>230064</v>
      </c>
      <c r="Q383" t="s">
        <v>248</v>
      </c>
      <c r="S383" t="s">
        <v>8460</v>
      </c>
      <c r="T383" t="s">
        <v>8796</v>
      </c>
      <c r="U383" t="s">
        <v>227</v>
      </c>
      <c r="V383" t="s">
        <v>13885</v>
      </c>
      <c r="X383" t="s">
        <v>267</v>
      </c>
      <c r="Z383" t="s">
        <v>229</v>
      </c>
      <c r="AG383" t="s">
        <v>253</v>
      </c>
    </row>
    <row r="384" spans="1:33">
      <c r="A384" t="s">
        <v>13889</v>
      </c>
      <c r="B384">
        <v>2950218</v>
      </c>
      <c r="C384" t="s">
        <v>13890</v>
      </c>
      <c r="D384" t="s">
        <v>13891</v>
      </c>
      <c r="E384" t="s">
        <v>242</v>
      </c>
      <c r="F384">
        <v>23</v>
      </c>
      <c r="G384" t="s">
        <v>227</v>
      </c>
      <c r="H384">
        <v>8194</v>
      </c>
      <c r="I384" t="s">
        <v>8945</v>
      </c>
      <c r="J384" t="s">
        <v>8944</v>
      </c>
      <c r="K384" t="s">
        <v>8946</v>
      </c>
      <c r="L384">
        <v>19570505</v>
      </c>
      <c r="M384" t="s">
        <v>13889</v>
      </c>
      <c r="N384">
        <v>230064</v>
      </c>
      <c r="O384" t="s">
        <v>247</v>
      </c>
      <c r="Q384" t="s">
        <v>248</v>
      </c>
      <c r="S384" t="s">
        <v>8460</v>
      </c>
      <c r="T384" t="s">
        <v>11005</v>
      </c>
      <c r="U384" t="s">
        <v>227</v>
      </c>
      <c r="V384" t="s">
        <v>13892</v>
      </c>
      <c r="X384" t="s">
        <v>267</v>
      </c>
      <c r="Z384" t="s">
        <v>229</v>
      </c>
      <c r="AG384" t="s">
        <v>253</v>
      </c>
    </row>
    <row r="385" spans="1:33">
      <c r="A385" t="s">
        <v>13893</v>
      </c>
      <c r="B385">
        <v>2951421</v>
      </c>
      <c r="C385" t="s">
        <v>13894</v>
      </c>
      <c r="D385" t="s">
        <v>13895</v>
      </c>
      <c r="E385" t="s">
        <v>262</v>
      </c>
      <c r="F385">
        <v>23</v>
      </c>
      <c r="G385" t="s">
        <v>227</v>
      </c>
      <c r="H385">
        <v>8194</v>
      </c>
      <c r="I385" t="s">
        <v>8945</v>
      </c>
      <c r="J385" t="s">
        <v>8944</v>
      </c>
      <c r="K385" t="s">
        <v>8946</v>
      </c>
      <c r="L385">
        <v>19490111</v>
      </c>
      <c r="M385" t="s">
        <v>13893</v>
      </c>
      <c r="N385">
        <v>230064</v>
      </c>
      <c r="O385" t="s">
        <v>247</v>
      </c>
      <c r="Q385" t="s">
        <v>248</v>
      </c>
      <c r="S385" t="s">
        <v>8460</v>
      </c>
      <c r="T385" t="s">
        <v>6241</v>
      </c>
      <c r="U385" t="s">
        <v>227</v>
      </c>
      <c r="V385" t="s">
        <v>13896</v>
      </c>
      <c r="X385" t="s">
        <v>343</v>
      </c>
      <c r="Z385" t="s">
        <v>229</v>
      </c>
      <c r="AG385" t="s">
        <v>253</v>
      </c>
    </row>
    <row r="386" spans="1:33">
      <c r="A386" t="s">
        <v>13897</v>
      </c>
      <c r="B386">
        <v>2946728</v>
      </c>
      <c r="C386" t="s">
        <v>13898</v>
      </c>
      <c r="D386" t="s">
        <v>13899</v>
      </c>
      <c r="E386" t="s">
        <v>242</v>
      </c>
      <c r="F386">
        <v>23</v>
      </c>
      <c r="G386" t="s">
        <v>227</v>
      </c>
      <c r="H386">
        <v>8194</v>
      </c>
      <c r="I386" t="s">
        <v>8945</v>
      </c>
      <c r="J386" t="s">
        <v>8944</v>
      </c>
      <c r="K386" t="s">
        <v>8946</v>
      </c>
      <c r="L386">
        <v>19440716</v>
      </c>
      <c r="M386" t="s">
        <v>13897</v>
      </c>
      <c r="N386">
        <v>230064</v>
      </c>
      <c r="O386" t="s">
        <v>247</v>
      </c>
      <c r="Q386" t="s">
        <v>248</v>
      </c>
      <c r="S386" t="s">
        <v>8460</v>
      </c>
      <c r="T386" t="s">
        <v>13900</v>
      </c>
      <c r="U386" t="s">
        <v>227</v>
      </c>
      <c r="V386" t="s">
        <v>13901</v>
      </c>
      <c r="X386" t="s">
        <v>343</v>
      </c>
      <c r="Z386" t="s">
        <v>229</v>
      </c>
      <c r="AG386" t="s">
        <v>253</v>
      </c>
    </row>
    <row r="387" spans="1:33">
      <c r="A387" t="s">
        <v>13902</v>
      </c>
      <c r="B387">
        <v>2946829</v>
      </c>
      <c r="C387" t="s">
        <v>13903</v>
      </c>
      <c r="D387" t="s">
        <v>13904</v>
      </c>
      <c r="E387" t="s">
        <v>242</v>
      </c>
      <c r="F387">
        <v>23</v>
      </c>
      <c r="G387" t="s">
        <v>227</v>
      </c>
      <c r="H387">
        <v>8194</v>
      </c>
      <c r="I387" t="s">
        <v>8945</v>
      </c>
      <c r="J387" t="s">
        <v>8944</v>
      </c>
      <c r="K387" t="s">
        <v>8946</v>
      </c>
      <c r="L387">
        <v>19460512</v>
      </c>
      <c r="M387" t="s">
        <v>13902</v>
      </c>
      <c r="N387">
        <v>230064</v>
      </c>
      <c r="O387" t="s">
        <v>247</v>
      </c>
      <c r="Q387" t="s">
        <v>248</v>
      </c>
      <c r="S387" t="s">
        <v>8460</v>
      </c>
      <c r="T387" t="s">
        <v>13905</v>
      </c>
      <c r="U387" t="s">
        <v>227</v>
      </c>
      <c r="V387" t="s">
        <v>13906</v>
      </c>
      <c r="X387" t="s">
        <v>343</v>
      </c>
      <c r="Z387" t="s">
        <v>229</v>
      </c>
      <c r="AG387" t="s">
        <v>253</v>
      </c>
    </row>
    <row r="388" spans="1:33">
      <c r="A388" t="s">
        <v>13907</v>
      </c>
      <c r="B388">
        <v>3039217</v>
      </c>
      <c r="C388" t="s">
        <v>13908</v>
      </c>
      <c r="D388" t="s">
        <v>13909</v>
      </c>
      <c r="E388" t="s">
        <v>242</v>
      </c>
      <c r="F388">
        <v>23</v>
      </c>
      <c r="G388" t="s">
        <v>227</v>
      </c>
      <c r="H388">
        <v>8194</v>
      </c>
      <c r="I388" t="s">
        <v>8945</v>
      </c>
      <c r="J388" t="s">
        <v>8944</v>
      </c>
      <c r="K388" t="s">
        <v>8946</v>
      </c>
      <c r="L388">
        <v>19591116</v>
      </c>
      <c r="M388" t="s">
        <v>13907</v>
      </c>
      <c r="N388">
        <v>230064</v>
      </c>
      <c r="O388" t="s">
        <v>247</v>
      </c>
      <c r="Q388" t="s">
        <v>248</v>
      </c>
      <c r="S388" t="s">
        <v>8460</v>
      </c>
      <c r="T388" t="s">
        <v>10750</v>
      </c>
      <c r="U388" t="s">
        <v>227</v>
      </c>
      <c r="V388" t="s">
        <v>13910</v>
      </c>
      <c r="X388" t="s">
        <v>349</v>
      </c>
      <c r="Z388" t="s">
        <v>229</v>
      </c>
      <c r="AG388" t="s">
        <v>253</v>
      </c>
    </row>
    <row r="389" spans="1:33">
      <c r="A389" t="s">
        <v>13911</v>
      </c>
      <c r="B389">
        <v>2951926</v>
      </c>
      <c r="C389" t="s">
        <v>13912</v>
      </c>
      <c r="D389" t="s">
        <v>13913</v>
      </c>
      <c r="E389" t="s">
        <v>242</v>
      </c>
      <c r="F389">
        <v>23</v>
      </c>
      <c r="G389" t="s">
        <v>227</v>
      </c>
      <c r="H389">
        <v>8194</v>
      </c>
      <c r="I389" t="s">
        <v>8945</v>
      </c>
      <c r="J389" t="s">
        <v>8944</v>
      </c>
      <c r="K389" t="s">
        <v>8946</v>
      </c>
      <c r="L389">
        <v>19650307</v>
      </c>
      <c r="M389" t="s">
        <v>13911</v>
      </c>
      <c r="N389">
        <v>230064</v>
      </c>
      <c r="O389" t="s">
        <v>247</v>
      </c>
      <c r="Q389" t="s">
        <v>248</v>
      </c>
      <c r="S389" t="s">
        <v>8460</v>
      </c>
      <c r="T389" t="s">
        <v>13914</v>
      </c>
      <c r="U389" t="s">
        <v>227</v>
      </c>
      <c r="V389" t="s">
        <v>13915</v>
      </c>
      <c r="X389" t="s">
        <v>267</v>
      </c>
      <c r="Z389" t="s">
        <v>229</v>
      </c>
      <c r="AG389" t="s">
        <v>253</v>
      </c>
    </row>
    <row r="390" spans="1:33">
      <c r="A390" t="s">
        <v>13916</v>
      </c>
      <c r="B390">
        <v>2950016</v>
      </c>
      <c r="C390" t="s">
        <v>13917</v>
      </c>
      <c r="D390" t="s">
        <v>13918</v>
      </c>
      <c r="E390" t="s">
        <v>242</v>
      </c>
      <c r="F390">
        <v>23</v>
      </c>
      <c r="G390" t="s">
        <v>227</v>
      </c>
      <c r="H390">
        <v>8194</v>
      </c>
      <c r="I390" t="s">
        <v>8945</v>
      </c>
      <c r="J390" t="s">
        <v>8944</v>
      </c>
      <c r="K390" t="s">
        <v>8946</v>
      </c>
      <c r="L390">
        <v>19471211</v>
      </c>
      <c r="M390" t="s">
        <v>13916</v>
      </c>
      <c r="N390">
        <v>230064</v>
      </c>
      <c r="O390" t="s">
        <v>247</v>
      </c>
      <c r="Q390" t="s">
        <v>248</v>
      </c>
      <c r="S390" t="s">
        <v>8460</v>
      </c>
      <c r="T390" t="s">
        <v>13919</v>
      </c>
      <c r="U390" t="s">
        <v>227</v>
      </c>
      <c r="V390" t="s">
        <v>13920</v>
      </c>
      <c r="X390" t="s">
        <v>343</v>
      </c>
      <c r="Z390" t="s">
        <v>229</v>
      </c>
      <c r="AG390" t="s">
        <v>253</v>
      </c>
    </row>
    <row r="391" spans="1:33">
      <c r="A391" t="s">
        <v>13921</v>
      </c>
      <c r="B391">
        <v>2947931</v>
      </c>
      <c r="C391" t="s">
        <v>13922</v>
      </c>
      <c r="D391" t="s">
        <v>13923</v>
      </c>
      <c r="E391" t="s">
        <v>242</v>
      </c>
      <c r="F391">
        <v>23</v>
      </c>
      <c r="G391" t="s">
        <v>227</v>
      </c>
      <c r="H391">
        <v>8194</v>
      </c>
      <c r="I391" t="s">
        <v>8945</v>
      </c>
      <c r="J391" t="s">
        <v>8944</v>
      </c>
      <c r="K391" t="s">
        <v>8946</v>
      </c>
      <c r="L391">
        <v>19520904</v>
      </c>
      <c r="M391" t="s">
        <v>13921</v>
      </c>
      <c r="N391">
        <v>230064</v>
      </c>
      <c r="O391" t="s">
        <v>247</v>
      </c>
      <c r="Q391" t="s">
        <v>248</v>
      </c>
      <c r="S391" t="s">
        <v>8460</v>
      </c>
      <c r="T391" t="s">
        <v>5319</v>
      </c>
      <c r="U391" t="s">
        <v>227</v>
      </c>
      <c r="V391" t="s">
        <v>13924</v>
      </c>
      <c r="X391" t="s">
        <v>349</v>
      </c>
      <c r="Z391" t="s">
        <v>229</v>
      </c>
      <c r="AG391" t="s">
        <v>253</v>
      </c>
    </row>
    <row r="392" spans="1:33">
      <c r="A392" t="s">
        <v>13925</v>
      </c>
      <c r="B392">
        <v>73662933</v>
      </c>
      <c r="C392" t="s">
        <v>13926</v>
      </c>
      <c r="D392" t="s">
        <v>13927</v>
      </c>
      <c r="E392" t="s">
        <v>242</v>
      </c>
      <c r="F392">
        <v>23</v>
      </c>
      <c r="G392" t="s">
        <v>227</v>
      </c>
      <c r="H392">
        <v>8194</v>
      </c>
      <c r="I392" t="s">
        <v>8945</v>
      </c>
      <c r="J392" t="s">
        <v>8944</v>
      </c>
      <c r="K392" t="s">
        <v>8946</v>
      </c>
      <c r="L392">
        <v>19670420</v>
      </c>
      <c r="M392" t="s">
        <v>13925</v>
      </c>
      <c r="N392">
        <v>230064</v>
      </c>
      <c r="O392" t="s">
        <v>247</v>
      </c>
      <c r="Q392" t="s">
        <v>248</v>
      </c>
      <c r="S392" t="s">
        <v>8460</v>
      </c>
      <c r="T392" t="s">
        <v>12410</v>
      </c>
      <c r="U392" t="s">
        <v>227</v>
      </c>
      <c r="V392" t="s">
        <v>13928</v>
      </c>
      <c r="X392" t="s">
        <v>267</v>
      </c>
      <c r="Z392" t="s">
        <v>229</v>
      </c>
      <c r="AG392" t="s">
        <v>253</v>
      </c>
    </row>
    <row r="393" spans="1:33">
      <c r="A393" t="s">
        <v>13929</v>
      </c>
      <c r="B393">
        <v>2953524</v>
      </c>
      <c r="C393" t="s">
        <v>13930</v>
      </c>
      <c r="D393" t="s">
        <v>13931</v>
      </c>
      <c r="E393" t="s">
        <v>262</v>
      </c>
      <c r="F393">
        <v>23</v>
      </c>
      <c r="G393" t="s">
        <v>227</v>
      </c>
      <c r="H393">
        <v>8194</v>
      </c>
      <c r="I393" t="s">
        <v>8945</v>
      </c>
      <c r="J393" t="s">
        <v>8944</v>
      </c>
      <c r="K393" t="s">
        <v>8946</v>
      </c>
      <c r="L393">
        <v>19810912</v>
      </c>
      <c r="M393" t="s">
        <v>13929</v>
      </c>
      <c r="N393">
        <v>230064</v>
      </c>
      <c r="O393" t="s">
        <v>247</v>
      </c>
      <c r="Q393" t="s">
        <v>248</v>
      </c>
      <c r="S393" t="s">
        <v>8460</v>
      </c>
      <c r="T393" t="s">
        <v>8796</v>
      </c>
      <c r="U393" t="s">
        <v>227</v>
      </c>
      <c r="V393" t="s">
        <v>13932</v>
      </c>
      <c r="X393" t="s">
        <v>267</v>
      </c>
      <c r="Z393" t="s">
        <v>229</v>
      </c>
      <c r="AB393" t="s">
        <v>227</v>
      </c>
      <c r="AG393" t="s">
        <v>253</v>
      </c>
    </row>
    <row r="394" spans="1:33">
      <c r="A394" t="s">
        <v>13933</v>
      </c>
      <c r="B394">
        <v>58208730</v>
      </c>
      <c r="C394" t="s">
        <v>13934</v>
      </c>
      <c r="D394" t="s">
        <v>13935</v>
      </c>
      <c r="E394" t="s">
        <v>242</v>
      </c>
      <c r="F394">
        <v>23</v>
      </c>
      <c r="G394" t="s">
        <v>227</v>
      </c>
      <c r="H394">
        <v>8194</v>
      </c>
      <c r="I394" t="s">
        <v>8945</v>
      </c>
      <c r="J394" t="s">
        <v>8944</v>
      </c>
      <c r="K394" t="s">
        <v>8946</v>
      </c>
      <c r="L394">
        <v>19850721</v>
      </c>
      <c r="M394" t="s">
        <v>13933</v>
      </c>
      <c r="N394">
        <v>230064</v>
      </c>
      <c r="Q394" t="s">
        <v>248</v>
      </c>
      <c r="S394" t="s">
        <v>8460</v>
      </c>
      <c r="T394" t="s">
        <v>12410</v>
      </c>
      <c r="U394" t="s">
        <v>227</v>
      </c>
      <c r="V394" t="s">
        <v>13936</v>
      </c>
      <c r="W394" t="s">
        <v>13937</v>
      </c>
      <c r="X394" t="s">
        <v>228</v>
      </c>
      <c r="Z394" t="s">
        <v>229</v>
      </c>
      <c r="AG394" t="s">
        <v>253</v>
      </c>
    </row>
    <row r="395" spans="1:33">
      <c r="A395" t="s">
        <v>13938</v>
      </c>
      <c r="B395">
        <v>96912633</v>
      </c>
      <c r="C395" t="s">
        <v>13939</v>
      </c>
      <c r="D395" t="s">
        <v>13940</v>
      </c>
      <c r="E395" t="s">
        <v>262</v>
      </c>
      <c r="F395">
        <v>23</v>
      </c>
      <c r="G395" t="s">
        <v>227</v>
      </c>
      <c r="H395">
        <v>8194</v>
      </c>
      <c r="I395" t="s">
        <v>8945</v>
      </c>
      <c r="J395" t="s">
        <v>8944</v>
      </c>
      <c r="K395" t="s">
        <v>8946</v>
      </c>
      <c r="L395">
        <v>19670402</v>
      </c>
      <c r="M395" t="s">
        <v>13938</v>
      </c>
      <c r="N395">
        <v>230064</v>
      </c>
      <c r="Q395" t="s">
        <v>248</v>
      </c>
      <c r="S395" t="s">
        <v>8460</v>
      </c>
      <c r="T395" t="s">
        <v>13941</v>
      </c>
      <c r="U395" t="s">
        <v>227</v>
      </c>
      <c r="V395" t="s">
        <v>13942</v>
      </c>
      <c r="X395" t="s">
        <v>228</v>
      </c>
      <c r="Z395" t="s">
        <v>229</v>
      </c>
      <c r="AG395" t="s">
        <v>253</v>
      </c>
    </row>
    <row r="396" spans="1:33">
      <c r="A396" t="s">
        <v>13943</v>
      </c>
      <c r="B396">
        <v>2951623</v>
      </c>
      <c r="C396" t="s">
        <v>13944</v>
      </c>
      <c r="D396" t="s">
        <v>13945</v>
      </c>
      <c r="E396" t="s">
        <v>242</v>
      </c>
      <c r="F396">
        <v>23</v>
      </c>
      <c r="G396" t="s">
        <v>227</v>
      </c>
      <c r="H396">
        <v>8194</v>
      </c>
      <c r="I396" t="s">
        <v>8945</v>
      </c>
      <c r="J396" t="s">
        <v>8944</v>
      </c>
      <c r="K396" t="s">
        <v>8946</v>
      </c>
      <c r="L396">
        <v>19650527</v>
      </c>
      <c r="M396" t="s">
        <v>13943</v>
      </c>
      <c r="N396">
        <v>230064</v>
      </c>
      <c r="Q396" t="s">
        <v>248</v>
      </c>
      <c r="S396" t="s">
        <v>8460</v>
      </c>
      <c r="T396" t="s">
        <v>13946</v>
      </c>
      <c r="U396" t="s">
        <v>227</v>
      </c>
      <c r="V396" t="s">
        <v>13947</v>
      </c>
      <c r="X396" t="s">
        <v>228</v>
      </c>
      <c r="Z396" t="s">
        <v>229</v>
      </c>
      <c r="AG396" t="s">
        <v>253</v>
      </c>
    </row>
    <row r="397" spans="1:33">
      <c r="A397" t="s">
        <v>13948</v>
      </c>
      <c r="B397">
        <v>2948124</v>
      </c>
      <c r="C397" t="s">
        <v>13949</v>
      </c>
      <c r="D397" t="s">
        <v>13950</v>
      </c>
      <c r="E397" t="s">
        <v>242</v>
      </c>
      <c r="F397">
        <v>23</v>
      </c>
      <c r="G397" t="s">
        <v>227</v>
      </c>
      <c r="H397">
        <v>8194</v>
      </c>
      <c r="I397" t="s">
        <v>8945</v>
      </c>
      <c r="J397" t="s">
        <v>8944</v>
      </c>
      <c r="K397" t="s">
        <v>8946</v>
      </c>
      <c r="L397">
        <v>19540314</v>
      </c>
      <c r="M397" t="s">
        <v>13948</v>
      </c>
      <c r="N397">
        <v>230064</v>
      </c>
      <c r="O397" t="s">
        <v>247</v>
      </c>
      <c r="Q397" t="s">
        <v>248</v>
      </c>
      <c r="S397" t="s">
        <v>8460</v>
      </c>
      <c r="T397" t="s">
        <v>13951</v>
      </c>
      <c r="U397" t="s">
        <v>227</v>
      </c>
      <c r="V397" t="s">
        <v>13952</v>
      </c>
      <c r="X397" t="s">
        <v>349</v>
      </c>
      <c r="Z397" t="s">
        <v>229</v>
      </c>
      <c r="AG397" t="s">
        <v>253</v>
      </c>
    </row>
    <row r="398" spans="1:33">
      <c r="A398" t="s">
        <v>13953</v>
      </c>
      <c r="B398">
        <v>2948528</v>
      </c>
      <c r="C398" t="s">
        <v>13954</v>
      </c>
      <c r="D398" t="s">
        <v>13955</v>
      </c>
      <c r="E398" t="s">
        <v>242</v>
      </c>
      <c r="F398">
        <v>23</v>
      </c>
      <c r="G398" t="s">
        <v>227</v>
      </c>
      <c r="H398">
        <v>8194</v>
      </c>
      <c r="I398" t="s">
        <v>8945</v>
      </c>
      <c r="J398" t="s">
        <v>8944</v>
      </c>
      <c r="K398" t="s">
        <v>8946</v>
      </c>
      <c r="L398">
        <v>19580728</v>
      </c>
      <c r="M398" t="s">
        <v>13953</v>
      </c>
      <c r="N398">
        <v>230064</v>
      </c>
      <c r="O398" t="s">
        <v>247</v>
      </c>
      <c r="Q398" t="s">
        <v>248</v>
      </c>
      <c r="S398" t="s">
        <v>8460</v>
      </c>
      <c r="T398" t="s">
        <v>13956</v>
      </c>
      <c r="U398" t="s">
        <v>227</v>
      </c>
      <c r="V398" t="s">
        <v>13957</v>
      </c>
      <c r="X398" t="s">
        <v>349</v>
      </c>
      <c r="Z398" t="s">
        <v>229</v>
      </c>
      <c r="AG398" t="s">
        <v>253</v>
      </c>
    </row>
    <row r="399" spans="1:33">
      <c r="A399" t="s">
        <v>13958</v>
      </c>
      <c r="B399">
        <v>2954121</v>
      </c>
      <c r="C399" t="s">
        <v>13959</v>
      </c>
      <c r="D399" t="s">
        <v>13960</v>
      </c>
      <c r="E399" t="s">
        <v>242</v>
      </c>
      <c r="F399">
        <v>23</v>
      </c>
      <c r="G399" t="s">
        <v>227</v>
      </c>
      <c r="H399">
        <v>8194</v>
      </c>
      <c r="I399" t="s">
        <v>8945</v>
      </c>
      <c r="J399" t="s">
        <v>8944</v>
      </c>
      <c r="K399" t="s">
        <v>8946</v>
      </c>
      <c r="L399">
        <v>19790620</v>
      </c>
      <c r="M399" t="s">
        <v>13958</v>
      </c>
      <c r="N399">
        <v>230064</v>
      </c>
      <c r="Q399" t="s">
        <v>248</v>
      </c>
      <c r="S399" t="s">
        <v>8460</v>
      </c>
      <c r="T399" t="s">
        <v>9259</v>
      </c>
      <c r="U399" t="s">
        <v>227</v>
      </c>
      <c r="V399" t="s">
        <v>13961</v>
      </c>
      <c r="W399" t="s">
        <v>13962</v>
      </c>
      <c r="X399" t="s">
        <v>228</v>
      </c>
      <c r="Z399" t="s">
        <v>229</v>
      </c>
      <c r="AG399" t="s">
        <v>253</v>
      </c>
    </row>
    <row r="400" spans="1:33">
      <c r="A400" t="s">
        <v>13963</v>
      </c>
      <c r="B400">
        <v>96912936</v>
      </c>
      <c r="C400" t="s">
        <v>13964</v>
      </c>
      <c r="D400" t="s">
        <v>13965</v>
      </c>
      <c r="E400" t="s">
        <v>242</v>
      </c>
      <c r="F400">
        <v>23</v>
      </c>
      <c r="G400" t="s">
        <v>227</v>
      </c>
      <c r="H400">
        <v>8194</v>
      </c>
      <c r="I400" t="s">
        <v>8945</v>
      </c>
      <c r="J400" t="s">
        <v>8944</v>
      </c>
      <c r="K400" t="s">
        <v>8946</v>
      </c>
      <c r="L400">
        <v>19750712</v>
      </c>
      <c r="M400" t="s">
        <v>13963</v>
      </c>
      <c r="N400">
        <v>230064</v>
      </c>
      <c r="Q400" t="s">
        <v>248</v>
      </c>
      <c r="S400" t="s">
        <v>8460</v>
      </c>
      <c r="T400" t="s">
        <v>13966</v>
      </c>
      <c r="U400" t="s">
        <v>227</v>
      </c>
      <c r="V400" t="s">
        <v>13967</v>
      </c>
      <c r="X400" t="s">
        <v>228</v>
      </c>
      <c r="Z400" t="s">
        <v>229</v>
      </c>
      <c r="AG400" t="s">
        <v>253</v>
      </c>
    </row>
    <row r="401" spans="1:33">
      <c r="A401" t="s">
        <v>13968</v>
      </c>
      <c r="B401">
        <v>72891936</v>
      </c>
      <c r="C401" t="s">
        <v>13969</v>
      </c>
      <c r="D401" t="s">
        <v>13970</v>
      </c>
      <c r="E401" t="s">
        <v>242</v>
      </c>
      <c r="F401">
        <v>23</v>
      </c>
      <c r="G401" t="s">
        <v>227</v>
      </c>
      <c r="H401">
        <v>8194</v>
      </c>
      <c r="I401" t="s">
        <v>8945</v>
      </c>
      <c r="J401" t="s">
        <v>8944</v>
      </c>
      <c r="K401" t="s">
        <v>8946</v>
      </c>
      <c r="L401">
        <v>19841110</v>
      </c>
      <c r="M401" t="s">
        <v>13968</v>
      </c>
      <c r="N401">
        <v>230064</v>
      </c>
      <c r="Q401" t="s">
        <v>248</v>
      </c>
      <c r="S401" t="s">
        <v>8460</v>
      </c>
      <c r="T401" t="s">
        <v>13971</v>
      </c>
      <c r="U401" t="s">
        <v>227</v>
      </c>
      <c r="V401" t="s">
        <v>13972</v>
      </c>
      <c r="W401" t="s">
        <v>13973</v>
      </c>
      <c r="X401" t="s">
        <v>228</v>
      </c>
      <c r="Z401" t="s">
        <v>229</v>
      </c>
      <c r="AG401" t="s">
        <v>253</v>
      </c>
    </row>
    <row r="402" spans="1:33">
      <c r="A402" t="s">
        <v>13974</v>
      </c>
      <c r="B402">
        <v>100607721</v>
      </c>
      <c r="C402" t="s">
        <v>13975</v>
      </c>
      <c r="D402" t="s">
        <v>13976</v>
      </c>
      <c r="E402" t="s">
        <v>262</v>
      </c>
      <c r="F402">
        <v>23</v>
      </c>
      <c r="G402" t="s">
        <v>227</v>
      </c>
      <c r="H402">
        <v>8194</v>
      </c>
      <c r="I402" t="s">
        <v>8945</v>
      </c>
      <c r="J402" t="s">
        <v>8944</v>
      </c>
      <c r="K402" t="s">
        <v>8946</v>
      </c>
      <c r="L402">
        <v>19920613</v>
      </c>
      <c r="M402" t="s">
        <v>13974</v>
      </c>
      <c r="N402">
        <v>230064</v>
      </c>
      <c r="O402" t="s">
        <v>247</v>
      </c>
      <c r="Q402" t="s">
        <v>248</v>
      </c>
      <c r="S402" t="s">
        <v>8460</v>
      </c>
      <c r="T402" t="s">
        <v>10560</v>
      </c>
      <c r="U402" t="s">
        <v>227</v>
      </c>
      <c r="V402" t="s">
        <v>13977</v>
      </c>
      <c r="W402" t="s">
        <v>13978</v>
      </c>
      <c r="X402" t="s">
        <v>228</v>
      </c>
      <c r="Z402" t="s">
        <v>229</v>
      </c>
      <c r="AG402" t="s">
        <v>253</v>
      </c>
    </row>
    <row r="403" spans="1:33">
      <c r="A403" t="s">
        <v>13979</v>
      </c>
      <c r="B403">
        <v>2949630</v>
      </c>
      <c r="C403" t="s">
        <v>13980</v>
      </c>
      <c r="D403" t="s">
        <v>13981</v>
      </c>
      <c r="E403" t="s">
        <v>242</v>
      </c>
      <c r="F403">
        <v>23</v>
      </c>
      <c r="G403" t="s">
        <v>227</v>
      </c>
      <c r="H403">
        <v>8194</v>
      </c>
      <c r="I403" t="s">
        <v>8945</v>
      </c>
      <c r="J403" t="s">
        <v>8944</v>
      </c>
      <c r="K403" t="s">
        <v>8946</v>
      </c>
      <c r="L403">
        <v>19630111</v>
      </c>
      <c r="M403" t="s">
        <v>13979</v>
      </c>
      <c r="N403">
        <v>230064</v>
      </c>
      <c r="O403" t="s">
        <v>247</v>
      </c>
      <c r="Q403" t="s">
        <v>248</v>
      </c>
      <c r="S403" t="s">
        <v>8460</v>
      </c>
      <c r="T403" t="s">
        <v>8796</v>
      </c>
      <c r="U403" t="s">
        <v>227</v>
      </c>
      <c r="V403" t="s">
        <v>13982</v>
      </c>
      <c r="X403" t="s">
        <v>267</v>
      </c>
      <c r="Z403" t="s">
        <v>229</v>
      </c>
      <c r="AG403" t="s">
        <v>253</v>
      </c>
    </row>
    <row r="404" spans="1:33">
      <c r="A404" t="s">
        <v>13983</v>
      </c>
      <c r="B404">
        <v>2948023</v>
      </c>
      <c r="C404" t="s">
        <v>13984</v>
      </c>
      <c r="D404" t="s">
        <v>13985</v>
      </c>
      <c r="E404" t="s">
        <v>242</v>
      </c>
      <c r="F404">
        <v>23</v>
      </c>
      <c r="G404" t="s">
        <v>227</v>
      </c>
      <c r="H404">
        <v>8194</v>
      </c>
      <c r="I404" t="s">
        <v>8945</v>
      </c>
      <c r="J404" t="s">
        <v>8944</v>
      </c>
      <c r="K404" t="s">
        <v>8946</v>
      </c>
      <c r="L404">
        <v>19530321</v>
      </c>
      <c r="M404" t="s">
        <v>13983</v>
      </c>
      <c r="N404">
        <v>230064</v>
      </c>
      <c r="O404" t="s">
        <v>247</v>
      </c>
      <c r="Q404" t="s">
        <v>248</v>
      </c>
      <c r="S404" t="s">
        <v>8460</v>
      </c>
      <c r="T404" t="s">
        <v>13986</v>
      </c>
      <c r="U404" t="s">
        <v>227</v>
      </c>
      <c r="V404" t="s">
        <v>13987</v>
      </c>
      <c r="X404" t="s">
        <v>343</v>
      </c>
      <c r="Z404" t="s">
        <v>229</v>
      </c>
      <c r="AG404" t="s">
        <v>253</v>
      </c>
    </row>
    <row r="405" spans="1:33">
      <c r="A405" t="s">
        <v>13988</v>
      </c>
      <c r="B405">
        <v>2952119</v>
      </c>
      <c r="C405" t="s">
        <v>13989</v>
      </c>
      <c r="D405" t="s">
        <v>13990</v>
      </c>
      <c r="E405" t="s">
        <v>242</v>
      </c>
      <c r="F405">
        <v>23</v>
      </c>
      <c r="G405" t="s">
        <v>227</v>
      </c>
      <c r="H405">
        <v>8194</v>
      </c>
      <c r="I405" t="s">
        <v>8945</v>
      </c>
      <c r="J405" t="s">
        <v>8944</v>
      </c>
      <c r="K405" t="s">
        <v>8946</v>
      </c>
      <c r="L405">
        <v>19670411</v>
      </c>
      <c r="M405" t="s">
        <v>13988</v>
      </c>
      <c r="N405">
        <v>230064</v>
      </c>
      <c r="O405" t="s">
        <v>247</v>
      </c>
      <c r="Q405" t="s">
        <v>248</v>
      </c>
      <c r="S405" t="s">
        <v>8460</v>
      </c>
      <c r="T405" t="s">
        <v>13991</v>
      </c>
      <c r="U405" t="s">
        <v>227</v>
      </c>
      <c r="V405" t="s">
        <v>13992</v>
      </c>
      <c r="X405" t="s">
        <v>267</v>
      </c>
      <c r="Z405" t="s">
        <v>229</v>
      </c>
      <c r="AG405" t="s">
        <v>253</v>
      </c>
    </row>
    <row r="406" spans="1:33">
      <c r="A406" t="s">
        <v>13993</v>
      </c>
      <c r="B406">
        <v>2946930</v>
      </c>
      <c r="C406" t="s">
        <v>13994</v>
      </c>
      <c r="D406" t="s">
        <v>13995</v>
      </c>
      <c r="E406" t="s">
        <v>242</v>
      </c>
      <c r="F406">
        <v>23</v>
      </c>
      <c r="G406" t="s">
        <v>227</v>
      </c>
      <c r="H406">
        <v>8194</v>
      </c>
      <c r="I406" t="s">
        <v>8945</v>
      </c>
      <c r="J406" t="s">
        <v>8944</v>
      </c>
      <c r="K406" t="s">
        <v>8946</v>
      </c>
      <c r="L406">
        <v>19530722</v>
      </c>
      <c r="M406" t="s">
        <v>13993</v>
      </c>
      <c r="N406">
        <v>230064</v>
      </c>
      <c r="O406" t="s">
        <v>247</v>
      </c>
      <c r="Q406" t="s">
        <v>248</v>
      </c>
      <c r="S406" t="s">
        <v>8460</v>
      </c>
      <c r="T406" t="s">
        <v>749</v>
      </c>
      <c r="U406" t="s">
        <v>227</v>
      </c>
      <c r="V406" t="s">
        <v>13996</v>
      </c>
      <c r="X406" t="s">
        <v>349</v>
      </c>
      <c r="Z406" t="s">
        <v>229</v>
      </c>
      <c r="AG406" t="s">
        <v>253</v>
      </c>
    </row>
    <row r="407" spans="1:33">
      <c r="A407" t="s">
        <v>13997</v>
      </c>
      <c r="B407">
        <v>96189336</v>
      </c>
      <c r="C407" t="s">
        <v>13998</v>
      </c>
      <c r="D407" t="s">
        <v>13999</v>
      </c>
      <c r="E407" t="s">
        <v>262</v>
      </c>
      <c r="F407">
        <v>23</v>
      </c>
      <c r="G407" t="s">
        <v>227</v>
      </c>
      <c r="H407">
        <v>8194</v>
      </c>
      <c r="I407" t="s">
        <v>8945</v>
      </c>
      <c r="J407" t="s">
        <v>8944</v>
      </c>
      <c r="K407" t="s">
        <v>8946</v>
      </c>
      <c r="L407">
        <v>19940116</v>
      </c>
      <c r="M407" t="s">
        <v>13997</v>
      </c>
      <c r="N407">
        <v>230064</v>
      </c>
      <c r="O407" t="s">
        <v>247</v>
      </c>
      <c r="Q407" t="s">
        <v>248</v>
      </c>
      <c r="S407" t="s">
        <v>8460</v>
      </c>
      <c r="T407" t="s">
        <v>11665</v>
      </c>
      <c r="U407" t="s">
        <v>227</v>
      </c>
      <c r="V407" t="s">
        <v>14000</v>
      </c>
      <c r="W407" t="s">
        <v>14001</v>
      </c>
      <c r="X407" t="s">
        <v>267</v>
      </c>
      <c r="Z407" t="s">
        <v>229</v>
      </c>
      <c r="AG407" t="s">
        <v>253</v>
      </c>
    </row>
    <row r="408" spans="1:33">
      <c r="A408" t="s">
        <v>14002</v>
      </c>
      <c r="B408">
        <v>2950723</v>
      </c>
      <c r="C408" t="s">
        <v>14003</v>
      </c>
      <c r="D408" t="s">
        <v>14004</v>
      </c>
      <c r="E408" t="s">
        <v>242</v>
      </c>
      <c r="F408">
        <v>23</v>
      </c>
      <c r="G408" t="s">
        <v>227</v>
      </c>
      <c r="H408">
        <v>8194</v>
      </c>
      <c r="I408" t="s">
        <v>8945</v>
      </c>
      <c r="J408" t="s">
        <v>8944</v>
      </c>
      <c r="K408" t="s">
        <v>8946</v>
      </c>
      <c r="L408">
        <v>19630102</v>
      </c>
      <c r="M408" t="s">
        <v>14002</v>
      </c>
      <c r="N408">
        <v>230064</v>
      </c>
      <c r="O408" t="s">
        <v>247</v>
      </c>
      <c r="Q408" t="s">
        <v>248</v>
      </c>
      <c r="S408" t="s">
        <v>8460</v>
      </c>
      <c r="T408" t="s">
        <v>10662</v>
      </c>
      <c r="U408" t="s">
        <v>227</v>
      </c>
      <c r="V408" t="s">
        <v>14005</v>
      </c>
      <c r="X408" t="s">
        <v>267</v>
      </c>
      <c r="Z408" t="s">
        <v>229</v>
      </c>
      <c r="AG408" t="s">
        <v>253</v>
      </c>
    </row>
    <row r="409" spans="1:33">
      <c r="A409" t="s">
        <v>14006</v>
      </c>
      <c r="B409">
        <v>67458333</v>
      </c>
      <c r="C409" t="s">
        <v>14007</v>
      </c>
      <c r="D409" t="s">
        <v>14008</v>
      </c>
      <c r="E409" t="s">
        <v>242</v>
      </c>
      <c r="F409">
        <v>23</v>
      </c>
      <c r="G409" t="s">
        <v>227</v>
      </c>
      <c r="H409">
        <v>8194</v>
      </c>
      <c r="I409" t="s">
        <v>8945</v>
      </c>
      <c r="J409" t="s">
        <v>8944</v>
      </c>
      <c r="K409" t="s">
        <v>8946</v>
      </c>
      <c r="L409">
        <v>19781001</v>
      </c>
      <c r="M409" t="s">
        <v>14006</v>
      </c>
      <c r="N409">
        <v>230064</v>
      </c>
      <c r="O409" t="s">
        <v>247</v>
      </c>
      <c r="Q409" t="s">
        <v>248</v>
      </c>
      <c r="S409" t="s">
        <v>8460</v>
      </c>
      <c r="T409" t="s">
        <v>14009</v>
      </c>
      <c r="U409" t="s">
        <v>227</v>
      </c>
      <c r="V409" t="s">
        <v>14010</v>
      </c>
      <c r="X409" t="s">
        <v>267</v>
      </c>
      <c r="Z409" t="s">
        <v>229</v>
      </c>
      <c r="AB409" t="s">
        <v>227</v>
      </c>
      <c r="AD409" t="s">
        <v>227</v>
      </c>
      <c r="AG409" t="s">
        <v>253</v>
      </c>
    </row>
    <row r="410" spans="1:33">
      <c r="A410" t="s">
        <v>14011</v>
      </c>
      <c r="B410">
        <v>3115313</v>
      </c>
      <c r="C410" t="s">
        <v>14012</v>
      </c>
      <c r="D410" t="s">
        <v>14013</v>
      </c>
      <c r="E410" t="s">
        <v>242</v>
      </c>
      <c r="F410">
        <v>23</v>
      </c>
      <c r="G410" t="s">
        <v>227</v>
      </c>
      <c r="H410">
        <v>8194</v>
      </c>
      <c r="I410" t="s">
        <v>8945</v>
      </c>
      <c r="J410" t="s">
        <v>8944</v>
      </c>
      <c r="K410" t="s">
        <v>8946</v>
      </c>
      <c r="L410">
        <v>19541002</v>
      </c>
      <c r="M410" t="s">
        <v>14011</v>
      </c>
      <c r="N410">
        <v>230064</v>
      </c>
      <c r="O410" t="s">
        <v>247</v>
      </c>
      <c r="Q410" t="s">
        <v>248</v>
      </c>
      <c r="S410" t="s">
        <v>8460</v>
      </c>
      <c r="T410" t="s">
        <v>6815</v>
      </c>
      <c r="U410" t="s">
        <v>227</v>
      </c>
      <c r="V410" t="s">
        <v>14014</v>
      </c>
      <c r="X410" t="s">
        <v>349</v>
      </c>
      <c r="Z410" t="s">
        <v>229</v>
      </c>
      <c r="AG410" t="s">
        <v>253</v>
      </c>
    </row>
    <row r="411" spans="1:33">
      <c r="A411" t="s">
        <v>14015</v>
      </c>
      <c r="B411">
        <v>2949933</v>
      </c>
      <c r="C411" t="s">
        <v>14016</v>
      </c>
      <c r="D411" t="s">
        <v>14017</v>
      </c>
      <c r="E411" t="s">
        <v>242</v>
      </c>
      <c r="F411">
        <v>23</v>
      </c>
      <c r="G411" t="s">
        <v>227</v>
      </c>
      <c r="H411">
        <v>8194</v>
      </c>
      <c r="I411" t="s">
        <v>8945</v>
      </c>
      <c r="J411" t="s">
        <v>8944</v>
      </c>
      <c r="K411" t="s">
        <v>8946</v>
      </c>
      <c r="L411">
        <v>19440522</v>
      </c>
      <c r="M411" t="s">
        <v>14015</v>
      </c>
      <c r="N411">
        <v>230064</v>
      </c>
      <c r="O411" t="s">
        <v>247</v>
      </c>
      <c r="Q411" t="s">
        <v>248</v>
      </c>
      <c r="S411" t="s">
        <v>8460</v>
      </c>
      <c r="T411" t="s">
        <v>14018</v>
      </c>
      <c r="U411" t="s">
        <v>227</v>
      </c>
      <c r="V411" t="s">
        <v>14019</v>
      </c>
      <c r="X411" t="s">
        <v>343</v>
      </c>
      <c r="Z411" t="s">
        <v>229</v>
      </c>
      <c r="AG411" t="s">
        <v>253</v>
      </c>
    </row>
    <row r="412" spans="1:33">
      <c r="A412" t="s">
        <v>14020</v>
      </c>
      <c r="B412">
        <v>64085831</v>
      </c>
      <c r="C412" t="s">
        <v>14021</v>
      </c>
      <c r="D412" t="s">
        <v>14022</v>
      </c>
      <c r="E412" t="s">
        <v>242</v>
      </c>
      <c r="F412">
        <v>23</v>
      </c>
      <c r="G412" t="s">
        <v>227</v>
      </c>
      <c r="H412">
        <v>8194</v>
      </c>
      <c r="I412" t="s">
        <v>8945</v>
      </c>
      <c r="J412" t="s">
        <v>8944</v>
      </c>
      <c r="K412" t="s">
        <v>8946</v>
      </c>
      <c r="L412">
        <v>19830424</v>
      </c>
      <c r="M412" t="s">
        <v>14020</v>
      </c>
      <c r="N412">
        <v>230064</v>
      </c>
      <c r="O412" t="s">
        <v>247</v>
      </c>
      <c r="Q412" t="s">
        <v>248</v>
      </c>
      <c r="S412" t="s">
        <v>8460</v>
      </c>
      <c r="T412" t="s">
        <v>13919</v>
      </c>
      <c r="U412" t="s">
        <v>227</v>
      </c>
      <c r="V412" t="s">
        <v>14023</v>
      </c>
      <c r="X412" t="s">
        <v>267</v>
      </c>
      <c r="Z412" t="s">
        <v>229</v>
      </c>
      <c r="AB412" t="s">
        <v>227</v>
      </c>
      <c r="AD412" t="s">
        <v>227</v>
      </c>
      <c r="AG412" t="s">
        <v>253</v>
      </c>
    </row>
    <row r="413" spans="1:33">
      <c r="A413" t="s">
        <v>14024</v>
      </c>
      <c r="B413">
        <v>64086125</v>
      </c>
      <c r="C413" t="s">
        <v>14025</v>
      </c>
      <c r="D413" t="s">
        <v>14026</v>
      </c>
      <c r="E413" t="s">
        <v>262</v>
      </c>
      <c r="F413">
        <v>23</v>
      </c>
      <c r="G413" t="s">
        <v>227</v>
      </c>
      <c r="H413">
        <v>8194</v>
      </c>
      <c r="I413" t="s">
        <v>8945</v>
      </c>
      <c r="J413" t="s">
        <v>8944</v>
      </c>
      <c r="K413" t="s">
        <v>8946</v>
      </c>
      <c r="L413">
        <v>19820601</v>
      </c>
      <c r="M413" t="s">
        <v>14024</v>
      </c>
      <c r="N413">
        <v>230064</v>
      </c>
      <c r="O413" t="s">
        <v>247</v>
      </c>
      <c r="Q413" t="s">
        <v>248</v>
      </c>
      <c r="S413" t="s">
        <v>8460</v>
      </c>
      <c r="T413" t="s">
        <v>13919</v>
      </c>
      <c r="U413" t="s">
        <v>227</v>
      </c>
      <c r="V413" t="s">
        <v>14023</v>
      </c>
      <c r="X413" t="s">
        <v>267</v>
      </c>
      <c r="Z413" t="s">
        <v>229</v>
      </c>
      <c r="AB413" t="s">
        <v>227</v>
      </c>
      <c r="AD413" t="s">
        <v>227</v>
      </c>
      <c r="AG413" t="s">
        <v>253</v>
      </c>
    </row>
    <row r="414" spans="1:33">
      <c r="A414" t="s">
        <v>14027</v>
      </c>
      <c r="B414">
        <v>2946223</v>
      </c>
      <c r="C414" t="s">
        <v>14028</v>
      </c>
      <c r="D414" t="s">
        <v>14029</v>
      </c>
      <c r="E414" t="s">
        <v>242</v>
      </c>
      <c r="F414">
        <v>23</v>
      </c>
      <c r="G414" t="s">
        <v>227</v>
      </c>
      <c r="H414">
        <v>8194</v>
      </c>
      <c r="I414" t="s">
        <v>8945</v>
      </c>
      <c r="J414" t="s">
        <v>8944</v>
      </c>
      <c r="K414" t="s">
        <v>8946</v>
      </c>
      <c r="L414">
        <v>19421104</v>
      </c>
      <c r="M414" t="s">
        <v>14027</v>
      </c>
      <c r="N414">
        <v>230064</v>
      </c>
      <c r="O414" t="s">
        <v>247</v>
      </c>
      <c r="Q414" t="s">
        <v>248</v>
      </c>
      <c r="S414" t="s">
        <v>8460</v>
      </c>
      <c r="T414" t="s">
        <v>14030</v>
      </c>
      <c r="U414" t="s">
        <v>227</v>
      </c>
      <c r="V414" t="s">
        <v>14031</v>
      </c>
      <c r="X414" t="s">
        <v>343</v>
      </c>
      <c r="Z414" t="s">
        <v>229</v>
      </c>
      <c r="AG414" t="s">
        <v>253</v>
      </c>
    </row>
    <row r="415" spans="1:33">
      <c r="A415" t="s">
        <v>14032</v>
      </c>
      <c r="B415">
        <v>2950319</v>
      </c>
      <c r="C415" t="s">
        <v>14033</v>
      </c>
      <c r="D415" t="s">
        <v>14034</v>
      </c>
      <c r="E415" t="s">
        <v>242</v>
      </c>
      <c r="F415">
        <v>23</v>
      </c>
      <c r="G415" t="s">
        <v>227</v>
      </c>
      <c r="H415">
        <v>8194</v>
      </c>
      <c r="I415" t="s">
        <v>8945</v>
      </c>
      <c r="J415" t="s">
        <v>8944</v>
      </c>
      <c r="K415" t="s">
        <v>8946</v>
      </c>
      <c r="L415">
        <v>19581029</v>
      </c>
      <c r="M415" t="s">
        <v>14032</v>
      </c>
      <c r="N415">
        <v>230064</v>
      </c>
      <c r="O415" t="s">
        <v>247</v>
      </c>
      <c r="Q415" t="s">
        <v>248</v>
      </c>
      <c r="S415" t="s">
        <v>8460</v>
      </c>
      <c r="T415" t="s">
        <v>14035</v>
      </c>
      <c r="U415" t="s">
        <v>227</v>
      </c>
      <c r="V415" t="s">
        <v>14036</v>
      </c>
      <c r="X415" t="s">
        <v>267</v>
      </c>
      <c r="Z415" t="s">
        <v>229</v>
      </c>
      <c r="AG415" t="s">
        <v>253</v>
      </c>
    </row>
    <row r="416" spans="1:33">
      <c r="A416" t="s">
        <v>14037</v>
      </c>
      <c r="B416">
        <v>2948225</v>
      </c>
      <c r="C416" t="s">
        <v>14038</v>
      </c>
      <c r="D416" t="s">
        <v>14039</v>
      </c>
      <c r="E416" t="s">
        <v>242</v>
      </c>
      <c r="F416">
        <v>23</v>
      </c>
      <c r="G416" t="s">
        <v>227</v>
      </c>
      <c r="H416">
        <v>8194</v>
      </c>
      <c r="I416" t="s">
        <v>8945</v>
      </c>
      <c r="J416" t="s">
        <v>8944</v>
      </c>
      <c r="K416" t="s">
        <v>8946</v>
      </c>
      <c r="L416">
        <v>19550516</v>
      </c>
      <c r="M416" t="s">
        <v>14037</v>
      </c>
      <c r="N416">
        <v>230064</v>
      </c>
      <c r="O416" t="s">
        <v>247</v>
      </c>
      <c r="Q416" t="s">
        <v>248</v>
      </c>
      <c r="S416" t="s">
        <v>8460</v>
      </c>
      <c r="T416" t="s">
        <v>4004</v>
      </c>
      <c r="U416" t="s">
        <v>227</v>
      </c>
      <c r="V416" t="s">
        <v>14040</v>
      </c>
      <c r="X416" t="s">
        <v>349</v>
      </c>
      <c r="Z416" t="s">
        <v>229</v>
      </c>
      <c r="AG416" t="s">
        <v>253</v>
      </c>
    </row>
    <row r="417" spans="1:35">
      <c r="A417" t="s">
        <v>14041</v>
      </c>
      <c r="B417">
        <v>51869635</v>
      </c>
      <c r="C417" t="s">
        <v>14042</v>
      </c>
      <c r="D417" t="s">
        <v>14043</v>
      </c>
      <c r="E417" t="s">
        <v>242</v>
      </c>
      <c r="F417">
        <v>23</v>
      </c>
      <c r="G417" t="s">
        <v>227</v>
      </c>
      <c r="H417">
        <v>8194</v>
      </c>
      <c r="I417" t="s">
        <v>8945</v>
      </c>
      <c r="J417" t="s">
        <v>8944</v>
      </c>
      <c r="K417" t="s">
        <v>8946</v>
      </c>
      <c r="L417">
        <v>19691011</v>
      </c>
      <c r="M417" t="s">
        <v>14041</v>
      </c>
      <c r="N417">
        <v>230064</v>
      </c>
      <c r="Q417" t="s">
        <v>248</v>
      </c>
      <c r="S417" t="s">
        <v>8460</v>
      </c>
      <c r="T417" t="s">
        <v>14044</v>
      </c>
      <c r="U417" t="s">
        <v>227</v>
      </c>
      <c r="V417" t="s">
        <v>14045</v>
      </c>
      <c r="X417" t="s">
        <v>228</v>
      </c>
      <c r="Z417" t="s">
        <v>229</v>
      </c>
      <c r="AA417" t="s">
        <v>14046</v>
      </c>
      <c r="AB417" t="s">
        <v>227</v>
      </c>
      <c r="AD417" t="s">
        <v>227</v>
      </c>
      <c r="AF417" t="s">
        <v>9613</v>
      </c>
      <c r="AG417" t="s">
        <v>253</v>
      </c>
    </row>
    <row r="418" spans="1:35">
      <c r="A418" t="s">
        <v>14047</v>
      </c>
      <c r="B418">
        <v>2946627</v>
      </c>
      <c r="C418" t="s">
        <v>8949</v>
      </c>
      <c r="D418" t="s">
        <v>14048</v>
      </c>
      <c r="E418" t="s">
        <v>242</v>
      </c>
      <c r="F418">
        <v>23</v>
      </c>
      <c r="G418" t="s">
        <v>227</v>
      </c>
      <c r="H418">
        <v>8194</v>
      </c>
      <c r="I418" t="s">
        <v>8945</v>
      </c>
      <c r="J418" t="s">
        <v>8944</v>
      </c>
      <c r="K418" t="s">
        <v>8946</v>
      </c>
      <c r="L418">
        <v>19360109</v>
      </c>
      <c r="M418" t="s">
        <v>14047</v>
      </c>
      <c r="N418">
        <v>230064</v>
      </c>
      <c r="O418" t="s">
        <v>247</v>
      </c>
      <c r="Q418" t="s">
        <v>248</v>
      </c>
      <c r="S418" t="s">
        <v>8460</v>
      </c>
      <c r="T418" t="s">
        <v>8947</v>
      </c>
      <c r="U418" t="s">
        <v>227</v>
      </c>
      <c r="V418" t="s">
        <v>14049</v>
      </c>
      <c r="X418" t="s">
        <v>343</v>
      </c>
      <c r="Z418" t="s">
        <v>229</v>
      </c>
      <c r="AB418" t="s">
        <v>227</v>
      </c>
      <c r="AD418" t="s">
        <v>227</v>
      </c>
      <c r="AG418" t="s">
        <v>253</v>
      </c>
    </row>
    <row r="419" spans="1:35">
      <c r="A419" t="s">
        <v>14050</v>
      </c>
      <c r="B419">
        <v>2947224</v>
      </c>
      <c r="C419" t="s">
        <v>14051</v>
      </c>
      <c r="D419" t="s">
        <v>14052</v>
      </c>
      <c r="E419" t="s">
        <v>242</v>
      </c>
      <c r="F419">
        <v>23</v>
      </c>
      <c r="G419" t="s">
        <v>227</v>
      </c>
      <c r="H419">
        <v>8194</v>
      </c>
      <c r="I419" t="s">
        <v>8945</v>
      </c>
      <c r="J419" t="s">
        <v>8944</v>
      </c>
      <c r="K419" t="s">
        <v>8946</v>
      </c>
      <c r="L419">
        <v>19490709</v>
      </c>
      <c r="M419" t="s">
        <v>14050</v>
      </c>
      <c r="N419">
        <v>230064</v>
      </c>
      <c r="O419" t="s">
        <v>247</v>
      </c>
      <c r="Q419" t="s">
        <v>248</v>
      </c>
      <c r="S419" t="s">
        <v>8460</v>
      </c>
      <c r="T419" t="s">
        <v>14053</v>
      </c>
      <c r="U419" t="s">
        <v>227</v>
      </c>
      <c r="V419" t="s">
        <v>14054</v>
      </c>
      <c r="X419" t="s">
        <v>343</v>
      </c>
      <c r="Z419" t="s">
        <v>229</v>
      </c>
      <c r="AG419" t="s">
        <v>253</v>
      </c>
    </row>
    <row r="420" spans="1:35">
      <c r="A420" t="s">
        <v>14055</v>
      </c>
      <c r="B420">
        <v>3206011</v>
      </c>
      <c r="C420" t="s">
        <v>14056</v>
      </c>
      <c r="D420" t="s">
        <v>14057</v>
      </c>
      <c r="E420" t="s">
        <v>242</v>
      </c>
      <c r="F420">
        <v>23</v>
      </c>
      <c r="G420" t="s">
        <v>227</v>
      </c>
      <c r="H420">
        <v>8194</v>
      </c>
      <c r="I420" t="s">
        <v>8945</v>
      </c>
      <c r="J420" t="s">
        <v>8944</v>
      </c>
      <c r="K420" t="s">
        <v>8946</v>
      </c>
      <c r="L420">
        <v>19620903</v>
      </c>
      <c r="M420" t="s">
        <v>14055</v>
      </c>
      <c r="N420">
        <v>230064</v>
      </c>
      <c r="Q420" t="s">
        <v>248</v>
      </c>
      <c r="S420" t="s">
        <v>8460</v>
      </c>
      <c r="T420" t="s">
        <v>11587</v>
      </c>
      <c r="U420" t="s">
        <v>227</v>
      </c>
      <c r="V420" t="s">
        <v>14058</v>
      </c>
      <c r="X420" t="s">
        <v>228</v>
      </c>
      <c r="Z420" t="s">
        <v>229</v>
      </c>
      <c r="AG420" t="s">
        <v>253</v>
      </c>
    </row>
    <row r="421" spans="1:35">
      <c r="A421" t="s">
        <v>14059</v>
      </c>
      <c r="B421">
        <v>2950117</v>
      </c>
      <c r="C421" t="s">
        <v>14060</v>
      </c>
      <c r="D421" t="s">
        <v>14061</v>
      </c>
      <c r="E421" t="s">
        <v>242</v>
      </c>
      <c r="F421">
        <v>23</v>
      </c>
      <c r="G421" t="s">
        <v>227</v>
      </c>
      <c r="H421">
        <v>8194</v>
      </c>
      <c r="I421" t="s">
        <v>8945</v>
      </c>
      <c r="J421" t="s">
        <v>8944</v>
      </c>
      <c r="K421" t="s">
        <v>8946</v>
      </c>
      <c r="L421">
        <v>19551221</v>
      </c>
      <c r="M421" t="s">
        <v>14059</v>
      </c>
      <c r="N421">
        <v>230064</v>
      </c>
      <c r="O421" t="s">
        <v>247</v>
      </c>
      <c r="Q421" t="s">
        <v>248</v>
      </c>
      <c r="S421" t="s">
        <v>8460</v>
      </c>
      <c r="T421" t="s">
        <v>10529</v>
      </c>
      <c r="U421" t="s">
        <v>227</v>
      </c>
      <c r="V421" t="s">
        <v>14062</v>
      </c>
      <c r="X421" t="s">
        <v>267</v>
      </c>
      <c r="Z421" t="s">
        <v>229</v>
      </c>
      <c r="AG421" t="s">
        <v>253</v>
      </c>
    </row>
    <row r="422" spans="1:35">
      <c r="A422" t="s">
        <v>14063</v>
      </c>
      <c r="B422">
        <v>16856834</v>
      </c>
      <c r="C422" t="s">
        <v>14064</v>
      </c>
      <c r="D422" t="s">
        <v>14065</v>
      </c>
      <c r="E422" t="s">
        <v>262</v>
      </c>
      <c r="F422">
        <v>23</v>
      </c>
      <c r="G422" t="s">
        <v>227</v>
      </c>
      <c r="H422">
        <v>8194</v>
      </c>
      <c r="I422" t="s">
        <v>8945</v>
      </c>
      <c r="J422" t="s">
        <v>8944</v>
      </c>
      <c r="K422" t="s">
        <v>8946</v>
      </c>
      <c r="L422">
        <v>19830603</v>
      </c>
      <c r="M422" t="s">
        <v>14063</v>
      </c>
      <c r="N422">
        <v>230064</v>
      </c>
      <c r="O422" t="s">
        <v>247</v>
      </c>
      <c r="Q422" t="s">
        <v>248</v>
      </c>
      <c r="S422" t="s">
        <v>8460</v>
      </c>
      <c r="T422" t="s">
        <v>639</v>
      </c>
      <c r="U422" t="s">
        <v>227</v>
      </c>
      <c r="V422" t="s">
        <v>14066</v>
      </c>
      <c r="X422" t="s">
        <v>267</v>
      </c>
      <c r="Z422" t="s">
        <v>229</v>
      </c>
      <c r="AG422" t="s">
        <v>253</v>
      </c>
    </row>
    <row r="423" spans="1:35">
      <c r="A423" t="s">
        <v>14067</v>
      </c>
      <c r="B423">
        <v>2950521</v>
      </c>
      <c r="C423" t="s">
        <v>14068</v>
      </c>
      <c r="D423" t="s">
        <v>14069</v>
      </c>
      <c r="E423" t="s">
        <v>242</v>
      </c>
      <c r="F423">
        <v>23</v>
      </c>
      <c r="G423" t="s">
        <v>227</v>
      </c>
      <c r="H423">
        <v>8194</v>
      </c>
      <c r="I423" t="s">
        <v>8945</v>
      </c>
      <c r="J423" t="s">
        <v>8944</v>
      </c>
      <c r="K423" t="s">
        <v>8946</v>
      </c>
      <c r="L423">
        <v>19430405</v>
      </c>
      <c r="M423" t="s">
        <v>14067</v>
      </c>
      <c r="N423">
        <v>230064</v>
      </c>
      <c r="O423" t="s">
        <v>247</v>
      </c>
      <c r="Q423" t="s">
        <v>248</v>
      </c>
      <c r="S423" t="s">
        <v>8460</v>
      </c>
      <c r="T423" t="s">
        <v>8898</v>
      </c>
      <c r="U423" t="s">
        <v>227</v>
      </c>
      <c r="V423" t="s">
        <v>14070</v>
      </c>
      <c r="X423" t="s">
        <v>267</v>
      </c>
      <c r="Z423" t="s">
        <v>229</v>
      </c>
      <c r="AG423" t="s">
        <v>253</v>
      </c>
    </row>
    <row r="424" spans="1:35">
      <c r="A424" t="s">
        <v>14071</v>
      </c>
      <c r="B424">
        <v>96903936</v>
      </c>
      <c r="C424" t="s">
        <v>14072</v>
      </c>
      <c r="D424" t="s">
        <v>14073</v>
      </c>
      <c r="E424" t="s">
        <v>242</v>
      </c>
      <c r="F424">
        <v>23</v>
      </c>
      <c r="G424" t="s">
        <v>227</v>
      </c>
      <c r="H424">
        <v>19888</v>
      </c>
      <c r="I424" t="s">
        <v>8956</v>
      </c>
      <c r="J424" t="s">
        <v>8955</v>
      </c>
      <c r="K424" t="s">
        <v>8957</v>
      </c>
      <c r="L424">
        <v>19860527</v>
      </c>
      <c r="M424" t="s">
        <v>14071</v>
      </c>
      <c r="N424">
        <v>230362</v>
      </c>
      <c r="Q424" t="s">
        <v>248</v>
      </c>
      <c r="S424" t="s">
        <v>8460</v>
      </c>
      <c r="T424" t="s">
        <v>12410</v>
      </c>
      <c r="U424" t="s">
        <v>227</v>
      </c>
      <c r="V424" t="s">
        <v>14074</v>
      </c>
      <c r="X424" t="s">
        <v>228</v>
      </c>
      <c r="Z424" t="s">
        <v>229</v>
      </c>
      <c r="AG424" t="s">
        <v>253</v>
      </c>
    </row>
    <row r="425" spans="1:35">
      <c r="A425" t="s">
        <v>14075</v>
      </c>
      <c r="B425">
        <v>96904028</v>
      </c>
      <c r="C425" t="s">
        <v>14076</v>
      </c>
      <c r="D425" t="s">
        <v>14077</v>
      </c>
      <c r="E425" t="s">
        <v>262</v>
      </c>
      <c r="F425">
        <v>23</v>
      </c>
      <c r="G425" t="s">
        <v>227</v>
      </c>
      <c r="H425">
        <v>19888</v>
      </c>
      <c r="I425" t="s">
        <v>8956</v>
      </c>
      <c r="J425" t="s">
        <v>8955</v>
      </c>
      <c r="K425" t="s">
        <v>8957</v>
      </c>
      <c r="L425">
        <v>19700101</v>
      </c>
      <c r="M425" t="s">
        <v>14075</v>
      </c>
      <c r="N425">
        <v>230362</v>
      </c>
      <c r="Q425" t="s">
        <v>248</v>
      </c>
      <c r="S425" t="s">
        <v>8460</v>
      </c>
      <c r="T425" t="s">
        <v>14078</v>
      </c>
      <c r="U425" t="s">
        <v>227</v>
      </c>
      <c r="V425" t="s">
        <v>14079</v>
      </c>
      <c r="W425" t="s">
        <v>14080</v>
      </c>
      <c r="X425" t="s">
        <v>228</v>
      </c>
      <c r="Z425" t="s">
        <v>229</v>
      </c>
      <c r="AG425" t="s">
        <v>253</v>
      </c>
    </row>
    <row r="426" spans="1:35">
      <c r="A426" t="s">
        <v>14081</v>
      </c>
      <c r="B426">
        <v>72955735</v>
      </c>
      <c r="C426" t="s">
        <v>14082</v>
      </c>
      <c r="D426" t="s">
        <v>14083</v>
      </c>
      <c r="E426" t="s">
        <v>242</v>
      </c>
      <c r="F426">
        <v>23</v>
      </c>
      <c r="G426" t="s">
        <v>227</v>
      </c>
      <c r="H426">
        <v>19888</v>
      </c>
      <c r="I426" t="s">
        <v>8956</v>
      </c>
      <c r="J426" t="s">
        <v>8955</v>
      </c>
      <c r="K426" t="s">
        <v>8957</v>
      </c>
      <c r="L426">
        <v>19650203</v>
      </c>
      <c r="M426" t="s">
        <v>14081</v>
      </c>
      <c r="N426">
        <v>230362</v>
      </c>
      <c r="Q426" t="s">
        <v>248</v>
      </c>
      <c r="S426" t="s">
        <v>8460</v>
      </c>
      <c r="T426" t="s">
        <v>14084</v>
      </c>
      <c r="U426" t="s">
        <v>227</v>
      </c>
      <c r="V426" t="s">
        <v>14085</v>
      </c>
      <c r="X426" t="s">
        <v>228</v>
      </c>
      <c r="Z426" t="s">
        <v>229</v>
      </c>
      <c r="AG426" t="s">
        <v>253</v>
      </c>
    </row>
    <row r="427" spans="1:35">
      <c r="A427" t="s">
        <v>14086</v>
      </c>
      <c r="B427">
        <v>96903532</v>
      </c>
      <c r="C427" t="s">
        <v>14087</v>
      </c>
      <c r="D427" t="s">
        <v>14088</v>
      </c>
      <c r="E427" t="s">
        <v>242</v>
      </c>
      <c r="F427">
        <v>23</v>
      </c>
      <c r="G427" t="s">
        <v>227</v>
      </c>
      <c r="H427">
        <v>19888</v>
      </c>
      <c r="I427" t="s">
        <v>8956</v>
      </c>
      <c r="J427" t="s">
        <v>8955</v>
      </c>
      <c r="K427" t="s">
        <v>8957</v>
      </c>
      <c r="L427">
        <v>19670514</v>
      </c>
      <c r="M427" t="s">
        <v>14086</v>
      </c>
      <c r="N427">
        <v>230362</v>
      </c>
      <c r="Q427" t="s">
        <v>248</v>
      </c>
      <c r="S427" t="s">
        <v>8460</v>
      </c>
      <c r="T427" t="s">
        <v>13709</v>
      </c>
      <c r="U427" t="s">
        <v>227</v>
      </c>
      <c r="V427" t="s">
        <v>14089</v>
      </c>
      <c r="X427" t="s">
        <v>228</v>
      </c>
      <c r="Z427" t="s">
        <v>229</v>
      </c>
      <c r="AG427" t="s">
        <v>253</v>
      </c>
    </row>
    <row r="428" spans="1:35">
      <c r="A428" t="s">
        <v>14090</v>
      </c>
      <c r="B428">
        <v>3114615</v>
      </c>
      <c r="C428" t="s">
        <v>14091</v>
      </c>
      <c r="D428" t="s">
        <v>14092</v>
      </c>
      <c r="E428" t="s">
        <v>242</v>
      </c>
      <c r="F428">
        <v>23</v>
      </c>
      <c r="G428" t="s">
        <v>227</v>
      </c>
      <c r="H428">
        <v>19888</v>
      </c>
      <c r="I428" t="s">
        <v>8956</v>
      </c>
      <c r="J428" t="s">
        <v>8955</v>
      </c>
      <c r="K428" t="s">
        <v>8957</v>
      </c>
      <c r="L428">
        <v>19700527</v>
      </c>
      <c r="M428" t="s">
        <v>14090</v>
      </c>
      <c r="N428">
        <v>230362</v>
      </c>
      <c r="Q428" t="s">
        <v>248</v>
      </c>
      <c r="S428" t="s">
        <v>8460</v>
      </c>
      <c r="T428" t="s">
        <v>13986</v>
      </c>
      <c r="U428" t="s">
        <v>227</v>
      </c>
      <c r="V428" t="s">
        <v>14093</v>
      </c>
      <c r="X428" t="s">
        <v>228</v>
      </c>
      <c r="Z428" t="s">
        <v>229</v>
      </c>
      <c r="AG428" t="s">
        <v>253</v>
      </c>
    </row>
    <row r="429" spans="1:35">
      <c r="A429" t="s">
        <v>14094</v>
      </c>
      <c r="B429">
        <v>96903835</v>
      </c>
      <c r="C429" t="s">
        <v>14095</v>
      </c>
      <c r="D429" t="s">
        <v>14096</v>
      </c>
      <c r="E429" t="s">
        <v>242</v>
      </c>
      <c r="F429">
        <v>23</v>
      </c>
      <c r="G429" t="s">
        <v>227</v>
      </c>
      <c r="H429">
        <v>19888</v>
      </c>
      <c r="I429" t="s">
        <v>8956</v>
      </c>
      <c r="J429" t="s">
        <v>8955</v>
      </c>
      <c r="K429" t="s">
        <v>8957</v>
      </c>
      <c r="L429">
        <v>19670107</v>
      </c>
      <c r="M429" t="s">
        <v>14094</v>
      </c>
      <c r="N429">
        <v>230362</v>
      </c>
      <c r="Q429" t="s">
        <v>248</v>
      </c>
      <c r="S429" t="s">
        <v>8460</v>
      </c>
      <c r="T429" t="s">
        <v>10597</v>
      </c>
      <c r="U429" t="s">
        <v>227</v>
      </c>
      <c r="V429" t="s">
        <v>14097</v>
      </c>
      <c r="X429" t="s">
        <v>228</v>
      </c>
      <c r="Z429" t="s">
        <v>229</v>
      </c>
      <c r="AG429" t="s">
        <v>253</v>
      </c>
    </row>
    <row r="430" spans="1:35">
      <c r="A430" t="s">
        <v>14098</v>
      </c>
      <c r="B430">
        <v>24784732</v>
      </c>
      <c r="C430" t="s">
        <v>14099</v>
      </c>
      <c r="D430" t="s">
        <v>14100</v>
      </c>
      <c r="E430" t="s">
        <v>262</v>
      </c>
      <c r="F430">
        <v>23</v>
      </c>
      <c r="G430" t="s">
        <v>227</v>
      </c>
      <c r="H430">
        <v>19888</v>
      </c>
      <c r="I430" t="s">
        <v>8956</v>
      </c>
      <c r="J430" t="s">
        <v>8955</v>
      </c>
      <c r="K430" t="s">
        <v>8957</v>
      </c>
      <c r="L430">
        <v>19701224</v>
      </c>
      <c r="M430" t="s">
        <v>14098</v>
      </c>
      <c r="N430">
        <v>230362</v>
      </c>
      <c r="Q430" t="s">
        <v>248</v>
      </c>
      <c r="S430" t="s">
        <v>8460</v>
      </c>
      <c r="T430" t="s">
        <v>14101</v>
      </c>
      <c r="U430" t="s">
        <v>227</v>
      </c>
      <c r="V430" t="s">
        <v>14102</v>
      </c>
      <c r="X430" t="s">
        <v>228</v>
      </c>
      <c r="Z430" t="s">
        <v>229</v>
      </c>
      <c r="AG430" t="s">
        <v>253</v>
      </c>
    </row>
    <row r="431" spans="1:35">
      <c r="A431" t="s">
        <v>14103</v>
      </c>
      <c r="B431">
        <v>35528326</v>
      </c>
      <c r="C431" t="s">
        <v>14104</v>
      </c>
      <c r="D431" t="s">
        <v>14105</v>
      </c>
      <c r="E431" t="s">
        <v>242</v>
      </c>
      <c r="F431">
        <v>23</v>
      </c>
      <c r="G431" t="s">
        <v>227</v>
      </c>
      <c r="H431">
        <v>19888</v>
      </c>
      <c r="I431" t="s">
        <v>8956</v>
      </c>
      <c r="J431" t="s">
        <v>8955</v>
      </c>
      <c r="K431" t="s">
        <v>8957</v>
      </c>
      <c r="L431">
        <v>19701005</v>
      </c>
      <c r="M431" t="s">
        <v>14103</v>
      </c>
      <c r="N431">
        <v>230362</v>
      </c>
      <c r="Q431" t="s">
        <v>248</v>
      </c>
      <c r="S431" t="s">
        <v>8460</v>
      </c>
      <c r="T431" t="s">
        <v>6619</v>
      </c>
      <c r="U431" t="s">
        <v>227</v>
      </c>
      <c r="V431" t="s">
        <v>14106</v>
      </c>
      <c r="W431" t="s">
        <v>14107</v>
      </c>
      <c r="X431" t="s">
        <v>228</v>
      </c>
      <c r="Z431" t="s">
        <v>229</v>
      </c>
      <c r="AA431" t="s">
        <v>14108</v>
      </c>
      <c r="AB431" t="s">
        <v>227</v>
      </c>
      <c r="AG431" t="s">
        <v>2002</v>
      </c>
      <c r="AH431" t="s">
        <v>14109</v>
      </c>
      <c r="AI431" t="s">
        <v>14110</v>
      </c>
    </row>
    <row r="432" spans="1:35">
      <c r="A432" t="s">
        <v>14111</v>
      </c>
      <c r="B432">
        <v>2950925</v>
      </c>
      <c r="C432" t="s">
        <v>14112</v>
      </c>
      <c r="D432" t="s">
        <v>14113</v>
      </c>
      <c r="E432" t="s">
        <v>242</v>
      </c>
      <c r="F432">
        <v>23</v>
      </c>
      <c r="G432" t="s">
        <v>227</v>
      </c>
      <c r="H432">
        <v>19888</v>
      </c>
      <c r="I432" t="s">
        <v>8956</v>
      </c>
      <c r="J432" t="s">
        <v>8955</v>
      </c>
      <c r="K432" t="s">
        <v>8957</v>
      </c>
      <c r="L432">
        <v>19520904</v>
      </c>
      <c r="M432" t="s">
        <v>14111</v>
      </c>
      <c r="N432">
        <v>230362</v>
      </c>
      <c r="Q432" t="s">
        <v>248</v>
      </c>
      <c r="S432" t="s">
        <v>8460</v>
      </c>
      <c r="T432" t="s">
        <v>13773</v>
      </c>
      <c r="U432" t="s">
        <v>227</v>
      </c>
      <c r="V432" t="s">
        <v>14114</v>
      </c>
      <c r="X432" t="s">
        <v>267</v>
      </c>
      <c r="Z432" t="s">
        <v>229</v>
      </c>
      <c r="AG432" t="s">
        <v>253</v>
      </c>
    </row>
    <row r="433" spans="1:35">
      <c r="A433" t="s">
        <v>14115</v>
      </c>
      <c r="B433">
        <v>2951522</v>
      </c>
      <c r="C433" t="s">
        <v>14116</v>
      </c>
      <c r="D433" t="s">
        <v>14117</v>
      </c>
      <c r="E433" t="s">
        <v>242</v>
      </c>
      <c r="F433">
        <v>23</v>
      </c>
      <c r="G433" t="s">
        <v>227</v>
      </c>
      <c r="H433">
        <v>19888</v>
      </c>
      <c r="I433" t="s">
        <v>8956</v>
      </c>
      <c r="J433" t="s">
        <v>8955</v>
      </c>
      <c r="K433" t="s">
        <v>8957</v>
      </c>
      <c r="L433">
        <v>19621016</v>
      </c>
      <c r="M433" t="s">
        <v>14115</v>
      </c>
      <c r="N433">
        <v>230362</v>
      </c>
      <c r="Q433" t="s">
        <v>248</v>
      </c>
      <c r="S433" t="s">
        <v>8460</v>
      </c>
      <c r="T433" t="s">
        <v>8958</v>
      </c>
      <c r="U433" t="s">
        <v>227</v>
      </c>
      <c r="V433" t="s">
        <v>8966</v>
      </c>
      <c r="X433" t="s">
        <v>228</v>
      </c>
      <c r="Y433" t="s">
        <v>14118</v>
      </c>
      <c r="Z433" t="s">
        <v>680</v>
      </c>
      <c r="AA433" t="s">
        <v>14119</v>
      </c>
      <c r="AB433" t="s">
        <v>227</v>
      </c>
      <c r="AD433" t="s">
        <v>227</v>
      </c>
      <c r="AF433" t="s">
        <v>14120</v>
      </c>
      <c r="AG433" t="s">
        <v>13040</v>
      </c>
      <c r="AH433" t="s">
        <v>14121</v>
      </c>
      <c r="AI433" t="s">
        <v>14119</v>
      </c>
    </row>
    <row r="434" spans="1:35">
      <c r="A434" t="s">
        <v>14122</v>
      </c>
      <c r="B434">
        <v>96903734</v>
      </c>
      <c r="C434" t="s">
        <v>14123</v>
      </c>
      <c r="D434" t="s">
        <v>12316</v>
      </c>
      <c r="E434" t="s">
        <v>242</v>
      </c>
      <c r="F434">
        <v>23</v>
      </c>
      <c r="G434" t="s">
        <v>227</v>
      </c>
      <c r="H434">
        <v>19888</v>
      </c>
      <c r="I434" t="s">
        <v>8956</v>
      </c>
      <c r="J434" t="s">
        <v>8955</v>
      </c>
      <c r="K434" t="s">
        <v>8957</v>
      </c>
      <c r="L434">
        <v>19620820</v>
      </c>
      <c r="M434" t="s">
        <v>14122</v>
      </c>
      <c r="N434">
        <v>230362</v>
      </c>
      <c r="Q434" t="s">
        <v>248</v>
      </c>
      <c r="S434" t="s">
        <v>8460</v>
      </c>
      <c r="T434" t="s">
        <v>14124</v>
      </c>
      <c r="U434" t="s">
        <v>227</v>
      </c>
      <c r="V434" t="s">
        <v>14125</v>
      </c>
      <c r="X434" t="s">
        <v>228</v>
      </c>
      <c r="Z434" t="s">
        <v>229</v>
      </c>
      <c r="AG434" t="s">
        <v>253</v>
      </c>
    </row>
    <row r="435" spans="1:35">
      <c r="A435" t="s">
        <v>14126</v>
      </c>
      <c r="B435">
        <v>2974729</v>
      </c>
      <c r="C435" t="s">
        <v>14127</v>
      </c>
      <c r="D435" t="s">
        <v>14128</v>
      </c>
      <c r="E435" t="s">
        <v>242</v>
      </c>
      <c r="F435">
        <v>23</v>
      </c>
      <c r="G435" t="s">
        <v>227</v>
      </c>
      <c r="H435">
        <v>19888</v>
      </c>
      <c r="I435" t="s">
        <v>8956</v>
      </c>
      <c r="J435" t="s">
        <v>8955</v>
      </c>
      <c r="K435" t="s">
        <v>8957</v>
      </c>
      <c r="L435">
        <v>19751230</v>
      </c>
      <c r="M435" t="s">
        <v>14126</v>
      </c>
      <c r="N435">
        <v>230362</v>
      </c>
      <c r="Q435" t="s">
        <v>248</v>
      </c>
      <c r="S435" t="s">
        <v>8460</v>
      </c>
      <c r="T435" t="s">
        <v>13671</v>
      </c>
      <c r="U435" t="s">
        <v>227</v>
      </c>
      <c r="V435" t="s">
        <v>14129</v>
      </c>
      <c r="X435" t="s">
        <v>267</v>
      </c>
      <c r="Z435" t="s">
        <v>229</v>
      </c>
      <c r="AG435" t="s">
        <v>253</v>
      </c>
    </row>
    <row r="436" spans="1:35">
      <c r="A436" t="s">
        <v>14130</v>
      </c>
      <c r="B436">
        <v>24785127</v>
      </c>
      <c r="C436" t="s">
        <v>14131</v>
      </c>
      <c r="D436" t="s">
        <v>14132</v>
      </c>
      <c r="E436" t="s">
        <v>262</v>
      </c>
      <c r="F436">
        <v>23</v>
      </c>
      <c r="G436" t="s">
        <v>227</v>
      </c>
      <c r="H436">
        <v>19888</v>
      </c>
      <c r="I436" t="s">
        <v>8956</v>
      </c>
      <c r="J436" t="s">
        <v>8955</v>
      </c>
      <c r="K436" t="s">
        <v>8957</v>
      </c>
      <c r="L436">
        <v>19611225</v>
      </c>
      <c r="M436" t="s">
        <v>14130</v>
      </c>
      <c r="N436">
        <v>230362</v>
      </c>
      <c r="Q436" t="s">
        <v>248</v>
      </c>
      <c r="S436" t="s">
        <v>8460</v>
      </c>
      <c r="T436" t="s">
        <v>14133</v>
      </c>
      <c r="U436" t="s">
        <v>227</v>
      </c>
      <c r="V436" t="s">
        <v>14134</v>
      </c>
      <c r="X436" t="s">
        <v>228</v>
      </c>
      <c r="Z436" t="s">
        <v>229</v>
      </c>
      <c r="AG436" t="s">
        <v>253</v>
      </c>
    </row>
    <row r="437" spans="1:35">
      <c r="A437" t="s">
        <v>14135</v>
      </c>
      <c r="B437">
        <v>2950824</v>
      </c>
      <c r="C437" t="s">
        <v>14136</v>
      </c>
      <c r="D437" t="s">
        <v>14137</v>
      </c>
      <c r="E437" t="s">
        <v>242</v>
      </c>
      <c r="F437">
        <v>23</v>
      </c>
      <c r="G437" t="s">
        <v>227</v>
      </c>
      <c r="H437">
        <v>19888</v>
      </c>
      <c r="I437" t="s">
        <v>8956</v>
      </c>
      <c r="J437" t="s">
        <v>8955</v>
      </c>
      <c r="K437" t="s">
        <v>8957</v>
      </c>
      <c r="L437">
        <v>19640227</v>
      </c>
      <c r="M437" t="s">
        <v>14135</v>
      </c>
      <c r="N437">
        <v>230362</v>
      </c>
      <c r="Q437" t="s">
        <v>248</v>
      </c>
      <c r="S437" t="s">
        <v>8460</v>
      </c>
      <c r="T437" t="s">
        <v>14133</v>
      </c>
      <c r="U437" t="s">
        <v>227</v>
      </c>
      <c r="V437" t="s">
        <v>14134</v>
      </c>
      <c r="X437" t="s">
        <v>228</v>
      </c>
      <c r="Z437" t="s">
        <v>229</v>
      </c>
      <c r="AG437" t="s">
        <v>253</v>
      </c>
    </row>
    <row r="438" spans="1:35">
      <c r="A438" t="s">
        <v>14138</v>
      </c>
      <c r="B438">
        <v>24784833</v>
      </c>
      <c r="C438" t="s">
        <v>14139</v>
      </c>
      <c r="D438" t="s">
        <v>14140</v>
      </c>
      <c r="E438" t="s">
        <v>242</v>
      </c>
      <c r="F438">
        <v>23</v>
      </c>
      <c r="G438" t="s">
        <v>227</v>
      </c>
      <c r="H438">
        <v>19888</v>
      </c>
      <c r="I438" t="s">
        <v>8956</v>
      </c>
      <c r="J438" t="s">
        <v>8955</v>
      </c>
      <c r="K438" t="s">
        <v>8957</v>
      </c>
      <c r="L438">
        <v>19630415</v>
      </c>
      <c r="M438" t="s">
        <v>14138</v>
      </c>
      <c r="N438">
        <v>230362</v>
      </c>
      <c r="Q438" t="s">
        <v>248</v>
      </c>
      <c r="S438" t="s">
        <v>8460</v>
      </c>
      <c r="T438" t="s">
        <v>12410</v>
      </c>
      <c r="U438" t="s">
        <v>227</v>
      </c>
      <c r="V438" t="s">
        <v>14141</v>
      </c>
      <c r="W438" t="s">
        <v>14142</v>
      </c>
      <c r="X438" t="s">
        <v>228</v>
      </c>
      <c r="Z438" t="s">
        <v>229</v>
      </c>
      <c r="AG438" t="s">
        <v>253</v>
      </c>
    </row>
    <row r="439" spans="1:35">
      <c r="A439" t="s">
        <v>14143</v>
      </c>
      <c r="B439">
        <v>3115010</v>
      </c>
      <c r="C439" t="s">
        <v>14144</v>
      </c>
      <c r="D439" t="s">
        <v>14145</v>
      </c>
      <c r="E439" t="s">
        <v>242</v>
      </c>
      <c r="F439">
        <v>23</v>
      </c>
      <c r="G439" t="s">
        <v>227</v>
      </c>
      <c r="H439">
        <v>19888</v>
      </c>
      <c r="I439" t="s">
        <v>8956</v>
      </c>
      <c r="J439" t="s">
        <v>8955</v>
      </c>
      <c r="K439" t="s">
        <v>8957</v>
      </c>
      <c r="L439">
        <v>19791004</v>
      </c>
      <c r="M439" t="s">
        <v>14143</v>
      </c>
      <c r="N439">
        <v>230362</v>
      </c>
      <c r="Q439" t="s">
        <v>248</v>
      </c>
      <c r="S439" t="s">
        <v>8460</v>
      </c>
      <c r="T439" t="s">
        <v>14146</v>
      </c>
      <c r="U439" t="s">
        <v>227</v>
      </c>
      <c r="V439" t="s">
        <v>14147</v>
      </c>
      <c r="W439" t="s">
        <v>13428</v>
      </c>
      <c r="X439" t="s">
        <v>228</v>
      </c>
      <c r="Z439" t="s">
        <v>229</v>
      </c>
      <c r="AG439" t="s">
        <v>253</v>
      </c>
    </row>
    <row r="440" spans="1:35">
      <c r="A440" t="s">
        <v>14148</v>
      </c>
      <c r="B440">
        <v>3114918</v>
      </c>
      <c r="C440" t="s">
        <v>14149</v>
      </c>
      <c r="D440" t="s">
        <v>14150</v>
      </c>
      <c r="E440" t="s">
        <v>242</v>
      </c>
      <c r="F440">
        <v>23</v>
      </c>
      <c r="G440" t="s">
        <v>227</v>
      </c>
      <c r="H440">
        <v>19888</v>
      </c>
      <c r="I440" t="s">
        <v>8956</v>
      </c>
      <c r="J440" t="s">
        <v>8955</v>
      </c>
      <c r="K440" t="s">
        <v>8957</v>
      </c>
      <c r="L440">
        <v>19580901</v>
      </c>
      <c r="M440" t="s">
        <v>14148</v>
      </c>
      <c r="N440">
        <v>230362</v>
      </c>
      <c r="Q440" t="s">
        <v>248</v>
      </c>
      <c r="S440" t="s">
        <v>8460</v>
      </c>
      <c r="T440" t="s">
        <v>10029</v>
      </c>
      <c r="U440" t="s">
        <v>227</v>
      </c>
      <c r="V440" t="s">
        <v>14151</v>
      </c>
      <c r="X440" t="s">
        <v>228</v>
      </c>
      <c r="Z440" t="s">
        <v>229</v>
      </c>
      <c r="AG440" t="s">
        <v>253</v>
      </c>
    </row>
    <row r="441" spans="1:35">
      <c r="A441" t="s">
        <v>14152</v>
      </c>
      <c r="B441">
        <v>58202522</v>
      </c>
      <c r="C441" t="s">
        <v>14153</v>
      </c>
      <c r="D441" t="s">
        <v>14154</v>
      </c>
      <c r="E441" t="s">
        <v>262</v>
      </c>
      <c r="F441">
        <v>23</v>
      </c>
      <c r="G441" t="s">
        <v>227</v>
      </c>
      <c r="H441">
        <v>19888</v>
      </c>
      <c r="I441" t="s">
        <v>8956</v>
      </c>
      <c r="J441" t="s">
        <v>8955</v>
      </c>
      <c r="K441" t="s">
        <v>8957</v>
      </c>
      <c r="L441">
        <v>19690702</v>
      </c>
      <c r="M441" t="s">
        <v>14152</v>
      </c>
      <c r="N441">
        <v>230362</v>
      </c>
      <c r="Q441" t="s">
        <v>248</v>
      </c>
      <c r="S441" t="s">
        <v>8460</v>
      </c>
      <c r="T441" t="s">
        <v>9259</v>
      </c>
      <c r="U441" t="s">
        <v>227</v>
      </c>
      <c r="V441" t="s">
        <v>14155</v>
      </c>
      <c r="X441" t="s">
        <v>228</v>
      </c>
      <c r="Z441" t="s">
        <v>229</v>
      </c>
      <c r="AG441" t="s">
        <v>253</v>
      </c>
    </row>
    <row r="442" spans="1:35">
      <c r="A442" t="s">
        <v>14156</v>
      </c>
      <c r="B442">
        <v>3123716</v>
      </c>
      <c r="C442" t="s">
        <v>14157</v>
      </c>
      <c r="D442" t="s">
        <v>14158</v>
      </c>
      <c r="E442" t="s">
        <v>242</v>
      </c>
      <c r="F442">
        <v>23</v>
      </c>
      <c r="G442" t="s">
        <v>227</v>
      </c>
      <c r="H442">
        <v>19888</v>
      </c>
      <c r="I442" t="s">
        <v>8956</v>
      </c>
      <c r="J442" t="s">
        <v>8955</v>
      </c>
      <c r="K442" t="s">
        <v>8957</v>
      </c>
      <c r="L442">
        <v>19801027</v>
      </c>
      <c r="M442" t="s">
        <v>14156</v>
      </c>
      <c r="N442">
        <v>230362</v>
      </c>
      <c r="Q442" t="s">
        <v>248</v>
      </c>
      <c r="S442" t="s">
        <v>8460</v>
      </c>
      <c r="T442" t="s">
        <v>14159</v>
      </c>
      <c r="U442" t="s">
        <v>227</v>
      </c>
      <c r="V442" t="s">
        <v>14160</v>
      </c>
      <c r="W442" t="s">
        <v>14161</v>
      </c>
      <c r="X442" t="s">
        <v>228</v>
      </c>
      <c r="Z442" t="s">
        <v>229</v>
      </c>
      <c r="AG442" t="s">
        <v>253</v>
      </c>
    </row>
    <row r="443" spans="1:35">
      <c r="A443" t="s">
        <v>14162</v>
      </c>
      <c r="B443">
        <v>96903633</v>
      </c>
      <c r="C443" t="s">
        <v>14163</v>
      </c>
      <c r="D443" t="s">
        <v>14164</v>
      </c>
      <c r="E443" t="s">
        <v>242</v>
      </c>
      <c r="F443">
        <v>23</v>
      </c>
      <c r="G443" t="s">
        <v>227</v>
      </c>
      <c r="H443">
        <v>19888</v>
      </c>
      <c r="I443" t="s">
        <v>8956</v>
      </c>
      <c r="J443" t="s">
        <v>8955</v>
      </c>
      <c r="K443" t="s">
        <v>8957</v>
      </c>
      <c r="L443">
        <v>19780919</v>
      </c>
      <c r="M443" t="s">
        <v>14162</v>
      </c>
      <c r="N443">
        <v>230362</v>
      </c>
      <c r="Q443" t="s">
        <v>248</v>
      </c>
      <c r="S443" t="s">
        <v>8460</v>
      </c>
      <c r="T443" t="s">
        <v>14030</v>
      </c>
      <c r="U443" t="s">
        <v>227</v>
      </c>
      <c r="V443" t="s">
        <v>14165</v>
      </c>
      <c r="X443" t="s">
        <v>228</v>
      </c>
      <c r="Z443" t="s">
        <v>229</v>
      </c>
      <c r="AG443" t="s">
        <v>253</v>
      </c>
    </row>
    <row r="444" spans="1:35">
      <c r="A444" t="s">
        <v>14166</v>
      </c>
      <c r="B444">
        <v>24785228</v>
      </c>
      <c r="C444" t="s">
        <v>14167</v>
      </c>
      <c r="D444" t="s">
        <v>14168</v>
      </c>
      <c r="E444" t="s">
        <v>262</v>
      </c>
      <c r="F444">
        <v>23</v>
      </c>
      <c r="G444" t="s">
        <v>227</v>
      </c>
      <c r="H444">
        <v>19888</v>
      </c>
      <c r="I444" t="s">
        <v>8956</v>
      </c>
      <c r="J444" t="s">
        <v>8955</v>
      </c>
      <c r="K444" t="s">
        <v>8957</v>
      </c>
      <c r="L444">
        <v>19720516</v>
      </c>
      <c r="M444" t="s">
        <v>14166</v>
      </c>
      <c r="N444">
        <v>230362</v>
      </c>
      <c r="Q444" t="s">
        <v>248</v>
      </c>
      <c r="S444" t="s">
        <v>8460</v>
      </c>
      <c r="T444" t="s">
        <v>14169</v>
      </c>
      <c r="U444" t="s">
        <v>227</v>
      </c>
      <c r="V444" t="s">
        <v>14170</v>
      </c>
      <c r="X444" t="s">
        <v>228</v>
      </c>
      <c r="Z444" t="s">
        <v>229</v>
      </c>
      <c r="AG444" t="s">
        <v>253</v>
      </c>
    </row>
    <row r="445" spans="1:35">
      <c r="A445" t="s">
        <v>14171</v>
      </c>
      <c r="B445">
        <v>57441829</v>
      </c>
      <c r="C445" t="s">
        <v>14172</v>
      </c>
      <c r="D445" t="s">
        <v>14173</v>
      </c>
      <c r="E445" t="s">
        <v>242</v>
      </c>
      <c r="F445">
        <v>23</v>
      </c>
      <c r="G445" t="s">
        <v>227</v>
      </c>
      <c r="H445">
        <v>19888</v>
      </c>
      <c r="I445" t="s">
        <v>8956</v>
      </c>
      <c r="J445" t="s">
        <v>8955</v>
      </c>
      <c r="K445" t="s">
        <v>8957</v>
      </c>
      <c r="L445">
        <v>19680901</v>
      </c>
      <c r="M445" t="s">
        <v>14171</v>
      </c>
      <c r="N445">
        <v>230362</v>
      </c>
      <c r="Q445" t="s">
        <v>248</v>
      </c>
      <c r="S445" t="s">
        <v>8460</v>
      </c>
      <c r="T445" t="s">
        <v>14174</v>
      </c>
      <c r="U445" t="s">
        <v>227</v>
      </c>
      <c r="V445" t="s">
        <v>14175</v>
      </c>
      <c r="X445" t="s">
        <v>228</v>
      </c>
      <c r="Z445" t="s">
        <v>229</v>
      </c>
      <c r="AG445" t="s">
        <v>253</v>
      </c>
    </row>
    <row r="446" spans="1:35">
      <c r="A446" t="s">
        <v>14176</v>
      </c>
      <c r="B446">
        <v>2951118</v>
      </c>
      <c r="C446" t="s">
        <v>14177</v>
      </c>
      <c r="D446" t="s">
        <v>14178</v>
      </c>
      <c r="E446" t="s">
        <v>242</v>
      </c>
      <c r="F446">
        <v>23</v>
      </c>
      <c r="G446" t="s">
        <v>227</v>
      </c>
      <c r="H446">
        <v>19888</v>
      </c>
      <c r="I446" t="s">
        <v>8956</v>
      </c>
      <c r="J446" t="s">
        <v>8955</v>
      </c>
      <c r="K446" t="s">
        <v>8957</v>
      </c>
      <c r="L446">
        <v>19580524</v>
      </c>
      <c r="M446" t="s">
        <v>14176</v>
      </c>
      <c r="N446">
        <v>230362</v>
      </c>
      <c r="Q446" t="s">
        <v>248</v>
      </c>
      <c r="S446" t="s">
        <v>8460</v>
      </c>
      <c r="T446" t="s">
        <v>13703</v>
      </c>
      <c r="U446" t="s">
        <v>227</v>
      </c>
      <c r="V446" t="s">
        <v>14179</v>
      </c>
      <c r="X446" t="s">
        <v>228</v>
      </c>
      <c r="Z446" t="s">
        <v>229</v>
      </c>
      <c r="AG446" t="s">
        <v>253</v>
      </c>
    </row>
    <row r="447" spans="1:35">
      <c r="A447" t="s">
        <v>14180</v>
      </c>
      <c r="B447">
        <v>2953423</v>
      </c>
      <c r="C447" t="s">
        <v>14181</v>
      </c>
      <c r="D447" t="s">
        <v>14182</v>
      </c>
      <c r="E447" t="s">
        <v>242</v>
      </c>
      <c r="F447">
        <v>23</v>
      </c>
      <c r="G447" t="s">
        <v>227</v>
      </c>
      <c r="H447">
        <v>19888</v>
      </c>
      <c r="I447" t="s">
        <v>8956</v>
      </c>
      <c r="J447" t="s">
        <v>8955</v>
      </c>
      <c r="K447" t="s">
        <v>8957</v>
      </c>
      <c r="L447">
        <v>19680717</v>
      </c>
      <c r="M447" t="s">
        <v>14180</v>
      </c>
      <c r="N447">
        <v>230362</v>
      </c>
      <c r="Q447" t="s">
        <v>248</v>
      </c>
      <c r="S447" t="s">
        <v>8460</v>
      </c>
      <c r="T447" t="s">
        <v>10597</v>
      </c>
      <c r="U447" t="s">
        <v>227</v>
      </c>
      <c r="V447" t="s">
        <v>14183</v>
      </c>
      <c r="X447" t="s">
        <v>228</v>
      </c>
      <c r="Z447" t="s">
        <v>229</v>
      </c>
      <c r="AG447" t="s">
        <v>253</v>
      </c>
    </row>
    <row r="448" spans="1:35">
      <c r="A448" t="s">
        <v>14184</v>
      </c>
      <c r="B448">
        <v>3115111</v>
      </c>
      <c r="C448" t="s">
        <v>14185</v>
      </c>
      <c r="D448" t="s">
        <v>14186</v>
      </c>
      <c r="E448" t="s">
        <v>262</v>
      </c>
      <c r="F448">
        <v>23</v>
      </c>
      <c r="G448" t="s">
        <v>227</v>
      </c>
      <c r="H448">
        <v>19888</v>
      </c>
      <c r="I448" t="s">
        <v>8956</v>
      </c>
      <c r="J448" t="s">
        <v>8955</v>
      </c>
      <c r="K448" t="s">
        <v>8957</v>
      </c>
      <c r="L448">
        <v>19750805</v>
      </c>
      <c r="M448" t="s">
        <v>14184</v>
      </c>
      <c r="N448">
        <v>230362</v>
      </c>
      <c r="Q448" t="s">
        <v>248</v>
      </c>
      <c r="S448" t="s">
        <v>8460</v>
      </c>
      <c r="T448" t="s">
        <v>10597</v>
      </c>
      <c r="U448" t="s">
        <v>227</v>
      </c>
      <c r="V448" t="s">
        <v>14183</v>
      </c>
      <c r="X448" t="s">
        <v>228</v>
      </c>
      <c r="Z448" t="s">
        <v>229</v>
      </c>
      <c r="AG448" t="s">
        <v>253</v>
      </c>
    </row>
    <row r="449" spans="1:33">
      <c r="A449" t="s">
        <v>14187</v>
      </c>
      <c r="B449">
        <v>2973324</v>
      </c>
      <c r="C449" t="s">
        <v>14188</v>
      </c>
      <c r="D449" t="s">
        <v>14189</v>
      </c>
      <c r="E449" t="s">
        <v>262</v>
      </c>
      <c r="F449">
        <v>23</v>
      </c>
      <c r="G449" t="s">
        <v>227</v>
      </c>
      <c r="H449">
        <v>19888</v>
      </c>
      <c r="I449" t="s">
        <v>8956</v>
      </c>
      <c r="J449" t="s">
        <v>8955</v>
      </c>
      <c r="K449" t="s">
        <v>8957</v>
      </c>
      <c r="L449">
        <v>19691125</v>
      </c>
      <c r="M449" t="s">
        <v>14187</v>
      </c>
      <c r="N449">
        <v>230362</v>
      </c>
      <c r="Q449" t="s">
        <v>248</v>
      </c>
      <c r="S449" t="s">
        <v>8460</v>
      </c>
      <c r="T449" t="s">
        <v>13855</v>
      </c>
      <c r="U449" t="s">
        <v>227</v>
      </c>
      <c r="V449" t="s">
        <v>14190</v>
      </c>
      <c r="X449" t="s">
        <v>228</v>
      </c>
      <c r="Z449" t="s">
        <v>229</v>
      </c>
      <c r="AG449" t="s">
        <v>253</v>
      </c>
    </row>
    <row r="450" spans="1:33">
      <c r="A450" t="s">
        <v>14191</v>
      </c>
      <c r="B450">
        <v>24725626</v>
      </c>
      <c r="C450" t="s">
        <v>14192</v>
      </c>
      <c r="D450" t="s">
        <v>14193</v>
      </c>
      <c r="E450" t="s">
        <v>242</v>
      </c>
      <c r="F450">
        <v>23</v>
      </c>
      <c r="G450" t="s">
        <v>227</v>
      </c>
      <c r="H450">
        <v>19124</v>
      </c>
      <c r="I450" t="s">
        <v>8970</v>
      </c>
      <c r="J450" t="s">
        <v>8969</v>
      </c>
      <c r="K450" t="s">
        <v>8970</v>
      </c>
      <c r="L450">
        <v>19820602</v>
      </c>
      <c r="M450" t="s">
        <v>14191</v>
      </c>
      <c r="N450">
        <v>230295</v>
      </c>
      <c r="Q450" t="s">
        <v>248</v>
      </c>
      <c r="S450" t="s">
        <v>8460</v>
      </c>
      <c r="T450" t="s">
        <v>14194</v>
      </c>
      <c r="U450" t="s">
        <v>227</v>
      </c>
      <c r="V450" t="s">
        <v>14195</v>
      </c>
      <c r="X450" t="s">
        <v>228</v>
      </c>
      <c r="Z450" t="s">
        <v>229</v>
      </c>
      <c r="AB450" t="s">
        <v>227</v>
      </c>
      <c r="AD450" t="s">
        <v>227</v>
      </c>
      <c r="AG450" t="s">
        <v>253</v>
      </c>
    </row>
    <row r="451" spans="1:33">
      <c r="A451" t="s">
        <v>14196</v>
      </c>
      <c r="B451">
        <v>97083532</v>
      </c>
      <c r="C451" t="s">
        <v>14197</v>
      </c>
      <c r="D451" t="s">
        <v>14198</v>
      </c>
      <c r="E451" t="s">
        <v>242</v>
      </c>
      <c r="F451">
        <v>23</v>
      </c>
      <c r="G451" t="s">
        <v>227</v>
      </c>
      <c r="H451">
        <v>19124</v>
      </c>
      <c r="I451" t="s">
        <v>8970</v>
      </c>
      <c r="J451" t="s">
        <v>8969</v>
      </c>
      <c r="K451" t="s">
        <v>8970</v>
      </c>
      <c r="L451">
        <v>19901006</v>
      </c>
      <c r="M451" t="s">
        <v>14196</v>
      </c>
      <c r="N451">
        <v>230295</v>
      </c>
      <c r="Q451" t="s">
        <v>248</v>
      </c>
      <c r="S451" t="s">
        <v>8460</v>
      </c>
      <c r="T451" t="s">
        <v>8796</v>
      </c>
      <c r="U451" t="s">
        <v>227</v>
      </c>
      <c r="V451" t="s">
        <v>14199</v>
      </c>
      <c r="W451" t="s">
        <v>14200</v>
      </c>
      <c r="X451" t="s">
        <v>267</v>
      </c>
      <c r="Z451" t="s">
        <v>229</v>
      </c>
      <c r="AB451" t="s">
        <v>227</v>
      </c>
      <c r="AD451" t="s">
        <v>227</v>
      </c>
      <c r="AG451" t="s">
        <v>253</v>
      </c>
    </row>
    <row r="452" spans="1:33">
      <c r="A452" t="s">
        <v>14201</v>
      </c>
      <c r="B452">
        <v>3057823</v>
      </c>
      <c r="C452" t="s">
        <v>14202</v>
      </c>
      <c r="D452" t="s">
        <v>14203</v>
      </c>
      <c r="E452" t="s">
        <v>242</v>
      </c>
      <c r="F452">
        <v>23</v>
      </c>
      <c r="G452" t="s">
        <v>227</v>
      </c>
      <c r="H452">
        <v>19124</v>
      </c>
      <c r="I452" t="s">
        <v>8970</v>
      </c>
      <c r="J452" t="s">
        <v>8969</v>
      </c>
      <c r="K452" t="s">
        <v>8970</v>
      </c>
      <c r="L452">
        <v>19830808</v>
      </c>
      <c r="M452" t="s">
        <v>14201</v>
      </c>
      <c r="N452">
        <v>230295</v>
      </c>
      <c r="Q452" t="s">
        <v>248</v>
      </c>
      <c r="S452" t="s">
        <v>8460</v>
      </c>
      <c r="T452" t="s">
        <v>14204</v>
      </c>
      <c r="U452" t="s">
        <v>227</v>
      </c>
      <c r="V452" t="s">
        <v>14205</v>
      </c>
      <c r="X452" t="s">
        <v>267</v>
      </c>
      <c r="Z452" t="s">
        <v>229</v>
      </c>
      <c r="AB452" t="s">
        <v>227</v>
      </c>
      <c r="AD452" t="s">
        <v>227</v>
      </c>
      <c r="AG452" t="s">
        <v>253</v>
      </c>
    </row>
    <row r="453" spans="1:33">
      <c r="A453" t="s">
        <v>14206</v>
      </c>
      <c r="B453">
        <v>3055922</v>
      </c>
      <c r="C453" t="s">
        <v>14207</v>
      </c>
      <c r="D453" t="s">
        <v>14208</v>
      </c>
      <c r="E453" t="s">
        <v>242</v>
      </c>
      <c r="F453">
        <v>23</v>
      </c>
      <c r="G453" t="s">
        <v>227</v>
      </c>
      <c r="H453">
        <v>19124</v>
      </c>
      <c r="I453" t="s">
        <v>8970</v>
      </c>
      <c r="J453" t="s">
        <v>8969</v>
      </c>
      <c r="K453" t="s">
        <v>8970</v>
      </c>
      <c r="L453">
        <v>19870120</v>
      </c>
      <c r="M453" t="s">
        <v>14206</v>
      </c>
      <c r="N453">
        <v>230295</v>
      </c>
      <c r="Q453" t="s">
        <v>248</v>
      </c>
      <c r="S453" t="s">
        <v>8460</v>
      </c>
      <c r="T453" t="s">
        <v>14209</v>
      </c>
      <c r="U453" t="s">
        <v>227</v>
      </c>
      <c r="V453" t="s">
        <v>14210</v>
      </c>
      <c r="X453" t="s">
        <v>228</v>
      </c>
      <c r="Z453" t="s">
        <v>229</v>
      </c>
    </row>
    <row r="454" spans="1:33">
      <c r="A454" t="s">
        <v>14211</v>
      </c>
      <c r="B454">
        <v>47743429</v>
      </c>
      <c r="C454" t="s">
        <v>14212</v>
      </c>
      <c r="D454" t="s">
        <v>14213</v>
      </c>
      <c r="E454" t="s">
        <v>262</v>
      </c>
      <c r="F454">
        <v>23</v>
      </c>
      <c r="G454" t="s">
        <v>227</v>
      </c>
      <c r="H454">
        <v>19124</v>
      </c>
      <c r="I454" t="s">
        <v>8970</v>
      </c>
      <c r="J454" t="s">
        <v>8969</v>
      </c>
      <c r="K454" t="s">
        <v>8970</v>
      </c>
      <c r="L454">
        <v>19960804</v>
      </c>
      <c r="M454" t="s">
        <v>14211</v>
      </c>
      <c r="N454">
        <v>230295</v>
      </c>
      <c r="Q454" t="s">
        <v>248</v>
      </c>
      <c r="S454" t="s">
        <v>8460</v>
      </c>
      <c r="T454" t="s">
        <v>10597</v>
      </c>
      <c r="U454" t="s">
        <v>227</v>
      </c>
      <c r="V454" t="s">
        <v>14214</v>
      </c>
      <c r="X454" t="s">
        <v>228</v>
      </c>
      <c r="Z454" t="s">
        <v>229</v>
      </c>
      <c r="AB454" t="s">
        <v>227</v>
      </c>
      <c r="AD454" t="s">
        <v>227</v>
      </c>
      <c r="AG454" t="s">
        <v>253</v>
      </c>
    </row>
    <row r="455" spans="1:33">
      <c r="A455" t="s">
        <v>14215</v>
      </c>
      <c r="B455">
        <v>56091829</v>
      </c>
      <c r="C455" t="s">
        <v>14216</v>
      </c>
      <c r="D455" t="s">
        <v>14217</v>
      </c>
      <c r="E455" t="s">
        <v>242</v>
      </c>
      <c r="F455">
        <v>23</v>
      </c>
      <c r="G455" t="s">
        <v>227</v>
      </c>
      <c r="H455">
        <v>19124</v>
      </c>
      <c r="I455" t="s">
        <v>8970</v>
      </c>
      <c r="J455" t="s">
        <v>8969</v>
      </c>
      <c r="K455" t="s">
        <v>8970</v>
      </c>
      <c r="L455">
        <v>19830613</v>
      </c>
      <c r="M455" t="s">
        <v>14215</v>
      </c>
      <c r="N455">
        <v>230295</v>
      </c>
      <c r="Q455" t="s">
        <v>248</v>
      </c>
      <c r="S455" t="s">
        <v>8460</v>
      </c>
      <c r="T455" t="s">
        <v>14218</v>
      </c>
      <c r="U455" t="s">
        <v>227</v>
      </c>
      <c r="V455" t="s">
        <v>14219</v>
      </c>
      <c r="W455" t="s">
        <v>14220</v>
      </c>
      <c r="X455" t="s">
        <v>228</v>
      </c>
      <c r="Z455" t="s">
        <v>229</v>
      </c>
      <c r="AB455" t="s">
        <v>1073</v>
      </c>
      <c r="AD455" t="s">
        <v>1073</v>
      </c>
      <c r="AG455" t="s">
        <v>253</v>
      </c>
    </row>
    <row r="456" spans="1:33">
      <c r="A456" t="s">
        <v>14221</v>
      </c>
      <c r="B456">
        <v>39302219</v>
      </c>
      <c r="C456" t="s">
        <v>14222</v>
      </c>
      <c r="D456" t="s">
        <v>14223</v>
      </c>
      <c r="E456" t="s">
        <v>242</v>
      </c>
      <c r="F456">
        <v>23</v>
      </c>
      <c r="G456" t="s">
        <v>227</v>
      </c>
      <c r="H456">
        <v>19124</v>
      </c>
      <c r="I456" t="s">
        <v>8970</v>
      </c>
      <c r="J456" t="s">
        <v>8969</v>
      </c>
      <c r="K456" t="s">
        <v>8970</v>
      </c>
      <c r="L456">
        <v>19940503</v>
      </c>
      <c r="M456" t="s">
        <v>14221</v>
      </c>
      <c r="N456">
        <v>230295</v>
      </c>
      <c r="Q456" t="s">
        <v>248</v>
      </c>
      <c r="S456" t="s">
        <v>8460</v>
      </c>
      <c r="T456" t="s">
        <v>14224</v>
      </c>
      <c r="U456" t="s">
        <v>227</v>
      </c>
      <c r="V456" t="s">
        <v>14225</v>
      </c>
      <c r="X456" t="s">
        <v>228</v>
      </c>
      <c r="Z456" t="s">
        <v>229</v>
      </c>
      <c r="AB456" t="s">
        <v>227</v>
      </c>
      <c r="AD456" t="s">
        <v>227</v>
      </c>
      <c r="AG456" t="s">
        <v>253</v>
      </c>
    </row>
    <row r="457" spans="1:33">
      <c r="A457" t="s">
        <v>14226</v>
      </c>
      <c r="B457">
        <v>45601521</v>
      </c>
      <c r="C457" t="s">
        <v>14227</v>
      </c>
      <c r="D457" t="s">
        <v>14228</v>
      </c>
      <c r="E457" t="s">
        <v>242</v>
      </c>
      <c r="F457">
        <v>23</v>
      </c>
      <c r="G457" t="s">
        <v>227</v>
      </c>
      <c r="H457">
        <v>19124</v>
      </c>
      <c r="I457" t="s">
        <v>8970</v>
      </c>
      <c r="J457" t="s">
        <v>8969</v>
      </c>
      <c r="K457" t="s">
        <v>8970</v>
      </c>
      <c r="L457">
        <v>19880304</v>
      </c>
      <c r="M457" t="s">
        <v>14226</v>
      </c>
      <c r="N457">
        <v>230295</v>
      </c>
      <c r="Q457" t="s">
        <v>248</v>
      </c>
      <c r="S457" t="s">
        <v>8460</v>
      </c>
      <c r="T457" t="s">
        <v>14229</v>
      </c>
      <c r="U457" t="s">
        <v>227</v>
      </c>
      <c r="V457" t="s">
        <v>14230</v>
      </c>
      <c r="X457" t="s">
        <v>267</v>
      </c>
      <c r="Z457" t="s">
        <v>229</v>
      </c>
      <c r="AB457" t="s">
        <v>227</v>
      </c>
      <c r="AD457" t="s">
        <v>227</v>
      </c>
      <c r="AG457" t="s">
        <v>253</v>
      </c>
    </row>
    <row r="458" spans="1:33">
      <c r="A458" t="s">
        <v>14231</v>
      </c>
      <c r="B458">
        <v>3055619</v>
      </c>
      <c r="C458" t="s">
        <v>14232</v>
      </c>
      <c r="D458" t="s">
        <v>14233</v>
      </c>
      <c r="E458" t="s">
        <v>242</v>
      </c>
      <c r="F458">
        <v>23</v>
      </c>
      <c r="G458" t="s">
        <v>227</v>
      </c>
      <c r="H458">
        <v>19124</v>
      </c>
      <c r="I458" t="s">
        <v>8970</v>
      </c>
      <c r="J458" t="s">
        <v>8969</v>
      </c>
      <c r="K458" t="s">
        <v>8970</v>
      </c>
      <c r="L458">
        <v>19830902</v>
      </c>
      <c r="M458" t="s">
        <v>14231</v>
      </c>
      <c r="N458">
        <v>230295</v>
      </c>
      <c r="Q458" t="s">
        <v>248</v>
      </c>
      <c r="S458" t="s">
        <v>8460</v>
      </c>
      <c r="T458" t="s">
        <v>14234</v>
      </c>
      <c r="U458" t="s">
        <v>227</v>
      </c>
      <c r="V458" t="s">
        <v>14235</v>
      </c>
      <c r="W458" t="s">
        <v>14236</v>
      </c>
      <c r="X458" t="s">
        <v>228</v>
      </c>
      <c r="Z458" t="s">
        <v>229</v>
      </c>
      <c r="AB458" t="s">
        <v>227</v>
      </c>
      <c r="AD458" t="s">
        <v>227</v>
      </c>
      <c r="AG458" t="s">
        <v>253</v>
      </c>
    </row>
    <row r="459" spans="1:33">
      <c r="A459" t="s">
        <v>14237</v>
      </c>
      <c r="B459">
        <v>72094224</v>
      </c>
      <c r="C459" t="s">
        <v>14238</v>
      </c>
      <c r="D459" t="s">
        <v>14239</v>
      </c>
      <c r="E459" t="s">
        <v>242</v>
      </c>
      <c r="F459">
        <v>23</v>
      </c>
      <c r="G459" t="s">
        <v>227</v>
      </c>
      <c r="H459">
        <v>19124</v>
      </c>
      <c r="I459" t="s">
        <v>8970</v>
      </c>
      <c r="J459" t="s">
        <v>8969</v>
      </c>
      <c r="K459" t="s">
        <v>8970</v>
      </c>
      <c r="L459">
        <v>19930328</v>
      </c>
      <c r="M459" t="s">
        <v>14237</v>
      </c>
      <c r="N459">
        <v>230295</v>
      </c>
      <c r="Q459" t="s">
        <v>248</v>
      </c>
      <c r="S459" t="s">
        <v>8460</v>
      </c>
      <c r="T459" t="s">
        <v>13802</v>
      </c>
      <c r="U459" t="s">
        <v>227</v>
      </c>
      <c r="V459" t="s">
        <v>14240</v>
      </c>
      <c r="X459" t="s">
        <v>228</v>
      </c>
      <c r="Z459" t="s">
        <v>229</v>
      </c>
      <c r="AB459" t="s">
        <v>227</v>
      </c>
      <c r="AC459" t="s">
        <v>526</v>
      </c>
      <c r="AD459" t="s">
        <v>227</v>
      </c>
      <c r="AG459" t="s">
        <v>253</v>
      </c>
    </row>
    <row r="460" spans="1:33">
      <c r="A460" t="s">
        <v>14241</v>
      </c>
      <c r="B460">
        <v>40026315</v>
      </c>
      <c r="C460" t="s">
        <v>14242</v>
      </c>
      <c r="D460" t="s">
        <v>14243</v>
      </c>
      <c r="E460" t="s">
        <v>262</v>
      </c>
      <c r="F460">
        <v>23</v>
      </c>
      <c r="G460" t="s">
        <v>227</v>
      </c>
      <c r="H460">
        <v>19124</v>
      </c>
      <c r="I460" t="s">
        <v>8970</v>
      </c>
      <c r="J460" t="s">
        <v>8969</v>
      </c>
      <c r="K460" t="s">
        <v>8970</v>
      </c>
      <c r="L460">
        <v>19970219</v>
      </c>
      <c r="M460" t="s">
        <v>14241</v>
      </c>
      <c r="N460">
        <v>230295</v>
      </c>
      <c r="Q460" t="s">
        <v>248</v>
      </c>
      <c r="S460" t="s">
        <v>8460</v>
      </c>
      <c r="T460" t="s">
        <v>14244</v>
      </c>
      <c r="U460" t="s">
        <v>227</v>
      </c>
      <c r="V460" t="s">
        <v>14245</v>
      </c>
      <c r="W460" t="s">
        <v>14246</v>
      </c>
      <c r="X460" t="s">
        <v>228</v>
      </c>
      <c r="Z460" t="s">
        <v>229</v>
      </c>
      <c r="AB460" t="s">
        <v>227</v>
      </c>
      <c r="AD460" t="s">
        <v>227</v>
      </c>
      <c r="AG460" t="s">
        <v>253</v>
      </c>
    </row>
    <row r="461" spans="1:33">
      <c r="A461" t="s">
        <v>14247</v>
      </c>
      <c r="B461">
        <v>3056822</v>
      </c>
      <c r="C461" t="s">
        <v>14248</v>
      </c>
      <c r="D461" t="s">
        <v>14249</v>
      </c>
      <c r="E461" t="s">
        <v>242</v>
      </c>
      <c r="F461">
        <v>23</v>
      </c>
      <c r="G461" t="s">
        <v>227</v>
      </c>
      <c r="H461">
        <v>19124</v>
      </c>
      <c r="I461" t="s">
        <v>8970</v>
      </c>
      <c r="J461" t="s">
        <v>8969</v>
      </c>
      <c r="K461" t="s">
        <v>8970</v>
      </c>
      <c r="L461">
        <v>19890417</v>
      </c>
      <c r="M461" t="s">
        <v>14247</v>
      </c>
      <c r="N461">
        <v>230295</v>
      </c>
      <c r="Q461" t="s">
        <v>248</v>
      </c>
      <c r="S461" t="s">
        <v>8460</v>
      </c>
      <c r="T461" t="s">
        <v>13694</v>
      </c>
      <c r="U461" t="s">
        <v>227</v>
      </c>
      <c r="V461" t="s">
        <v>14250</v>
      </c>
      <c r="X461" t="s">
        <v>228</v>
      </c>
      <c r="Z461" t="s">
        <v>229</v>
      </c>
    </row>
    <row r="462" spans="1:33">
      <c r="A462" t="s">
        <v>14251</v>
      </c>
      <c r="B462">
        <v>40008820</v>
      </c>
      <c r="C462" t="s">
        <v>14252</v>
      </c>
      <c r="D462" t="s">
        <v>14253</v>
      </c>
      <c r="E462" t="s">
        <v>262</v>
      </c>
      <c r="F462">
        <v>23</v>
      </c>
      <c r="G462" t="s">
        <v>227</v>
      </c>
      <c r="H462">
        <v>19124</v>
      </c>
      <c r="I462" t="s">
        <v>8970</v>
      </c>
      <c r="J462" t="s">
        <v>8969</v>
      </c>
      <c r="K462" t="s">
        <v>8970</v>
      </c>
      <c r="L462">
        <v>19970301</v>
      </c>
      <c r="M462" t="s">
        <v>14251</v>
      </c>
      <c r="N462">
        <v>230295</v>
      </c>
      <c r="Q462" t="s">
        <v>248</v>
      </c>
      <c r="S462" t="s">
        <v>8460</v>
      </c>
      <c r="T462" t="s">
        <v>14254</v>
      </c>
      <c r="U462" t="s">
        <v>227</v>
      </c>
      <c r="V462" t="s">
        <v>14255</v>
      </c>
      <c r="X462" t="s">
        <v>228</v>
      </c>
      <c r="Z462" t="s">
        <v>229</v>
      </c>
      <c r="AB462" t="s">
        <v>227</v>
      </c>
      <c r="AD462" t="s">
        <v>227</v>
      </c>
      <c r="AG462" t="s">
        <v>253</v>
      </c>
    </row>
    <row r="463" spans="1:33">
      <c r="A463" t="s">
        <v>14256</v>
      </c>
      <c r="B463">
        <v>3056721</v>
      </c>
      <c r="C463" t="s">
        <v>14257</v>
      </c>
      <c r="D463" t="s">
        <v>14258</v>
      </c>
      <c r="E463" t="s">
        <v>242</v>
      </c>
      <c r="F463">
        <v>23</v>
      </c>
      <c r="G463" t="s">
        <v>227</v>
      </c>
      <c r="H463">
        <v>19124</v>
      </c>
      <c r="I463" t="s">
        <v>8970</v>
      </c>
      <c r="J463" t="s">
        <v>8969</v>
      </c>
      <c r="K463" t="s">
        <v>8970</v>
      </c>
      <c r="L463">
        <v>19900601</v>
      </c>
      <c r="M463" t="s">
        <v>14256</v>
      </c>
      <c r="N463">
        <v>230295</v>
      </c>
      <c r="Q463" t="s">
        <v>248</v>
      </c>
      <c r="S463" t="s">
        <v>8460</v>
      </c>
      <c r="T463" t="s">
        <v>14259</v>
      </c>
      <c r="U463" t="s">
        <v>227</v>
      </c>
      <c r="V463" t="s">
        <v>14260</v>
      </c>
      <c r="X463" t="s">
        <v>228</v>
      </c>
      <c r="Z463" t="s">
        <v>229</v>
      </c>
    </row>
    <row r="464" spans="1:33">
      <c r="A464" t="s">
        <v>14261</v>
      </c>
      <c r="B464">
        <v>47742529</v>
      </c>
      <c r="C464" t="s">
        <v>14262</v>
      </c>
      <c r="D464" t="s">
        <v>14263</v>
      </c>
      <c r="E464" t="s">
        <v>262</v>
      </c>
      <c r="F464">
        <v>23</v>
      </c>
      <c r="G464" t="s">
        <v>227</v>
      </c>
      <c r="H464">
        <v>19124</v>
      </c>
      <c r="I464" t="s">
        <v>8970</v>
      </c>
      <c r="J464" t="s">
        <v>8969</v>
      </c>
      <c r="K464" t="s">
        <v>8970</v>
      </c>
      <c r="L464">
        <v>19960924</v>
      </c>
      <c r="M464" t="s">
        <v>14261</v>
      </c>
      <c r="N464">
        <v>230295</v>
      </c>
      <c r="Q464" t="s">
        <v>248</v>
      </c>
      <c r="S464" t="s">
        <v>8460</v>
      </c>
      <c r="T464" t="s">
        <v>14264</v>
      </c>
      <c r="U464" t="s">
        <v>227</v>
      </c>
      <c r="V464" t="s">
        <v>14265</v>
      </c>
      <c r="X464" t="s">
        <v>228</v>
      </c>
      <c r="Z464" t="s">
        <v>229</v>
      </c>
      <c r="AB464" t="s">
        <v>227</v>
      </c>
      <c r="AD464" t="s">
        <v>227</v>
      </c>
      <c r="AG464" t="s">
        <v>253</v>
      </c>
    </row>
    <row r="465" spans="1:33">
      <c r="A465" t="s">
        <v>14266</v>
      </c>
      <c r="B465">
        <v>3055316</v>
      </c>
      <c r="C465" t="s">
        <v>14267</v>
      </c>
      <c r="D465" t="s">
        <v>14268</v>
      </c>
      <c r="E465" t="s">
        <v>242</v>
      </c>
      <c r="F465">
        <v>23</v>
      </c>
      <c r="G465" t="s">
        <v>227</v>
      </c>
      <c r="H465">
        <v>19124</v>
      </c>
      <c r="I465" t="s">
        <v>8970</v>
      </c>
      <c r="J465" t="s">
        <v>8969</v>
      </c>
      <c r="K465" t="s">
        <v>8970</v>
      </c>
      <c r="L465">
        <v>19810623</v>
      </c>
      <c r="M465" t="s">
        <v>14266</v>
      </c>
      <c r="N465">
        <v>230295</v>
      </c>
      <c r="Q465" t="s">
        <v>248</v>
      </c>
      <c r="S465" t="s">
        <v>8460</v>
      </c>
      <c r="T465" t="s">
        <v>13718</v>
      </c>
      <c r="U465" t="s">
        <v>227</v>
      </c>
      <c r="V465" t="s">
        <v>14269</v>
      </c>
      <c r="X465" t="s">
        <v>228</v>
      </c>
      <c r="Z465" t="s">
        <v>229</v>
      </c>
    </row>
    <row r="466" spans="1:33">
      <c r="A466" t="s">
        <v>14270</v>
      </c>
      <c r="B466">
        <v>3056519</v>
      </c>
      <c r="C466" t="s">
        <v>14271</v>
      </c>
      <c r="D466" t="s">
        <v>14272</v>
      </c>
      <c r="E466" t="s">
        <v>242</v>
      </c>
      <c r="F466">
        <v>23</v>
      </c>
      <c r="G466" t="s">
        <v>227</v>
      </c>
      <c r="H466">
        <v>19124</v>
      </c>
      <c r="I466" t="s">
        <v>8970</v>
      </c>
      <c r="J466" t="s">
        <v>8969</v>
      </c>
      <c r="K466" t="s">
        <v>8970</v>
      </c>
      <c r="L466">
        <v>19830823</v>
      </c>
      <c r="M466" t="s">
        <v>14270</v>
      </c>
      <c r="N466">
        <v>230295</v>
      </c>
      <c r="Q466" t="s">
        <v>248</v>
      </c>
      <c r="S466" t="s">
        <v>8460</v>
      </c>
      <c r="T466" t="s">
        <v>14273</v>
      </c>
      <c r="U466" t="s">
        <v>227</v>
      </c>
      <c r="V466" t="s">
        <v>14274</v>
      </c>
      <c r="X466" t="s">
        <v>228</v>
      </c>
      <c r="Z466" t="s">
        <v>229</v>
      </c>
    </row>
    <row r="467" spans="1:33">
      <c r="A467" t="s">
        <v>14275</v>
      </c>
      <c r="B467">
        <v>3056216</v>
      </c>
      <c r="C467" t="s">
        <v>14276</v>
      </c>
      <c r="D467" t="s">
        <v>14277</v>
      </c>
      <c r="E467" t="s">
        <v>242</v>
      </c>
      <c r="F467">
        <v>23</v>
      </c>
      <c r="G467" t="s">
        <v>227</v>
      </c>
      <c r="H467">
        <v>19124</v>
      </c>
      <c r="I467" t="s">
        <v>8970</v>
      </c>
      <c r="J467" t="s">
        <v>8969</v>
      </c>
      <c r="K467" t="s">
        <v>8970</v>
      </c>
      <c r="L467">
        <v>19830527</v>
      </c>
      <c r="M467" t="s">
        <v>14275</v>
      </c>
      <c r="N467">
        <v>230295</v>
      </c>
      <c r="Q467" t="s">
        <v>248</v>
      </c>
      <c r="S467" t="s">
        <v>8460</v>
      </c>
      <c r="T467" t="s">
        <v>6947</v>
      </c>
      <c r="U467" t="s">
        <v>227</v>
      </c>
      <c r="V467" t="s">
        <v>14278</v>
      </c>
      <c r="X467" t="s">
        <v>228</v>
      </c>
      <c r="Z467" t="s">
        <v>229</v>
      </c>
      <c r="AB467" t="s">
        <v>2598</v>
      </c>
      <c r="AD467" t="s">
        <v>2598</v>
      </c>
      <c r="AG467" t="s">
        <v>253</v>
      </c>
    </row>
    <row r="468" spans="1:33">
      <c r="A468" t="s">
        <v>14279</v>
      </c>
      <c r="B468">
        <v>39289940</v>
      </c>
      <c r="C468" t="s">
        <v>14280</v>
      </c>
      <c r="D468" t="s">
        <v>14281</v>
      </c>
      <c r="E468" t="s">
        <v>242</v>
      </c>
      <c r="F468">
        <v>23</v>
      </c>
      <c r="G468" t="s">
        <v>227</v>
      </c>
      <c r="H468">
        <v>19124</v>
      </c>
      <c r="I468" t="s">
        <v>8970</v>
      </c>
      <c r="J468" t="s">
        <v>8969</v>
      </c>
      <c r="K468" t="s">
        <v>8970</v>
      </c>
      <c r="L468">
        <v>19931210</v>
      </c>
      <c r="M468" t="s">
        <v>14279</v>
      </c>
      <c r="N468">
        <v>230295</v>
      </c>
      <c r="Q468" t="s">
        <v>248</v>
      </c>
      <c r="S468" t="s">
        <v>8460</v>
      </c>
      <c r="T468" t="s">
        <v>14282</v>
      </c>
      <c r="U468" t="s">
        <v>227</v>
      </c>
      <c r="V468" t="s">
        <v>14283</v>
      </c>
      <c r="X468" t="s">
        <v>228</v>
      </c>
      <c r="Z468" t="s">
        <v>229</v>
      </c>
      <c r="AB468" t="s">
        <v>227</v>
      </c>
      <c r="AC468" t="s">
        <v>10202</v>
      </c>
      <c r="AD468" t="s">
        <v>227</v>
      </c>
      <c r="AG468" t="s">
        <v>253</v>
      </c>
    </row>
    <row r="469" spans="1:33">
      <c r="A469" t="s">
        <v>14284</v>
      </c>
      <c r="B469">
        <v>39555128</v>
      </c>
      <c r="C469" t="s">
        <v>14285</v>
      </c>
      <c r="D469" t="s">
        <v>14286</v>
      </c>
      <c r="E469" t="s">
        <v>262</v>
      </c>
      <c r="F469">
        <v>23</v>
      </c>
      <c r="G469" t="s">
        <v>227</v>
      </c>
      <c r="H469">
        <v>19124</v>
      </c>
      <c r="I469" t="s">
        <v>8970</v>
      </c>
      <c r="J469" t="s">
        <v>8969</v>
      </c>
      <c r="K469" t="s">
        <v>8970</v>
      </c>
      <c r="L469">
        <v>19931214</v>
      </c>
      <c r="M469" t="s">
        <v>14284</v>
      </c>
      <c r="N469">
        <v>230295</v>
      </c>
      <c r="Q469" t="s">
        <v>248</v>
      </c>
      <c r="S469" t="s">
        <v>8460</v>
      </c>
      <c r="T469" t="s">
        <v>14287</v>
      </c>
      <c r="U469" t="s">
        <v>227</v>
      </c>
      <c r="V469" t="s">
        <v>14288</v>
      </c>
      <c r="W469" t="s">
        <v>14289</v>
      </c>
      <c r="X469" t="s">
        <v>267</v>
      </c>
      <c r="Z469" t="s">
        <v>229</v>
      </c>
      <c r="AB469" t="s">
        <v>227</v>
      </c>
      <c r="AC469" t="s">
        <v>14290</v>
      </c>
      <c r="AD469" t="s">
        <v>227</v>
      </c>
      <c r="AG469" t="s">
        <v>253</v>
      </c>
    </row>
    <row r="470" spans="1:33">
      <c r="A470" t="s">
        <v>14291</v>
      </c>
      <c r="B470">
        <v>39711324</v>
      </c>
      <c r="C470" t="s">
        <v>14292</v>
      </c>
      <c r="D470" t="s">
        <v>14293</v>
      </c>
      <c r="E470" t="s">
        <v>242</v>
      </c>
      <c r="F470">
        <v>23</v>
      </c>
      <c r="G470" t="s">
        <v>227</v>
      </c>
      <c r="H470">
        <v>19124</v>
      </c>
      <c r="I470" t="s">
        <v>8970</v>
      </c>
      <c r="J470" t="s">
        <v>8969</v>
      </c>
      <c r="K470" t="s">
        <v>8970</v>
      </c>
      <c r="L470">
        <v>19960224</v>
      </c>
      <c r="M470" t="s">
        <v>14291</v>
      </c>
      <c r="N470">
        <v>230295</v>
      </c>
      <c r="Q470" t="s">
        <v>248</v>
      </c>
      <c r="S470" t="s">
        <v>8460</v>
      </c>
      <c r="T470" t="s">
        <v>14294</v>
      </c>
      <c r="U470" t="s">
        <v>227</v>
      </c>
      <c r="V470" t="s">
        <v>14295</v>
      </c>
      <c r="X470" t="s">
        <v>228</v>
      </c>
      <c r="Z470" t="s">
        <v>229</v>
      </c>
      <c r="AB470" t="s">
        <v>227</v>
      </c>
      <c r="AD470" t="s">
        <v>227</v>
      </c>
      <c r="AG470" t="s">
        <v>253</v>
      </c>
    </row>
    <row r="471" spans="1:33">
      <c r="A471" t="s">
        <v>14296</v>
      </c>
      <c r="B471">
        <v>40117518</v>
      </c>
      <c r="C471" t="s">
        <v>14297</v>
      </c>
      <c r="D471" t="s">
        <v>14298</v>
      </c>
      <c r="E471" t="s">
        <v>242</v>
      </c>
      <c r="F471">
        <v>23</v>
      </c>
      <c r="G471" t="s">
        <v>227</v>
      </c>
      <c r="H471">
        <v>19124</v>
      </c>
      <c r="I471" t="s">
        <v>8970</v>
      </c>
      <c r="J471" t="s">
        <v>8969</v>
      </c>
      <c r="K471" t="s">
        <v>8970</v>
      </c>
      <c r="L471">
        <v>19961115</v>
      </c>
      <c r="M471" t="s">
        <v>14296</v>
      </c>
      <c r="N471">
        <v>230295</v>
      </c>
      <c r="Q471" t="s">
        <v>248</v>
      </c>
      <c r="S471" t="s">
        <v>8460</v>
      </c>
      <c r="T471" t="s">
        <v>14299</v>
      </c>
      <c r="U471" t="s">
        <v>227</v>
      </c>
      <c r="V471" t="s">
        <v>14300</v>
      </c>
      <c r="W471" t="s">
        <v>14301</v>
      </c>
      <c r="X471" t="s">
        <v>228</v>
      </c>
      <c r="Z471" t="s">
        <v>229</v>
      </c>
      <c r="AB471" t="s">
        <v>227</v>
      </c>
      <c r="AD471" t="s">
        <v>227</v>
      </c>
      <c r="AG471" t="s">
        <v>253</v>
      </c>
    </row>
    <row r="472" spans="1:33">
      <c r="A472" t="s">
        <v>14302</v>
      </c>
      <c r="B472">
        <v>3055821</v>
      </c>
      <c r="C472" t="s">
        <v>8973</v>
      </c>
      <c r="D472" t="s">
        <v>14303</v>
      </c>
      <c r="E472" t="s">
        <v>242</v>
      </c>
      <c r="F472">
        <v>23</v>
      </c>
      <c r="G472" t="s">
        <v>227</v>
      </c>
      <c r="H472">
        <v>19124</v>
      </c>
      <c r="I472" t="s">
        <v>8970</v>
      </c>
      <c r="J472" t="s">
        <v>8969</v>
      </c>
      <c r="K472" t="s">
        <v>8970</v>
      </c>
      <c r="L472">
        <v>19820119</v>
      </c>
      <c r="M472" t="s">
        <v>14302</v>
      </c>
      <c r="N472">
        <v>230295</v>
      </c>
      <c r="Q472" t="s">
        <v>248</v>
      </c>
      <c r="S472" t="s">
        <v>8460</v>
      </c>
      <c r="T472" t="s">
        <v>8971</v>
      </c>
      <c r="U472" t="s">
        <v>227</v>
      </c>
      <c r="V472" t="s">
        <v>8977</v>
      </c>
      <c r="X472" t="s">
        <v>228</v>
      </c>
      <c r="Z472" t="s">
        <v>229</v>
      </c>
    </row>
    <row r="473" spans="1:33">
      <c r="A473" t="s">
        <v>14304</v>
      </c>
      <c r="B473">
        <v>3056014</v>
      </c>
      <c r="C473" t="s">
        <v>14305</v>
      </c>
      <c r="D473" t="s">
        <v>14306</v>
      </c>
      <c r="E473" t="s">
        <v>242</v>
      </c>
      <c r="F473">
        <v>23</v>
      </c>
      <c r="G473" t="s">
        <v>227</v>
      </c>
      <c r="H473">
        <v>19124</v>
      </c>
      <c r="I473" t="s">
        <v>8970</v>
      </c>
      <c r="J473" t="s">
        <v>8969</v>
      </c>
      <c r="K473" t="s">
        <v>8970</v>
      </c>
      <c r="L473">
        <v>19840929</v>
      </c>
      <c r="M473" t="s">
        <v>14304</v>
      </c>
      <c r="N473">
        <v>230295</v>
      </c>
      <c r="Q473" t="s">
        <v>248</v>
      </c>
      <c r="S473" t="s">
        <v>8460</v>
      </c>
      <c r="T473" t="s">
        <v>8971</v>
      </c>
      <c r="U473" t="s">
        <v>227</v>
      </c>
      <c r="V473" t="s">
        <v>8977</v>
      </c>
      <c r="X473" t="s">
        <v>228</v>
      </c>
      <c r="Z473" t="s">
        <v>229</v>
      </c>
    </row>
    <row r="474" spans="1:33">
      <c r="A474" t="s">
        <v>14307</v>
      </c>
      <c r="B474">
        <v>3056418</v>
      </c>
      <c r="C474" t="s">
        <v>14308</v>
      </c>
      <c r="D474" t="s">
        <v>14309</v>
      </c>
      <c r="E474" t="s">
        <v>242</v>
      </c>
      <c r="F474">
        <v>23</v>
      </c>
      <c r="G474" t="s">
        <v>227</v>
      </c>
      <c r="H474">
        <v>19124</v>
      </c>
      <c r="I474" t="s">
        <v>8970</v>
      </c>
      <c r="J474" t="s">
        <v>8969</v>
      </c>
      <c r="K474" t="s">
        <v>8970</v>
      </c>
      <c r="L474">
        <v>19810422</v>
      </c>
      <c r="M474" t="s">
        <v>14307</v>
      </c>
      <c r="N474">
        <v>230295</v>
      </c>
      <c r="Q474" t="s">
        <v>248</v>
      </c>
      <c r="S474" t="s">
        <v>8460</v>
      </c>
      <c r="T474" t="s">
        <v>8073</v>
      </c>
      <c r="U474" t="s">
        <v>227</v>
      </c>
      <c r="V474" t="s">
        <v>14310</v>
      </c>
      <c r="X474" t="s">
        <v>228</v>
      </c>
      <c r="Z474" t="s">
        <v>229</v>
      </c>
    </row>
    <row r="475" spans="1:33">
      <c r="A475" t="s">
        <v>14311</v>
      </c>
      <c r="B475">
        <v>3055518</v>
      </c>
      <c r="C475" t="s">
        <v>14312</v>
      </c>
      <c r="D475" t="s">
        <v>14313</v>
      </c>
      <c r="E475" t="s">
        <v>242</v>
      </c>
      <c r="F475">
        <v>23</v>
      </c>
      <c r="G475" t="s">
        <v>227</v>
      </c>
      <c r="H475">
        <v>19124</v>
      </c>
      <c r="I475" t="s">
        <v>8970</v>
      </c>
      <c r="J475" t="s">
        <v>8969</v>
      </c>
      <c r="K475" t="s">
        <v>8970</v>
      </c>
      <c r="L475">
        <v>19880904</v>
      </c>
      <c r="M475" t="s">
        <v>14311</v>
      </c>
      <c r="N475">
        <v>230295</v>
      </c>
      <c r="Q475" t="s">
        <v>248</v>
      </c>
      <c r="S475" t="s">
        <v>8460</v>
      </c>
      <c r="T475" t="s">
        <v>14314</v>
      </c>
      <c r="U475" t="s">
        <v>227</v>
      </c>
      <c r="V475" t="s">
        <v>14315</v>
      </c>
      <c r="X475" t="s">
        <v>228</v>
      </c>
      <c r="Z475" t="s">
        <v>229</v>
      </c>
    </row>
    <row r="476" spans="1:33">
      <c r="A476" t="s">
        <v>14316</v>
      </c>
      <c r="B476">
        <v>40027114</v>
      </c>
      <c r="C476" t="s">
        <v>14317</v>
      </c>
      <c r="D476" t="s">
        <v>14318</v>
      </c>
      <c r="E476" t="s">
        <v>262</v>
      </c>
      <c r="F476">
        <v>23</v>
      </c>
      <c r="G476" t="s">
        <v>227</v>
      </c>
      <c r="H476">
        <v>19124</v>
      </c>
      <c r="I476" t="s">
        <v>8970</v>
      </c>
      <c r="J476" t="s">
        <v>8969</v>
      </c>
      <c r="K476" t="s">
        <v>8970</v>
      </c>
      <c r="L476">
        <v>19961201</v>
      </c>
      <c r="M476" t="s">
        <v>14316</v>
      </c>
      <c r="N476">
        <v>230295</v>
      </c>
      <c r="Q476" t="s">
        <v>248</v>
      </c>
      <c r="S476" t="s">
        <v>8460</v>
      </c>
      <c r="T476" t="s">
        <v>14319</v>
      </c>
      <c r="U476" t="s">
        <v>227</v>
      </c>
      <c r="V476" t="s">
        <v>14320</v>
      </c>
      <c r="W476" t="s">
        <v>14321</v>
      </c>
      <c r="X476" t="s">
        <v>228</v>
      </c>
      <c r="Z476" t="s">
        <v>229</v>
      </c>
      <c r="AB476" t="s">
        <v>227</v>
      </c>
      <c r="AD476" t="s">
        <v>227</v>
      </c>
      <c r="AG476" t="s">
        <v>253</v>
      </c>
    </row>
    <row r="477" spans="1:33">
      <c r="A477" t="s">
        <v>14322</v>
      </c>
      <c r="B477">
        <v>39678235</v>
      </c>
      <c r="C477" t="s">
        <v>14323</v>
      </c>
      <c r="D477" t="s">
        <v>14324</v>
      </c>
      <c r="E477" t="s">
        <v>242</v>
      </c>
      <c r="F477">
        <v>23</v>
      </c>
      <c r="G477" t="s">
        <v>227</v>
      </c>
      <c r="H477">
        <v>19124</v>
      </c>
      <c r="I477" t="s">
        <v>8970</v>
      </c>
      <c r="J477" t="s">
        <v>8969</v>
      </c>
      <c r="K477" t="s">
        <v>8970</v>
      </c>
      <c r="L477">
        <v>19931018</v>
      </c>
      <c r="M477" t="s">
        <v>14322</v>
      </c>
      <c r="N477">
        <v>230295</v>
      </c>
      <c r="Q477" t="s">
        <v>248</v>
      </c>
      <c r="S477" t="s">
        <v>8460</v>
      </c>
      <c r="T477" t="s">
        <v>5060</v>
      </c>
      <c r="U477" t="s">
        <v>227</v>
      </c>
      <c r="V477" t="s">
        <v>14325</v>
      </c>
      <c r="W477" t="s">
        <v>14326</v>
      </c>
      <c r="X477" t="s">
        <v>228</v>
      </c>
      <c r="Z477" t="s">
        <v>229</v>
      </c>
      <c r="AB477" t="s">
        <v>227</v>
      </c>
      <c r="AD477" t="s">
        <v>227</v>
      </c>
      <c r="AG477" t="s">
        <v>253</v>
      </c>
    </row>
    <row r="478" spans="1:33">
      <c r="A478" t="s">
        <v>14327</v>
      </c>
      <c r="B478">
        <v>40103088</v>
      </c>
      <c r="C478" t="s">
        <v>14328</v>
      </c>
      <c r="D478" t="s">
        <v>14329</v>
      </c>
      <c r="E478" t="s">
        <v>242</v>
      </c>
      <c r="F478">
        <v>23</v>
      </c>
      <c r="G478" t="s">
        <v>227</v>
      </c>
      <c r="H478">
        <v>19124</v>
      </c>
      <c r="I478" t="s">
        <v>8970</v>
      </c>
      <c r="J478" t="s">
        <v>8969</v>
      </c>
      <c r="K478" t="s">
        <v>8970</v>
      </c>
      <c r="L478">
        <v>19970622</v>
      </c>
      <c r="M478" t="s">
        <v>14327</v>
      </c>
      <c r="N478">
        <v>230295</v>
      </c>
      <c r="Q478" t="s">
        <v>248</v>
      </c>
      <c r="S478" t="s">
        <v>8460</v>
      </c>
      <c r="T478" t="s">
        <v>11610</v>
      </c>
      <c r="U478" t="s">
        <v>227</v>
      </c>
      <c r="V478" t="s">
        <v>14330</v>
      </c>
      <c r="W478" t="s">
        <v>14331</v>
      </c>
      <c r="X478" t="s">
        <v>228</v>
      </c>
      <c r="Z478" t="s">
        <v>229</v>
      </c>
      <c r="AB478" t="s">
        <v>227</v>
      </c>
      <c r="AD478" t="s">
        <v>227</v>
      </c>
      <c r="AG478" t="s">
        <v>253</v>
      </c>
    </row>
    <row r="479" spans="1:33">
      <c r="A479" t="s">
        <v>14905</v>
      </c>
      <c r="B479">
        <v>3981122</v>
      </c>
      <c r="C479" t="s">
        <v>14906</v>
      </c>
      <c r="D479" t="s">
        <v>14907</v>
      </c>
      <c r="E479" t="s">
        <v>242</v>
      </c>
      <c r="F479">
        <v>23</v>
      </c>
      <c r="G479" t="s">
        <v>227</v>
      </c>
      <c r="H479">
        <v>8228</v>
      </c>
      <c r="I479" t="s">
        <v>9039</v>
      </c>
      <c r="J479" t="s">
        <v>9038</v>
      </c>
      <c r="K479" t="s">
        <v>9040</v>
      </c>
      <c r="L479">
        <v>19830224</v>
      </c>
      <c r="M479" t="s">
        <v>14905</v>
      </c>
      <c r="N479">
        <v>230112</v>
      </c>
      <c r="O479" t="s">
        <v>247</v>
      </c>
      <c r="Q479" t="s">
        <v>248</v>
      </c>
      <c r="S479" t="s">
        <v>8460</v>
      </c>
      <c r="T479" t="s">
        <v>14908</v>
      </c>
      <c r="U479" t="s">
        <v>227</v>
      </c>
      <c r="V479" t="s">
        <v>14909</v>
      </c>
      <c r="W479" t="s">
        <v>14910</v>
      </c>
      <c r="X479" t="s">
        <v>267</v>
      </c>
      <c r="Z479" t="s">
        <v>229</v>
      </c>
      <c r="AG479" t="s">
        <v>253</v>
      </c>
    </row>
    <row r="480" spans="1:33">
      <c r="A480" t="s">
        <v>14911</v>
      </c>
      <c r="B480">
        <v>2985933</v>
      </c>
      <c r="C480" t="s">
        <v>14912</v>
      </c>
      <c r="D480" t="s">
        <v>14913</v>
      </c>
      <c r="E480" t="s">
        <v>242</v>
      </c>
      <c r="F480">
        <v>23</v>
      </c>
      <c r="G480" t="s">
        <v>227</v>
      </c>
      <c r="H480">
        <v>8228</v>
      </c>
      <c r="I480" t="s">
        <v>9039</v>
      </c>
      <c r="J480" t="s">
        <v>9038</v>
      </c>
      <c r="K480" t="s">
        <v>9040</v>
      </c>
      <c r="L480">
        <v>19531213</v>
      </c>
      <c r="M480" t="s">
        <v>14911</v>
      </c>
      <c r="N480">
        <v>230112</v>
      </c>
      <c r="O480" t="s">
        <v>247</v>
      </c>
      <c r="Q480" t="s">
        <v>248</v>
      </c>
      <c r="S480" t="s">
        <v>8460</v>
      </c>
      <c r="T480" t="s">
        <v>8395</v>
      </c>
      <c r="U480" t="s">
        <v>227</v>
      </c>
      <c r="V480" t="s">
        <v>14914</v>
      </c>
      <c r="X480" t="s">
        <v>267</v>
      </c>
      <c r="Z480" t="s">
        <v>229</v>
      </c>
      <c r="AG480" t="s">
        <v>253</v>
      </c>
    </row>
    <row r="481" spans="1:33">
      <c r="A481" t="s">
        <v>14915</v>
      </c>
      <c r="B481">
        <v>2987127</v>
      </c>
      <c r="C481" t="s">
        <v>14916</v>
      </c>
      <c r="D481" t="s">
        <v>14917</v>
      </c>
      <c r="E481" t="s">
        <v>242</v>
      </c>
      <c r="F481">
        <v>23</v>
      </c>
      <c r="G481" t="s">
        <v>227</v>
      </c>
      <c r="H481">
        <v>8228</v>
      </c>
      <c r="I481" t="s">
        <v>9039</v>
      </c>
      <c r="J481" t="s">
        <v>9038</v>
      </c>
      <c r="K481" t="s">
        <v>9040</v>
      </c>
      <c r="L481">
        <v>19700916</v>
      </c>
      <c r="M481" t="s">
        <v>14915</v>
      </c>
      <c r="N481">
        <v>230112</v>
      </c>
      <c r="O481" t="s">
        <v>247</v>
      </c>
      <c r="Q481" t="s">
        <v>248</v>
      </c>
      <c r="S481" t="s">
        <v>8460</v>
      </c>
      <c r="T481" t="s">
        <v>14918</v>
      </c>
      <c r="U481" t="s">
        <v>227</v>
      </c>
      <c r="V481" t="s">
        <v>14919</v>
      </c>
      <c r="X481" t="s">
        <v>267</v>
      </c>
      <c r="Z481" t="s">
        <v>229</v>
      </c>
      <c r="AG481" t="s">
        <v>253</v>
      </c>
    </row>
    <row r="482" spans="1:33">
      <c r="A482" t="s">
        <v>14920</v>
      </c>
      <c r="B482">
        <v>2986025</v>
      </c>
      <c r="C482" t="s">
        <v>14921</v>
      </c>
      <c r="D482" t="s">
        <v>14922</v>
      </c>
      <c r="E482" t="s">
        <v>242</v>
      </c>
      <c r="F482">
        <v>23</v>
      </c>
      <c r="G482" t="s">
        <v>227</v>
      </c>
      <c r="H482">
        <v>8228</v>
      </c>
      <c r="I482" t="s">
        <v>9039</v>
      </c>
      <c r="J482" t="s">
        <v>9038</v>
      </c>
      <c r="K482" t="s">
        <v>9040</v>
      </c>
      <c r="L482">
        <v>19610302</v>
      </c>
      <c r="M482" t="s">
        <v>14920</v>
      </c>
      <c r="N482">
        <v>230112</v>
      </c>
      <c r="O482" t="s">
        <v>247</v>
      </c>
      <c r="Q482" t="s">
        <v>248</v>
      </c>
      <c r="S482" t="s">
        <v>8460</v>
      </c>
      <c r="T482" t="s">
        <v>14923</v>
      </c>
      <c r="U482" t="s">
        <v>227</v>
      </c>
      <c r="V482" t="s">
        <v>14924</v>
      </c>
      <c r="X482" t="s">
        <v>267</v>
      </c>
      <c r="Z482" t="s">
        <v>229</v>
      </c>
      <c r="AG482" t="s">
        <v>253</v>
      </c>
    </row>
    <row r="483" spans="1:33">
      <c r="A483" t="s">
        <v>14925</v>
      </c>
      <c r="B483">
        <v>96922230</v>
      </c>
      <c r="C483" t="s">
        <v>14926</v>
      </c>
      <c r="D483" t="s">
        <v>14927</v>
      </c>
      <c r="E483" t="s">
        <v>242</v>
      </c>
      <c r="F483">
        <v>23</v>
      </c>
      <c r="G483" t="s">
        <v>227</v>
      </c>
      <c r="H483">
        <v>8228</v>
      </c>
      <c r="I483" t="s">
        <v>9039</v>
      </c>
      <c r="J483" t="s">
        <v>9038</v>
      </c>
      <c r="K483" t="s">
        <v>9040</v>
      </c>
      <c r="L483">
        <v>19730720</v>
      </c>
      <c r="M483" t="s">
        <v>14925</v>
      </c>
      <c r="N483">
        <v>230112</v>
      </c>
      <c r="O483" t="s">
        <v>247</v>
      </c>
      <c r="Q483" t="s">
        <v>248</v>
      </c>
      <c r="S483" t="s">
        <v>8460</v>
      </c>
      <c r="T483" t="s">
        <v>12271</v>
      </c>
      <c r="U483" t="s">
        <v>227</v>
      </c>
      <c r="V483" t="s">
        <v>14928</v>
      </c>
      <c r="X483" t="s">
        <v>267</v>
      </c>
      <c r="Z483" t="s">
        <v>229</v>
      </c>
      <c r="AG483" t="s">
        <v>253</v>
      </c>
    </row>
    <row r="484" spans="1:33">
      <c r="A484" t="s">
        <v>14929</v>
      </c>
      <c r="B484">
        <v>2985832</v>
      </c>
      <c r="C484" t="s">
        <v>14930</v>
      </c>
      <c r="D484" t="s">
        <v>14931</v>
      </c>
      <c r="E484" t="s">
        <v>242</v>
      </c>
      <c r="F484">
        <v>23</v>
      </c>
      <c r="G484" t="s">
        <v>227</v>
      </c>
      <c r="H484">
        <v>8228</v>
      </c>
      <c r="I484" t="s">
        <v>9039</v>
      </c>
      <c r="J484" t="s">
        <v>9038</v>
      </c>
      <c r="K484" t="s">
        <v>9040</v>
      </c>
      <c r="L484">
        <v>19560112</v>
      </c>
      <c r="M484" t="s">
        <v>14929</v>
      </c>
      <c r="N484">
        <v>230112</v>
      </c>
      <c r="O484" t="s">
        <v>247</v>
      </c>
      <c r="Q484" t="s">
        <v>248</v>
      </c>
      <c r="S484" t="s">
        <v>8460</v>
      </c>
      <c r="T484" t="s">
        <v>3421</v>
      </c>
      <c r="U484" t="s">
        <v>227</v>
      </c>
      <c r="V484" t="s">
        <v>14932</v>
      </c>
      <c r="X484" t="s">
        <v>349</v>
      </c>
      <c r="Z484" t="s">
        <v>229</v>
      </c>
      <c r="AG484" t="s">
        <v>253</v>
      </c>
    </row>
    <row r="485" spans="1:33">
      <c r="A485" t="s">
        <v>14933</v>
      </c>
      <c r="B485">
        <v>2985428</v>
      </c>
      <c r="C485" t="s">
        <v>14934</v>
      </c>
      <c r="D485" t="s">
        <v>14935</v>
      </c>
      <c r="E485" t="s">
        <v>242</v>
      </c>
      <c r="F485">
        <v>23</v>
      </c>
      <c r="G485" t="s">
        <v>227</v>
      </c>
      <c r="H485">
        <v>8228</v>
      </c>
      <c r="I485" t="s">
        <v>9039</v>
      </c>
      <c r="J485" t="s">
        <v>9038</v>
      </c>
      <c r="K485" t="s">
        <v>9040</v>
      </c>
      <c r="L485">
        <v>19400705</v>
      </c>
      <c r="M485" t="s">
        <v>14933</v>
      </c>
      <c r="N485">
        <v>230112</v>
      </c>
      <c r="O485" t="s">
        <v>247</v>
      </c>
      <c r="Q485" t="s">
        <v>248</v>
      </c>
      <c r="S485" t="s">
        <v>8460</v>
      </c>
      <c r="T485" t="s">
        <v>13049</v>
      </c>
      <c r="U485" t="s">
        <v>227</v>
      </c>
      <c r="V485" t="s">
        <v>14936</v>
      </c>
      <c r="X485" t="s">
        <v>349</v>
      </c>
      <c r="Z485" t="s">
        <v>229</v>
      </c>
      <c r="AG485" t="s">
        <v>253</v>
      </c>
    </row>
    <row r="486" spans="1:33">
      <c r="A486" t="s">
        <v>14937</v>
      </c>
      <c r="B486">
        <v>2985731</v>
      </c>
      <c r="C486" t="s">
        <v>14938</v>
      </c>
      <c r="D486" t="s">
        <v>14939</v>
      </c>
      <c r="E486" t="s">
        <v>242</v>
      </c>
      <c r="F486">
        <v>23</v>
      </c>
      <c r="G486" t="s">
        <v>227</v>
      </c>
      <c r="H486">
        <v>8228</v>
      </c>
      <c r="I486" t="s">
        <v>9039</v>
      </c>
      <c r="J486" t="s">
        <v>9038</v>
      </c>
      <c r="K486" t="s">
        <v>9040</v>
      </c>
      <c r="L486">
        <v>19390512</v>
      </c>
      <c r="M486" t="s">
        <v>14937</v>
      </c>
      <c r="N486">
        <v>230112</v>
      </c>
      <c r="O486" t="s">
        <v>247</v>
      </c>
      <c r="Q486" t="s">
        <v>248</v>
      </c>
      <c r="S486" t="s">
        <v>8460</v>
      </c>
      <c r="T486" t="s">
        <v>14940</v>
      </c>
      <c r="U486" t="s">
        <v>227</v>
      </c>
      <c r="V486" t="s">
        <v>14941</v>
      </c>
      <c r="X486" t="s">
        <v>267</v>
      </c>
      <c r="Z486" t="s">
        <v>229</v>
      </c>
      <c r="AG486" t="s">
        <v>253</v>
      </c>
    </row>
    <row r="487" spans="1:33">
      <c r="A487" t="s">
        <v>14942</v>
      </c>
      <c r="B487">
        <v>2985529</v>
      </c>
      <c r="C487" t="s">
        <v>14943</v>
      </c>
      <c r="D487" t="s">
        <v>14944</v>
      </c>
      <c r="E487" t="s">
        <v>242</v>
      </c>
      <c r="F487">
        <v>23</v>
      </c>
      <c r="G487" t="s">
        <v>227</v>
      </c>
      <c r="H487">
        <v>8228</v>
      </c>
      <c r="I487" t="s">
        <v>9039</v>
      </c>
      <c r="J487" t="s">
        <v>9038</v>
      </c>
      <c r="K487" t="s">
        <v>9040</v>
      </c>
      <c r="L487">
        <v>19510705</v>
      </c>
      <c r="M487" t="s">
        <v>14942</v>
      </c>
      <c r="N487">
        <v>230112</v>
      </c>
      <c r="O487" t="s">
        <v>247</v>
      </c>
      <c r="Q487" t="s">
        <v>248</v>
      </c>
      <c r="S487" t="s">
        <v>8460</v>
      </c>
      <c r="T487" t="s">
        <v>14945</v>
      </c>
      <c r="U487" t="s">
        <v>227</v>
      </c>
      <c r="V487" t="s">
        <v>14946</v>
      </c>
      <c r="X487" t="s">
        <v>349</v>
      </c>
      <c r="Z487" t="s">
        <v>229</v>
      </c>
      <c r="AG487" t="s">
        <v>253</v>
      </c>
    </row>
    <row r="488" spans="1:33">
      <c r="A488" t="s">
        <v>14947</v>
      </c>
      <c r="B488">
        <v>2986732</v>
      </c>
      <c r="C488" t="s">
        <v>14948</v>
      </c>
      <c r="D488" t="s">
        <v>14949</v>
      </c>
      <c r="E488" t="s">
        <v>242</v>
      </c>
      <c r="F488">
        <v>23</v>
      </c>
      <c r="G488" t="s">
        <v>227</v>
      </c>
      <c r="H488">
        <v>8228</v>
      </c>
      <c r="I488" t="s">
        <v>9039</v>
      </c>
      <c r="J488" t="s">
        <v>9038</v>
      </c>
      <c r="K488" t="s">
        <v>9040</v>
      </c>
      <c r="L488">
        <v>19610412</v>
      </c>
      <c r="M488" t="s">
        <v>14947</v>
      </c>
      <c r="N488">
        <v>230112</v>
      </c>
      <c r="O488" t="s">
        <v>247</v>
      </c>
      <c r="Q488" t="s">
        <v>248</v>
      </c>
      <c r="S488" t="s">
        <v>8460</v>
      </c>
      <c r="T488" t="s">
        <v>13211</v>
      </c>
      <c r="U488" t="s">
        <v>227</v>
      </c>
      <c r="V488" t="s">
        <v>14950</v>
      </c>
      <c r="X488" t="s">
        <v>349</v>
      </c>
      <c r="Z488" t="s">
        <v>229</v>
      </c>
      <c r="AG488" t="s">
        <v>253</v>
      </c>
    </row>
    <row r="489" spans="1:33">
      <c r="A489" t="s">
        <v>14951</v>
      </c>
      <c r="B489">
        <v>2986429</v>
      </c>
      <c r="C489" t="s">
        <v>14952</v>
      </c>
      <c r="D489" t="s">
        <v>14953</v>
      </c>
      <c r="E489" t="s">
        <v>242</v>
      </c>
      <c r="F489">
        <v>23</v>
      </c>
      <c r="G489" t="s">
        <v>227</v>
      </c>
      <c r="H489">
        <v>8228</v>
      </c>
      <c r="I489" t="s">
        <v>9039</v>
      </c>
      <c r="J489" t="s">
        <v>9038</v>
      </c>
      <c r="K489" t="s">
        <v>9040</v>
      </c>
      <c r="L489">
        <v>19490625</v>
      </c>
      <c r="M489" t="s">
        <v>14951</v>
      </c>
      <c r="N489">
        <v>230112</v>
      </c>
      <c r="O489" t="s">
        <v>247</v>
      </c>
      <c r="Q489" t="s">
        <v>248</v>
      </c>
      <c r="S489" t="s">
        <v>8460</v>
      </c>
      <c r="T489" t="s">
        <v>8737</v>
      </c>
      <c r="U489" t="s">
        <v>227</v>
      </c>
      <c r="V489" t="s">
        <v>14954</v>
      </c>
      <c r="X489" t="s">
        <v>349</v>
      </c>
      <c r="Z489" t="s">
        <v>229</v>
      </c>
      <c r="AG489" t="s">
        <v>253</v>
      </c>
    </row>
    <row r="490" spans="1:33">
      <c r="A490" t="s">
        <v>14955</v>
      </c>
      <c r="B490">
        <v>2986126</v>
      </c>
      <c r="C490" t="s">
        <v>14956</v>
      </c>
      <c r="D490" t="s">
        <v>14957</v>
      </c>
      <c r="E490" t="s">
        <v>242</v>
      </c>
      <c r="F490">
        <v>23</v>
      </c>
      <c r="G490" t="s">
        <v>227</v>
      </c>
      <c r="H490">
        <v>8228</v>
      </c>
      <c r="I490" t="s">
        <v>9039</v>
      </c>
      <c r="J490" t="s">
        <v>9038</v>
      </c>
      <c r="K490" t="s">
        <v>9040</v>
      </c>
      <c r="L490">
        <v>19610616</v>
      </c>
      <c r="M490" t="s">
        <v>14955</v>
      </c>
      <c r="N490">
        <v>230112</v>
      </c>
      <c r="O490" t="s">
        <v>14958</v>
      </c>
      <c r="Q490" t="s">
        <v>248</v>
      </c>
      <c r="S490" t="s">
        <v>8460</v>
      </c>
      <c r="T490" t="s">
        <v>11599</v>
      </c>
      <c r="U490" t="s">
        <v>227</v>
      </c>
      <c r="V490" t="s">
        <v>14959</v>
      </c>
      <c r="X490" t="s">
        <v>267</v>
      </c>
      <c r="Z490" t="s">
        <v>229</v>
      </c>
      <c r="AG490" t="s">
        <v>253</v>
      </c>
    </row>
    <row r="491" spans="1:33">
      <c r="A491" t="s">
        <v>14960</v>
      </c>
      <c r="B491">
        <v>2985630</v>
      </c>
      <c r="C491" t="s">
        <v>9042</v>
      </c>
      <c r="D491" t="s">
        <v>14961</v>
      </c>
      <c r="E491" t="s">
        <v>242</v>
      </c>
      <c r="F491">
        <v>23</v>
      </c>
      <c r="G491" t="s">
        <v>227</v>
      </c>
      <c r="H491">
        <v>8228</v>
      </c>
      <c r="I491" t="s">
        <v>9039</v>
      </c>
      <c r="J491" t="s">
        <v>9038</v>
      </c>
      <c r="K491" t="s">
        <v>9040</v>
      </c>
      <c r="L491">
        <v>19440213</v>
      </c>
      <c r="M491" t="s">
        <v>14960</v>
      </c>
      <c r="N491">
        <v>230112</v>
      </c>
      <c r="O491" t="s">
        <v>247</v>
      </c>
      <c r="Q491" t="s">
        <v>248</v>
      </c>
      <c r="S491" t="s">
        <v>8460</v>
      </c>
      <c r="T491" t="s">
        <v>8395</v>
      </c>
      <c r="U491" t="s">
        <v>227</v>
      </c>
      <c r="V491" t="s">
        <v>9047</v>
      </c>
      <c r="X491" t="s">
        <v>343</v>
      </c>
      <c r="Y491" t="s">
        <v>14962</v>
      </c>
      <c r="Z491" t="s">
        <v>680</v>
      </c>
      <c r="AG491" t="s">
        <v>253</v>
      </c>
    </row>
    <row r="492" spans="1:33">
      <c r="A492" t="s">
        <v>14963</v>
      </c>
      <c r="B492">
        <v>72065727</v>
      </c>
      <c r="C492" t="s">
        <v>14964</v>
      </c>
      <c r="D492" t="s">
        <v>14965</v>
      </c>
      <c r="E492" t="s">
        <v>242</v>
      </c>
      <c r="F492">
        <v>23</v>
      </c>
      <c r="G492" t="s">
        <v>227</v>
      </c>
      <c r="H492">
        <v>8228</v>
      </c>
      <c r="I492" t="s">
        <v>9039</v>
      </c>
      <c r="J492" t="s">
        <v>9038</v>
      </c>
      <c r="K492" t="s">
        <v>9040</v>
      </c>
      <c r="L492">
        <v>19920812</v>
      </c>
      <c r="M492" t="s">
        <v>14963</v>
      </c>
      <c r="N492">
        <v>230112</v>
      </c>
      <c r="O492" t="s">
        <v>12077</v>
      </c>
      <c r="Q492" t="s">
        <v>248</v>
      </c>
      <c r="S492" t="s">
        <v>8460</v>
      </c>
      <c r="T492" t="s">
        <v>11709</v>
      </c>
      <c r="U492" t="s">
        <v>227</v>
      </c>
      <c r="V492" t="s">
        <v>14966</v>
      </c>
      <c r="X492" t="s">
        <v>267</v>
      </c>
      <c r="Z492" t="s">
        <v>229</v>
      </c>
      <c r="AC492" t="s">
        <v>14967</v>
      </c>
      <c r="AG492" t="s">
        <v>253</v>
      </c>
    </row>
    <row r="493" spans="1:33">
      <c r="A493" t="s">
        <v>14968</v>
      </c>
      <c r="B493">
        <v>2986227</v>
      </c>
      <c r="C493" t="s">
        <v>14969</v>
      </c>
      <c r="D493" t="s">
        <v>14970</v>
      </c>
      <c r="E493" t="s">
        <v>242</v>
      </c>
      <c r="F493">
        <v>23</v>
      </c>
      <c r="G493" t="s">
        <v>227</v>
      </c>
      <c r="H493">
        <v>8228</v>
      </c>
      <c r="I493" t="s">
        <v>9039</v>
      </c>
      <c r="J493" t="s">
        <v>9038</v>
      </c>
      <c r="K493" t="s">
        <v>9040</v>
      </c>
      <c r="L493">
        <v>19480927</v>
      </c>
      <c r="M493" t="s">
        <v>14968</v>
      </c>
      <c r="N493">
        <v>230112</v>
      </c>
      <c r="O493" t="s">
        <v>247</v>
      </c>
      <c r="Q493" t="s">
        <v>248</v>
      </c>
      <c r="S493" t="s">
        <v>8460</v>
      </c>
      <c r="T493" t="s">
        <v>11709</v>
      </c>
      <c r="U493" t="s">
        <v>227</v>
      </c>
      <c r="V493" t="s">
        <v>14971</v>
      </c>
      <c r="X493" t="s">
        <v>349</v>
      </c>
      <c r="Z493" t="s">
        <v>229</v>
      </c>
      <c r="AG493" t="s">
        <v>253</v>
      </c>
    </row>
    <row r="494" spans="1:33">
      <c r="A494" t="s">
        <v>14972</v>
      </c>
      <c r="B494">
        <v>49604831</v>
      </c>
      <c r="C494" t="s">
        <v>14973</v>
      </c>
      <c r="D494" t="s">
        <v>14974</v>
      </c>
      <c r="E494" t="s">
        <v>242</v>
      </c>
      <c r="F494">
        <v>23</v>
      </c>
      <c r="G494" t="s">
        <v>227</v>
      </c>
      <c r="H494">
        <v>8228</v>
      </c>
      <c r="I494" t="s">
        <v>9039</v>
      </c>
      <c r="J494" t="s">
        <v>9038</v>
      </c>
      <c r="K494" t="s">
        <v>9040</v>
      </c>
      <c r="L494">
        <v>19751214</v>
      </c>
      <c r="M494" t="s">
        <v>14972</v>
      </c>
      <c r="N494">
        <v>230112</v>
      </c>
      <c r="O494" t="s">
        <v>247</v>
      </c>
      <c r="Q494" t="s">
        <v>248</v>
      </c>
      <c r="S494" t="s">
        <v>8460</v>
      </c>
      <c r="T494" t="s">
        <v>1780</v>
      </c>
      <c r="U494" t="s">
        <v>227</v>
      </c>
      <c r="V494" t="s">
        <v>14975</v>
      </c>
      <c r="X494" t="s">
        <v>267</v>
      </c>
      <c r="Z494" t="s">
        <v>229</v>
      </c>
      <c r="AG494" t="s">
        <v>253</v>
      </c>
    </row>
    <row r="495" spans="1:33">
      <c r="A495" t="s">
        <v>14976</v>
      </c>
      <c r="B495">
        <v>77923836</v>
      </c>
      <c r="C495" t="s">
        <v>14977</v>
      </c>
      <c r="D495" t="s">
        <v>14978</v>
      </c>
      <c r="E495" t="s">
        <v>242</v>
      </c>
      <c r="F495">
        <v>23</v>
      </c>
      <c r="G495" t="s">
        <v>227</v>
      </c>
      <c r="H495">
        <v>8228</v>
      </c>
      <c r="I495" t="s">
        <v>9039</v>
      </c>
      <c r="J495" t="s">
        <v>9038</v>
      </c>
      <c r="K495" t="s">
        <v>9040</v>
      </c>
      <c r="L495">
        <v>19871223</v>
      </c>
      <c r="M495" t="s">
        <v>14976</v>
      </c>
      <c r="N495">
        <v>230112</v>
      </c>
      <c r="O495" t="s">
        <v>247</v>
      </c>
      <c r="Q495" t="s">
        <v>248</v>
      </c>
      <c r="S495" t="s">
        <v>8460</v>
      </c>
      <c r="T495" t="s">
        <v>14979</v>
      </c>
      <c r="U495" t="s">
        <v>227</v>
      </c>
      <c r="V495" t="s">
        <v>14980</v>
      </c>
      <c r="X495" t="s">
        <v>267</v>
      </c>
      <c r="Z495" t="s">
        <v>229</v>
      </c>
      <c r="AB495" t="s">
        <v>227</v>
      </c>
      <c r="AG495" t="s">
        <v>253</v>
      </c>
    </row>
    <row r="496" spans="1:33">
      <c r="A496" t="s">
        <v>14981</v>
      </c>
      <c r="B496">
        <v>2986934</v>
      </c>
      <c r="C496" t="s">
        <v>14982</v>
      </c>
      <c r="D496" t="s">
        <v>14983</v>
      </c>
      <c r="E496" t="s">
        <v>242</v>
      </c>
      <c r="F496">
        <v>23</v>
      </c>
      <c r="G496" t="s">
        <v>227</v>
      </c>
      <c r="H496">
        <v>8228</v>
      </c>
      <c r="I496" t="s">
        <v>9039</v>
      </c>
      <c r="J496" t="s">
        <v>9038</v>
      </c>
      <c r="K496" t="s">
        <v>9040</v>
      </c>
      <c r="L496">
        <v>19820720</v>
      </c>
      <c r="M496" t="s">
        <v>14981</v>
      </c>
      <c r="N496">
        <v>230112</v>
      </c>
      <c r="O496" t="s">
        <v>247</v>
      </c>
      <c r="Q496" t="s">
        <v>248</v>
      </c>
      <c r="S496" t="s">
        <v>8460</v>
      </c>
      <c r="T496" t="s">
        <v>14984</v>
      </c>
      <c r="U496" t="s">
        <v>227</v>
      </c>
      <c r="V496" t="s">
        <v>14985</v>
      </c>
      <c r="X496" t="s">
        <v>267</v>
      </c>
      <c r="Z496" t="s">
        <v>229</v>
      </c>
      <c r="AG496" t="s">
        <v>253</v>
      </c>
    </row>
    <row r="497" spans="1:34">
      <c r="A497" t="s">
        <v>14986</v>
      </c>
      <c r="B497">
        <v>24777229</v>
      </c>
      <c r="C497" t="s">
        <v>14987</v>
      </c>
      <c r="D497" t="s">
        <v>14988</v>
      </c>
      <c r="E497" t="s">
        <v>242</v>
      </c>
      <c r="F497">
        <v>23</v>
      </c>
      <c r="G497" t="s">
        <v>227</v>
      </c>
      <c r="H497">
        <v>8228</v>
      </c>
      <c r="I497" t="s">
        <v>9039</v>
      </c>
      <c r="J497" t="s">
        <v>9038</v>
      </c>
      <c r="K497" t="s">
        <v>9040</v>
      </c>
      <c r="L497">
        <v>19770810</v>
      </c>
      <c r="M497" t="s">
        <v>14986</v>
      </c>
      <c r="N497">
        <v>230112</v>
      </c>
      <c r="O497" t="s">
        <v>247</v>
      </c>
      <c r="Q497" t="s">
        <v>248</v>
      </c>
      <c r="S497" t="s">
        <v>8460</v>
      </c>
      <c r="T497" t="s">
        <v>3971</v>
      </c>
      <c r="U497" t="s">
        <v>227</v>
      </c>
      <c r="V497" t="s">
        <v>14989</v>
      </c>
      <c r="X497" t="s">
        <v>267</v>
      </c>
      <c r="Z497" t="s">
        <v>229</v>
      </c>
      <c r="AB497" t="s">
        <v>227</v>
      </c>
      <c r="AG497" t="s">
        <v>253</v>
      </c>
      <c r="AH497" t="s">
        <v>227</v>
      </c>
    </row>
    <row r="498" spans="1:34">
      <c r="A498" t="s">
        <v>14990</v>
      </c>
      <c r="B498">
        <v>2987228</v>
      </c>
      <c r="C498" t="s">
        <v>14991</v>
      </c>
      <c r="D498" t="s">
        <v>14992</v>
      </c>
      <c r="E498" t="s">
        <v>242</v>
      </c>
      <c r="F498">
        <v>23</v>
      </c>
      <c r="G498" t="s">
        <v>227</v>
      </c>
      <c r="H498">
        <v>8228</v>
      </c>
      <c r="I498" t="s">
        <v>9039</v>
      </c>
      <c r="J498" t="s">
        <v>9038</v>
      </c>
      <c r="K498" t="s">
        <v>9040</v>
      </c>
      <c r="L498">
        <v>19810621</v>
      </c>
      <c r="M498" t="s">
        <v>14990</v>
      </c>
      <c r="N498">
        <v>230112</v>
      </c>
      <c r="O498" t="s">
        <v>14958</v>
      </c>
      <c r="Q498" t="s">
        <v>248</v>
      </c>
      <c r="S498" t="s">
        <v>8460</v>
      </c>
      <c r="T498" t="s">
        <v>4184</v>
      </c>
      <c r="U498" t="s">
        <v>227</v>
      </c>
      <c r="V498" t="s">
        <v>14993</v>
      </c>
      <c r="X498" t="s">
        <v>349</v>
      </c>
      <c r="Z498" t="s">
        <v>229</v>
      </c>
      <c r="AG498" t="s">
        <v>253</v>
      </c>
    </row>
    <row r="499" spans="1:34">
      <c r="A499" t="s">
        <v>14994</v>
      </c>
      <c r="B499">
        <v>2987026</v>
      </c>
      <c r="C499" t="s">
        <v>14995</v>
      </c>
      <c r="D499" t="s">
        <v>14996</v>
      </c>
      <c r="E499" t="s">
        <v>242</v>
      </c>
      <c r="F499">
        <v>23</v>
      </c>
      <c r="G499" t="s">
        <v>227</v>
      </c>
      <c r="H499">
        <v>8228</v>
      </c>
      <c r="I499" t="s">
        <v>9039</v>
      </c>
      <c r="J499" t="s">
        <v>9038</v>
      </c>
      <c r="K499" t="s">
        <v>9040</v>
      </c>
      <c r="L499">
        <v>19700622</v>
      </c>
      <c r="M499" t="s">
        <v>14994</v>
      </c>
      <c r="N499">
        <v>230112</v>
      </c>
      <c r="O499" t="s">
        <v>247</v>
      </c>
      <c r="Q499" t="s">
        <v>248</v>
      </c>
      <c r="S499" t="s">
        <v>8460</v>
      </c>
      <c r="T499" t="s">
        <v>14997</v>
      </c>
      <c r="U499" t="s">
        <v>227</v>
      </c>
      <c r="V499" t="s">
        <v>14998</v>
      </c>
      <c r="X499" t="s">
        <v>267</v>
      </c>
      <c r="Z499" t="s">
        <v>229</v>
      </c>
      <c r="AG499" t="s">
        <v>253</v>
      </c>
    </row>
    <row r="500" spans="1:34">
      <c r="A500" t="s">
        <v>14999</v>
      </c>
      <c r="B500">
        <v>2986631</v>
      </c>
      <c r="C500" t="s">
        <v>15000</v>
      </c>
      <c r="D500" t="s">
        <v>15001</v>
      </c>
      <c r="E500" t="s">
        <v>262</v>
      </c>
      <c r="F500">
        <v>23</v>
      </c>
      <c r="G500" t="s">
        <v>227</v>
      </c>
      <c r="H500">
        <v>8228</v>
      </c>
      <c r="I500" t="s">
        <v>9039</v>
      </c>
      <c r="J500" t="s">
        <v>9038</v>
      </c>
      <c r="K500" t="s">
        <v>9040</v>
      </c>
      <c r="L500">
        <v>19501029</v>
      </c>
      <c r="M500" t="s">
        <v>14999</v>
      </c>
      <c r="N500">
        <v>230112</v>
      </c>
      <c r="O500" t="s">
        <v>247</v>
      </c>
      <c r="Q500" t="s">
        <v>248</v>
      </c>
      <c r="S500" t="s">
        <v>8460</v>
      </c>
      <c r="T500" t="s">
        <v>12120</v>
      </c>
      <c r="U500" t="s">
        <v>227</v>
      </c>
      <c r="V500" t="s">
        <v>15002</v>
      </c>
      <c r="X500" t="s">
        <v>343</v>
      </c>
      <c r="Z500" t="s">
        <v>229</v>
      </c>
      <c r="AG500" t="s">
        <v>253</v>
      </c>
    </row>
    <row r="501" spans="1:34">
      <c r="A501" t="s">
        <v>15003</v>
      </c>
      <c r="B501">
        <v>2986328</v>
      </c>
      <c r="C501" t="s">
        <v>15004</v>
      </c>
      <c r="D501" t="s">
        <v>15005</v>
      </c>
      <c r="E501" t="s">
        <v>242</v>
      </c>
      <c r="F501">
        <v>23</v>
      </c>
      <c r="G501" t="s">
        <v>227</v>
      </c>
      <c r="H501">
        <v>8228</v>
      </c>
      <c r="I501" t="s">
        <v>9039</v>
      </c>
      <c r="J501" t="s">
        <v>9038</v>
      </c>
      <c r="K501" t="s">
        <v>9040</v>
      </c>
      <c r="L501">
        <v>19480713</v>
      </c>
      <c r="M501" t="s">
        <v>15003</v>
      </c>
      <c r="N501">
        <v>230112</v>
      </c>
      <c r="O501" t="s">
        <v>247</v>
      </c>
      <c r="Q501" t="s">
        <v>248</v>
      </c>
      <c r="S501" t="s">
        <v>8460</v>
      </c>
      <c r="T501" t="s">
        <v>12120</v>
      </c>
      <c r="U501" t="s">
        <v>227</v>
      </c>
      <c r="V501" t="s">
        <v>15002</v>
      </c>
      <c r="X501" t="s">
        <v>343</v>
      </c>
      <c r="Z501" t="s">
        <v>229</v>
      </c>
      <c r="AG501" t="s">
        <v>253</v>
      </c>
    </row>
    <row r="502" spans="1:34">
      <c r="A502" t="s">
        <v>15006</v>
      </c>
      <c r="B502">
        <v>96922028</v>
      </c>
      <c r="C502" t="s">
        <v>15007</v>
      </c>
      <c r="D502" t="s">
        <v>15008</v>
      </c>
      <c r="E502" t="s">
        <v>262</v>
      </c>
      <c r="F502">
        <v>23</v>
      </c>
      <c r="G502" t="s">
        <v>227</v>
      </c>
      <c r="H502">
        <v>8228</v>
      </c>
      <c r="I502" t="s">
        <v>9039</v>
      </c>
      <c r="J502" t="s">
        <v>9038</v>
      </c>
      <c r="K502" t="s">
        <v>9040</v>
      </c>
      <c r="L502">
        <v>19850108</v>
      </c>
      <c r="M502" t="s">
        <v>15006</v>
      </c>
      <c r="N502">
        <v>230112</v>
      </c>
      <c r="O502" t="s">
        <v>247</v>
      </c>
      <c r="Q502" t="s">
        <v>248</v>
      </c>
      <c r="S502" t="s">
        <v>8460</v>
      </c>
      <c r="T502" t="s">
        <v>15009</v>
      </c>
      <c r="U502" t="s">
        <v>227</v>
      </c>
      <c r="V502" t="s">
        <v>15010</v>
      </c>
      <c r="X502" t="s">
        <v>267</v>
      </c>
      <c r="Z502" t="s">
        <v>229</v>
      </c>
      <c r="AG502" t="s">
        <v>253</v>
      </c>
    </row>
    <row r="503" spans="1:34">
      <c r="A503" t="s">
        <v>15011</v>
      </c>
      <c r="B503">
        <v>2907927</v>
      </c>
      <c r="C503" t="s">
        <v>15012</v>
      </c>
      <c r="D503" t="s">
        <v>15013</v>
      </c>
      <c r="E503" t="s">
        <v>242</v>
      </c>
      <c r="F503">
        <v>23</v>
      </c>
      <c r="G503" t="s">
        <v>227</v>
      </c>
      <c r="H503">
        <v>8228</v>
      </c>
      <c r="I503" t="s">
        <v>9039</v>
      </c>
      <c r="J503" t="s">
        <v>9038</v>
      </c>
      <c r="K503" t="s">
        <v>9040</v>
      </c>
      <c r="L503">
        <v>19630327</v>
      </c>
      <c r="M503" t="s">
        <v>15011</v>
      </c>
      <c r="N503">
        <v>230112</v>
      </c>
      <c r="O503" t="s">
        <v>247</v>
      </c>
      <c r="Q503" t="s">
        <v>248</v>
      </c>
      <c r="S503" t="s">
        <v>8460</v>
      </c>
      <c r="T503" t="s">
        <v>12271</v>
      </c>
      <c r="U503" t="s">
        <v>227</v>
      </c>
      <c r="V503" t="s">
        <v>12657</v>
      </c>
      <c r="X503" t="s">
        <v>349</v>
      </c>
      <c r="Z503" t="s">
        <v>229</v>
      </c>
      <c r="AG503" t="s">
        <v>253</v>
      </c>
    </row>
    <row r="504" spans="1:34">
      <c r="A504" t="s">
        <v>15014</v>
      </c>
      <c r="B504">
        <v>68729739</v>
      </c>
      <c r="C504" t="s">
        <v>15015</v>
      </c>
      <c r="D504" t="s">
        <v>15016</v>
      </c>
      <c r="E504" t="s">
        <v>242</v>
      </c>
      <c r="F504">
        <v>23</v>
      </c>
      <c r="G504" t="s">
        <v>227</v>
      </c>
      <c r="H504">
        <v>8228</v>
      </c>
      <c r="I504" t="s">
        <v>9039</v>
      </c>
      <c r="J504" t="s">
        <v>9038</v>
      </c>
      <c r="K504" t="s">
        <v>9040</v>
      </c>
      <c r="L504">
        <v>19850928</v>
      </c>
      <c r="M504" t="s">
        <v>15014</v>
      </c>
      <c r="N504">
        <v>230112</v>
      </c>
      <c r="O504" t="s">
        <v>14958</v>
      </c>
      <c r="Q504" t="s">
        <v>248</v>
      </c>
      <c r="S504" t="s">
        <v>8460</v>
      </c>
      <c r="T504" t="s">
        <v>15017</v>
      </c>
      <c r="U504" t="s">
        <v>227</v>
      </c>
      <c r="V504" t="s">
        <v>15018</v>
      </c>
      <c r="W504" t="s">
        <v>15019</v>
      </c>
      <c r="X504" t="s">
        <v>267</v>
      </c>
      <c r="Z504" t="s">
        <v>229</v>
      </c>
      <c r="AG504" t="s">
        <v>253</v>
      </c>
    </row>
    <row r="505" spans="1:34">
      <c r="A505" t="s">
        <v>15020</v>
      </c>
      <c r="B505">
        <v>3049622</v>
      </c>
      <c r="C505" t="s">
        <v>15021</v>
      </c>
      <c r="D505" t="s">
        <v>15022</v>
      </c>
      <c r="E505" t="s">
        <v>242</v>
      </c>
      <c r="F505">
        <v>23</v>
      </c>
      <c r="G505" t="s">
        <v>227</v>
      </c>
      <c r="H505">
        <v>8289</v>
      </c>
      <c r="I505" t="s">
        <v>9050</v>
      </c>
      <c r="J505" t="s">
        <v>9049</v>
      </c>
      <c r="K505" t="s">
        <v>9050</v>
      </c>
      <c r="L505">
        <v>19820528</v>
      </c>
      <c r="M505" t="s">
        <v>15020</v>
      </c>
      <c r="N505">
        <v>230274</v>
      </c>
      <c r="Q505" t="s">
        <v>248</v>
      </c>
      <c r="S505" t="s">
        <v>8460</v>
      </c>
      <c r="T505" t="s">
        <v>14908</v>
      </c>
      <c r="U505" t="s">
        <v>227</v>
      </c>
      <c r="V505" t="s">
        <v>15023</v>
      </c>
      <c r="X505" t="s">
        <v>228</v>
      </c>
      <c r="Y505" t="s">
        <v>15024</v>
      </c>
      <c r="Z505" t="s">
        <v>229</v>
      </c>
      <c r="AG505" t="s">
        <v>253</v>
      </c>
    </row>
    <row r="506" spans="1:34">
      <c r="A506" t="s">
        <v>15025</v>
      </c>
      <c r="B506">
        <v>3049723</v>
      </c>
      <c r="C506" t="s">
        <v>15026</v>
      </c>
      <c r="D506" t="s">
        <v>15027</v>
      </c>
      <c r="E506" t="s">
        <v>242</v>
      </c>
      <c r="F506">
        <v>23</v>
      </c>
      <c r="G506" t="s">
        <v>227</v>
      </c>
      <c r="H506">
        <v>8289</v>
      </c>
      <c r="I506" t="s">
        <v>9050</v>
      </c>
      <c r="J506" t="s">
        <v>9049</v>
      </c>
      <c r="K506" t="s">
        <v>9050</v>
      </c>
      <c r="L506">
        <v>19771128</v>
      </c>
      <c r="M506" t="s">
        <v>15025</v>
      </c>
      <c r="N506">
        <v>230274</v>
      </c>
      <c r="Q506" t="s">
        <v>248</v>
      </c>
      <c r="S506" t="s">
        <v>8460</v>
      </c>
      <c r="T506" t="s">
        <v>14908</v>
      </c>
      <c r="U506" t="s">
        <v>227</v>
      </c>
      <c r="V506" t="s">
        <v>15023</v>
      </c>
      <c r="X506" t="s">
        <v>267</v>
      </c>
      <c r="Z506" t="s">
        <v>229</v>
      </c>
      <c r="AB506" t="s">
        <v>227</v>
      </c>
      <c r="AD506" t="s">
        <v>227</v>
      </c>
      <c r="AG506" t="s">
        <v>253</v>
      </c>
    </row>
    <row r="507" spans="1:34">
      <c r="A507" t="s">
        <v>15028</v>
      </c>
      <c r="B507">
        <v>3117012</v>
      </c>
      <c r="C507" t="s">
        <v>15029</v>
      </c>
      <c r="D507" t="s">
        <v>15030</v>
      </c>
      <c r="E507" t="s">
        <v>242</v>
      </c>
      <c r="F507">
        <v>23</v>
      </c>
      <c r="G507" t="s">
        <v>227</v>
      </c>
      <c r="H507">
        <v>8289</v>
      </c>
      <c r="I507" t="s">
        <v>9050</v>
      </c>
      <c r="J507" t="s">
        <v>9049</v>
      </c>
      <c r="K507" t="s">
        <v>9050</v>
      </c>
      <c r="L507">
        <v>19821121</v>
      </c>
      <c r="M507" t="s">
        <v>15028</v>
      </c>
      <c r="N507">
        <v>230274</v>
      </c>
      <c r="Q507" t="s">
        <v>248</v>
      </c>
      <c r="S507" t="s">
        <v>8460</v>
      </c>
      <c r="T507" t="s">
        <v>12466</v>
      </c>
      <c r="U507" t="s">
        <v>227</v>
      </c>
      <c r="V507" t="s">
        <v>15031</v>
      </c>
      <c r="X507" t="s">
        <v>228</v>
      </c>
      <c r="Z507" t="s">
        <v>229</v>
      </c>
      <c r="AB507" t="s">
        <v>227</v>
      </c>
      <c r="AD507" t="s">
        <v>227</v>
      </c>
      <c r="AG507" t="s">
        <v>253</v>
      </c>
    </row>
    <row r="508" spans="1:34">
      <c r="A508" t="s">
        <v>15032</v>
      </c>
      <c r="B508">
        <v>3049824</v>
      </c>
      <c r="C508" t="s">
        <v>15033</v>
      </c>
      <c r="D508" t="s">
        <v>15034</v>
      </c>
      <c r="E508" t="s">
        <v>242</v>
      </c>
      <c r="F508">
        <v>23</v>
      </c>
      <c r="G508" t="s">
        <v>227</v>
      </c>
      <c r="H508">
        <v>8289</v>
      </c>
      <c r="I508" t="s">
        <v>9050</v>
      </c>
      <c r="J508" t="s">
        <v>9049</v>
      </c>
      <c r="K508" t="s">
        <v>9050</v>
      </c>
      <c r="L508">
        <v>19811101</v>
      </c>
      <c r="M508" t="s">
        <v>15032</v>
      </c>
      <c r="N508">
        <v>230274</v>
      </c>
      <c r="Q508" t="s">
        <v>248</v>
      </c>
      <c r="S508" t="s">
        <v>8460</v>
      </c>
      <c r="T508" t="s">
        <v>15035</v>
      </c>
      <c r="U508" t="s">
        <v>227</v>
      </c>
      <c r="V508" t="s">
        <v>15036</v>
      </c>
      <c r="X508" t="s">
        <v>267</v>
      </c>
      <c r="Z508" t="s">
        <v>229</v>
      </c>
      <c r="AB508" t="s">
        <v>227</v>
      </c>
      <c r="AD508" t="s">
        <v>227</v>
      </c>
      <c r="AG508" t="s">
        <v>253</v>
      </c>
    </row>
    <row r="509" spans="1:34">
      <c r="A509" t="s">
        <v>15037</v>
      </c>
      <c r="B509">
        <v>3049925</v>
      </c>
      <c r="C509" t="s">
        <v>9054</v>
      </c>
      <c r="D509" t="s">
        <v>15038</v>
      </c>
      <c r="E509" t="s">
        <v>242</v>
      </c>
      <c r="F509">
        <v>23</v>
      </c>
      <c r="G509" t="s">
        <v>227</v>
      </c>
      <c r="H509">
        <v>8289</v>
      </c>
      <c r="I509" t="s">
        <v>9050</v>
      </c>
      <c r="J509" t="s">
        <v>9049</v>
      </c>
      <c r="K509" t="s">
        <v>9050</v>
      </c>
      <c r="L509">
        <v>19820512</v>
      </c>
      <c r="M509" t="s">
        <v>15037</v>
      </c>
      <c r="N509">
        <v>230274</v>
      </c>
      <c r="Q509" t="s">
        <v>248</v>
      </c>
      <c r="S509" t="s">
        <v>8460</v>
      </c>
      <c r="T509" t="s">
        <v>9051</v>
      </c>
      <c r="U509" t="s">
        <v>227</v>
      </c>
      <c r="V509" t="s">
        <v>15039</v>
      </c>
      <c r="X509" t="s">
        <v>267</v>
      </c>
      <c r="Z509" t="s">
        <v>229</v>
      </c>
      <c r="AB509" t="s">
        <v>227</v>
      </c>
      <c r="AD509" t="s">
        <v>227</v>
      </c>
      <c r="AG509" t="s">
        <v>253</v>
      </c>
    </row>
    <row r="510" spans="1:34">
      <c r="A510" t="s">
        <v>15040</v>
      </c>
      <c r="B510">
        <v>10400388</v>
      </c>
      <c r="C510" t="s">
        <v>15041</v>
      </c>
      <c r="D510" t="s">
        <v>15042</v>
      </c>
      <c r="E510" t="s">
        <v>242</v>
      </c>
      <c r="F510">
        <v>23</v>
      </c>
      <c r="G510" t="s">
        <v>227</v>
      </c>
      <c r="H510">
        <v>218</v>
      </c>
      <c r="I510" t="s">
        <v>9074</v>
      </c>
      <c r="J510" t="s">
        <v>9074</v>
      </c>
      <c r="K510" t="s">
        <v>9075</v>
      </c>
      <c r="L510">
        <v>19661215</v>
      </c>
      <c r="M510" t="s">
        <v>15040</v>
      </c>
      <c r="N510">
        <v>230318</v>
      </c>
      <c r="Q510" t="s">
        <v>248</v>
      </c>
      <c r="S510" t="s">
        <v>8460</v>
      </c>
      <c r="T510" t="s">
        <v>15043</v>
      </c>
      <c r="U510" t="s">
        <v>227</v>
      </c>
      <c r="V510" t="s">
        <v>15044</v>
      </c>
      <c r="X510" t="s">
        <v>228</v>
      </c>
      <c r="Z510" t="s">
        <v>229</v>
      </c>
      <c r="AG510" t="s">
        <v>253</v>
      </c>
    </row>
    <row r="511" spans="1:34">
      <c r="A511" t="s">
        <v>15045</v>
      </c>
      <c r="B511">
        <v>16859736</v>
      </c>
      <c r="C511" t="s">
        <v>15046</v>
      </c>
      <c r="D511" t="s">
        <v>15047</v>
      </c>
      <c r="E511" t="s">
        <v>242</v>
      </c>
      <c r="F511">
        <v>23</v>
      </c>
      <c r="G511" t="s">
        <v>227</v>
      </c>
      <c r="H511">
        <v>218</v>
      </c>
      <c r="I511" t="s">
        <v>9074</v>
      </c>
      <c r="J511" t="s">
        <v>9074</v>
      </c>
      <c r="K511" t="s">
        <v>9075</v>
      </c>
      <c r="L511">
        <v>19731120</v>
      </c>
      <c r="M511" t="s">
        <v>15045</v>
      </c>
      <c r="N511">
        <v>230318</v>
      </c>
      <c r="Q511" t="s">
        <v>248</v>
      </c>
      <c r="S511" t="s">
        <v>8460</v>
      </c>
      <c r="T511" t="s">
        <v>11742</v>
      </c>
      <c r="U511" t="s">
        <v>227</v>
      </c>
      <c r="V511" t="s">
        <v>15048</v>
      </c>
      <c r="X511" t="s">
        <v>228</v>
      </c>
      <c r="Z511" t="s">
        <v>229</v>
      </c>
    </row>
    <row r="512" spans="1:34">
      <c r="A512" t="s">
        <v>15049</v>
      </c>
      <c r="B512">
        <v>10400277</v>
      </c>
      <c r="C512" t="s">
        <v>9080</v>
      </c>
      <c r="D512" t="s">
        <v>15050</v>
      </c>
      <c r="E512" t="s">
        <v>242</v>
      </c>
      <c r="F512">
        <v>23</v>
      </c>
      <c r="G512" t="s">
        <v>227</v>
      </c>
      <c r="H512">
        <v>218</v>
      </c>
      <c r="I512" t="s">
        <v>9074</v>
      </c>
      <c r="J512" t="s">
        <v>9074</v>
      </c>
      <c r="K512" t="s">
        <v>9075</v>
      </c>
      <c r="L512">
        <v>19650225</v>
      </c>
      <c r="M512" t="s">
        <v>15049</v>
      </c>
      <c r="N512">
        <v>230318</v>
      </c>
      <c r="Q512" t="s">
        <v>248</v>
      </c>
      <c r="S512" t="s">
        <v>8460</v>
      </c>
      <c r="T512" t="s">
        <v>9083</v>
      </c>
      <c r="U512" t="s">
        <v>227</v>
      </c>
      <c r="V512" t="s">
        <v>9084</v>
      </c>
      <c r="X512" t="s">
        <v>267</v>
      </c>
      <c r="Z512" t="s">
        <v>229</v>
      </c>
      <c r="AG512" t="s">
        <v>253</v>
      </c>
    </row>
    <row r="513" spans="1:35">
      <c r="A513" t="s">
        <v>15051</v>
      </c>
      <c r="B513">
        <v>10088017</v>
      </c>
      <c r="C513" t="s">
        <v>15052</v>
      </c>
      <c r="D513" t="s">
        <v>15053</v>
      </c>
      <c r="E513" t="s">
        <v>262</v>
      </c>
      <c r="F513">
        <v>23</v>
      </c>
      <c r="G513" t="s">
        <v>227</v>
      </c>
      <c r="H513">
        <v>218</v>
      </c>
      <c r="I513" t="s">
        <v>9074</v>
      </c>
      <c r="J513" t="s">
        <v>9074</v>
      </c>
      <c r="K513" t="s">
        <v>9075</v>
      </c>
      <c r="L513">
        <v>19581212</v>
      </c>
      <c r="M513" t="s">
        <v>15051</v>
      </c>
      <c r="N513">
        <v>230318</v>
      </c>
      <c r="Q513" t="s">
        <v>248</v>
      </c>
      <c r="S513" t="s">
        <v>8460</v>
      </c>
      <c r="T513" t="s">
        <v>15054</v>
      </c>
      <c r="U513" t="s">
        <v>227</v>
      </c>
      <c r="V513" t="s">
        <v>15055</v>
      </c>
      <c r="X513" t="s">
        <v>267</v>
      </c>
      <c r="Y513" t="s">
        <v>15056</v>
      </c>
      <c r="Z513" t="s">
        <v>680</v>
      </c>
      <c r="AG513" t="s">
        <v>253</v>
      </c>
    </row>
    <row r="514" spans="1:35">
      <c r="A514" t="s">
        <v>15057</v>
      </c>
      <c r="B514">
        <v>34994938</v>
      </c>
      <c r="C514" t="s">
        <v>15058</v>
      </c>
      <c r="D514" t="s">
        <v>15059</v>
      </c>
      <c r="E514" t="s">
        <v>262</v>
      </c>
      <c r="F514">
        <v>23</v>
      </c>
      <c r="G514" t="s">
        <v>227</v>
      </c>
      <c r="H514">
        <v>218</v>
      </c>
      <c r="I514" t="s">
        <v>9074</v>
      </c>
      <c r="J514" t="s">
        <v>9074</v>
      </c>
      <c r="K514" t="s">
        <v>9075</v>
      </c>
      <c r="L514">
        <v>19651121</v>
      </c>
      <c r="M514" t="s">
        <v>15057</v>
      </c>
      <c r="N514">
        <v>230318</v>
      </c>
      <c r="Q514" t="s">
        <v>248</v>
      </c>
      <c r="S514" t="s">
        <v>8460</v>
      </c>
      <c r="T514" t="s">
        <v>15060</v>
      </c>
      <c r="U514" t="s">
        <v>227</v>
      </c>
      <c r="V514" t="s">
        <v>15061</v>
      </c>
      <c r="X514" t="s">
        <v>228</v>
      </c>
      <c r="Z514" t="s">
        <v>229</v>
      </c>
      <c r="AG514" t="s">
        <v>253</v>
      </c>
    </row>
    <row r="515" spans="1:35">
      <c r="A515" t="s">
        <v>15062</v>
      </c>
      <c r="B515">
        <v>58525631</v>
      </c>
      <c r="C515" t="s">
        <v>15063</v>
      </c>
      <c r="D515" t="s">
        <v>15064</v>
      </c>
      <c r="E515" t="s">
        <v>262</v>
      </c>
      <c r="F515">
        <v>23</v>
      </c>
      <c r="G515" t="s">
        <v>227</v>
      </c>
      <c r="H515">
        <v>218</v>
      </c>
      <c r="I515" t="s">
        <v>9074</v>
      </c>
      <c r="J515" t="s">
        <v>9074</v>
      </c>
      <c r="K515" t="s">
        <v>9075</v>
      </c>
      <c r="L515">
        <v>19691216</v>
      </c>
      <c r="M515" t="s">
        <v>15062</v>
      </c>
      <c r="N515">
        <v>230318</v>
      </c>
      <c r="Q515" t="s">
        <v>248</v>
      </c>
      <c r="S515" t="s">
        <v>8460</v>
      </c>
      <c r="T515" t="s">
        <v>13951</v>
      </c>
      <c r="U515" t="s">
        <v>227</v>
      </c>
      <c r="V515" t="s">
        <v>15065</v>
      </c>
      <c r="W515" t="s">
        <v>15066</v>
      </c>
      <c r="X515" t="s">
        <v>228</v>
      </c>
      <c r="Z515" t="s">
        <v>229</v>
      </c>
      <c r="AG515" t="s">
        <v>253</v>
      </c>
    </row>
    <row r="516" spans="1:35">
      <c r="A516" t="s">
        <v>15067</v>
      </c>
      <c r="B516">
        <v>10232412</v>
      </c>
      <c r="C516" t="s">
        <v>15068</v>
      </c>
      <c r="D516" t="s">
        <v>15069</v>
      </c>
      <c r="E516" t="s">
        <v>242</v>
      </c>
      <c r="F516">
        <v>23</v>
      </c>
      <c r="G516" t="s">
        <v>227</v>
      </c>
      <c r="H516">
        <v>218</v>
      </c>
      <c r="I516" t="s">
        <v>9074</v>
      </c>
      <c r="J516" t="s">
        <v>9074</v>
      </c>
      <c r="K516" t="s">
        <v>9075</v>
      </c>
      <c r="L516">
        <v>19590923</v>
      </c>
      <c r="M516" t="s">
        <v>15067</v>
      </c>
      <c r="N516">
        <v>230318</v>
      </c>
      <c r="Q516" t="s">
        <v>248</v>
      </c>
      <c r="S516" t="s">
        <v>8460</v>
      </c>
      <c r="T516" t="s">
        <v>15070</v>
      </c>
      <c r="U516" t="s">
        <v>227</v>
      </c>
      <c r="V516" t="s">
        <v>15071</v>
      </c>
      <c r="X516" t="s">
        <v>228</v>
      </c>
      <c r="Z516" t="s">
        <v>229</v>
      </c>
    </row>
    <row r="517" spans="1:35">
      <c r="A517" t="s">
        <v>15072</v>
      </c>
      <c r="B517">
        <v>28048527</v>
      </c>
      <c r="C517" t="s">
        <v>15073</v>
      </c>
      <c r="D517" t="s">
        <v>15074</v>
      </c>
      <c r="E517" t="s">
        <v>242</v>
      </c>
      <c r="F517">
        <v>23</v>
      </c>
      <c r="G517" t="s">
        <v>227</v>
      </c>
      <c r="H517">
        <v>218</v>
      </c>
      <c r="I517" t="s">
        <v>9074</v>
      </c>
      <c r="J517" t="s">
        <v>9074</v>
      </c>
      <c r="K517" t="s">
        <v>9075</v>
      </c>
      <c r="L517">
        <v>19700317</v>
      </c>
      <c r="M517" t="s">
        <v>15072</v>
      </c>
      <c r="N517">
        <v>230318</v>
      </c>
      <c r="Q517" t="s">
        <v>248</v>
      </c>
      <c r="S517" t="s">
        <v>8460</v>
      </c>
      <c r="T517" t="s">
        <v>15075</v>
      </c>
      <c r="U517" t="s">
        <v>227</v>
      </c>
      <c r="V517" t="s">
        <v>15076</v>
      </c>
      <c r="X517" t="s">
        <v>228</v>
      </c>
      <c r="Z517" t="s">
        <v>229</v>
      </c>
      <c r="AG517" t="s">
        <v>253</v>
      </c>
      <c r="AH517" t="s">
        <v>227</v>
      </c>
    </row>
    <row r="518" spans="1:35">
      <c r="A518" t="s">
        <v>15196</v>
      </c>
      <c r="B518">
        <v>47294733</v>
      </c>
      <c r="C518" t="s">
        <v>15197</v>
      </c>
      <c r="D518" t="s">
        <v>15198</v>
      </c>
      <c r="E518" t="s">
        <v>242</v>
      </c>
      <c r="F518">
        <v>23</v>
      </c>
      <c r="G518" t="s">
        <v>227</v>
      </c>
      <c r="H518">
        <v>8158</v>
      </c>
      <c r="I518" t="s">
        <v>9144</v>
      </c>
      <c r="J518" t="s">
        <v>9143</v>
      </c>
      <c r="K518" t="s">
        <v>9145</v>
      </c>
      <c r="L518">
        <v>19970124</v>
      </c>
      <c r="M518" t="s">
        <v>15196</v>
      </c>
      <c r="N518">
        <v>230002</v>
      </c>
      <c r="Q518" t="s">
        <v>248</v>
      </c>
      <c r="S518" t="s">
        <v>8460</v>
      </c>
      <c r="T518" t="s">
        <v>9153</v>
      </c>
      <c r="U518" t="s">
        <v>227</v>
      </c>
      <c r="V518" t="s">
        <v>15199</v>
      </c>
      <c r="W518" t="s">
        <v>15200</v>
      </c>
      <c r="X518" t="s">
        <v>228</v>
      </c>
      <c r="Z518" t="s">
        <v>229</v>
      </c>
      <c r="AG518" t="s">
        <v>253</v>
      </c>
    </row>
    <row r="519" spans="1:35">
      <c r="A519" t="s">
        <v>15201</v>
      </c>
      <c r="B519">
        <v>72063523</v>
      </c>
      <c r="C519" t="s">
        <v>15202</v>
      </c>
      <c r="D519" t="s">
        <v>15203</v>
      </c>
      <c r="E519" t="s">
        <v>242</v>
      </c>
      <c r="F519">
        <v>23</v>
      </c>
      <c r="G519" t="s">
        <v>227</v>
      </c>
      <c r="H519">
        <v>8158</v>
      </c>
      <c r="I519" t="s">
        <v>9144</v>
      </c>
      <c r="J519" t="s">
        <v>9143</v>
      </c>
      <c r="K519" t="s">
        <v>9145</v>
      </c>
      <c r="L519">
        <v>19940108</v>
      </c>
      <c r="M519" t="s">
        <v>15201</v>
      </c>
      <c r="N519">
        <v>230002</v>
      </c>
      <c r="Q519" t="s">
        <v>248</v>
      </c>
      <c r="S519" t="s">
        <v>8460</v>
      </c>
      <c r="T519" t="s">
        <v>9153</v>
      </c>
      <c r="U519" t="s">
        <v>227</v>
      </c>
      <c r="V519" t="s">
        <v>15199</v>
      </c>
      <c r="W519" t="s">
        <v>15200</v>
      </c>
      <c r="X519" t="s">
        <v>228</v>
      </c>
      <c r="Z519" t="s">
        <v>229</v>
      </c>
      <c r="AC519" t="s">
        <v>15204</v>
      </c>
      <c r="AG519" t="s">
        <v>253</v>
      </c>
    </row>
    <row r="520" spans="1:35">
      <c r="A520" t="s">
        <v>15205</v>
      </c>
      <c r="B520">
        <v>2898532</v>
      </c>
      <c r="C520" t="s">
        <v>15206</v>
      </c>
      <c r="D520" t="s">
        <v>15207</v>
      </c>
      <c r="E520" t="s">
        <v>242</v>
      </c>
      <c r="F520">
        <v>23</v>
      </c>
      <c r="G520" t="s">
        <v>227</v>
      </c>
      <c r="H520">
        <v>8158</v>
      </c>
      <c r="I520" t="s">
        <v>9144</v>
      </c>
      <c r="J520" t="s">
        <v>9143</v>
      </c>
      <c r="K520" t="s">
        <v>9145</v>
      </c>
      <c r="L520">
        <v>19750808</v>
      </c>
      <c r="M520" t="s">
        <v>15205</v>
      </c>
      <c r="N520">
        <v>230002</v>
      </c>
      <c r="Q520" t="s">
        <v>248</v>
      </c>
      <c r="S520" t="s">
        <v>8460</v>
      </c>
      <c r="T520" t="s">
        <v>10255</v>
      </c>
      <c r="U520" t="s">
        <v>227</v>
      </c>
      <c r="V520" t="s">
        <v>15208</v>
      </c>
      <c r="X520" t="s">
        <v>228</v>
      </c>
      <c r="Z520" t="s">
        <v>229</v>
      </c>
    </row>
    <row r="521" spans="1:35">
      <c r="A521" t="s">
        <v>15209</v>
      </c>
      <c r="B521">
        <v>72344222</v>
      </c>
      <c r="C521" t="s">
        <v>15210</v>
      </c>
      <c r="D521" t="s">
        <v>15211</v>
      </c>
      <c r="E521" t="s">
        <v>262</v>
      </c>
      <c r="F521">
        <v>23</v>
      </c>
      <c r="G521" t="s">
        <v>227</v>
      </c>
      <c r="H521">
        <v>8158</v>
      </c>
      <c r="I521" t="s">
        <v>9144</v>
      </c>
      <c r="J521" t="s">
        <v>9143</v>
      </c>
      <c r="K521" t="s">
        <v>9145</v>
      </c>
      <c r="L521">
        <v>19920720</v>
      </c>
      <c r="M521" t="s">
        <v>15209</v>
      </c>
      <c r="N521">
        <v>230002</v>
      </c>
      <c r="Q521" t="s">
        <v>248</v>
      </c>
      <c r="S521" t="s">
        <v>8460</v>
      </c>
      <c r="T521" t="s">
        <v>9153</v>
      </c>
      <c r="U521" t="s">
        <v>227</v>
      </c>
      <c r="V521" t="s">
        <v>15199</v>
      </c>
      <c r="W521" t="s">
        <v>15200</v>
      </c>
      <c r="X521" t="s">
        <v>228</v>
      </c>
      <c r="Z521" t="s">
        <v>229</v>
      </c>
      <c r="AC521" t="s">
        <v>15212</v>
      </c>
      <c r="AG521" t="s">
        <v>253</v>
      </c>
    </row>
    <row r="522" spans="1:35">
      <c r="A522" t="s">
        <v>15213</v>
      </c>
      <c r="B522">
        <v>39693232</v>
      </c>
      <c r="C522" t="s">
        <v>15214</v>
      </c>
      <c r="D522" t="s">
        <v>15215</v>
      </c>
      <c r="E522" t="s">
        <v>242</v>
      </c>
      <c r="F522">
        <v>23</v>
      </c>
      <c r="G522" t="s">
        <v>227</v>
      </c>
      <c r="H522">
        <v>8158</v>
      </c>
      <c r="I522" t="s">
        <v>9144</v>
      </c>
      <c r="J522" t="s">
        <v>9143</v>
      </c>
      <c r="K522" t="s">
        <v>9145</v>
      </c>
      <c r="L522">
        <v>19930913</v>
      </c>
      <c r="M522" t="s">
        <v>15213</v>
      </c>
      <c r="N522">
        <v>230002</v>
      </c>
      <c r="Q522" t="s">
        <v>248</v>
      </c>
      <c r="S522" t="s">
        <v>8460</v>
      </c>
      <c r="T522" t="s">
        <v>9153</v>
      </c>
      <c r="U522" t="s">
        <v>227</v>
      </c>
      <c r="V522" t="s">
        <v>15199</v>
      </c>
      <c r="W522" t="s">
        <v>15200</v>
      </c>
      <c r="X522" t="s">
        <v>228</v>
      </c>
      <c r="Z522" t="s">
        <v>229</v>
      </c>
      <c r="AC522" t="s">
        <v>15216</v>
      </c>
      <c r="AG522" t="s">
        <v>253</v>
      </c>
    </row>
    <row r="523" spans="1:35">
      <c r="A523" t="s">
        <v>15217</v>
      </c>
      <c r="B523">
        <v>39700423</v>
      </c>
      <c r="C523" t="s">
        <v>15218</v>
      </c>
      <c r="D523" t="s">
        <v>15219</v>
      </c>
      <c r="E523" t="s">
        <v>262</v>
      </c>
      <c r="F523">
        <v>23</v>
      </c>
      <c r="G523" t="s">
        <v>227</v>
      </c>
      <c r="H523">
        <v>8158</v>
      </c>
      <c r="I523" t="s">
        <v>9144</v>
      </c>
      <c r="J523" t="s">
        <v>9143</v>
      </c>
      <c r="K523" t="s">
        <v>9145</v>
      </c>
      <c r="L523">
        <v>19950827</v>
      </c>
      <c r="M523" t="s">
        <v>15217</v>
      </c>
      <c r="N523">
        <v>230002</v>
      </c>
      <c r="Q523" t="s">
        <v>248</v>
      </c>
      <c r="S523" t="s">
        <v>8460</v>
      </c>
      <c r="T523" t="s">
        <v>9153</v>
      </c>
      <c r="U523" t="s">
        <v>227</v>
      </c>
      <c r="V523" t="s">
        <v>15199</v>
      </c>
      <c r="W523" t="s">
        <v>15220</v>
      </c>
      <c r="X523" t="s">
        <v>228</v>
      </c>
      <c r="Z523" t="s">
        <v>229</v>
      </c>
      <c r="AG523" t="s">
        <v>253</v>
      </c>
    </row>
    <row r="524" spans="1:35">
      <c r="A524" t="s">
        <v>15221</v>
      </c>
      <c r="B524">
        <v>2981828</v>
      </c>
      <c r="C524" t="s">
        <v>15222</v>
      </c>
      <c r="D524" t="s">
        <v>15223</v>
      </c>
      <c r="E524" t="s">
        <v>242</v>
      </c>
      <c r="F524">
        <v>23</v>
      </c>
      <c r="G524" t="s">
        <v>227</v>
      </c>
      <c r="H524">
        <v>8158</v>
      </c>
      <c r="I524" t="s">
        <v>9144</v>
      </c>
      <c r="J524" t="s">
        <v>9143</v>
      </c>
      <c r="K524" t="s">
        <v>9145</v>
      </c>
      <c r="L524">
        <v>19670930</v>
      </c>
      <c r="M524" t="s">
        <v>15221</v>
      </c>
      <c r="N524">
        <v>230002</v>
      </c>
      <c r="Q524" t="s">
        <v>248</v>
      </c>
      <c r="S524" t="s">
        <v>8460</v>
      </c>
      <c r="T524" t="s">
        <v>9153</v>
      </c>
      <c r="U524" t="s">
        <v>227</v>
      </c>
      <c r="V524" t="s">
        <v>15199</v>
      </c>
      <c r="X524" t="s">
        <v>228</v>
      </c>
      <c r="Z524" t="s">
        <v>229</v>
      </c>
      <c r="AG524" t="s">
        <v>253</v>
      </c>
    </row>
    <row r="525" spans="1:35">
      <c r="A525" t="s">
        <v>15224</v>
      </c>
      <c r="B525">
        <v>45583429</v>
      </c>
      <c r="C525" t="s">
        <v>15225</v>
      </c>
      <c r="D525" t="s">
        <v>15226</v>
      </c>
      <c r="E525" t="s">
        <v>262</v>
      </c>
      <c r="F525">
        <v>23</v>
      </c>
      <c r="G525" t="s">
        <v>227</v>
      </c>
      <c r="H525">
        <v>8158</v>
      </c>
      <c r="I525" t="s">
        <v>9144</v>
      </c>
      <c r="J525" t="s">
        <v>9143</v>
      </c>
      <c r="K525" t="s">
        <v>9145</v>
      </c>
      <c r="L525">
        <v>19890606</v>
      </c>
      <c r="M525" t="s">
        <v>15224</v>
      </c>
      <c r="N525">
        <v>230002</v>
      </c>
      <c r="Q525" t="s">
        <v>248</v>
      </c>
      <c r="S525" t="s">
        <v>8460</v>
      </c>
      <c r="T525" t="s">
        <v>9153</v>
      </c>
      <c r="U525" t="s">
        <v>227</v>
      </c>
      <c r="V525" t="s">
        <v>15227</v>
      </c>
      <c r="W525" t="s">
        <v>15228</v>
      </c>
      <c r="X525" t="s">
        <v>228</v>
      </c>
      <c r="Z525" t="s">
        <v>229</v>
      </c>
      <c r="AB525" t="s">
        <v>583</v>
      </c>
      <c r="AD525" t="s">
        <v>583</v>
      </c>
      <c r="AF525" t="s">
        <v>15229</v>
      </c>
      <c r="AG525" t="s">
        <v>9146</v>
      </c>
      <c r="AH525" t="s">
        <v>9147</v>
      </c>
      <c r="AI525" t="s">
        <v>15230</v>
      </c>
    </row>
    <row r="526" spans="1:35">
      <c r="A526" t="s">
        <v>15231</v>
      </c>
      <c r="B526">
        <v>58222928</v>
      </c>
      <c r="C526" t="s">
        <v>15232</v>
      </c>
      <c r="D526" t="s">
        <v>15233</v>
      </c>
      <c r="E526" t="s">
        <v>262</v>
      </c>
      <c r="F526">
        <v>23</v>
      </c>
      <c r="G526" t="s">
        <v>227</v>
      </c>
      <c r="H526">
        <v>8158</v>
      </c>
      <c r="I526" t="s">
        <v>9144</v>
      </c>
      <c r="J526" t="s">
        <v>9143</v>
      </c>
      <c r="K526" t="s">
        <v>9145</v>
      </c>
      <c r="L526">
        <v>19910218</v>
      </c>
      <c r="M526" t="s">
        <v>15231</v>
      </c>
      <c r="N526">
        <v>230002</v>
      </c>
      <c r="Q526" t="s">
        <v>248</v>
      </c>
      <c r="S526" t="s">
        <v>8460</v>
      </c>
      <c r="T526" t="s">
        <v>9153</v>
      </c>
      <c r="U526" t="s">
        <v>227</v>
      </c>
      <c r="V526" t="s">
        <v>15199</v>
      </c>
      <c r="W526" t="s">
        <v>15228</v>
      </c>
      <c r="X526" t="s">
        <v>228</v>
      </c>
      <c r="Z526" t="s">
        <v>229</v>
      </c>
      <c r="AG526" t="s">
        <v>253</v>
      </c>
    </row>
    <row r="527" spans="1:35">
      <c r="A527" t="s">
        <v>15234</v>
      </c>
      <c r="B527">
        <v>2899432</v>
      </c>
      <c r="C527" t="s">
        <v>15235</v>
      </c>
      <c r="D527" t="s">
        <v>15236</v>
      </c>
      <c r="E527" t="s">
        <v>242</v>
      </c>
      <c r="F527">
        <v>23</v>
      </c>
      <c r="G527" t="s">
        <v>227</v>
      </c>
      <c r="H527">
        <v>8158</v>
      </c>
      <c r="I527" t="s">
        <v>9144</v>
      </c>
      <c r="J527" t="s">
        <v>9143</v>
      </c>
      <c r="K527" t="s">
        <v>9145</v>
      </c>
      <c r="L527">
        <v>19850508</v>
      </c>
      <c r="M527" t="s">
        <v>15234</v>
      </c>
      <c r="N527">
        <v>230002</v>
      </c>
      <c r="Q527" t="s">
        <v>248</v>
      </c>
      <c r="S527" t="s">
        <v>8460</v>
      </c>
      <c r="T527" t="s">
        <v>9153</v>
      </c>
      <c r="U527" t="s">
        <v>227</v>
      </c>
      <c r="V527" t="s">
        <v>15237</v>
      </c>
      <c r="X527" t="s">
        <v>228</v>
      </c>
      <c r="Z527" t="s">
        <v>229</v>
      </c>
      <c r="AG527" t="s">
        <v>253</v>
      </c>
    </row>
    <row r="528" spans="1:35">
      <c r="A528" t="s">
        <v>15238</v>
      </c>
      <c r="B528">
        <v>2898330</v>
      </c>
      <c r="C528" t="s">
        <v>15239</v>
      </c>
      <c r="D528" t="s">
        <v>15240</v>
      </c>
      <c r="E528" t="s">
        <v>242</v>
      </c>
      <c r="F528">
        <v>23</v>
      </c>
      <c r="G528" t="s">
        <v>227</v>
      </c>
      <c r="H528">
        <v>8158</v>
      </c>
      <c r="I528" t="s">
        <v>9144</v>
      </c>
      <c r="J528" t="s">
        <v>9143</v>
      </c>
      <c r="K528" t="s">
        <v>9145</v>
      </c>
      <c r="L528">
        <v>19820613</v>
      </c>
      <c r="M528" t="s">
        <v>15238</v>
      </c>
      <c r="N528">
        <v>230002</v>
      </c>
      <c r="Q528" t="s">
        <v>248</v>
      </c>
      <c r="S528" t="s">
        <v>8460</v>
      </c>
      <c r="T528" t="s">
        <v>1813</v>
      </c>
      <c r="U528" t="s">
        <v>227</v>
      </c>
      <c r="V528" t="s">
        <v>15241</v>
      </c>
      <c r="X528" t="s">
        <v>228</v>
      </c>
      <c r="Z528" t="s">
        <v>229</v>
      </c>
    </row>
    <row r="529" spans="1:35">
      <c r="A529" t="s">
        <v>15242</v>
      </c>
      <c r="B529">
        <v>37742326</v>
      </c>
      <c r="C529" t="s">
        <v>15243</v>
      </c>
      <c r="D529" t="s">
        <v>15244</v>
      </c>
      <c r="E529" t="s">
        <v>262</v>
      </c>
      <c r="F529">
        <v>23</v>
      </c>
      <c r="G529" t="s">
        <v>227</v>
      </c>
      <c r="H529">
        <v>8158</v>
      </c>
      <c r="I529" t="s">
        <v>9144</v>
      </c>
      <c r="J529" t="s">
        <v>9143</v>
      </c>
      <c r="K529" t="s">
        <v>9145</v>
      </c>
      <c r="L529">
        <v>19920301</v>
      </c>
      <c r="M529" t="s">
        <v>15242</v>
      </c>
      <c r="N529">
        <v>230002</v>
      </c>
      <c r="Q529" t="s">
        <v>248</v>
      </c>
      <c r="S529" t="s">
        <v>8460</v>
      </c>
      <c r="T529" t="s">
        <v>9153</v>
      </c>
      <c r="U529" t="s">
        <v>227</v>
      </c>
      <c r="V529" t="s">
        <v>15199</v>
      </c>
      <c r="W529" t="s">
        <v>15200</v>
      </c>
      <c r="X529" t="s">
        <v>228</v>
      </c>
      <c r="Z529" t="s">
        <v>229</v>
      </c>
      <c r="AA529" t="s">
        <v>15245</v>
      </c>
      <c r="AB529" t="s">
        <v>2598</v>
      </c>
      <c r="AD529" t="s">
        <v>2598</v>
      </c>
      <c r="AF529" t="s">
        <v>15246</v>
      </c>
      <c r="AG529" t="s">
        <v>9146</v>
      </c>
      <c r="AI529" t="s">
        <v>15230</v>
      </c>
    </row>
    <row r="530" spans="1:35">
      <c r="A530" t="s">
        <v>15247</v>
      </c>
      <c r="B530">
        <v>39598640</v>
      </c>
      <c r="C530" t="s">
        <v>15248</v>
      </c>
      <c r="D530" t="s">
        <v>15249</v>
      </c>
      <c r="E530" t="s">
        <v>262</v>
      </c>
      <c r="F530">
        <v>23</v>
      </c>
      <c r="G530" t="s">
        <v>227</v>
      </c>
      <c r="H530">
        <v>8158</v>
      </c>
      <c r="I530" t="s">
        <v>9144</v>
      </c>
      <c r="J530" t="s">
        <v>9143</v>
      </c>
      <c r="K530" t="s">
        <v>9145</v>
      </c>
      <c r="L530">
        <v>19930831</v>
      </c>
      <c r="M530" t="s">
        <v>15247</v>
      </c>
      <c r="N530">
        <v>230002</v>
      </c>
      <c r="Q530" t="s">
        <v>248</v>
      </c>
      <c r="S530" t="s">
        <v>8460</v>
      </c>
      <c r="T530" t="s">
        <v>9153</v>
      </c>
      <c r="U530" t="s">
        <v>227</v>
      </c>
      <c r="V530" t="s">
        <v>15199</v>
      </c>
      <c r="W530" t="s">
        <v>15200</v>
      </c>
      <c r="X530" t="s">
        <v>228</v>
      </c>
      <c r="Z530" t="s">
        <v>229</v>
      </c>
      <c r="AC530" t="s">
        <v>3029</v>
      </c>
      <c r="AG530" t="s">
        <v>253</v>
      </c>
    </row>
    <row r="531" spans="1:35">
      <c r="A531" t="s">
        <v>15250</v>
      </c>
      <c r="B531">
        <v>37459533</v>
      </c>
      <c r="C531" t="s">
        <v>15251</v>
      </c>
      <c r="D531" t="s">
        <v>15252</v>
      </c>
      <c r="E531" t="s">
        <v>242</v>
      </c>
      <c r="F531">
        <v>23</v>
      </c>
      <c r="G531" t="s">
        <v>227</v>
      </c>
      <c r="H531">
        <v>8158</v>
      </c>
      <c r="I531" t="s">
        <v>9144</v>
      </c>
      <c r="J531" t="s">
        <v>9143</v>
      </c>
      <c r="K531" t="s">
        <v>9145</v>
      </c>
      <c r="L531">
        <v>19890801</v>
      </c>
      <c r="M531" t="s">
        <v>15250</v>
      </c>
      <c r="N531">
        <v>230002</v>
      </c>
      <c r="Q531" t="s">
        <v>248</v>
      </c>
      <c r="S531" t="s">
        <v>8460</v>
      </c>
      <c r="T531" t="s">
        <v>9153</v>
      </c>
      <c r="U531" t="s">
        <v>227</v>
      </c>
      <c r="V531" t="s">
        <v>15227</v>
      </c>
      <c r="W531" t="s">
        <v>15228</v>
      </c>
      <c r="X531" t="s">
        <v>228</v>
      </c>
      <c r="Z531" t="s">
        <v>229</v>
      </c>
      <c r="AB531" t="s">
        <v>1082</v>
      </c>
      <c r="AD531" t="s">
        <v>1082</v>
      </c>
    </row>
    <row r="532" spans="1:35">
      <c r="A532" t="s">
        <v>15253</v>
      </c>
      <c r="B532">
        <v>72465731</v>
      </c>
      <c r="C532" t="s">
        <v>15254</v>
      </c>
      <c r="D532" t="s">
        <v>15255</v>
      </c>
      <c r="E532" t="s">
        <v>262</v>
      </c>
      <c r="F532">
        <v>23</v>
      </c>
      <c r="G532" t="s">
        <v>227</v>
      </c>
      <c r="H532">
        <v>8158</v>
      </c>
      <c r="I532" t="s">
        <v>9144</v>
      </c>
      <c r="J532" t="s">
        <v>9143</v>
      </c>
      <c r="K532" t="s">
        <v>9145</v>
      </c>
      <c r="L532">
        <v>19920530</v>
      </c>
      <c r="M532" t="s">
        <v>15253</v>
      </c>
      <c r="N532">
        <v>230002</v>
      </c>
      <c r="Q532" t="s">
        <v>248</v>
      </c>
      <c r="S532" t="s">
        <v>8460</v>
      </c>
      <c r="T532" t="s">
        <v>9153</v>
      </c>
      <c r="U532" t="s">
        <v>227</v>
      </c>
      <c r="V532" t="s">
        <v>15256</v>
      </c>
      <c r="W532" t="s">
        <v>15257</v>
      </c>
      <c r="X532" t="s">
        <v>228</v>
      </c>
      <c r="Z532" t="s">
        <v>229</v>
      </c>
      <c r="AC532" t="s">
        <v>975</v>
      </c>
      <c r="AG532" t="s">
        <v>253</v>
      </c>
    </row>
    <row r="533" spans="1:35">
      <c r="A533" t="s">
        <v>15258</v>
      </c>
      <c r="B533">
        <v>16131921</v>
      </c>
      <c r="C533" t="s">
        <v>15259</v>
      </c>
      <c r="D533" t="s">
        <v>15260</v>
      </c>
      <c r="E533" t="s">
        <v>262</v>
      </c>
      <c r="F533">
        <v>23</v>
      </c>
      <c r="G533" t="s">
        <v>227</v>
      </c>
      <c r="H533">
        <v>8158</v>
      </c>
      <c r="I533" t="s">
        <v>9144</v>
      </c>
      <c r="J533" t="s">
        <v>9143</v>
      </c>
      <c r="K533" t="s">
        <v>9145</v>
      </c>
      <c r="L533">
        <v>19931001</v>
      </c>
      <c r="M533" t="s">
        <v>15258</v>
      </c>
      <c r="N533">
        <v>230002</v>
      </c>
      <c r="Q533" t="s">
        <v>248</v>
      </c>
      <c r="S533" t="s">
        <v>8460</v>
      </c>
      <c r="T533" t="s">
        <v>9153</v>
      </c>
      <c r="U533" t="s">
        <v>227</v>
      </c>
      <c r="V533" t="s">
        <v>15199</v>
      </c>
      <c r="W533" t="s">
        <v>15200</v>
      </c>
      <c r="X533" t="s">
        <v>228</v>
      </c>
      <c r="Z533" t="s">
        <v>229</v>
      </c>
      <c r="AC533" t="s">
        <v>15261</v>
      </c>
      <c r="AG533" t="s">
        <v>253</v>
      </c>
    </row>
    <row r="534" spans="1:35">
      <c r="A534" t="s">
        <v>15262</v>
      </c>
      <c r="B534">
        <v>45583530</v>
      </c>
      <c r="C534" t="s">
        <v>15263</v>
      </c>
      <c r="D534" t="s">
        <v>15264</v>
      </c>
      <c r="E534" t="s">
        <v>242</v>
      </c>
      <c r="F534">
        <v>23</v>
      </c>
      <c r="G534" t="s">
        <v>227</v>
      </c>
      <c r="H534">
        <v>8158</v>
      </c>
      <c r="I534" t="s">
        <v>9144</v>
      </c>
      <c r="J534" t="s">
        <v>9143</v>
      </c>
      <c r="K534" t="s">
        <v>9145</v>
      </c>
      <c r="L534">
        <v>19880222</v>
      </c>
      <c r="M534" t="s">
        <v>15262</v>
      </c>
      <c r="N534">
        <v>230002</v>
      </c>
      <c r="Q534" t="s">
        <v>248</v>
      </c>
      <c r="S534" t="s">
        <v>8460</v>
      </c>
      <c r="T534" t="s">
        <v>9153</v>
      </c>
      <c r="U534" t="s">
        <v>227</v>
      </c>
      <c r="V534" t="s">
        <v>15227</v>
      </c>
      <c r="W534" t="s">
        <v>15228</v>
      </c>
      <c r="X534" t="s">
        <v>228</v>
      </c>
      <c r="Z534" t="s">
        <v>229</v>
      </c>
      <c r="AB534" t="s">
        <v>227</v>
      </c>
      <c r="AD534" t="s">
        <v>227</v>
      </c>
      <c r="AF534" t="s">
        <v>15229</v>
      </c>
      <c r="AG534" t="s">
        <v>9146</v>
      </c>
      <c r="AH534" t="s">
        <v>9147</v>
      </c>
    </row>
    <row r="535" spans="1:35">
      <c r="A535" t="s">
        <v>15265</v>
      </c>
      <c r="B535">
        <v>45583631</v>
      </c>
      <c r="C535" t="s">
        <v>15266</v>
      </c>
      <c r="D535" t="s">
        <v>15267</v>
      </c>
      <c r="E535" t="s">
        <v>242</v>
      </c>
      <c r="F535">
        <v>23</v>
      </c>
      <c r="G535" t="s">
        <v>227</v>
      </c>
      <c r="H535">
        <v>8158</v>
      </c>
      <c r="I535" t="s">
        <v>9144</v>
      </c>
      <c r="J535" t="s">
        <v>9143</v>
      </c>
      <c r="K535" t="s">
        <v>9145</v>
      </c>
      <c r="L535">
        <v>19881227</v>
      </c>
      <c r="M535" t="s">
        <v>15265</v>
      </c>
      <c r="N535">
        <v>230002</v>
      </c>
      <c r="Q535" t="s">
        <v>248</v>
      </c>
      <c r="S535" t="s">
        <v>8460</v>
      </c>
      <c r="T535" t="s">
        <v>9153</v>
      </c>
      <c r="U535" t="s">
        <v>227</v>
      </c>
      <c r="V535" t="s">
        <v>15227</v>
      </c>
      <c r="W535" t="s">
        <v>15228</v>
      </c>
      <c r="X535" t="s">
        <v>228</v>
      </c>
      <c r="Z535" t="s">
        <v>229</v>
      </c>
      <c r="AB535" t="s">
        <v>1008</v>
      </c>
      <c r="AD535" t="s">
        <v>1008</v>
      </c>
      <c r="AG535" t="s">
        <v>253</v>
      </c>
    </row>
    <row r="536" spans="1:35">
      <c r="A536" t="s">
        <v>15268</v>
      </c>
      <c r="B536">
        <v>2898835</v>
      </c>
      <c r="C536" t="s">
        <v>15269</v>
      </c>
      <c r="D536" t="s">
        <v>15270</v>
      </c>
      <c r="E536" t="s">
        <v>262</v>
      </c>
      <c r="F536">
        <v>23</v>
      </c>
      <c r="G536" t="s">
        <v>227</v>
      </c>
      <c r="H536">
        <v>8158</v>
      </c>
      <c r="I536" t="s">
        <v>9144</v>
      </c>
      <c r="J536" t="s">
        <v>9143</v>
      </c>
      <c r="K536" t="s">
        <v>9145</v>
      </c>
      <c r="L536">
        <v>19910302</v>
      </c>
      <c r="M536" t="s">
        <v>15268</v>
      </c>
      <c r="N536">
        <v>230002</v>
      </c>
      <c r="Q536" t="s">
        <v>248</v>
      </c>
      <c r="S536" t="s">
        <v>8460</v>
      </c>
      <c r="T536" t="s">
        <v>9153</v>
      </c>
      <c r="U536" t="s">
        <v>227</v>
      </c>
      <c r="V536" t="s">
        <v>15237</v>
      </c>
      <c r="X536" t="s">
        <v>228</v>
      </c>
      <c r="Z536" t="s">
        <v>229</v>
      </c>
    </row>
    <row r="537" spans="1:35">
      <c r="A537" t="s">
        <v>15271</v>
      </c>
      <c r="B537">
        <v>58222726</v>
      </c>
      <c r="C537" t="s">
        <v>15272</v>
      </c>
      <c r="D537" t="s">
        <v>15273</v>
      </c>
      <c r="E537" t="s">
        <v>262</v>
      </c>
      <c r="F537">
        <v>23</v>
      </c>
      <c r="G537" t="s">
        <v>227</v>
      </c>
      <c r="H537">
        <v>8158</v>
      </c>
      <c r="I537" t="s">
        <v>9144</v>
      </c>
      <c r="J537" t="s">
        <v>9143</v>
      </c>
      <c r="K537" t="s">
        <v>9145</v>
      </c>
      <c r="L537">
        <v>19900604</v>
      </c>
      <c r="M537" t="s">
        <v>15271</v>
      </c>
      <c r="N537">
        <v>230002</v>
      </c>
      <c r="Q537" t="s">
        <v>248</v>
      </c>
      <c r="S537" t="s">
        <v>8460</v>
      </c>
      <c r="T537" t="s">
        <v>9153</v>
      </c>
      <c r="U537" t="s">
        <v>227</v>
      </c>
      <c r="V537" t="s">
        <v>15199</v>
      </c>
      <c r="W537" t="s">
        <v>15228</v>
      </c>
      <c r="X537" t="s">
        <v>228</v>
      </c>
      <c r="Z537" t="s">
        <v>229</v>
      </c>
      <c r="AG537" t="s">
        <v>253</v>
      </c>
    </row>
    <row r="538" spans="1:35">
      <c r="A538" t="s">
        <v>15274</v>
      </c>
      <c r="B538">
        <v>58223020</v>
      </c>
      <c r="C538" t="s">
        <v>15275</v>
      </c>
      <c r="D538" t="s">
        <v>15276</v>
      </c>
      <c r="E538" t="s">
        <v>242</v>
      </c>
      <c r="F538">
        <v>23</v>
      </c>
      <c r="G538" t="s">
        <v>227</v>
      </c>
      <c r="H538">
        <v>8158</v>
      </c>
      <c r="I538" t="s">
        <v>9144</v>
      </c>
      <c r="J538" t="s">
        <v>9143</v>
      </c>
      <c r="K538" t="s">
        <v>9145</v>
      </c>
      <c r="L538">
        <v>19900926</v>
      </c>
      <c r="M538" t="s">
        <v>15274</v>
      </c>
      <c r="N538">
        <v>230002</v>
      </c>
      <c r="Q538" t="s">
        <v>248</v>
      </c>
      <c r="S538" t="s">
        <v>8460</v>
      </c>
      <c r="T538" t="s">
        <v>9153</v>
      </c>
      <c r="U538" t="s">
        <v>227</v>
      </c>
      <c r="V538" t="s">
        <v>15199</v>
      </c>
      <c r="W538" t="s">
        <v>15228</v>
      </c>
      <c r="X538" t="s">
        <v>228</v>
      </c>
      <c r="Z538" t="s">
        <v>229</v>
      </c>
      <c r="AG538" t="s">
        <v>253</v>
      </c>
    </row>
    <row r="539" spans="1:35">
      <c r="A539" t="s">
        <v>15277</v>
      </c>
      <c r="B539">
        <v>61277629</v>
      </c>
      <c r="C539" t="s">
        <v>15278</v>
      </c>
      <c r="D539" t="s">
        <v>15279</v>
      </c>
      <c r="E539" t="s">
        <v>262</v>
      </c>
      <c r="F539">
        <v>23</v>
      </c>
      <c r="G539" t="s">
        <v>227</v>
      </c>
      <c r="H539">
        <v>8158</v>
      </c>
      <c r="I539" t="s">
        <v>9144</v>
      </c>
      <c r="J539" t="s">
        <v>9143</v>
      </c>
      <c r="K539" t="s">
        <v>9145</v>
      </c>
      <c r="L539">
        <v>19980302</v>
      </c>
      <c r="M539" t="s">
        <v>15277</v>
      </c>
      <c r="N539">
        <v>230002</v>
      </c>
      <c r="Q539" t="s">
        <v>248</v>
      </c>
      <c r="S539" t="s">
        <v>8460</v>
      </c>
      <c r="T539" t="s">
        <v>9153</v>
      </c>
      <c r="U539" t="s">
        <v>227</v>
      </c>
      <c r="V539" t="s">
        <v>15199</v>
      </c>
      <c r="W539" t="s">
        <v>15200</v>
      </c>
      <c r="X539" t="s">
        <v>228</v>
      </c>
      <c r="Z539" t="s">
        <v>229</v>
      </c>
      <c r="AG539" t="s">
        <v>253</v>
      </c>
    </row>
    <row r="540" spans="1:35">
      <c r="A540" t="s">
        <v>15280</v>
      </c>
      <c r="B540">
        <v>65019223</v>
      </c>
      <c r="C540" t="s">
        <v>15281</v>
      </c>
      <c r="D540" t="s">
        <v>15282</v>
      </c>
      <c r="E540" t="s">
        <v>242</v>
      </c>
      <c r="F540">
        <v>23</v>
      </c>
      <c r="G540" t="s">
        <v>227</v>
      </c>
      <c r="H540">
        <v>8158</v>
      </c>
      <c r="I540" t="s">
        <v>9144</v>
      </c>
      <c r="J540" t="s">
        <v>9143</v>
      </c>
      <c r="K540" t="s">
        <v>9145</v>
      </c>
      <c r="L540">
        <v>19901029</v>
      </c>
      <c r="M540" t="s">
        <v>15280</v>
      </c>
      <c r="N540">
        <v>230002</v>
      </c>
      <c r="Q540" t="s">
        <v>248</v>
      </c>
      <c r="S540" t="s">
        <v>8460</v>
      </c>
      <c r="T540" t="s">
        <v>10602</v>
      </c>
      <c r="U540" t="s">
        <v>227</v>
      </c>
      <c r="V540" t="s">
        <v>15283</v>
      </c>
      <c r="W540" t="s">
        <v>15284</v>
      </c>
      <c r="X540" t="s">
        <v>228</v>
      </c>
      <c r="Z540" t="s">
        <v>229</v>
      </c>
      <c r="AG540" t="s">
        <v>253</v>
      </c>
    </row>
    <row r="541" spans="1:35">
      <c r="A541" t="s">
        <v>15285</v>
      </c>
      <c r="B541">
        <v>5124820</v>
      </c>
      <c r="C541" t="s">
        <v>15286</v>
      </c>
      <c r="D541" t="s">
        <v>15287</v>
      </c>
      <c r="E541" t="s">
        <v>242</v>
      </c>
      <c r="F541">
        <v>23</v>
      </c>
      <c r="G541" t="s">
        <v>227</v>
      </c>
      <c r="H541">
        <v>8158</v>
      </c>
      <c r="I541" t="s">
        <v>9144</v>
      </c>
      <c r="J541" t="s">
        <v>9143</v>
      </c>
      <c r="K541" t="s">
        <v>9145</v>
      </c>
      <c r="L541">
        <v>19850510</v>
      </c>
      <c r="M541" t="s">
        <v>15285</v>
      </c>
      <c r="N541">
        <v>230002</v>
      </c>
      <c r="Q541" t="s">
        <v>248</v>
      </c>
      <c r="S541" t="s">
        <v>8460</v>
      </c>
      <c r="T541" t="s">
        <v>9153</v>
      </c>
      <c r="U541" t="s">
        <v>227</v>
      </c>
      <c r="V541" t="s">
        <v>15199</v>
      </c>
      <c r="W541" t="s">
        <v>15200</v>
      </c>
      <c r="X541" t="s">
        <v>228</v>
      </c>
      <c r="Z541" t="s">
        <v>229</v>
      </c>
      <c r="AG541" t="s">
        <v>253</v>
      </c>
    </row>
    <row r="542" spans="1:35">
      <c r="A542" t="s">
        <v>15288</v>
      </c>
      <c r="B542">
        <v>46373124</v>
      </c>
      <c r="C542" t="s">
        <v>15289</v>
      </c>
      <c r="D542" t="s">
        <v>15290</v>
      </c>
      <c r="E542" t="s">
        <v>262</v>
      </c>
      <c r="F542">
        <v>23</v>
      </c>
      <c r="G542" t="s">
        <v>227</v>
      </c>
      <c r="H542">
        <v>8158</v>
      </c>
      <c r="I542" t="s">
        <v>9144</v>
      </c>
      <c r="J542" t="s">
        <v>9143</v>
      </c>
      <c r="K542" t="s">
        <v>9145</v>
      </c>
      <c r="L542">
        <v>19970104</v>
      </c>
      <c r="M542" t="s">
        <v>15288</v>
      </c>
      <c r="N542">
        <v>230002</v>
      </c>
      <c r="Q542" t="s">
        <v>248</v>
      </c>
      <c r="S542" t="s">
        <v>8460</v>
      </c>
      <c r="T542" t="s">
        <v>9153</v>
      </c>
      <c r="U542" t="s">
        <v>227</v>
      </c>
      <c r="V542" t="s">
        <v>15199</v>
      </c>
      <c r="W542" t="s">
        <v>15200</v>
      </c>
      <c r="X542" t="s">
        <v>228</v>
      </c>
      <c r="Z542" t="s">
        <v>229</v>
      </c>
      <c r="AG542" t="s">
        <v>253</v>
      </c>
    </row>
    <row r="543" spans="1:35">
      <c r="A543" t="s">
        <v>15291</v>
      </c>
      <c r="B543">
        <v>21974932</v>
      </c>
      <c r="C543" t="s">
        <v>15292</v>
      </c>
      <c r="D543" t="s">
        <v>15293</v>
      </c>
      <c r="E543" t="s">
        <v>262</v>
      </c>
      <c r="F543">
        <v>23</v>
      </c>
      <c r="G543" t="s">
        <v>227</v>
      </c>
      <c r="H543">
        <v>8158</v>
      </c>
      <c r="I543" t="s">
        <v>9144</v>
      </c>
      <c r="J543" t="s">
        <v>9143</v>
      </c>
      <c r="K543" t="s">
        <v>9145</v>
      </c>
      <c r="L543">
        <v>19970210</v>
      </c>
      <c r="M543" t="s">
        <v>15291</v>
      </c>
      <c r="N543">
        <v>230002</v>
      </c>
      <c r="Q543" t="s">
        <v>248</v>
      </c>
      <c r="S543" t="s">
        <v>8460</v>
      </c>
      <c r="T543" t="s">
        <v>9153</v>
      </c>
      <c r="U543" t="s">
        <v>227</v>
      </c>
      <c r="V543" t="s">
        <v>15199</v>
      </c>
      <c r="W543" t="s">
        <v>15200</v>
      </c>
      <c r="X543" t="s">
        <v>228</v>
      </c>
      <c r="Z543" t="s">
        <v>229</v>
      </c>
      <c r="AG543" t="s">
        <v>253</v>
      </c>
    </row>
    <row r="544" spans="1:35">
      <c r="A544" t="s">
        <v>15294</v>
      </c>
      <c r="B544">
        <v>2899230</v>
      </c>
      <c r="C544" t="s">
        <v>15295</v>
      </c>
      <c r="D544" t="s">
        <v>15296</v>
      </c>
      <c r="E544" t="s">
        <v>242</v>
      </c>
      <c r="F544">
        <v>23</v>
      </c>
      <c r="G544" t="s">
        <v>227</v>
      </c>
      <c r="H544">
        <v>8158</v>
      </c>
      <c r="I544" t="s">
        <v>9144</v>
      </c>
      <c r="J544" t="s">
        <v>9143</v>
      </c>
      <c r="K544" t="s">
        <v>9145</v>
      </c>
      <c r="L544">
        <v>19810914</v>
      </c>
      <c r="M544" t="s">
        <v>15294</v>
      </c>
      <c r="N544">
        <v>230002</v>
      </c>
      <c r="Q544" t="s">
        <v>248</v>
      </c>
      <c r="S544" t="s">
        <v>8460</v>
      </c>
      <c r="T544" t="s">
        <v>15297</v>
      </c>
      <c r="U544" t="s">
        <v>227</v>
      </c>
      <c r="V544" t="s">
        <v>15298</v>
      </c>
      <c r="X544" t="s">
        <v>228</v>
      </c>
      <c r="Z544" t="s">
        <v>229</v>
      </c>
    </row>
    <row r="545" spans="1:35">
      <c r="A545" t="s">
        <v>15299</v>
      </c>
      <c r="B545">
        <v>37488838</v>
      </c>
      <c r="C545" t="s">
        <v>15300</v>
      </c>
      <c r="D545" t="s">
        <v>15301</v>
      </c>
      <c r="E545" t="s">
        <v>242</v>
      </c>
      <c r="F545">
        <v>23</v>
      </c>
      <c r="G545" t="s">
        <v>227</v>
      </c>
      <c r="H545">
        <v>8158</v>
      </c>
      <c r="I545" t="s">
        <v>9144</v>
      </c>
      <c r="J545" t="s">
        <v>9143</v>
      </c>
      <c r="K545" t="s">
        <v>9145</v>
      </c>
      <c r="L545">
        <v>19880707</v>
      </c>
      <c r="M545" t="s">
        <v>15299</v>
      </c>
      <c r="N545">
        <v>230002</v>
      </c>
      <c r="Q545" t="s">
        <v>248</v>
      </c>
      <c r="S545" t="s">
        <v>8460</v>
      </c>
      <c r="T545" t="s">
        <v>9153</v>
      </c>
      <c r="U545" t="s">
        <v>227</v>
      </c>
      <c r="V545" t="s">
        <v>15199</v>
      </c>
      <c r="W545" t="s">
        <v>15228</v>
      </c>
      <c r="X545" t="s">
        <v>228</v>
      </c>
      <c r="Z545" t="s">
        <v>229</v>
      </c>
      <c r="AG545" t="s">
        <v>253</v>
      </c>
    </row>
    <row r="546" spans="1:35">
      <c r="A546" t="s">
        <v>15341</v>
      </c>
      <c r="B546">
        <v>39350323</v>
      </c>
      <c r="C546" t="s">
        <v>15342</v>
      </c>
      <c r="D546" t="s">
        <v>15343</v>
      </c>
      <c r="E546" t="s">
        <v>262</v>
      </c>
      <c r="F546">
        <v>23</v>
      </c>
      <c r="G546" t="s">
        <v>227</v>
      </c>
      <c r="H546">
        <v>30233</v>
      </c>
      <c r="I546" t="s">
        <v>9183</v>
      </c>
      <c r="J546" t="s">
        <v>9182</v>
      </c>
      <c r="K546" t="s">
        <v>9184</v>
      </c>
      <c r="L546">
        <v>19940709</v>
      </c>
      <c r="M546" t="s">
        <v>15341</v>
      </c>
      <c r="N546">
        <v>230428</v>
      </c>
      <c r="Q546" t="s">
        <v>248</v>
      </c>
      <c r="S546" t="s">
        <v>8460</v>
      </c>
      <c r="T546" t="s">
        <v>12699</v>
      </c>
      <c r="U546" t="s">
        <v>227</v>
      </c>
      <c r="V546" t="s">
        <v>15344</v>
      </c>
      <c r="W546" t="s">
        <v>15345</v>
      </c>
      <c r="X546" t="s">
        <v>228</v>
      </c>
      <c r="Z546" t="s">
        <v>229</v>
      </c>
      <c r="AF546" t="s">
        <v>15346</v>
      </c>
      <c r="AG546" t="s">
        <v>9185</v>
      </c>
      <c r="AH546" t="s">
        <v>15347</v>
      </c>
      <c r="AI546" t="s">
        <v>9187</v>
      </c>
    </row>
    <row r="547" spans="1:35">
      <c r="A547" t="s">
        <v>15348</v>
      </c>
      <c r="B547">
        <v>84973435</v>
      </c>
      <c r="C547" t="s">
        <v>15349</v>
      </c>
      <c r="D547" t="s">
        <v>15350</v>
      </c>
      <c r="E547" t="s">
        <v>262</v>
      </c>
      <c r="F547">
        <v>23</v>
      </c>
      <c r="G547" t="s">
        <v>227</v>
      </c>
      <c r="H547">
        <v>30233</v>
      </c>
      <c r="I547" t="s">
        <v>9183</v>
      </c>
      <c r="J547" t="s">
        <v>9182</v>
      </c>
      <c r="K547" t="s">
        <v>9184</v>
      </c>
      <c r="L547">
        <v>19900626</v>
      </c>
      <c r="M547" t="s">
        <v>15348</v>
      </c>
      <c r="N547">
        <v>230428</v>
      </c>
      <c r="Q547" t="s">
        <v>248</v>
      </c>
      <c r="S547" t="s">
        <v>8460</v>
      </c>
      <c r="T547" t="s">
        <v>5735</v>
      </c>
      <c r="U547" t="s">
        <v>227</v>
      </c>
      <c r="V547" t="s">
        <v>15351</v>
      </c>
      <c r="X547" t="s">
        <v>228</v>
      </c>
      <c r="Z547" t="s">
        <v>229</v>
      </c>
      <c r="AF547" t="s">
        <v>15346</v>
      </c>
      <c r="AG547" t="s">
        <v>9185</v>
      </c>
      <c r="AH547" t="s">
        <v>15347</v>
      </c>
      <c r="AI547" t="s">
        <v>9187</v>
      </c>
    </row>
    <row r="548" spans="1:35">
      <c r="A548" t="s">
        <v>15352</v>
      </c>
      <c r="B548">
        <v>84973233</v>
      </c>
      <c r="C548" t="s">
        <v>15353</v>
      </c>
      <c r="D548" t="s">
        <v>15354</v>
      </c>
      <c r="E548" t="s">
        <v>242</v>
      </c>
      <c r="F548">
        <v>23</v>
      </c>
      <c r="G548" t="s">
        <v>227</v>
      </c>
      <c r="H548">
        <v>30233</v>
      </c>
      <c r="I548" t="s">
        <v>9183</v>
      </c>
      <c r="J548" t="s">
        <v>9182</v>
      </c>
      <c r="K548" t="s">
        <v>9184</v>
      </c>
      <c r="L548">
        <v>19860210</v>
      </c>
      <c r="M548" t="s">
        <v>15352</v>
      </c>
      <c r="N548">
        <v>230428</v>
      </c>
      <c r="Q548" t="s">
        <v>248</v>
      </c>
      <c r="S548" t="s">
        <v>8460</v>
      </c>
      <c r="T548" t="s">
        <v>15355</v>
      </c>
      <c r="U548" t="s">
        <v>227</v>
      </c>
      <c r="V548" t="s">
        <v>15356</v>
      </c>
      <c r="X548" t="s">
        <v>228</v>
      </c>
      <c r="Z548" t="s">
        <v>229</v>
      </c>
      <c r="AF548" t="s">
        <v>15346</v>
      </c>
      <c r="AG548" t="s">
        <v>9185</v>
      </c>
      <c r="AH548" t="s">
        <v>15357</v>
      </c>
      <c r="AI548" t="s">
        <v>9187</v>
      </c>
    </row>
    <row r="549" spans="1:35">
      <c r="A549" t="s">
        <v>15358</v>
      </c>
      <c r="B549">
        <v>84973637</v>
      </c>
      <c r="C549" t="s">
        <v>15359</v>
      </c>
      <c r="D549" t="s">
        <v>15360</v>
      </c>
      <c r="E549" t="s">
        <v>262</v>
      </c>
      <c r="F549">
        <v>23</v>
      </c>
      <c r="G549" t="s">
        <v>227</v>
      </c>
      <c r="H549">
        <v>30233</v>
      </c>
      <c r="I549" t="s">
        <v>9183</v>
      </c>
      <c r="J549" t="s">
        <v>9182</v>
      </c>
      <c r="K549" t="s">
        <v>9184</v>
      </c>
      <c r="L549">
        <v>19920605</v>
      </c>
      <c r="M549" t="s">
        <v>15358</v>
      </c>
      <c r="N549">
        <v>230428</v>
      </c>
      <c r="Q549" t="s">
        <v>248</v>
      </c>
      <c r="S549" t="s">
        <v>8460</v>
      </c>
      <c r="T549" t="s">
        <v>12699</v>
      </c>
      <c r="U549" t="s">
        <v>227</v>
      </c>
      <c r="V549" t="s">
        <v>15344</v>
      </c>
      <c r="W549" t="s">
        <v>15361</v>
      </c>
      <c r="X549" t="s">
        <v>228</v>
      </c>
      <c r="Z549" t="s">
        <v>229</v>
      </c>
      <c r="AF549" t="s">
        <v>15346</v>
      </c>
      <c r="AG549" t="s">
        <v>9185</v>
      </c>
      <c r="AH549" t="s">
        <v>15347</v>
      </c>
      <c r="AI549" t="s">
        <v>15362</v>
      </c>
    </row>
    <row r="550" spans="1:35">
      <c r="A550" t="s">
        <v>15363</v>
      </c>
      <c r="B550">
        <v>84973334</v>
      </c>
      <c r="C550" t="s">
        <v>15364</v>
      </c>
      <c r="D550" t="s">
        <v>15365</v>
      </c>
      <c r="E550" t="s">
        <v>242</v>
      </c>
      <c r="F550">
        <v>23</v>
      </c>
      <c r="G550" t="s">
        <v>227</v>
      </c>
      <c r="H550">
        <v>30233</v>
      </c>
      <c r="I550" t="s">
        <v>9183</v>
      </c>
      <c r="J550" t="s">
        <v>9182</v>
      </c>
      <c r="K550" t="s">
        <v>9184</v>
      </c>
      <c r="L550">
        <v>19891203</v>
      </c>
      <c r="M550" t="s">
        <v>15363</v>
      </c>
      <c r="N550">
        <v>230428</v>
      </c>
      <c r="Q550" t="s">
        <v>248</v>
      </c>
      <c r="S550" t="s">
        <v>8460</v>
      </c>
      <c r="T550" t="s">
        <v>13553</v>
      </c>
      <c r="U550" t="s">
        <v>227</v>
      </c>
      <c r="V550" t="s">
        <v>15366</v>
      </c>
      <c r="W550" t="s">
        <v>15367</v>
      </c>
      <c r="X550" t="s">
        <v>228</v>
      </c>
      <c r="Z550" t="s">
        <v>229</v>
      </c>
      <c r="AF550" t="s">
        <v>15346</v>
      </c>
      <c r="AG550" t="s">
        <v>9185</v>
      </c>
      <c r="AH550" t="s">
        <v>15347</v>
      </c>
      <c r="AI550" t="s">
        <v>9187</v>
      </c>
    </row>
    <row r="551" spans="1:35">
      <c r="A551" t="s">
        <v>15406</v>
      </c>
      <c r="B551">
        <v>11658324</v>
      </c>
      <c r="C551" t="s">
        <v>15407</v>
      </c>
      <c r="D551" t="s">
        <v>15408</v>
      </c>
      <c r="E551" t="s">
        <v>242</v>
      </c>
      <c r="F551">
        <v>23</v>
      </c>
      <c r="G551" t="s">
        <v>227</v>
      </c>
      <c r="H551">
        <v>31014</v>
      </c>
      <c r="I551" t="s">
        <v>9208</v>
      </c>
      <c r="J551" t="s">
        <v>9207</v>
      </c>
      <c r="K551" t="s">
        <v>9208</v>
      </c>
      <c r="L551">
        <v>19940208</v>
      </c>
      <c r="M551" t="s">
        <v>15406</v>
      </c>
      <c r="N551">
        <v>230452</v>
      </c>
      <c r="Q551" t="s">
        <v>248</v>
      </c>
      <c r="S551" t="s">
        <v>8460</v>
      </c>
      <c r="T551" t="s">
        <v>15409</v>
      </c>
      <c r="U551" t="s">
        <v>227</v>
      </c>
      <c r="V551" t="s">
        <v>15410</v>
      </c>
      <c r="W551" t="s">
        <v>15411</v>
      </c>
      <c r="X551" t="s">
        <v>228</v>
      </c>
      <c r="Y551" t="s">
        <v>15412</v>
      </c>
      <c r="Z551" t="s">
        <v>680</v>
      </c>
      <c r="AC551" t="s">
        <v>15413</v>
      </c>
      <c r="AG551" t="s">
        <v>253</v>
      </c>
    </row>
    <row r="552" spans="1:35">
      <c r="A552" t="s">
        <v>15414</v>
      </c>
      <c r="B552">
        <v>97281936</v>
      </c>
      <c r="C552" t="s">
        <v>15415</v>
      </c>
      <c r="D552" t="s">
        <v>15416</v>
      </c>
      <c r="E552" t="s">
        <v>242</v>
      </c>
      <c r="F552">
        <v>23</v>
      </c>
      <c r="G552" t="s">
        <v>227</v>
      </c>
      <c r="H552">
        <v>31014</v>
      </c>
      <c r="I552" t="s">
        <v>9208</v>
      </c>
      <c r="J552" t="s">
        <v>9207</v>
      </c>
      <c r="K552" t="s">
        <v>9208</v>
      </c>
      <c r="L552">
        <v>19840220</v>
      </c>
      <c r="M552" t="s">
        <v>15414</v>
      </c>
      <c r="N552">
        <v>230452</v>
      </c>
      <c r="Q552" t="s">
        <v>248</v>
      </c>
      <c r="S552" t="s">
        <v>8460</v>
      </c>
      <c r="T552" t="s">
        <v>15417</v>
      </c>
      <c r="U552" t="s">
        <v>227</v>
      </c>
      <c r="V552" t="s">
        <v>15418</v>
      </c>
      <c r="W552" t="s">
        <v>15419</v>
      </c>
      <c r="X552" t="s">
        <v>228</v>
      </c>
      <c r="Z552" t="s">
        <v>229</v>
      </c>
      <c r="AG552" t="s">
        <v>253</v>
      </c>
    </row>
    <row r="553" spans="1:35">
      <c r="A553" t="s">
        <v>15420</v>
      </c>
      <c r="B553">
        <v>46150218</v>
      </c>
      <c r="C553" t="s">
        <v>15421</v>
      </c>
      <c r="D553" t="s">
        <v>15422</v>
      </c>
      <c r="E553" t="s">
        <v>242</v>
      </c>
      <c r="F553">
        <v>23</v>
      </c>
      <c r="G553" t="s">
        <v>227</v>
      </c>
      <c r="H553">
        <v>31014</v>
      </c>
      <c r="I553" t="s">
        <v>9208</v>
      </c>
      <c r="J553" t="s">
        <v>9207</v>
      </c>
      <c r="K553" t="s">
        <v>9208</v>
      </c>
      <c r="L553">
        <v>19680808</v>
      </c>
      <c r="M553" t="s">
        <v>15420</v>
      </c>
      <c r="N553">
        <v>230452</v>
      </c>
      <c r="Q553" t="s">
        <v>248</v>
      </c>
      <c r="S553" t="s">
        <v>8460</v>
      </c>
      <c r="T553" t="s">
        <v>15423</v>
      </c>
      <c r="U553" t="s">
        <v>227</v>
      </c>
      <c r="V553" t="s">
        <v>15424</v>
      </c>
      <c r="W553" t="s">
        <v>15425</v>
      </c>
      <c r="X553" t="s">
        <v>228</v>
      </c>
      <c r="Y553" t="s">
        <v>15426</v>
      </c>
      <c r="Z553" t="s">
        <v>680</v>
      </c>
      <c r="AG553" t="s">
        <v>253</v>
      </c>
    </row>
    <row r="554" spans="1:35">
      <c r="A554" t="s">
        <v>15427</v>
      </c>
      <c r="B554">
        <v>97193332</v>
      </c>
      <c r="C554" t="s">
        <v>9212</v>
      </c>
      <c r="D554" t="s">
        <v>15428</v>
      </c>
      <c r="E554" t="s">
        <v>242</v>
      </c>
      <c r="F554">
        <v>23</v>
      </c>
      <c r="G554" t="s">
        <v>227</v>
      </c>
      <c r="H554">
        <v>31014</v>
      </c>
      <c r="I554" t="s">
        <v>9208</v>
      </c>
      <c r="J554" t="s">
        <v>9207</v>
      </c>
      <c r="K554" t="s">
        <v>9208</v>
      </c>
      <c r="L554">
        <v>19780618</v>
      </c>
      <c r="M554" t="s">
        <v>15427</v>
      </c>
      <c r="N554">
        <v>230452</v>
      </c>
      <c r="Q554" t="s">
        <v>248</v>
      </c>
      <c r="S554" t="s">
        <v>8460</v>
      </c>
      <c r="T554" t="s">
        <v>9209</v>
      </c>
      <c r="U554" t="s">
        <v>227</v>
      </c>
      <c r="V554" t="s">
        <v>15429</v>
      </c>
      <c r="W554" t="s">
        <v>15430</v>
      </c>
      <c r="X554" t="s">
        <v>228</v>
      </c>
      <c r="Y554" t="s">
        <v>9219</v>
      </c>
      <c r="Z554" t="s">
        <v>680</v>
      </c>
      <c r="AG554" t="s">
        <v>253</v>
      </c>
    </row>
    <row r="555" spans="1:35">
      <c r="A555" t="s">
        <v>15431</v>
      </c>
      <c r="B555">
        <v>97193534</v>
      </c>
      <c r="C555" t="s">
        <v>15432</v>
      </c>
      <c r="D555" t="s">
        <v>15433</v>
      </c>
      <c r="E555" t="s">
        <v>242</v>
      </c>
      <c r="F555">
        <v>23</v>
      </c>
      <c r="G555" t="s">
        <v>227</v>
      </c>
      <c r="H555">
        <v>31014</v>
      </c>
      <c r="I555" t="s">
        <v>9208</v>
      </c>
      <c r="J555" t="s">
        <v>9207</v>
      </c>
      <c r="K555" t="s">
        <v>9208</v>
      </c>
      <c r="L555">
        <v>19790926</v>
      </c>
      <c r="M555" t="s">
        <v>15431</v>
      </c>
      <c r="N555">
        <v>230452</v>
      </c>
      <c r="Q555" t="s">
        <v>248</v>
      </c>
      <c r="S555" t="s">
        <v>8460</v>
      </c>
      <c r="T555" t="s">
        <v>5857</v>
      </c>
      <c r="U555" t="s">
        <v>227</v>
      </c>
      <c r="V555" t="s">
        <v>15434</v>
      </c>
      <c r="X555" t="s">
        <v>228</v>
      </c>
      <c r="Z555" t="s">
        <v>229</v>
      </c>
      <c r="AG555" t="s">
        <v>253</v>
      </c>
    </row>
    <row r="556" spans="1:35">
      <c r="A556" t="s">
        <v>15435</v>
      </c>
      <c r="B556">
        <v>85856638</v>
      </c>
      <c r="C556" t="s">
        <v>15436</v>
      </c>
      <c r="D556" t="s">
        <v>15437</v>
      </c>
      <c r="E556" t="s">
        <v>262</v>
      </c>
      <c r="F556">
        <v>23</v>
      </c>
      <c r="G556" t="s">
        <v>227</v>
      </c>
      <c r="H556">
        <v>8286</v>
      </c>
      <c r="I556" t="s">
        <v>9221</v>
      </c>
      <c r="J556" t="s">
        <v>9220</v>
      </c>
      <c r="K556" t="s">
        <v>9222</v>
      </c>
      <c r="L556">
        <v>19901012</v>
      </c>
      <c r="M556" t="s">
        <v>15435</v>
      </c>
      <c r="N556">
        <v>230271</v>
      </c>
      <c r="Q556" t="s">
        <v>248</v>
      </c>
      <c r="S556" t="s">
        <v>8460</v>
      </c>
      <c r="T556" t="s">
        <v>9223</v>
      </c>
      <c r="U556" t="s">
        <v>227</v>
      </c>
      <c r="V556" t="s">
        <v>9230</v>
      </c>
      <c r="X556" t="s">
        <v>228</v>
      </c>
      <c r="Z556" t="s">
        <v>229</v>
      </c>
      <c r="AG556" t="s">
        <v>253</v>
      </c>
    </row>
    <row r="557" spans="1:35">
      <c r="A557" t="s">
        <v>15438</v>
      </c>
      <c r="B557">
        <v>58207527</v>
      </c>
      <c r="C557" t="s">
        <v>15439</v>
      </c>
      <c r="D557" t="s">
        <v>15440</v>
      </c>
      <c r="E557" t="s">
        <v>242</v>
      </c>
      <c r="F557">
        <v>23</v>
      </c>
      <c r="G557" t="s">
        <v>227</v>
      </c>
      <c r="H557">
        <v>8286</v>
      </c>
      <c r="I557" t="s">
        <v>9221</v>
      </c>
      <c r="J557" t="s">
        <v>9220</v>
      </c>
      <c r="K557" t="s">
        <v>9222</v>
      </c>
      <c r="L557">
        <v>19881118</v>
      </c>
      <c r="M557" t="s">
        <v>15438</v>
      </c>
      <c r="N557">
        <v>230271</v>
      </c>
      <c r="Q557" t="s">
        <v>248</v>
      </c>
      <c r="S557" t="s">
        <v>8460</v>
      </c>
      <c r="T557" t="s">
        <v>9223</v>
      </c>
      <c r="U557" t="s">
        <v>227</v>
      </c>
      <c r="V557" t="s">
        <v>9230</v>
      </c>
      <c r="X557" t="s">
        <v>267</v>
      </c>
      <c r="Z557" t="s">
        <v>229</v>
      </c>
      <c r="AG557" t="s">
        <v>253</v>
      </c>
    </row>
    <row r="558" spans="1:35">
      <c r="A558" t="s">
        <v>15441</v>
      </c>
      <c r="B558">
        <v>16859130</v>
      </c>
      <c r="C558" t="s">
        <v>15442</v>
      </c>
      <c r="D558" t="s">
        <v>15443</v>
      </c>
      <c r="E558" t="s">
        <v>242</v>
      </c>
      <c r="F558">
        <v>23</v>
      </c>
      <c r="G558" t="s">
        <v>227</v>
      </c>
      <c r="H558">
        <v>8286</v>
      </c>
      <c r="I558" t="s">
        <v>9221</v>
      </c>
      <c r="J558" t="s">
        <v>9220</v>
      </c>
      <c r="K558" t="s">
        <v>9222</v>
      </c>
      <c r="L558">
        <v>19660606</v>
      </c>
      <c r="M558" t="s">
        <v>15441</v>
      </c>
      <c r="N558">
        <v>230271</v>
      </c>
      <c r="Q558" t="s">
        <v>248</v>
      </c>
      <c r="S558" t="s">
        <v>8460</v>
      </c>
      <c r="T558" t="s">
        <v>9223</v>
      </c>
      <c r="U558" t="s">
        <v>227</v>
      </c>
      <c r="V558" t="s">
        <v>15444</v>
      </c>
      <c r="X558" t="s">
        <v>267</v>
      </c>
      <c r="Z558" t="s">
        <v>229</v>
      </c>
      <c r="AG558" t="s">
        <v>253</v>
      </c>
    </row>
    <row r="559" spans="1:35">
      <c r="A559" t="s">
        <v>15445</v>
      </c>
      <c r="B559">
        <v>3049117</v>
      </c>
      <c r="C559" t="s">
        <v>15446</v>
      </c>
      <c r="D559" t="s">
        <v>15447</v>
      </c>
      <c r="E559" t="s">
        <v>262</v>
      </c>
      <c r="F559">
        <v>23</v>
      </c>
      <c r="G559" t="s">
        <v>227</v>
      </c>
      <c r="H559">
        <v>8286</v>
      </c>
      <c r="I559" t="s">
        <v>9221</v>
      </c>
      <c r="J559" t="s">
        <v>9220</v>
      </c>
      <c r="K559" t="s">
        <v>9222</v>
      </c>
      <c r="L559">
        <v>19720806</v>
      </c>
      <c r="M559" t="s">
        <v>15445</v>
      </c>
      <c r="N559">
        <v>230271</v>
      </c>
      <c r="O559" t="s">
        <v>247</v>
      </c>
      <c r="Q559" t="s">
        <v>248</v>
      </c>
      <c r="S559" t="s">
        <v>8460</v>
      </c>
      <c r="T559" t="s">
        <v>15448</v>
      </c>
      <c r="U559" t="s">
        <v>227</v>
      </c>
      <c r="V559" t="s">
        <v>15449</v>
      </c>
      <c r="X559" t="s">
        <v>267</v>
      </c>
      <c r="Z559" t="s">
        <v>229</v>
      </c>
      <c r="AG559" t="s">
        <v>253</v>
      </c>
    </row>
    <row r="560" spans="1:35">
      <c r="A560" t="s">
        <v>15450</v>
      </c>
      <c r="B560">
        <v>3049319</v>
      </c>
      <c r="C560" t="s">
        <v>15451</v>
      </c>
      <c r="D560" t="s">
        <v>15452</v>
      </c>
      <c r="E560" t="s">
        <v>242</v>
      </c>
      <c r="F560">
        <v>23</v>
      </c>
      <c r="G560" t="s">
        <v>227</v>
      </c>
      <c r="H560">
        <v>8286</v>
      </c>
      <c r="I560" t="s">
        <v>9221</v>
      </c>
      <c r="J560" t="s">
        <v>9220</v>
      </c>
      <c r="K560" t="s">
        <v>9222</v>
      </c>
      <c r="L560">
        <v>19721213</v>
      </c>
      <c r="M560" t="s">
        <v>15450</v>
      </c>
      <c r="N560">
        <v>230271</v>
      </c>
      <c r="Q560" t="s">
        <v>248</v>
      </c>
      <c r="S560" t="s">
        <v>8460</v>
      </c>
      <c r="T560" t="s">
        <v>14224</v>
      </c>
      <c r="U560" t="s">
        <v>227</v>
      </c>
      <c r="V560" t="s">
        <v>15453</v>
      </c>
      <c r="X560" t="s">
        <v>267</v>
      </c>
      <c r="Z560" t="s">
        <v>229</v>
      </c>
      <c r="AG560" t="s">
        <v>253</v>
      </c>
    </row>
    <row r="561" spans="1:33">
      <c r="A561" t="s">
        <v>15454</v>
      </c>
      <c r="B561">
        <v>3065115</v>
      </c>
      <c r="C561" t="s">
        <v>15455</v>
      </c>
      <c r="D561" t="s">
        <v>15456</v>
      </c>
      <c r="E561" t="s">
        <v>242</v>
      </c>
      <c r="F561">
        <v>23</v>
      </c>
      <c r="G561" t="s">
        <v>227</v>
      </c>
      <c r="H561">
        <v>8286</v>
      </c>
      <c r="I561" t="s">
        <v>9221</v>
      </c>
      <c r="J561" t="s">
        <v>9220</v>
      </c>
      <c r="K561" t="s">
        <v>9222</v>
      </c>
      <c r="L561">
        <v>19870309</v>
      </c>
      <c r="M561" t="s">
        <v>15454</v>
      </c>
      <c r="N561">
        <v>230271</v>
      </c>
      <c r="O561" t="s">
        <v>15457</v>
      </c>
      <c r="Q561" t="s">
        <v>248</v>
      </c>
      <c r="S561" t="s">
        <v>8460</v>
      </c>
      <c r="T561" t="s">
        <v>15458</v>
      </c>
      <c r="U561" t="s">
        <v>227</v>
      </c>
      <c r="V561" t="s">
        <v>15459</v>
      </c>
      <c r="X561" t="s">
        <v>267</v>
      </c>
      <c r="Z561" t="s">
        <v>229</v>
      </c>
      <c r="AG561" t="s">
        <v>253</v>
      </c>
    </row>
    <row r="562" spans="1:33">
      <c r="A562" t="s">
        <v>15460</v>
      </c>
      <c r="B562">
        <v>3049420</v>
      </c>
      <c r="C562" t="s">
        <v>15461</v>
      </c>
      <c r="D562" t="s">
        <v>15462</v>
      </c>
      <c r="E562" t="s">
        <v>242</v>
      </c>
      <c r="F562">
        <v>23</v>
      </c>
      <c r="G562" t="s">
        <v>227</v>
      </c>
      <c r="H562">
        <v>8286</v>
      </c>
      <c r="I562" t="s">
        <v>9221</v>
      </c>
      <c r="J562" t="s">
        <v>9220</v>
      </c>
      <c r="K562" t="s">
        <v>9222</v>
      </c>
      <c r="L562">
        <v>19731001</v>
      </c>
      <c r="M562" t="s">
        <v>15460</v>
      </c>
      <c r="N562">
        <v>230271</v>
      </c>
      <c r="Q562" t="s">
        <v>248</v>
      </c>
      <c r="S562" t="s">
        <v>8460</v>
      </c>
      <c r="T562" t="s">
        <v>15463</v>
      </c>
      <c r="U562" t="s">
        <v>227</v>
      </c>
      <c r="V562" t="s">
        <v>15464</v>
      </c>
      <c r="X562" t="s">
        <v>228</v>
      </c>
      <c r="Z562" t="s">
        <v>229</v>
      </c>
      <c r="AG562" t="s">
        <v>253</v>
      </c>
    </row>
    <row r="563" spans="1:33">
      <c r="A563" t="s">
        <v>15465</v>
      </c>
      <c r="B563">
        <v>58304424</v>
      </c>
      <c r="C563" t="s">
        <v>15466</v>
      </c>
      <c r="D563" t="s">
        <v>15467</v>
      </c>
      <c r="E563" t="s">
        <v>242</v>
      </c>
      <c r="F563">
        <v>23</v>
      </c>
      <c r="G563" t="s">
        <v>227</v>
      </c>
      <c r="H563">
        <v>8286</v>
      </c>
      <c r="I563" t="s">
        <v>9221</v>
      </c>
      <c r="J563" t="s">
        <v>9220</v>
      </c>
      <c r="K563" t="s">
        <v>9222</v>
      </c>
      <c r="L563">
        <v>19971225</v>
      </c>
      <c r="M563" t="s">
        <v>15465</v>
      </c>
      <c r="N563">
        <v>230271</v>
      </c>
      <c r="Q563" t="s">
        <v>248</v>
      </c>
      <c r="S563" t="s">
        <v>8460</v>
      </c>
      <c r="T563" t="s">
        <v>9223</v>
      </c>
      <c r="U563" t="s">
        <v>227</v>
      </c>
      <c r="V563" t="s">
        <v>9230</v>
      </c>
      <c r="X563" t="s">
        <v>228</v>
      </c>
      <c r="Z563" t="s">
        <v>229</v>
      </c>
      <c r="AG563" t="s">
        <v>253</v>
      </c>
    </row>
    <row r="564" spans="1:33">
      <c r="A564" t="s">
        <v>15468</v>
      </c>
      <c r="B564">
        <v>3048722</v>
      </c>
      <c r="C564" t="s">
        <v>15469</v>
      </c>
      <c r="D564" t="s">
        <v>15470</v>
      </c>
      <c r="E564" t="s">
        <v>242</v>
      </c>
      <c r="F564">
        <v>23</v>
      </c>
      <c r="G564" t="s">
        <v>227</v>
      </c>
      <c r="H564">
        <v>8286</v>
      </c>
      <c r="I564" t="s">
        <v>9221</v>
      </c>
      <c r="J564" t="s">
        <v>9220</v>
      </c>
      <c r="K564" t="s">
        <v>9222</v>
      </c>
      <c r="L564">
        <v>19820415</v>
      </c>
      <c r="M564" t="s">
        <v>15468</v>
      </c>
      <c r="N564">
        <v>230271</v>
      </c>
      <c r="Q564" t="s">
        <v>248</v>
      </c>
      <c r="S564" t="s">
        <v>8460</v>
      </c>
      <c r="T564" t="s">
        <v>15471</v>
      </c>
      <c r="U564" t="s">
        <v>227</v>
      </c>
      <c r="V564" t="s">
        <v>15472</v>
      </c>
      <c r="X564" t="s">
        <v>228</v>
      </c>
      <c r="Z564" t="s">
        <v>229</v>
      </c>
      <c r="AG564" t="s">
        <v>253</v>
      </c>
    </row>
    <row r="565" spans="1:33">
      <c r="A565" t="s">
        <v>15473</v>
      </c>
      <c r="B565">
        <v>39676738</v>
      </c>
      <c r="C565" t="s">
        <v>15474</v>
      </c>
      <c r="D565" t="s">
        <v>15475</v>
      </c>
      <c r="E565" t="s">
        <v>242</v>
      </c>
      <c r="F565">
        <v>23</v>
      </c>
      <c r="G565" t="s">
        <v>227</v>
      </c>
      <c r="H565">
        <v>8286</v>
      </c>
      <c r="I565" t="s">
        <v>9221</v>
      </c>
      <c r="J565" t="s">
        <v>9220</v>
      </c>
      <c r="K565" t="s">
        <v>9222</v>
      </c>
      <c r="L565">
        <v>19930805</v>
      </c>
      <c r="M565" t="s">
        <v>15473</v>
      </c>
      <c r="N565">
        <v>230271</v>
      </c>
      <c r="O565" t="s">
        <v>15476</v>
      </c>
      <c r="Q565" t="s">
        <v>248</v>
      </c>
      <c r="S565" t="s">
        <v>8460</v>
      </c>
      <c r="T565" t="s">
        <v>9223</v>
      </c>
      <c r="U565" t="s">
        <v>227</v>
      </c>
      <c r="V565" t="s">
        <v>9230</v>
      </c>
      <c r="X565" t="s">
        <v>267</v>
      </c>
      <c r="Z565" t="s">
        <v>229</v>
      </c>
      <c r="AC565" t="s">
        <v>526</v>
      </c>
      <c r="AG565" t="s">
        <v>253</v>
      </c>
    </row>
    <row r="566" spans="1:33">
      <c r="A566" t="s">
        <v>15477</v>
      </c>
      <c r="B566">
        <v>3049016</v>
      </c>
      <c r="C566" t="s">
        <v>15478</v>
      </c>
      <c r="D566" t="s">
        <v>15479</v>
      </c>
      <c r="E566" t="s">
        <v>242</v>
      </c>
      <c r="F566">
        <v>23</v>
      </c>
      <c r="G566" t="s">
        <v>227</v>
      </c>
      <c r="H566">
        <v>8286</v>
      </c>
      <c r="I566" t="s">
        <v>9221</v>
      </c>
      <c r="J566" t="s">
        <v>9220</v>
      </c>
      <c r="K566" t="s">
        <v>9222</v>
      </c>
      <c r="L566">
        <v>19820605</v>
      </c>
      <c r="M566" t="s">
        <v>15477</v>
      </c>
      <c r="N566">
        <v>230271</v>
      </c>
      <c r="Q566" t="s">
        <v>248</v>
      </c>
      <c r="S566" t="s">
        <v>8460</v>
      </c>
      <c r="T566" t="s">
        <v>14610</v>
      </c>
      <c r="U566" t="s">
        <v>227</v>
      </c>
      <c r="V566" t="s">
        <v>15480</v>
      </c>
      <c r="X566" t="s">
        <v>267</v>
      </c>
      <c r="Z566" t="s">
        <v>229</v>
      </c>
      <c r="AG566" t="s">
        <v>253</v>
      </c>
    </row>
    <row r="567" spans="1:33">
      <c r="A567" t="s">
        <v>15481</v>
      </c>
      <c r="B567">
        <v>77124930</v>
      </c>
      <c r="C567" t="s">
        <v>15482</v>
      </c>
      <c r="D567" t="s">
        <v>15483</v>
      </c>
      <c r="E567" t="s">
        <v>242</v>
      </c>
      <c r="F567">
        <v>23</v>
      </c>
      <c r="G567" t="s">
        <v>227</v>
      </c>
      <c r="H567">
        <v>8286</v>
      </c>
      <c r="I567" t="s">
        <v>9221</v>
      </c>
      <c r="J567" t="s">
        <v>9220</v>
      </c>
      <c r="K567" t="s">
        <v>9222</v>
      </c>
      <c r="L567">
        <v>19881017</v>
      </c>
      <c r="M567" t="s">
        <v>15481</v>
      </c>
      <c r="N567">
        <v>230271</v>
      </c>
      <c r="Q567" t="s">
        <v>248</v>
      </c>
      <c r="S567" t="s">
        <v>8460</v>
      </c>
      <c r="T567" t="s">
        <v>9223</v>
      </c>
      <c r="U567" t="s">
        <v>227</v>
      </c>
      <c r="V567" t="s">
        <v>9230</v>
      </c>
      <c r="X567" t="s">
        <v>267</v>
      </c>
      <c r="Z567" t="s">
        <v>229</v>
      </c>
      <c r="AG567" t="s">
        <v>253</v>
      </c>
    </row>
    <row r="568" spans="1:33">
      <c r="A568" t="s">
        <v>15484</v>
      </c>
      <c r="B568">
        <v>52537527</v>
      </c>
      <c r="C568" t="s">
        <v>15485</v>
      </c>
      <c r="D568" t="s">
        <v>15486</v>
      </c>
      <c r="E568" t="s">
        <v>242</v>
      </c>
      <c r="F568">
        <v>23</v>
      </c>
      <c r="G568" t="s">
        <v>227</v>
      </c>
      <c r="H568">
        <v>8286</v>
      </c>
      <c r="I568" t="s">
        <v>9221</v>
      </c>
      <c r="J568" t="s">
        <v>9220</v>
      </c>
      <c r="K568" t="s">
        <v>9222</v>
      </c>
      <c r="L568">
        <v>19891108</v>
      </c>
      <c r="M568" t="s">
        <v>15484</v>
      </c>
      <c r="N568">
        <v>230271</v>
      </c>
      <c r="Q568" t="s">
        <v>248</v>
      </c>
      <c r="S568" t="s">
        <v>8460</v>
      </c>
      <c r="T568" t="s">
        <v>9223</v>
      </c>
      <c r="U568" t="s">
        <v>227</v>
      </c>
      <c r="V568" t="s">
        <v>15487</v>
      </c>
      <c r="X568" t="s">
        <v>228</v>
      </c>
      <c r="Z568" t="s">
        <v>229</v>
      </c>
      <c r="AG568" t="s">
        <v>253</v>
      </c>
    </row>
    <row r="569" spans="1:33">
      <c r="A569" t="s">
        <v>15488</v>
      </c>
      <c r="B569">
        <v>3048621</v>
      </c>
      <c r="C569" t="s">
        <v>15489</v>
      </c>
      <c r="D569" t="s">
        <v>15490</v>
      </c>
      <c r="E569" t="s">
        <v>242</v>
      </c>
      <c r="F569">
        <v>23</v>
      </c>
      <c r="G569" t="s">
        <v>227</v>
      </c>
      <c r="H569">
        <v>8286</v>
      </c>
      <c r="I569" t="s">
        <v>9221</v>
      </c>
      <c r="J569" t="s">
        <v>9220</v>
      </c>
      <c r="K569" t="s">
        <v>9222</v>
      </c>
      <c r="L569">
        <v>19580222</v>
      </c>
      <c r="M569" t="s">
        <v>15488</v>
      </c>
      <c r="N569">
        <v>230271</v>
      </c>
      <c r="O569" t="s">
        <v>247</v>
      </c>
      <c r="Q569" t="s">
        <v>248</v>
      </c>
      <c r="S569" t="s">
        <v>8460</v>
      </c>
      <c r="T569" t="s">
        <v>13760</v>
      </c>
      <c r="U569" t="s">
        <v>227</v>
      </c>
      <c r="V569" t="s">
        <v>15491</v>
      </c>
      <c r="X569" t="s">
        <v>267</v>
      </c>
      <c r="Z569" t="s">
        <v>229</v>
      </c>
      <c r="AG569" t="s">
        <v>253</v>
      </c>
    </row>
    <row r="570" spans="1:33">
      <c r="A570" t="s">
        <v>15492</v>
      </c>
      <c r="B570">
        <v>3048318</v>
      </c>
      <c r="C570" t="s">
        <v>15493</v>
      </c>
      <c r="D570" t="s">
        <v>15494</v>
      </c>
      <c r="E570" t="s">
        <v>262</v>
      </c>
      <c r="F570">
        <v>23</v>
      </c>
      <c r="G570" t="s">
        <v>227</v>
      </c>
      <c r="H570">
        <v>8286</v>
      </c>
      <c r="I570" t="s">
        <v>9221</v>
      </c>
      <c r="J570" t="s">
        <v>9220</v>
      </c>
      <c r="K570" t="s">
        <v>9222</v>
      </c>
      <c r="L570">
        <v>19650122</v>
      </c>
      <c r="M570" t="s">
        <v>15492</v>
      </c>
      <c r="N570">
        <v>230271</v>
      </c>
      <c r="O570" t="s">
        <v>247</v>
      </c>
      <c r="Q570" t="s">
        <v>248</v>
      </c>
      <c r="S570" t="s">
        <v>8460</v>
      </c>
      <c r="T570" t="s">
        <v>15495</v>
      </c>
      <c r="U570" t="s">
        <v>227</v>
      </c>
      <c r="V570" t="s">
        <v>15496</v>
      </c>
      <c r="X570" t="s">
        <v>267</v>
      </c>
      <c r="Z570" t="s">
        <v>229</v>
      </c>
      <c r="AG570" t="s">
        <v>253</v>
      </c>
    </row>
    <row r="571" spans="1:33">
      <c r="A571" t="s">
        <v>15596</v>
      </c>
      <c r="B571">
        <v>73281223</v>
      </c>
      <c r="C571" t="s">
        <v>15597</v>
      </c>
      <c r="D571" t="s">
        <v>15598</v>
      </c>
      <c r="E571" t="s">
        <v>262</v>
      </c>
      <c r="F571">
        <v>23</v>
      </c>
      <c r="G571" t="s">
        <v>227</v>
      </c>
      <c r="H571">
        <v>29477</v>
      </c>
      <c r="I571" t="s">
        <v>9257</v>
      </c>
      <c r="J571" t="s">
        <v>9256</v>
      </c>
      <c r="K571" t="s">
        <v>9258</v>
      </c>
      <c r="L571">
        <v>19770726</v>
      </c>
      <c r="M571" t="s">
        <v>15596</v>
      </c>
      <c r="N571">
        <v>230418</v>
      </c>
      <c r="Q571" t="s">
        <v>248</v>
      </c>
      <c r="S571" t="s">
        <v>8460</v>
      </c>
      <c r="T571" t="s">
        <v>15526</v>
      </c>
      <c r="U571" t="s">
        <v>227</v>
      </c>
      <c r="V571" t="s">
        <v>15599</v>
      </c>
      <c r="X571" t="s">
        <v>228</v>
      </c>
      <c r="Y571" t="s">
        <v>15600</v>
      </c>
      <c r="Z571" t="s">
        <v>680</v>
      </c>
      <c r="AG571" t="s">
        <v>253</v>
      </c>
    </row>
    <row r="572" spans="1:33">
      <c r="A572" t="s">
        <v>15601</v>
      </c>
      <c r="B572">
        <v>3009719</v>
      </c>
      <c r="C572" t="s">
        <v>15602</v>
      </c>
      <c r="D572" t="s">
        <v>15603</v>
      </c>
      <c r="E572" t="s">
        <v>262</v>
      </c>
      <c r="F572">
        <v>23</v>
      </c>
      <c r="G572" t="s">
        <v>227</v>
      </c>
      <c r="H572">
        <v>29477</v>
      </c>
      <c r="I572" t="s">
        <v>9257</v>
      </c>
      <c r="J572" t="s">
        <v>9256</v>
      </c>
      <c r="K572" t="s">
        <v>9258</v>
      </c>
      <c r="L572">
        <v>19770103</v>
      </c>
      <c r="M572" t="s">
        <v>15601</v>
      </c>
      <c r="N572">
        <v>230418</v>
      </c>
      <c r="Q572" t="s">
        <v>248</v>
      </c>
      <c r="S572" t="s">
        <v>8460</v>
      </c>
      <c r="T572" t="s">
        <v>15604</v>
      </c>
      <c r="U572" t="s">
        <v>227</v>
      </c>
      <c r="V572" t="s">
        <v>15605</v>
      </c>
      <c r="W572" t="s">
        <v>15606</v>
      </c>
      <c r="X572" t="s">
        <v>228</v>
      </c>
      <c r="Z572" t="s">
        <v>229</v>
      </c>
      <c r="AG572" t="s">
        <v>253</v>
      </c>
    </row>
    <row r="573" spans="1:33">
      <c r="A573" t="s">
        <v>15607</v>
      </c>
      <c r="B573">
        <v>97416431</v>
      </c>
      <c r="C573" t="s">
        <v>15608</v>
      </c>
      <c r="D573" t="s">
        <v>15609</v>
      </c>
      <c r="E573" t="s">
        <v>242</v>
      </c>
      <c r="F573">
        <v>23</v>
      </c>
      <c r="G573" t="s">
        <v>227</v>
      </c>
      <c r="H573">
        <v>29477</v>
      </c>
      <c r="I573" t="s">
        <v>9257</v>
      </c>
      <c r="J573" t="s">
        <v>9256</v>
      </c>
      <c r="K573" t="s">
        <v>9258</v>
      </c>
      <c r="L573">
        <v>19720111</v>
      </c>
      <c r="M573" t="s">
        <v>15607</v>
      </c>
      <c r="N573">
        <v>230418</v>
      </c>
      <c r="Q573" t="s">
        <v>248</v>
      </c>
      <c r="S573" t="s">
        <v>8460</v>
      </c>
      <c r="T573" t="s">
        <v>1363</v>
      </c>
      <c r="U573" t="s">
        <v>227</v>
      </c>
      <c r="V573" t="s">
        <v>15610</v>
      </c>
      <c r="W573" t="s">
        <v>15611</v>
      </c>
      <c r="X573" t="s">
        <v>228</v>
      </c>
      <c r="Z573" t="s">
        <v>229</v>
      </c>
      <c r="AG573" t="s">
        <v>253</v>
      </c>
    </row>
    <row r="574" spans="1:33">
      <c r="A574" t="s">
        <v>15612</v>
      </c>
      <c r="B574">
        <v>82943329</v>
      </c>
      <c r="C574" t="s">
        <v>15613</v>
      </c>
      <c r="D574" t="s">
        <v>15614</v>
      </c>
      <c r="E574" t="s">
        <v>262</v>
      </c>
      <c r="F574">
        <v>23</v>
      </c>
      <c r="G574" t="s">
        <v>227</v>
      </c>
      <c r="H574">
        <v>29477</v>
      </c>
      <c r="I574" t="s">
        <v>9257</v>
      </c>
      <c r="J574" t="s">
        <v>9256</v>
      </c>
      <c r="K574" t="s">
        <v>9258</v>
      </c>
      <c r="L574">
        <v>20011105</v>
      </c>
      <c r="M574" t="s">
        <v>15612</v>
      </c>
      <c r="N574">
        <v>230418</v>
      </c>
      <c r="Q574" t="s">
        <v>248</v>
      </c>
      <c r="S574" t="s">
        <v>8460</v>
      </c>
      <c r="T574" t="s">
        <v>10806</v>
      </c>
      <c r="U574" t="s">
        <v>227</v>
      </c>
      <c r="V574" t="s">
        <v>15615</v>
      </c>
      <c r="X574" t="s">
        <v>228</v>
      </c>
      <c r="Z574" t="s">
        <v>229</v>
      </c>
      <c r="AD574" t="s">
        <v>227</v>
      </c>
      <c r="AG574" t="s">
        <v>253</v>
      </c>
    </row>
    <row r="575" spans="1:33">
      <c r="A575" t="s">
        <v>15616</v>
      </c>
      <c r="B575">
        <v>75378636</v>
      </c>
      <c r="C575" t="s">
        <v>15617</v>
      </c>
      <c r="D575" t="s">
        <v>15618</v>
      </c>
      <c r="E575" t="s">
        <v>242</v>
      </c>
      <c r="F575">
        <v>23</v>
      </c>
      <c r="G575" t="s">
        <v>227</v>
      </c>
      <c r="H575">
        <v>29477</v>
      </c>
      <c r="I575" t="s">
        <v>9257</v>
      </c>
      <c r="J575" t="s">
        <v>9256</v>
      </c>
      <c r="K575" t="s">
        <v>9258</v>
      </c>
      <c r="L575">
        <v>19791004</v>
      </c>
      <c r="M575" t="s">
        <v>15616</v>
      </c>
      <c r="N575">
        <v>230418</v>
      </c>
      <c r="Q575" t="s">
        <v>248</v>
      </c>
      <c r="S575" t="s">
        <v>8460</v>
      </c>
      <c r="T575" t="s">
        <v>15619</v>
      </c>
      <c r="U575" t="s">
        <v>227</v>
      </c>
      <c r="V575" t="s">
        <v>15620</v>
      </c>
      <c r="W575" t="s">
        <v>15621</v>
      </c>
      <c r="X575" t="s">
        <v>228</v>
      </c>
      <c r="Z575" t="s">
        <v>229</v>
      </c>
      <c r="AG575" t="s">
        <v>253</v>
      </c>
    </row>
    <row r="576" spans="1:33">
      <c r="A576" t="s">
        <v>15622</v>
      </c>
      <c r="B576">
        <v>75378737</v>
      </c>
      <c r="C576" t="s">
        <v>15623</v>
      </c>
      <c r="D576" t="s">
        <v>15624</v>
      </c>
      <c r="E576" t="s">
        <v>242</v>
      </c>
      <c r="F576">
        <v>23</v>
      </c>
      <c r="G576" t="s">
        <v>227</v>
      </c>
      <c r="H576">
        <v>29477</v>
      </c>
      <c r="I576" t="s">
        <v>9257</v>
      </c>
      <c r="J576" t="s">
        <v>9256</v>
      </c>
      <c r="K576" t="s">
        <v>9258</v>
      </c>
      <c r="L576">
        <v>19810201</v>
      </c>
      <c r="M576" t="s">
        <v>15622</v>
      </c>
      <c r="N576">
        <v>230418</v>
      </c>
      <c r="Q576" t="s">
        <v>248</v>
      </c>
      <c r="S576" t="s">
        <v>8460</v>
      </c>
      <c r="T576" t="s">
        <v>15625</v>
      </c>
      <c r="U576" t="s">
        <v>227</v>
      </c>
      <c r="V576" t="s">
        <v>15626</v>
      </c>
      <c r="X576" t="s">
        <v>228</v>
      </c>
      <c r="Z576" t="s">
        <v>229</v>
      </c>
      <c r="AG576" t="s">
        <v>253</v>
      </c>
    </row>
    <row r="577" spans="1:33">
      <c r="A577" t="s">
        <v>15627</v>
      </c>
      <c r="B577">
        <v>97413731</v>
      </c>
      <c r="C577" t="s">
        <v>15628</v>
      </c>
      <c r="D577" t="s">
        <v>14789</v>
      </c>
      <c r="E577" t="s">
        <v>242</v>
      </c>
      <c r="F577">
        <v>23</v>
      </c>
      <c r="G577" t="s">
        <v>227</v>
      </c>
      <c r="H577">
        <v>29477</v>
      </c>
      <c r="I577" t="s">
        <v>9257</v>
      </c>
      <c r="J577" t="s">
        <v>9256</v>
      </c>
      <c r="K577" t="s">
        <v>9258</v>
      </c>
      <c r="L577">
        <v>19600914</v>
      </c>
      <c r="M577" t="s">
        <v>15627</v>
      </c>
      <c r="N577">
        <v>230418</v>
      </c>
      <c r="Q577" t="s">
        <v>248</v>
      </c>
      <c r="S577" t="s">
        <v>8460</v>
      </c>
      <c r="T577" t="s">
        <v>15629</v>
      </c>
      <c r="U577" t="s">
        <v>227</v>
      </c>
      <c r="V577" t="s">
        <v>15630</v>
      </c>
      <c r="X577" t="s">
        <v>228</v>
      </c>
      <c r="Y577" t="s">
        <v>15631</v>
      </c>
      <c r="Z577" t="s">
        <v>680</v>
      </c>
      <c r="AG577" t="s">
        <v>253</v>
      </c>
    </row>
    <row r="578" spans="1:33">
      <c r="A578" t="s">
        <v>15632</v>
      </c>
      <c r="B578">
        <v>97836841</v>
      </c>
      <c r="C578" t="s">
        <v>15633</v>
      </c>
      <c r="D578" t="s">
        <v>15634</v>
      </c>
      <c r="E578" t="s">
        <v>262</v>
      </c>
      <c r="F578">
        <v>23</v>
      </c>
      <c r="G578" t="s">
        <v>227</v>
      </c>
      <c r="H578">
        <v>29477</v>
      </c>
      <c r="I578" t="s">
        <v>9257</v>
      </c>
      <c r="J578" t="s">
        <v>9256</v>
      </c>
      <c r="K578" t="s">
        <v>9258</v>
      </c>
      <c r="L578">
        <v>20030614</v>
      </c>
      <c r="M578" t="s">
        <v>15632</v>
      </c>
      <c r="N578">
        <v>230418</v>
      </c>
      <c r="Q578" t="s">
        <v>248</v>
      </c>
      <c r="S578" t="s">
        <v>8460</v>
      </c>
      <c r="T578" t="s">
        <v>11742</v>
      </c>
      <c r="U578" t="s">
        <v>227</v>
      </c>
      <c r="V578" t="s">
        <v>15635</v>
      </c>
      <c r="X578" t="s">
        <v>228</v>
      </c>
      <c r="Z578" t="s">
        <v>229</v>
      </c>
      <c r="AD578" t="s">
        <v>227</v>
      </c>
      <c r="AG578" t="s">
        <v>253</v>
      </c>
    </row>
    <row r="579" spans="1:33">
      <c r="A579" t="s">
        <v>15636</v>
      </c>
      <c r="B579">
        <v>85033423</v>
      </c>
      <c r="C579" t="s">
        <v>15637</v>
      </c>
      <c r="D579" t="s">
        <v>15638</v>
      </c>
      <c r="E579" t="s">
        <v>262</v>
      </c>
      <c r="F579">
        <v>23</v>
      </c>
      <c r="G579" t="s">
        <v>227</v>
      </c>
      <c r="H579">
        <v>29477</v>
      </c>
      <c r="I579" t="s">
        <v>9257</v>
      </c>
      <c r="J579" t="s">
        <v>9256</v>
      </c>
      <c r="K579" t="s">
        <v>9258</v>
      </c>
      <c r="L579">
        <v>20030115</v>
      </c>
      <c r="M579" t="s">
        <v>15636</v>
      </c>
      <c r="N579">
        <v>230418</v>
      </c>
      <c r="Q579" t="s">
        <v>248</v>
      </c>
      <c r="S579" t="s">
        <v>8460</v>
      </c>
      <c r="T579" t="s">
        <v>15639</v>
      </c>
      <c r="U579" t="s">
        <v>227</v>
      </c>
      <c r="V579" t="s">
        <v>15640</v>
      </c>
      <c r="X579" t="s">
        <v>228</v>
      </c>
      <c r="Z579" t="s">
        <v>229</v>
      </c>
      <c r="AD579" t="s">
        <v>227</v>
      </c>
      <c r="AG579" t="s">
        <v>253</v>
      </c>
    </row>
    <row r="580" spans="1:33">
      <c r="A580" t="s">
        <v>15641</v>
      </c>
      <c r="B580">
        <v>97898546</v>
      </c>
      <c r="C580" t="s">
        <v>15642</v>
      </c>
      <c r="D580" t="s">
        <v>15643</v>
      </c>
      <c r="E580" t="s">
        <v>262</v>
      </c>
      <c r="F580">
        <v>23</v>
      </c>
      <c r="G580" t="s">
        <v>227</v>
      </c>
      <c r="H580">
        <v>29477</v>
      </c>
      <c r="I580" t="s">
        <v>9257</v>
      </c>
      <c r="J580" t="s">
        <v>9256</v>
      </c>
      <c r="K580" t="s">
        <v>9258</v>
      </c>
      <c r="L580">
        <v>20030421</v>
      </c>
      <c r="M580" t="s">
        <v>15641</v>
      </c>
      <c r="N580">
        <v>230418</v>
      </c>
      <c r="Q580" t="s">
        <v>248</v>
      </c>
      <c r="S580" t="s">
        <v>8460</v>
      </c>
      <c r="T580" t="s">
        <v>11742</v>
      </c>
      <c r="U580" t="s">
        <v>227</v>
      </c>
      <c r="V580" t="s">
        <v>15644</v>
      </c>
      <c r="X580" t="s">
        <v>228</v>
      </c>
      <c r="Z580" t="s">
        <v>229</v>
      </c>
      <c r="AD580" t="s">
        <v>227</v>
      </c>
      <c r="AG580" t="s">
        <v>253</v>
      </c>
    </row>
    <row r="581" spans="1:33">
      <c r="A581" t="s">
        <v>15645</v>
      </c>
      <c r="B581">
        <v>34308422</v>
      </c>
      <c r="C581" t="s">
        <v>15646</v>
      </c>
      <c r="D581" t="s">
        <v>15647</v>
      </c>
      <c r="E581" t="s">
        <v>262</v>
      </c>
      <c r="F581">
        <v>23</v>
      </c>
      <c r="G581" t="s">
        <v>227</v>
      </c>
      <c r="H581">
        <v>29477</v>
      </c>
      <c r="I581" t="s">
        <v>9257</v>
      </c>
      <c r="J581" t="s">
        <v>9256</v>
      </c>
      <c r="K581" t="s">
        <v>9258</v>
      </c>
      <c r="L581">
        <v>19601204</v>
      </c>
      <c r="M581" t="s">
        <v>15645</v>
      </c>
      <c r="N581">
        <v>230418</v>
      </c>
      <c r="Q581" t="s">
        <v>248</v>
      </c>
      <c r="S581" t="s">
        <v>8460</v>
      </c>
      <c r="T581" t="s">
        <v>6510</v>
      </c>
      <c r="U581" t="s">
        <v>227</v>
      </c>
      <c r="V581" t="s">
        <v>15648</v>
      </c>
      <c r="X581" t="s">
        <v>228</v>
      </c>
      <c r="Y581" t="s">
        <v>15649</v>
      </c>
      <c r="Z581" t="s">
        <v>680</v>
      </c>
      <c r="AB581" t="s">
        <v>560</v>
      </c>
      <c r="AD581" t="s">
        <v>560</v>
      </c>
      <c r="AG581" t="s">
        <v>253</v>
      </c>
    </row>
    <row r="582" spans="1:33">
      <c r="A582" t="s">
        <v>15650</v>
      </c>
      <c r="B582">
        <v>97902835</v>
      </c>
      <c r="C582" t="s">
        <v>15651</v>
      </c>
      <c r="D582" t="s">
        <v>15652</v>
      </c>
      <c r="E582" t="s">
        <v>242</v>
      </c>
      <c r="F582">
        <v>23</v>
      </c>
      <c r="G582" t="s">
        <v>227</v>
      </c>
      <c r="H582">
        <v>29477</v>
      </c>
      <c r="I582" t="s">
        <v>9257</v>
      </c>
      <c r="J582" t="s">
        <v>9256</v>
      </c>
      <c r="K582" t="s">
        <v>9258</v>
      </c>
      <c r="L582">
        <v>20031225</v>
      </c>
      <c r="M582" t="s">
        <v>15650</v>
      </c>
      <c r="N582">
        <v>230418</v>
      </c>
      <c r="Q582" t="s">
        <v>248</v>
      </c>
      <c r="S582" t="s">
        <v>8460</v>
      </c>
      <c r="T582" t="s">
        <v>11593</v>
      </c>
      <c r="U582" t="s">
        <v>227</v>
      </c>
      <c r="V582" t="s">
        <v>15653</v>
      </c>
      <c r="X582" t="s">
        <v>228</v>
      </c>
      <c r="Z582" t="s">
        <v>229</v>
      </c>
      <c r="AD582" t="s">
        <v>227</v>
      </c>
      <c r="AG582" t="s">
        <v>253</v>
      </c>
    </row>
    <row r="583" spans="1:33">
      <c r="A583" t="s">
        <v>15654</v>
      </c>
      <c r="B583">
        <v>97836033</v>
      </c>
      <c r="C583" t="s">
        <v>15655</v>
      </c>
      <c r="D583" t="s">
        <v>15656</v>
      </c>
      <c r="E583" t="s">
        <v>262</v>
      </c>
      <c r="F583">
        <v>23</v>
      </c>
      <c r="G583" t="s">
        <v>227</v>
      </c>
      <c r="H583">
        <v>29477</v>
      </c>
      <c r="I583" t="s">
        <v>9257</v>
      </c>
      <c r="J583" t="s">
        <v>9256</v>
      </c>
      <c r="K583" t="s">
        <v>9258</v>
      </c>
      <c r="L583">
        <v>20011218</v>
      </c>
      <c r="M583" t="s">
        <v>15654</v>
      </c>
      <c r="N583">
        <v>230418</v>
      </c>
      <c r="Q583" t="s">
        <v>248</v>
      </c>
      <c r="S583" t="s">
        <v>8460</v>
      </c>
      <c r="T583" t="s">
        <v>9267</v>
      </c>
      <c r="U583" t="s">
        <v>227</v>
      </c>
      <c r="V583" t="s">
        <v>9268</v>
      </c>
      <c r="X583" t="s">
        <v>228</v>
      </c>
      <c r="Z583" t="s">
        <v>229</v>
      </c>
      <c r="AD583" t="s">
        <v>227</v>
      </c>
      <c r="AG583" t="s">
        <v>253</v>
      </c>
    </row>
    <row r="584" spans="1:33">
      <c r="A584" t="s">
        <v>15657</v>
      </c>
      <c r="B584">
        <v>10455621</v>
      </c>
      <c r="C584" t="s">
        <v>15658</v>
      </c>
      <c r="D584" t="s">
        <v>15659</v>
      </c>
      <c r="E584" t="s">
        <v>242</v>
      </c>
      <c r="F584">
        <v>23</v>
      </c>
      <c r="G584" t="s">
        <v>227</v>
      </c>
      <c r="H584">
        <v>8163</v>
      </c>
      <c r="I584" t="s">
        <v>9287</v>
      </c>
      <c r="J584" t="s">
        <v>9286</v>
      </c>
      <c r="K584" t="s">
        <v>9288</v>
      </c>
      <c r="L584">
        <v>19670721</v>
      </c>
      <c r="M584" t="s">
        <v>15657</v>
      </c>
      <c r="N584">
        <v>230012</v>
      </c>
      <c r="Q584" t="s">
        <v>248</v>
      </c>
      <c r="S584" t="s">
        <v>8460</v>
      </c>
      <c r="T584" t="s">
        <v>3295</v>
      </c>
      <c r="U584" t="s">
        <v>227</v>
      </c>
      <c r="V584" t="s">
        <v>15660</v>
      </c>
      <c r="X584" t="s">
        <v>228</v>
      </c>
      <c r="Z584" t="s">
        <v>229</v>
      </c>
    </row>
    <row r="585" spans="1:33">
      <c r="A585" t="s">
        <v>15661</v>
      </c>
      <c r="B585">
        <v>10077520</v>
      </c>
      <c r="C585" t="s">
        <v>15662</v>
      </c>
      <c r="D585" t="s">
        <v>15663</v>
      </c>
      <c r="E585" t="s">
        <v>242</v>
      </c>
      <c r="F585">
        <v>23</v>
      </c>
      <c r="G585" t="s">
        <v>227</v>
      </c>
      <c r="H585">
        <v>8163</v>
      </c>
      <c r="I585" t="s">
        <v>9287</v>
      </c>
      <c r="J585" t="s">
        <v>9286</v>
      </c>
      <c r="K585" t="s">
        <v>9288</v>
      </c>
      <c r="L585">
        <v>19570107</v>
      </c>
      <c r="M585" t="s">
        <v>15661</v>
      </c>
      <c r="N585">
        <v>230012</v>
      </c>
      <c r="Q585" t="s">
        <v>248</v>
      </c>
      <c r="S585" t="s">
        <v>8460</v>
      </c>
      <c r="T585" t="s">
        <v>5038</v>
      </c>
      <c r="U585" t="s">
        <v>227</v>
      </c>
      <c r="V585" t="s">
        <v>15664</v>
      </c>
      <c r="X585" t="s">
        <v>267</v>
      </c>
      <c r="Z585" t="s">
        <v>229</v>
      </c>
      <c r="AG585" t="s">
        <v>253</v>
      </c>
    </row>
    <row r="586" spans="1:33">
      <c r="A586" t="s">
        <v>15665</v>
      </c>
      <c r="B586">
        <v>10088118</v>
      </c>
      <c r="C586" t="s">
        <v>15666</v>
      </c>
      <c r="D586" t="s">
        <v>15667</v>
      </c>
      <c r="E586" t="s">
        <v>242</v>
      </c>
      <c r="F586">
        <v>23</v>
      </c>
      <c r="G586" t="s">
        <v>227</v>
      </c>
      <c r="H586">
        <v>8163</v>
      </c>
      <c r="I586" t="s">
        <v>9287</v>
      </c>
      <c r="J586" t="s">
        <v>9286</v>
      </c>
      <c r="K586" t="s">
        <v>9288</v>
      </c>
      <c r="L586">
        <v>19620910</v>
      </c>
      <c r="M586" t="s">
        <v>15665</v>
      </c>
      <c r="N586">
        <v>230012</v>
      </c>
      <c r="Q586" t="s">
        <v>248</v>
      </c>
      <c r="S586" t="s">
        <v>8460</v>
      </c>
      <c r="T586" t="s">
        <v>15668</v>
      </c>
      <c r="U586" t="s">
        <v>227</v>
      </c>
      <c r="V586" t="s">
        <v>15669</v>
      </c>
      <c r="X586" t="s">
        <v>228</v>
      </c>
      <c r="Z586" t="s">
        <v>229</v>
      </c>
    </row>
    <row r="587" spans="1:33">
      <c r="A587" t="s">
        <v>15670</v>
      </c>
      <c r="B587">
        <v>10063818</v>
      </c>
      <c r="C587" t="s">
        <v>9291</v>
      </c>
      <c r="D587" t="s">
        <v>15671</v>
      </c>
      <c r="E587" t="s">
        <v>242</v>
      </c>
      <c r="F587">
        <v>23</v>
      </c>
      <c r="G587" t="s">
        <v>227</v>
      </c>
      <c r="H587">
        <v>8163</v>
      </c>
      <c r="I587" t="s">
        <v>9287</v>
      </c>
      <c r="J587" t="s">
        <v>9286</v>
      </c>
      <c r="K587" t="s">
        <v>9288</v>
      </c>
      <c r="L587">
        <v>19660303</v>
      </c>
      <c r="M587" t="s">
        <v>15670</v>
      </c>
      <c r="N587">
        <v>230012</v>
      </c>
      <c r="Q587" t="s">
        <v>248</v>
      </c>
      <c r="S587" t="s">
        <v>8460</v>
      </c>
      <c r="T587" t="s">
        <v>9296</v>
      </c>
      <c r="U587" t="s">
        <v>227</v>
      </c>
      <c r="V587" t="s">
        <v>15672</v>
      </c>
      <c r="X587" t="s">
        <v>228</v>
      </c>
      <c r="Z587" t="s">
        <v>229</v>
      </c>
    </row>
    <row r="588" spans="1:33">
      <c r="A588" t="s">
        <v>15673</v>
      </c>
      <c r="B588">
        <v>10480518</v>
      </c>
      <c r="C588" t="s">
        <v>15674</v>
      </c>
      <c r="D588" t="s">
        <v>15675</v>
      </c>
      <c r="E588" t="s">
        <v>242</v>
      </c>
      <c r="F588">
        <v>23</v>
      </c>
      <c r="G588" t="s">
        <v>227</v>
      </c>
      <c r="H588">
        <v>8163</v>
      </c>
      <c r="I588" t="s">
        <v>9287</v>
      </c>
      <c r="J588" t="s">
        <v>9286</v>
      </c>
      <c r="K588" t="s">
        <v>9288</v>
      </c>
      <c r="L588">
        <v>19721002</v>
      </c>
      <c r="M588" t="s">
        <v>15673</v>
      </c>
      <c r="N588">
        <v>230012</v>
      </c>
      <c r="Q588" t="s">
        <v>248</v>
      </c>
      <c r="S588" t="s">
        <v>8460</v>
      </c>
      <c r="T588" t="s">
        <v>8685</v>
      </c>
      <c r="U588" t="s">
        <v>227</v>
      </c>
      <c r="V588" t="s">
        <v>15676</v>
      </c>
      <c r="X588" t="s">
        <v>228</v>
      </c>
      <c r="Z588" t="s">
        <v>229</v>
      </c>
    </row>
    <row r="589" spans="1:33">
      <c r="A589" t="s">
        <v>15677</v>
      </c>
      <c r="B589">
        <v>10063717</v>
      </c>
      <c r="C589" t="s">
        <v>15678</v>
      </c>
      <c r="D589" t="s">
        <v>15679</v>
      </c>
      <c r="E589" t="s">
        <v>242</v>
      </c>
      <c r="F589">
        <v>23</v>
      </c>
      <c r="G589" t="s">
        <v>227</v>
      </c>
      <c r="H589">
        <v>8163</v>
      </c>
      <c r="I589" t="s">
        <v>9287</v>
      </c>
      <c r="J589" t="s">
        <v>9286</v>
      </c>
      <c r="K589" t="s">
        <v>9288</v>
      </c>
      <c r="L589">
        <v>19631019</v>
      </c>
      <c r="M589" t="s">
        <v>15677</v>
      </c>
      <c r="N589">
        <v>230012</v>
      </c>
      <c r="Q589" t="s">
        <v>248</v>
      </c>
      <c r="S589" t="s">
        <v>8460</v>
      </c>
      <c r="T589" t="s">
        <v>15680</v>
      </c>
      <c r="U589" t="s">
        <v>227</v>
      </c>
      <c r="V589" t="s">
        <v>15681</v>
      </c>
      <c r="X589" t="s">
        <v>228</v>
      </c>
      <c r="Z589" t="s">
        <v>229</v>
      </c>
      <c r="AG589" t="s">
        <v>253</v>
      </c>
    </row>
    <row r="590" spans="1:33">
      <c r="A590" t="s">
        <v>15682</v>
      </c>
      <c r="B590">
        <v>10130712</v>
      </c>
      <c r="C590" t="s">
        <v>15683</v>
      </c>
      <c r="D590" t="s">
        <v>15684</v>
      </c>
      <c r="E590" t="s">
        <v>242</v>
      </c>
      <c r="F590">
        <v>23</v>
      </c>
      <c r="G590" t="s">
        <v>227</v>
      </c>
      <c r="H590">
        <v>8168</v>
      </c>
      <c r="I590" t="s">
        <v>9300</v>
      </c>
      <c r="J590" t="s">
        <v>9299</v>
      </c>
      <c r="K590" t="s">
        <v>9301</v>
      </c>
      <c r="L590">
        <v>19531216</v>
      </c>
      <c r="M590" t="s">
        <v>15682</v>
      </c>
      <c r="N590">
        <v>230020</v>
      </c>
      <c r="O590" t="s">
        <v>247</v>
      </c>
      <c r="Q590" t="s">
        <v>248</v>
      </c>
      <c r="S590" t="s">
        <v>8460</v>
      </c>
      <c r="T590" t="s">
        <v>15685</v>
      </c>
      <c r="U590" t="s">
        <v>227</v>
      </c>
      <c r="V590" t="s">
        <v>15686</v>
      </c>
      <c r="X590" t="s">
        <v>267</v>
      </c>
      <c r="Z590" t="s">
        <v>229</v>
      </c>
      <c r="AG590" t="s">
        <v>253</v>
      </c>
    </row>
    <row r="591" spans="1:33">
      <c r="A591" t="s">
        <v>15687</v>
      </c>
      <c r="B591">
        <v>10112055</v>
      </c>
      <c r="C591" t="s">
        <v>15688</v>
      </c>
      <c r="D591" t="s">
        <v>15689</v>
      </c>
      <c r="E591" t="s">
        <v>242</v>
      </c>
      <c r="F591">
        <v>23</v>
      </c>
      <c r="G591" t="s">
        <v>227</v>
      </c>
      <c r="H591">
        <v>8168</v>
      </c>
      <c r="I591" t="s">
        <v>9300</v>
      </c>
      <c r="J591" t="s">
        <v>9299</v>
      </c>
      <c r="K591" t="s">
        <v>9301</v>
      </c>
      <c r="L591">
        <v>19441104</v>
      </c>
      <c r="M591" t="s">
        <v>15687</v>
      </c>
      <c r="N591">
        <v>230020</v>
      </c>
      <c r="O591" t="s">
        <v>247</v>
      </c>
      <c r="Q591" t="s">
        <v>248</v>
      </c>
      <c r="S591" t="s">
        <v>8460</v>
      </c>
      <c r="T591" t="s">
        <v>8737</v>
      </c>
      <c r="U591" t="s">
        <v>227</v>
      </c>
      <c r="V591" t="s">
        <v>15690</v>
      </c>
      <c r="X591" t="s">
        <v>343</v>
      </c>
      <c r="Z591" t="s">
        <v>229</v>
      </c>
      <c r="AG591" t="s">
        <v>253</v>
      </c>
    </row>
    <row r="592" spans="1:33">
      <c r="A592" t="s">
        <v>15691</v>
      </c>
      <c r="B592">
        <v>55542930</v>
      </c>
      <c r="C592" t="s">
        <v>15692</v>
      </c>
      <c r="D592" t="s">
        <v>15693</v>
      </c>
      <c r="E592" t="s">
        <v>242</v>
      </c>
      <c r="F592">
        <v>23</v>
      </c>
      <c r="G592" t="s">
        <v>227</v>
      </c>
      <c r="H592">
        <v>8168</v>
      </c>
      <c r="I592" t="s">
        <v>9300</v>
      </c>
      <c r="J592" t="s">
        <v>9299</v>
      </c>
      <c r="K592" t="s">
        <v>9301</v>
      </c>
      <c r="L592">
        <v>19830214</v>
      </c>
      <c r="M592" t="s">
        <v>15691</v>
      </c>
      <c r="N592">
        <v>230020</v>
      </c>
      <c r="O592" t="s">
        <v>247</v>
      </c>
      <c r="Q592" t="s">
        <v>248</v>
      </c>
      <c r="S592" t="s">
        <v>8460</v>
      </c>
      <c r="T592" t="s">
        <v>15694</v>
      </c>
      <c r="U592" t="s">
        <v>227</v>
      </c>
      <c r="V592" t="s">
        <v>15695</v>
      </c>
      <c r="X592" t="s">
        <v>267</v>
      </c>
      <c r="Z592" t="s">
        <v>229</v>
      </c>
      <c r="AA592" t="s">
        <v>15696</v>
      </c>
      <c r="AB592" t="s">
        <v>227</v>
      </c>
      <c r="AD592" t="s">
        <v>227</v>
      </c>
      <c r="AF592" t="s">
        <v>15697</v>
      </c>
      <c r="AG592" t="s">
        <v>253</v>
      </c>
    </row>
    <row r="593" spans="1:34">
      <c r="A593" t="s">
        <v>15698</v>
      </c>
      <c r="B593">
        <v>10465723</v>
      </c>
      <c r="C593" t="s">
        <v>15699</v>
      </c>
      <c r="D593" t="s">
        <v>15700</v>
      </c>
      <c r="E593" t="s">
        <v>242</v>
      </c>
      <c r="F593">
        <v>23</v>
      </c>
      <c r="G593" t="s">
        <v>227</v>
      </c>
      <c r="H593">
        <v>8168</v>
      </c>
      <c r="I593" t="s">
        <v>9300</v>
      </c>
      <c r="J593" t="s">
        <v>9299</v>
      </c>
      <c r="K593" t="s">
        <v>9301</v>
      </c>
      <c r="L593">
        <v>19730908</v>
      </c>
      <c r="M593" t="s">
        <v>15698</v>
      </c>
      <c r="N593">
        <v>230020</v>
      </c>
      <c r="O593" t="s">
        <v>247</v>
      </c>
      <c r="Q593" t="s">
        <v>248</v>
      </c>
      <c r="S593" t="s">
        <v>8460</v>
      </c>
      <c r="T593" t="s">
        <v>12142</v>
      </c>
      <c r="U593" t="s">
        <v>227</v>
      </c>
      <c r="V593" t="s">
        <v>15701</v>
      </c>
      <c r="X593" t="s">
        <v>267</v>
      </c>
      <c r="Z593" t="s">
        <v>229</v>
      </c>
      <c r="AG593" t="s">
        <v>253</v>
      </c>
    </row>
    <row r="594" spans="1:34">
      <c r="A594" t="s">
        <v>15702</v>
      </c>
      <c r="B594">
        <v>69874741</v>
      </c>
      <c r="C594" t="s">
        <v>15703</v>
      </c>
      <c r="D594" t="s">
        <v>15704</v>
      </c>
      <c r="E594" t="s">
        <v>242</v>
      </c>
      <c r="F594">
        <v>23</v>
      </c>
      <c r="G594" t="s">
        <v>227</v>
      </c>
      <c r="H594">
        <v>8168</v>
      </c>
      <c r="I594" t="s">
        <v>9300</v>
      </c>
      <c r="J594" t="s">
        <v>9299</v>
      </c>
      <c r="K594" t="s">
        <v>9301</v>
      </c>
      <c r="L594">
        <v>19880521</v>
      </c>
      <c r="M594" t="s">
        <v>15702</v>
      </c>
      <c r="N594">
        <v>230020</v>
      </c>
      <c r="O594" t="s">
        <v>247</v>
      </c>
      <c r="Q594" t="s">
        <v>248</v>
      </c>
      <c r="S594" t="s">
        <v>8460</v>
      </c>
      <c r="T594" t="s">
        <v>15705</v>
      </c>
      <c r="U594" t="s">
        <v>227</v>
      </c>
      <c r="V594" t="s">
        <v>15706</v>
      </c>
      <c r="W594" t="s">
        <v>15707</v>
      </c>
      <c r="X594" t="s">
        <v>267</v>
      </c>
      <c r="Z594" t="s">
        <v>229</v>
      </c>
      <c r="AB594" t="s">
        <v>227</v>
      </c>
      <c r="AG594" t="s">
        <v>253</v>
      </c>
      <c r="AH594" t="s">
        <v>227</v>
      </c>
    </row>
    <row r="595" spans="1:34">
      <c r="A595" t="s">
        <v>15708</v>
      </c>
      <c r="B595">
        <v>10066922</v>
      </c>
      <c r="C595" t="s">
        <v>15709</v>
      </c>
      <c r="D595" t="s">
        <v>15710</v>
      </c>
      <c r="E595" t="s">
        <v>242</v>
      </c>
      <c r="F595">
        <v>23</v>
      </c>
      <c r="G595" t="s">
        <v>227</v>
      </c>
      <c r="H595">
        <v>8168</v>
      </c>
      <c r="I595" t="s">
        <v>9300</v>
      </c>
      <c r="J595" t="s">
        <v>9299</v>
      </c>
      <c r="K595" t="s">
        <v>9301</v>
      </c>
      <c r="L595">
        <v>19481209</v>
      </c>
      <c r="M595" t="s">
        <v>15708</v>
      </c>
      <c r="N595">
        <v>230020</v>
      </c>
      <c r="O595" t="s">
        <v>247</v>
      </c>
      <c r="Q595" t="s">
        <v>248</v>
      </c>
      <c r="S595" t="s">
        <v>8460</v>
      </c>
      <c r="T595" t="s">
        <v>15685</v>
      </c>
      <c r="U595" t="s">
        <v>227</v>
      </c>
      <c r="V595" t="s">
        <v>15711</v>
      </c>
      <c r="X595" t="s">
        <v>343</v>
      </c>
      <c r="Z595" t="s">
        <v>229</v>
      </c>
      <c r="AG595" t="s">
        <v>253</v>
      </c>
    </row>
    <row r="596" spans="1:34">
      <c r="A596" t="s">
        <v>15712</v>
      </c>
      <c r="B596">
        <v>10091819</v>
      </c>
      <c r="C596" t="s">
        <v>15713</v>
      </c>
      <c r="D596" t="s">
        <v>15714</v>
      </c>
      <c r="E596" t="s">
        <v>242</v>
      </c>
      <c r="F596">
        <v>23</v>
      </c>
      <c r="G596" t="s">
        <v>227</v>
      </c>
      <c r="H596">
        <v>8168</v>
      </c>
      <c r="I596" t="s">
        <v>9300</v>
      </c>
      <c r="J596" t="s">
        <v>9299</v>
      </c>
      <c r="K596" t="s">
        <v>9301</v>
      </c>
      <c r="L596">
        <v>19600613</v>
      </c>
      <c r="M596" t="s">
        <v>15712</v>
      </c>
      <c r="N596">
        <v>230020</v>
      </c>
      <c r="O596" t="s">
        <v>247</v>
      </c>
      <c r="Q596" t="s">
        <v>248</v>
      </c>
      <c r="S596" t="s">
        <v>8460</v>
      </c>
      <c r="T596" t="s">
        <v>15715</v>
      </c>
      <c r="U596" t="s">
        <v>227</v>
      </c>
      <c r="V596" t="s">
        <v>15716</v>
      </c>
      <c r="X596" t="s">
        <v>349</v>
      </c>
      <c r="Z596" t="s">
        <v>229</v>
      </c>
      <c r="AG596" t="s">
        <v>253</v>
      </c>
    </row>
    <row r="597" spans="1:34">
      <c r="A597" t="s">
        <v>15717</v>
      </c>
      <c r="B597">
        <v>10157418</v>
      </c>
      <c r="C597" t="s">
        <v>15718</v>
      </c>
      <c r="D597" t="s">
        <v>15719</v>
      </c>
      <c r="E597" t="s">
        <v>242</v>
      </c>
      <c r="F597">
        <v>23</v>
      </c>
      <c r="G597" t="s">
        <v>227</v>
      </c>
      <c r="H597">
        <v>8168</v>
      </c>
      <c r="I597" t="s">
        <v>9300</v>
      </c>
      <c r="J597" t="s">
        <v>9299</v>
      </c>
      <c r="K597" t="s">
        <v>9301</v>
      </c>
      <c r="L597">
        <v>19620919</v>
      </c>
      <c r="M597" t="s">
        <v>15717</v>
      </c>
      <c r="N597">
        <v>230020</v>
      </c>
      <c r="O597" t="s">
        <v>247</v>
      </c>
      <c r="Q597" t="s">
        <v>248</v>
      </c>
      <c r="S597" t="s">
        <v>8460</v>
      </c>
      <c r="T597" t="s">
        <v>6109</v>
      </c>
      <c r="U597" t="s">
        <v>227</v>
      </c>
      <c r="V597" t="s">
        <v>15720</v>
      </c>
      <c r="X597" t="s">
        <v>349</v>
      </c>
      <c r="Z597" t="s">
        <v>229</v>
      </c>
      <c r="AG597" t="s">
        <v>253</v>
      </c>
    </row>
    <row r="598" spans="1:34">
      <c r="A598" t="s">
        <v>15721</v>
      </c>
      <c r="B598">
        <v>10143099</v>
      </c>
      <c r="C598" t="s">
        <v>15722</v>
      </c>
      <c r="D598" t="s">
        <v>15723</v>
      </c>
      <c r="E598" t="s">
        <v>242</v>
      </c>
      <c r="F598">
        <v>23</v>
      </c>
      <c r="G598" t="s">
        <v>227</v>
      </c>
      <c r="H598">
        <v>8168</v>
      </c>
      <c r="I598" t="s">
        <v>9300</v>
      </c>
      <c r="J598" t="s">
        <v>9299</v>
      </c>
      <c r="K598" t="s">
        <v>9301</v>
      </c>
      <c r="L598">
        <v>19520523</v>
      </c>
      <c r="M598" t="s">
        <v>15721</v>
      </c>
      <c r="N598">
        <v>230020</v>
      </c>
      <c r="O598" t="s">
        <v>247</v>
      </c>
      <c r="Q598" t="s">
        <v>248</v>
      </c>
      <c r="S598" t="s">
        <v>8460</v>
      </c>
      <c r="T598" t="s">
        <v>12252</v>
      </c>
      <c r="U598" t="s">
        <v>227</v>
      </c>
      <c r="V598" t="s">
        <v>15724</v>
      </c>
      <c r="X598" t="s">
        <v>343</v>
      </c>
      <c r="Z598" t="s">
        <v>229</v>
      </c>
      <c r="AG598" t="s">
        <v>253</v>
      </c>
    </row>
    <row r="599" spans="1:34">
      <c r="A599" t="s">
        <v>15725</v>
      </c>
      <c r="B599">
        <v>39257733</v>
      </c>
      <c r="C599" t="s">
        <v>15726</v>
      </c>
      <c r="D599" t="s">
        <v>15727</v>
      </c>
      <c r="E599" t="s">
        <v>262</v>
      </c>
      <c r="F599">
        <v>23</v>
      </c>
      <c r="G599" t="s">
        <v>227</v>
      </c>
      <c r="H599">
        <v>8168</v>
      </c>
      <c r="I599" t="s">
        <v>9300</v>
      </c>
      <c r="J599" t="s">
        <v>9299</v>
      </c>
      <c r="K599" t="s">
        <v>9301</v>
      </c>
      <c r="L599">
        <v>19940130</v>
      </c>
      <c r="M599" t="s">
        <v>15725</v>
      </c>
      <c r="N599">
        <v>230020</v>
      </c>
      <c r="O599" t="s">
        <v>247</v>
      </c>
      <c r="Q599" t="s">
        <v>248</v>
      </c>
      <c r="S599" t="s">
        <v>8460</v>
      </c>
      <c r="T599" t="s">
        <v>12252</v>
      </c>
      <c r="U599" t="s">
        <v>227</v>
      </c>
      <c r="V599" t="s">
        <v>15724</v>
      </c>
      <c r="X599" t="s">
        <v>267</v>
      </c>
      <c r="Z599" t="s">
        <v>229</v>
      </c>
      <c r="AA599" t="s">
        <v>15728</v>
      </c>
      <c r="AB599" t="s">
        <v>227</v>
      </c>
      <c r="AD599" t="s">
        <v>227</v>
      </c>
      <c r="AG599" t="s">
        <v>253</v>
      </c>
    </row>
    <row r="600" spans="1:34">
      <c r="A600" t="s">
        <v>15729</v>
      </c>
      <c r="B600">
        <v>10432717</v>
      </c>
      <c r="C600" t="s">
        <v>15730</v>
      </c>
      <c r="D600" t="s">
        <v>15731</v>
      </c>
      <c r="E600" t="s">
        <v>242</v>
      </c>
      <c r="F600">
        <v>23</v>
      </c>
      <c r="G600" t="s">
        <v>227</v>
      </c>
      <c r="H600">
        <v>8168</v>
      </c>
      <c r="I600" t="s">
        <v>9300</v>
      </c>
      <c r="J600" t="s">
        <v>9299</v>
      </c>
      <c r="K600" t="s">
        <v>9301</v>
      </c>
      <c r="L600">
        <v>19670524</v>
      </c>
      <c r="M600" t="s">
        <v>15729</v>
      </c>
      <c r="N600">
        <v>230020</v>
      </c>
      <c r="O600" t="s">
        <v>247</v>
      </c>
      <c r="Q600" t="s">
        <v>248</v>
      </c>
      <c r="S600" t="s">
        <v>8460</v>
      </c>
      <c r="T600" t="s">
        <v>10519</v>
      </c>
      <c r="U600" t="s">
        <v>227</v>
      </c>
      <c r="V600" t="s">
        <v>15732</v>
      </c>
      <c r="X600" t="s">
        <v>267</v>
      </c>
      <c r="Z600" t="s">
        <v>229</v>
      </c>
      <c r="AG600" t="s">
        <v>253</v>
      </c>
    </row>
    <row r="601" spans="1:34">
      <c r="A601" t="s">
        <v>15733</v>
      </c>
      <c r="B601">
        <v>10082516</v>
      </c>
      <c r="C601" t="s">
        <v>15734</v>
      </c>
      <c r="D601" t="s">
        <v>15735</v>
      </c>
      <c r="E601" t="s">
        <v>242</v>
      </c>
      <c r="F601">
        <v>23</v>
      </c>
      <c r="G601" t="s">
        <v>227</v>
      </c>
      <c r="H601">
        <v>8168</v>
      </c>
      <c r="I601" t="s">
        <v>9300</v>
      </c>
      <c r="J601" t="s">
        <v>9299</v>
      </c>
      <c r="K601" t="s">
        <v>9301</v>
      </c>
      <c r="L601">
        <v>19430924</v>
      </c>
      <c r="M601" t="s">
        <v>15733</v>
      </c>
      <c r="N601">
        <v>230020</v>
      </c>
      <c r="O601" t="s">
        <v>247</v>
      </c>
      <c r="Q601" t="s">
        <v>248</v>
      </c>
      <c r="S601" t="s">
        <v>8460</v>
      </c>
      <c r="T601" t="s">
        <v>15736</v>
      </c>
      <c r="U601" t="s">
        <v>227</v>
      </c>
      <c r="V601" t="s">
        <v>15737</v>
      </c>
      <c r="X601" t="s">
        <v>343</v>
      </c>
      <c r="Z601" t="s">
        <v>229</v>
      </c>
      <c r="AG601" t="s">
        <v>253</v>
      </c>
    </row>
    <row r="602" spans="1:34">
      <c r="A602" t="s">
        <v>15738</v>
      </c>
      <c r="B602">
        <v>76665030</v>
      </c>
      <c r="C602" t="s">
        <v>15739</v>
      </c>
      <c r="D602" t="s">
        <v>15740</v>
      </c>
      <c r="E602" t="s">
        <v>242</v>
      </c>
      <c r="F602">
        <v>23</v>
      </c>
      <c r="G602" t="s">
        <v>227</v>
      </c>
      <c r="H602">
        <v>8168</v>
      </c>
      <c r="I602" t="s">
        <v>9300</v>
      </c>
      <c r="J602" t="s">
        <v>9299</v>
      </c>
      <c r="K602" t="s">
        <v>9301</v>
      </c>
      <c r="L602">
        <v>19900918</v>
      </c>
      <c r="M602" t="s">
        <v>15738</v>
      </c>
      <c r="N602">
        <v>230020</v>
      </c>
      <c r="O602" t="s">
        <v>247</v>
      </c>
      <c r="Q602" t="s">
        <v>248</v>
      </c>
      <c r="S602" t="s">
        <v>8460</v>
      </c>
      <c r="T602" t="s">
        <v>15741</v>
      </c>
      <c r="U602" t="s">
        <v>227</v>
      </c>
      <c r="V602" t="s">
        <v>15742</v>
      </c>
      <c r="X602" t="s">
        <v>267</v>
      </c>
      <c r="Z602" t="s">
        <v>229</v>
      </c>
      <c r="AG602" t="s">
        <v>253</v>
      </c>
    </row>
    <row r="603" spans="1:34">
      <c r="A603" t="s">
        <v>15743</v>
      </c>
      <c r="B603">
        <v>10467018</v>
      </c>
      <c r="C603" t="s">
        <v>15744</v>
      </c>
      <c r="D603" t="s">
        <v>15745</v>
      </c>
      <c r="E603" t="s">
        <v>242</v>
      </c>
      <c r="F603">
        <v>23</v>
      </c>
      <c r="G603" t="s">
        <v>227</v>
      </c>
      <c r="H603">
        <v>8168</v>
      </c>
      <c r="I603" t="s">
        <v>9300</v>
      </c>
      <c r="J603" t="s">
        <v>9299</v>
      </c>
      <c r="K603" t="s">
        <v>9301</v>
      </c>
      <c r="L603">
        <v>19690412</v>
      </c>
      <c r="M603" t="s">
        <v>15743</v>
      </c>
      <c r="N603">
        <v>230020</v>
      </c>
      <c r="O603" t="s">
        <v>247</v>
      </c>
      <c r="Q603" t="s">
        <v>248</v>
      </c>
      <c r="S603" t="s">
        <v>8460</v>
      </c>
      <c r="T603" t="s">
        <v>12012</v>
      </c>
      <c r="U603" t="s">
        <v>227</v>
      </c>
      <c r="V603" t="s">
        <v>15746</v>
      </c>
      <c r="X603" t="s">
        <v>267</v>
      </c>
      <c r="Z603" t="s">
        <v>229</v>
      </c>
      <c r="AG603" t="s">
        <v>253</v>
      </c>
    </row>
    <row r="604" spans="1:34">
      <c r="A604" t="s">
        <v>15747</v>
      </c>
      <c r="B604">
        <v>10077722</v>
      </c>
      <c r="C604" t="s">
        <v>15748</v>
      </c>
      <c r="D604" t="s">
        <v>15749</v>
      </c>
      <c r="E604" t="s">
        <v>262</v>
      </c>
      <c r="F604">
        <v>23</v>
      </c>
      <c r="G604" t="s">
        <v>227</v>
      </c>
      <c r="H604">
        <v>8168</v>
      </c>
      <c r="I604" t="s">
        <v>9300</v>
      </c>
      <c r="J604" t="s">
        <v>9299</v>
      </c>
      <c r="K604" t="s">
        <v>9301</v>
      </c>
      <c r="L604">
        <v>19750825</v>
      </c>
      <c r="M604" t="s">
        <v>15747</v>
      </c>
      <c r="N604">
        <v>230020</v>
      </c>
      <c r="O604" t="s">
        <v>247</v>
      </c>
      <c r="Q604" t="s">
        <v>248</v>
      </c>
      <c r="S604" t="s">
        <v>8460</v>
      </c>
      <c r="T604" t="s">
        <v>15750</v>
      </c>
      <c r="U604" t="s">
        <v>227</v>
      </c>
      <c r="V604" t="s">
        <v>15746</v>
      </c>
      <c r="X604" t="s">
        <v>267</v>
      </c>
      <c r="Z604" t="s">
        <v>229</v>
      </c>
      <c r="AG604" t="s">
        <v>253</v>
      </c>
    </row>
    <row r="605" spans="1:34">
      <c r="A605" t="s">
        <v>15751</v>
      </c>
      <c r="B605">
        <v>16858735</v>
      </c>
      <c r="C605" t="s">
        <v>15752</v>
      </c>
      <c r="D605" t="s">
        <v>15753</v>
      </c>
      <c r="E605" t="s">
        <v>242</v>
      </c>
      <c r="F605">
        <v>23</v>
      </c>
      <c r="G605" t="s">
        <v>227</v>
      </c>
      <c r="H605">
        <v>8168</v>
      </c>
      <c r="I605" t="s">
        <v>9300</v>
      </c>
      <c r="J605" t="s">
        <v>9299</v>
      </c>
      <c r="K605" t="s">
        <v>9301</v>
      </c>
      <c r="L605">
        <v>19810611</v>
      </c>
      <c r="M605" t="s">
        <v>15751</v>
      </c>
      <c r="N605">
        <v>230020</v>
      </c>
      <c r="O605" t="s">
        <v>247</v>
      </c>
      <c r="Q605" t="s">
        <v>248</v>
      </c>
      <c r="S605" t="s">
        <v>8460</v>
      </c>
      <c r="T605" t="s">
        <v>15754</v>
      </c>
      <c r="U605" t="s">
        <v>227</v>
      </c>
      <c r="V605" t="s">
        <v>15755</v>
      </c>
      <c r="X605" t="s">
        <v>267</v>
      </c>
      <c r="Z605" t="s">
        <v>229</v>
      </c>
      <c r="AG605" t="s">
        <v>253</v>
      </c>
    </row>
    <row r="606" spans="1:34">
      <c r="A606" t="s">
        <v>15756</v>
      </c>
      <c r="B606">
        <v>10476725</v>
      </c>
      <c r="C606" t="s">
        <v>15757</v>
      </c>
      <c r="D606" t="s">
        <v>15758</v>
      </c>
      <c r="E606" t="s">
        <v>242</v>
      </c>
      <c r="F606">
        <v>23</v>
      </c>
      <c r="G606" t="s">
        <v>227</v>
      </c>
      <c r="H606">
        <v>8168</v>
      </c>
      <c r="I606" t="s">
        <v>9300</v>
      </c>
      <c r="J606" t="s">
        <v>9299</v>
      </c>
      <c r="K606" t="s">
        <v>9301</v>
      </c>
      <c r="L606">
        <v>19741007</v>
      </c>
      <c r="M606" t="s">
        <v>15756</v>
      </c>
      <c r="N606">
        <v>230020</v>
      </c>
      <c r="O606" t="s">
        <v>247</v>
      </c>
      <c r="Q606" t="s">
        <v>248</v>
      </c>
      <c r="S606" t="s">
        <v>8460</v>
      </c>
      <c r="T606" t="s">
        <v>2753</v>
      </c>
      <c r="U606" t="s">
        <v>227</v>
      </c>
      <c r="V606" t="s">
        <v>15759</v>
      </c>
      <c r="X606" t="s">
        <v>267</v>
      </c>
      <c r="Z606" t="s">
        <v>229</v>
      </c>
      <c r="AG606" t="s">
        <v>253</v>
      </c>
    </row>
    <row r="607" spans="1:34">
      <c r="A607" t="s">
        <v>15760</v>
      </c>
      <c r="B607">
        <v>10454923</v>
      </c>
      <c r="C607" t="s">
        <v>15761</v>
      </c>
      <c r="D607" t="s">
        <v>15762</v>
      </c>
      <c r="E607" t="s">
        <v>242</v>
      </c>
      <c r="F607">
        <v>23</v>
      </c>
      <c r="G607" t="s">
        <v>227</v>
      </c>
      <c r="H607">
        <v>8168</v>
      </c>
      <c r="I607" t="s">
        <v>9300</v>
      </c>
      <c r="J607" t="s">
        <v>9299</v>
      </c>
      <c r="K607" t="s">
        <v>9301</v>
      </c>
      <c r="L607">
        <v>19670513</v>
      </c>
      <c r="M607" t="s">
        <v>15760</v>
      </c>
      <c r="N607">
        <v>230020</v>
      </c>
      <c r="O607" t="s">
        <v>247</v>
      </c>
      <c r="Q607" t="s">
        <v>248</v>
      </c>
      <c r="S607" t="s">
        <v>8460</v>
      </c>
      <c r="T607" t="s">
        <v>15763</v>
      </c>
      <c r="U607" t="s">
        <v>227</v>
      </c>
      <c r="V607" t="s">
        <v>15764</v>
      </c>
      <c r="X607" t="s">
        <v>267</v>
      </c>
      <c r="Z607" t="s">
        <v>229</v>
      </c>
      <c r="AG607" t="s">
        <v>253</v>
      </c>
    </row>
    <row r="608" spans="1:34">
      <c r="A608" t="s">
        <v>15765</v>
      </c>
      <c r="B608">
        <v>10456218</v>
      </c>
      <c r="C608" t="s">
        <v>15766</v>
      </c>
      <c r="D608" t="s">
        <v>15767</v>
      </c>
      <c r="E608" t="s">
        <v>262</v>
      </c>
      <c r="F608">
        <v>23</v>
      </c>
      <c r="G608" t="s">
        <v>227</v>
      </c>
      <c r="H608">
        <v>8168</v>
      </c>
      <c r="I608" t="s">
        <v>9300</v>
      </c>
      <c r="J608" t="s">
        <v>9299</v>
      </c>
      <c r="K608" t="s">
        <v>9301</v>
      </c>
      <c r="L608">
        <v>19670825</v>
      </c>
      <c r="M608" t="s">
        <v>15765</v>
      </c>
      <c r="N608">
        <v>230020</v>
      </c>
      <c r="O608" t="s">
        <v>247</v>
      </c>
      <c r="Q608" t="s">
        <v>248</v>
      </c>
      <c r="S608" t="s">
        <v>8460</v>
      </c>
      <c r="T608" t="s">
        <v>15768</v>
      </c>
      <c r="U608" t="s">
        <v>227</v>
      </c>
      <c r="V608" t="s">
        <v>15769</v>
      </c>
      <c r="X608" t="s">
        <v>267</v>
      </c>
      <c r="Z608" t="s">
        <v>229</v>
      </c>
      <c r="AG608" t="s">
        <v>253</v>
      </c>
    </row>
    <row r="609" spans="1:33">
      <c r="A609" t="s">
        <v>15770</v>
      </c>
      <c r="B609">
        <v>73612423</v>
      </c>
      <c r="C609" t="s">
        <v>15771</v>
      </c>
      <c r="D609" t="s">
        <v>15772</v>
      </c>
      <c r="E609" t="s">
        <v>262</v>
      </c>
      <c r="F609">
        <v>23</v>
      </c>
      <c r="G609" t="s">
        <v>227</v>
      </c>
      <c r="H609">
        <v>8168</v>
      </c>
      <c r="I609" t="s">
        <v>9300</v>
      </c>
      <c r="J609" t="s">
        <v>9299</v>
      </c>
      <c r="K609" t="s">
        <v>9301</v>
      </c>
      <c r="L609">
        <v>19831013</v>
      </c>
      <c r="M609" t="s">
        <v>15770</v>
      </c>
      <c r="N609">
        <v>230020</v>
      </c>
      <c r="O609" t="s">
        <v>247</v>
      </c>
      <c r="Q609" t="s">
        <v>248</v>
      </c>
      <c r="S609" t="s">
        <v>8460</v>
      </c>
      <c r="T609" t="s">
        <v>12461</v>
      </c>
      <c r="U609" t="s">
        <v>227</v>
      </c>
      <c r="V609" t="s">
        <v>15773</v>
      </c>
      <c r="X609" t="s">
        <v>267</v>
      </c>
      <c r="Z609" t="s">
        <v>229</v>
      </c>
      <c r="AB609" t="s">
        <v>227</v>
      </c>
      <c r="AG609" t="s">
        <v>253</v>
      </c>
    </row>
    <row r="610" spans="1:33">
      <c r="A610" t="s">
        <v>15774</v>
      </c>
      <c r="B610">
        <v>10076923</v>
      </c>
      <c r="C610" t="s">
        <v>15775</v>
      </c>
      <c r="D610" t="s">
        <v>15776</v>
      </c>
      <c r="E610" t="s">
        <v>242</v>
      </c>
      <c r="F610">
        <v>23</v>
      </c>
      <c r="G610" t="s">
        <v>227</v>
      </c>
      <c r="H610">
        <v>8168</v>
      </c>
      <c r="I610" t="s">
        <v>9300</v>
      </c>
      <c r="J610" t="s">
        <v>9299</v>
      </c>
      <c r="K610" t="s">
        <v>9301</v>
      </c>
      <c r="L610">
        <v>19280902</v>
      </c>
      <c r="M610" t="s">
        <v>15774</v>
      </c>
      <c r="N610">
        <v>230020</v>
      </c>
      <c r="O610" t="s">
        <v>247</v>
      </c>
      <c r="Q610" t="s">
        <v>248</v>
      </c>
      <c r="S610" t="s">
        <v>8460</v>
      </c>
      <c r="T610" t="s">
        <v>15777</v>
      </c>
      <c r="U610" t="s">
        <v>227</v>
      </c>
      <c r="V610" t="s">
        <v>15778</v>
      </c>
      <c r="X610" t="s">
        <v>343</v>
      </c>
      <c r="Z610" t="s">
        <v>229</v>
      </c>
      <c r="AG610" t="s">
        <v>253</v>
      </c>
    </row>
    <row r="611" spans="1:33">
      <c r="A611" t="s">
        <v>15779</v>
      </c>
      <c r="B611">
        <v>85748537</v>
      </c>
      <c r="C611" t="s">
        <v>15780</v>
      </c>
      <c r="D611" t="s">
        <v>15781</v>
      </c>
      <c r="E611" t="s">
        <v>242</v>
      </c>
      <c r="F611">
        <v>23</v>
      </c>
      <c r="G611" t="s">
        <v>227</v>
      </c>
      <c r="H611">
        <v>8168</v>
      </c>
      <c r="I611" t="s">
        <v>9300</v>
      </c>
      <c r="J611" t="s">
        <v>9299</v>
      </c>
      <c r="K611" t="s">
        <v>9301</v>
      </c>
      <c r="L611">
        <v>19880224</v>
      </c>
      <c r="M611" t="s">
        <v>15779</v>
      </c>
      <c r="N611">
        <v>230020</v>
      </c>
      <c r="O611" t="s">
        <v>247</v>
      </c>
      <c r="Q611" t="s">
        <v>248</v>
      </c>
      <c r="S611" t="s">
        <v>8460</v>
      </c>
      <c r="T611" t="s">
        <v>15423</v>
      </c>
      <c r="U611" t="s">
        <v>227</v>
      </c>
      <c r="V611" t="s">
        <v>15782</v>
      </c>
      <c r="W611" t="s">
        <v>15783</v>
      </c>
      <c r="X611" t="s">
        <v>267</v>
      </c>
      <c r="Z611" t="s">
        <v>229</v>
      </c>
      <c r="AA611" t="s">
        <v>15784</v>
      </c>
      <c r="AB611" t="s">
        <v>227</v>
      </c>
      <c r="AG611" t="s">
        <v>253</v>
      </c>
    </row>
    <row r="612" spans="1:33">
      <c r="A612" t="s">
        <v>15785</v>
      </c>
      <c r="B612">
        <v>26848937</v>
      </c>
      <c r="C612" t="s">
        <v>3616</v>
      </c>
      <c r="D612" t="s">
        <v>3617</v>
      </c>
      <c r="E612" t="s">
        <v>242</v>
      </c>
      <c r="F612">
        <v>23</v>
      </c>
      <c r="G612" t="s">
        <v>227</v>
      </c>
      <c r="H612">
        <v>8168</v>
      </c>
      <c r="I612" t="s">
        <v>9300</v>
      </c>
      <c r="J612" t="s">
        <v>9299</v>
      </c>
      <c r="K612" t="s">
        <v>9301</v>
      </c>
      <c r="L612">
        <v>19711123</v>
      </c>
      <c r="M612" t="s">
        <v>15785</v>
      </c>
      <c r="N612">
        <v>230020</v>
      </c>
      <c r="O612" t="s">
        <v>247</v>
      </c>
      <c r="Q612" t="s">
        <v>248</v>
      </c>
      <c r="S612" t="s">
        <v>8460</v>
      </c>
      <c r="T612" t="s">
        <v>10029</v>
      </c>
      <c r="U612" t="s">
        <v>227</v>
      </c>
      <c r="V612" t="s">
        <v>15786</v>
      </c>
      <c r="X612" t="s">
        <v>267</v>
      </c>
      <c r="Z612" t="s">
        <v>229</v>
      </c>
      <c r="AB612" t="s">
        <v>227</v>
      </c>
      <c r="AD612" t="s">
        <v>227</v>
      </c>
      <c r="AG612" t="s">
        <v>253</v>
      </c>
    </row>
    <row r="613" spans="1:33">
      <c r="A613" t="s">
        <v>15787</v>
      </c>
      <c r="B613">
        <v>10087925</v>
      </c>
      <c r="C613" t="s">
        <v>9304</v>
      </c>
      <c r="D613" t="s">
        <v>15788</v>
      </c>
      <c r="E613" t="s">
        <v>242</v>
      </c>
      <c r="F613">
        <v>23</v>
      </c>
      <c r="G613" t="s">
        <v>227</v>
      </c>
      <c r="H613">
        <v>8168</v>
      </c>
      <c r="I613" t="s">
        <v>9300</v>
      </c>
      <c r="J613" t="s">
        <v>9299</v>
      </c>
      <c r="K613" t="s">
        <v>9301</v>
      </c>
      <c r="L613">
        <v>19540912</v>
      </c>
      <c r="M613" t="s">
        <v>15787</v>
      </c>
      <c r="N613">
        <v>230020</v>
      </c>
      <c r="O613" t="s">
        <v>247</v>
      </c>
      <c r="Q613" t="s">
        <v>248</v>
      </c>
      <c r="S613" t="s">
        <v>8460</v>
      </c>
      <c r="T613" t="s">
        <v>9302</v>
      </c>
      <c r="U613" t="s">
        <v>227</v>
      </c>
      <c r="V613" t="s">
        <v>15789</v>
      </c>
      <c r="X613" t="s">
        <v>343</v>
      </c>
      <c r="Z613" t="s">
        <v>229</v>
      </c>
      <c r="AG613" t="s">
        <v>253</v>
      </c>
    </row>
    <row r="614" spans="1:33">
      <c r="A614" t="s">
        <v>15790</v>
      </c>
      <c r="B614">
        <v>10468524</v>
      </c>
      <c r="C614" t="s">
        <v>15791</v>
      </c>
      <c r="D614" t="s">
        <v>15792</v>
      </c>
      <c r="E614" t="s">
        <v>242</v>
      </c>
      <c r="F614">
        <v>23</v>
      </c>
      <c r="G614" t="s">
        <v>227</v>
      </c>
      <c r="H614">
        <v>8168</v>
      </c>
      <c r="I614" t="s">
        <v>9300</v>
      </c>
      <c r="J614" t="s">
        <v>9299</v>
      </c>
      <c r="K614" t="s">
        <v>9301</v>
      </c>
      <c r="L614">
        <v>19710219</v>
      </c>
      <c r="M614" t="s">
        <v>15790</v>
      </c>
      <c r="N614">
        <v>230020</v>
      </c>
      <c r="O614" t="s">
        <v>247</v>
      </c>
      <c r="Q614" t="s">
        <v>248</v>
      </c>
      <c r="S614" t="s">
        <v>8460</v>
      </c>
      <c r="T614" t="s">
        <v>677</v>
      </c>
      <c r="U614" t="s">
        <v>227</v>
      </c>
      <c r="V614" t="s">
        <v>15793</v>
      </c>
      <c r="X614" t="s">
        <v>267</v>
      </c>
      <c r="Z614" t="s">
        <v>229</v>
      </c>
      <c r="AG614" t="s">
        <v>253</v>
      </c>
    </row>
    <row r="615" spans="1:33">
      <c r="A615" t="s">
        <v>15794</v>
      </c>
      <c r="B615">
        <v>10333919</v>
      </c>
      <c r="C615" t="s">
        <v>15795</v>
      </c>
      <c r="D615" t="s">
        <v>15796</v>
      </c>
      <c r="E615" t="s">
        <v>242</v>
      </c>
      <c r="F615">
        <v>23</v>
      </c>
      <c r="G615" t="s">
        <v>227</v>
      </c>
      <c r="H615">
        <v>8168</v>
      </c>
      <c r="I615" t="s">
        <v>9300</v>
      </c>
      <c r="J615" t="s">
        <v>9299</v>
      </c>
      <c r="K615" t="s">
        <v>9301</v>
      </c>
      <c r="L615">
        <v>19620522</v>
      </c>
      <c r="M615" t="s">
        <v>15794</v>
      </c>
      <c r="N615">
        <v>230020</v>
      </c>
      <c r="O615" t="s">
        <v>247</v>
      </c>
      <c r="Q615" t="s">
        <v>248</v>
      </c>
      <c r="S615" t="s">
        <v>8460</v>
      </c>
      <c r="T615" t="s">
        <v>15797</v>
      </c>
      <c r="U615" t="s">
        <v>227</v>
      </c>
      <c r="V615" t="s">
        <v>15798</v>
      </c>
      <c r="X615" t="s">
        <v>349</v>
      </c>
      <c r="Z615" t="s">
        <v>229</v>
      </c>
      <c r="AG615" t="s">
        <v>253</v>
      </c>
    </row>
    <row r="616" spans="1:33">
      <c r="A616" t="s">
        <v>15799</v>
      </c>
      <c r="B616">
        <v>81735226</v>
      </c>
      <c r="C616" t="s">
        <v>15800</v>
      </c>
      <c r="D616" t="s">
        <v>15801</v>
      </c>
      <c r="E616" t="s">
        <v>242</v>
      </c>
      <c r="F616">
        <v>23</v>
      </c>
      <c r="G616" t="s">
        <v>227</v>
      </c>
      <c r="H616">
        <v>8168</v>
      </c>
      <c r="I616" t="s">
        <v>9300</v>
      </c>
      <c r="J616" t="s">
        <v>9299</v>
      </c>
      <c r="K616" t="s">
        <v>9301</v>
      </c>
      <c r="L616">
        <v>19820702</v>
      </c>
      <c r="M616" t="s">
        <v>15799</v>
      </c>
      <c r="N616">
        <v>230020</v>
      </c>
      <c r="O616" t="s">
        <v>247</v>
      </c>
      <c r="Q616" t="s">
        <v>248</v>
      </c>
      <c r="S616" t="s">
        <v>8460</v>
      </c>
      <c r="T616" t="s">
        <v>15797</v>
      </c>
      <c r="U616" t="s">
        <v>227</v>
      </c>
      <c r="V616" t="s">
        <v>15802</v>
      </c>
      <c r="W616" t="s">
        <v>15803</v>
      </c>
      <c r="X616" t="s">
        <v>267</v>
      </c>
      <c r="Z616" t="s">
        <v>229</v>
      </c>
      <c r="AA616" t="s">
        <v>15804</v>
      </c>
      <c r="AB616" t="s">
        <v>227</v>
      </c>
      <c r="AD616" t="s">
        <v>227</v>
      </c>
      <c r="AF616" t="s">
        <v>15805</v>
      </c>
      <c r="AG616" t="s">
        <v>253</v>
      </c>
    </row>
    <row r="617" spans="1:33">
      <c r="A617" t="s">
        <v>16099</v>
      </c>
      <c r="B617">
        <v>72066425</v>
      </c>
      <c r="C617" t="s">
        <v>16100</v>
      </c>
      <c r="D617" t="s">
        <v>16101</v>
      </c>
      <c r="E617" t="s">
        <v>242</v>
      </c>
      <c r="F617">
        <v>23</v>
      </c>
      <c r="G617" t="s">
        <v>227</v>
      </c>
      <c r="H617">
        <v>8301</v>
      </c>
      <c r="I617" t="s">
        <v>9397</v>
      </c>
      <c r="J617" t="s">
        <v>9396</v>
      </c>
      <c r="K617" t="s">
        <v>9398</v>
      </c>
      <c r="L617">
        <v>19921105</v>
      </c>
      <c r="M617" t="s">
        <v>16099</v>
      </c>
      <c r="N617">
        <v>230307</v>
      </c>
      <c r="Q617" t="s">
        <v>248</v>
      </c>
      <c r="S617" t="s">
        <v>8460</v>
      </c>
      <c r="T617" t="s">
        <v>13694</v>
      </c>
      <c r="U617" t="s">
        <v>227</v>
      </c>
      <c r="V617" t="s">
        <v>16102</v>
      </c>
      <c r="X617" t="s">
        <v>228</v>
      </c>
      <c r="Z617" t="s">
        <v>229</v>
      </c>
      <c r="AB617" t="s">
        <v>227</v>
      </c>
      <c r="AC617" t="s">
        <v>11243</v>
      </c>
      <c r="AD617" t="s">
        <v>227</v>
      </c>
      <c r="AG617" t="s">
        <v>253</v>
      </c>
    </row>
    <row r="618" spans="1:33">
      <c r="A618" t="s">
        <v>16103</v>
      </c>
      <c r="B618">
        <v>3061111</v>
      </c>
      <c r="C618" t="s">
        <v>16104</v>
      </c>
      <c r="D618" t="s">
        <v>16105</v>
      </c>
      <c r="E618" t="s">
        <v>242</v>
      </c>
      <c r="F618">
        <v>23</v>
      </c>
      <c r="G618" t="s">
        <v>227</v>
      </c>
      <c r="H618">
        <v>8301</v>
      </c>
      <c r="I618" t="s">
        <v>9397</v>
      </c>
      <c r="J618" t="s">
        <v>9396</v>
      </c>
      <c r="K618" t="s">
        <v>9398</v>
      </c>
      <c r="L618">
        <v>19690412</v>
      </c>
      <c r="M618" t="s">
        <v>16103</v>
      </c>
      <c r="N618">
        <v>230307</v>
      </c>
      <c r="Q618" t="s">
        <v>248</v>
      </c>
      <c r="S618" t="s">
        <v>8460</v>
      </c>
      <c r="T618" t="s">
        <v>16106</v>
      </c>
      <c r="U618" t="s">
        <v>227</v>
      </c>
      <c r="V618" t="s">
        <v>16107</v>
      </c>
      <c r="X618" t="s">
        <v>228</v>
      </c>
      <c r="Z618" t="s">
        <v>229</v>
      </c>
      <c r="AG618" t="s">
        <v>253</v>
      </c>
    </row>
    <row r="619" spans="1:33">
      <c r="A619" t="s">
        <v>16108</v>
      </c>
      <c r="B619">
        <v>58154427</v>
      </c>
      <c r="C619" t="s">
        <v>16109</v>
      </c>
      <c r="D619" t="s">
        <v>16110</v>
      </c>
      <c r="E619" t="s">
        <v>242</v>
      </c>
      <c r="F619">
        <v>23</v>
      </c>
      <c r="G619" t="s">
        <v>227</v>
      </c>
      <c r="H619">
        <v>8301</v>
      </c>
      <c r="I619" t="s">
        <v>9397</v>
      </c>
      <c r="J619" t="s">
        <v>9396</v>
      </c>
      <c r="K619" t="s">
        <v>9398</v>
      </c>
      <c r="L619">
        <v>19891003</v>
      </c>
      <c r="M619" t="s">
        <v>16108</v>
      </c>
      <c r="N619">
        <v>230307</v>
      </c>
      <c r="Q619" t="s">
        <v>248</v>
      </c>
      <c r="S619" t="s">
        <v>8460</v>
      </c>
      <c r="T619" t="s">
        <v>16111</v>
      </c>
      <c r="U619" t="s">
        <v>227</v>
      </c>
      <c r="V619" t="s">
        <v>16112</v>
      </c>
      <c r="W619" t="s">
        <v>16113</v>
      </c>
      <c r="X619" t="s">
        <v>228</v>
      </c>
      <c r="Z619" t="s">
        <v>229</v>
      </c>
      <c r="AB619" t="s">
        <v>227</v>
      </c>
      <c r="AD619" t="s">
        <v>227</v>
      </c>
      <c r="AG619" t="s">
        <v>253</v>
      </c>
    </row>
    <row r="620" spans="1:33">
      <c r="A620" t="s">
        <v>16114</v>
      </c>
      <c r="B620">
        <v>3061010</v>
      </c>
      <c r="C620" t="s">
        <v>16115</v>
      </c>
      <c r="D620" t="s">
        <v>16116</v>
      </c>
      <c r="E620" t="s">
        <v>242</v>
      </c>
      <c r="F620">
        <v>23</v>
      </c>
      <c r="G620" t="s">
        <v>227</v>
      </c>
      <c r="H620">
        <v>8301</v>
      </c>
      <c r="I620" t="s">
        <v>9397</v>
      </c>
      <c r="J620" t="s">
        <v>9396</v>
      </c>
      <c r="K620" t="s">
        <v>9398</v>
      </c>
      <c r="L620">
        <v>19801105</v>
      </c>
      <c r="M620" t="s">
        <v>16114</v>
      </c>
      <c r="N620">
        <v>230307</v>
      </c>
      <c r="Q620" t="s">
        <v>248</v>
      </c>
      <c r="S620" t="s">
        <v>8460</v>
      </c>
      <c r="T620" t="s">
        <v>16117</v>
      </c>
      <c r="U620" t="s">
        <v>227</v>
      </c>
      <c r="V620" t="s">
        <v>16118</v>
      </c>
      <c r="X620" t="s">
        <v>228</v>
      </c>
      <c r="Z620" t="s">
        <v>229</v>
      </c>
      <c r="AB620" t="s">
        <v>227</v>
      </c>
      <c r="AD620" t="s">
        <v>227</v>
      </c>
      <c r="AG620" t="s">
        <v>253</v>
      </c>
    </row>
    <row r="621" spans="1:33">
      <c r="A621" t="s">
        <v>16119</v>
      </c>
      <c r="B621">
        <v>33058625</v>
      </c>
      <c r="C621" t="s">
        <v>16120</v>
      </c>
      <c r="D621" t="s">
        <v>16121</v>
      </c>
      <c r="E621" t="s">
        <v>262</v>
      </c>
      <c r="F621">
        <v>23</v>
      </c>
      <c r="G621" t="s">
        <v>227</v>
      </c>
      <c r="H621">
        <v>8301</v>
      </c>
      <c r="I621" t="s">
        <v>9397</v>
      </c>
      <c r="J621" t="s">
        <v>9396</v>
      </c>
      <c r="K621" t="s">
        <v>9398</v>
      </c>
      <c r="L621">
        <v>19831209</v>
      </c>
      <c r="M621" t="s">
        <v>16119</v>
      </c>
      <c r="N621">
        <v>230307</v>
      </c>
      <c r="Q621" t="s">
        <v>248</v>
      </c>
      <c r="S621" t="s">
        <v>8460</v>
      </c>
      <c r="T621" t="s">
        <v>14878</v>
      </c>
      <c r="U621" t="s">
        <v>227</v>
      </c>
      <c r="V621" t="s">
        <v>16122</v>
      </c>
      <c r="X621" t="s">
        <v>228</v>
      </c>
      <c r="Z621" t="s">
        <v>229</v>
      </c>
      <c r="AG621" t="s">
        <v>253</v>
      </c>
    </row>
    <row r="622" spans="1:33">
      <c r="A622" t="s">
        <v>16123</v>
      </c>
      <c r="B622">
        <v>3114099</v>
      </c>
      <c r="C622" t="s">
        <v>16124</v>
      </c>
      <c r="D622" t="s">
        <v>16125</v>
      </c>
      <c r="E622" t="s">
        <v>262</v>
      </c>
      <c r="F622">
        <v>23</v>
      </c>
      <c r="G622" t="s">
        <v>227</v>
      </c>
      <c r="H622">
        <v>8301</v>
      </c>
      <c r="I622" t="s">
        <v>9397</v>
      </c>
      <c r="J622" t="s">
        <v>9396</v>
      </c>
      <c r="K622" t="s">
        <v>9398</v>
      </c>
      <c r="L622">
        <v>19870104</v>
      </c>
      <c r="M622" t="s">
        <v>16123</v>
      </c>
      <c r="N622">
        <v>230307</v>
      </c>
      <c r="Q622" t="s">
        <v>248</v>
      </c>
      <c r="S622" t="s">
        <v>8460</v>
      </c>
      <c r="T622" t="s">
        <v>16126</v>
      </c>
      <c r="U622" t="s">
        <v>227</v>
      </c>
      <c r="V622" t="s">
        <v>16127</v>
      </c>
      <c r="X622" t="s">
        <v>228</v>
      </c>
      <c r="Z622" t="s">
        <v>229</v>
      </c>
      <c r="AB622" t="s">
        <v>227</v>
      </c>
      <c r="AD622" t="s">
        <v>227</v>
      </c>
      <c r="AG622" t="s">
        <v>253</v>
      </c>
    </row>
    <row r="623" spans="1:33">
      <c r="A623" t="s">
        <v>16128</v>
      </c>
      <c r="B623">
        <v>57331726</v>
      </c>
      <c r="C623" t="s">
        <v>16129</v>
      </c>
      <c r="D623" t="s">
        <v>16130</v>
      </c>
      <c r="E623" t="s">
        <v>242</v>
      </c>
      <c r="F623">
        <v>23</v>
      </c>
      <c r="G623" t="s">
        <v>227</v>
      </c>
      <c r="H623">
        <v>8301</v>
      </c>
      <c r="I623" t="s">
        <v>9397</v>
      </c>
      <c r="J623" t="s">
        <v>9396</v>
      </c>
      <c r="K623" t="s">
        <v>9398</v>
      </c>
      <c r="L623">
        <v>19851231</v>
      </c>
      <c r="M623" t="s">
        <v>16128</v>
      </c>
      <c r="N623">
        <v>230307</v>
      </c>
      <c r="Q623" t="s">
        <v>248</v>
      </c>
      <c r="S623" t="s">
        <v>8460</v>
      </c>
      <c r="T623" t="s">
        <v>16131</v>
      </c>
      <c r="U623" t="s">
        <v>227</v>
      </c>
      <c r="V623" t="s">
        <v>16132</v>
      </c>
      <c r="X623" t="s">
        <v>228</v>
      </c>
      <c r="Z623" t="s">
        <v>229</v>
      </c>
      <c r="AG623" t="s">
        <v>253</v>
      </c>
    </row>
    <row r="624" spans="1:33">
      <c r="A624" t="s">
        <v>16133</v>
      </c>
      <c r="B624">
        <v>3113917</v>
      </c>
      <c r="C624" t="s">
        <v>16134</v>
      </c>
      <c r="D624" t="s">
        <v>16135</v>
      </c>
      <c r="E624" t="s">
        <v>242</v>
      </c>
      <c r="F624">
        <v>23</v>
      </c>
      <c r="G624" t="s">
        <v>227</v>
      </c>
      <c r="H624">
        <v>8301</v>
      </c>
      <c r="I624" t="s">
        <v>9397</v>
      </c>
      <c r="J624" t="s">
        <v>9396</v>
      </c>
      <c r="K624" t="s">
        <v>9398</v>
      </c>
      <c r="L624">
        <v>19870919</v>
      </c>
      <c r="M624" t="s">
        <v>16133</v>
      </c>
      <c r="N624">
        <v>230307</v>
      </c>
      <c r="Q624" t="s">
        <v>248</v>
      </c>
      <c r="S624" t="s">
        <v>8460</v>
      </c>
      <c r="T624" t="s">
        <v>16136</v>
      </c>
      <c r="U624" t="s">
        <v>227</v>
      </c>
      <c r="V624" t="s">
        <v>16137</v>
      </c>
      <c r="X624" t="s">
        <v>228</v>
      </c>
      <c r="Z624" t="s">
        <v>229</v>
      </c>
      <c r="AB624" t="s">
        <v>227</v>
      </c>
      <c r="AD624" t="s">
        <v>227</v>
      </c>
      <c r="AG624" t="s">
        <v>253</v>
      </c>
    </row>
    <row r="625" spans="1:33">
      <c r="A625" t="s">
        <v>16138</v>
      </c>
      <c r="B625">
        <v>3062011</v>
      </c>
      <c r="C625" t="s">
        <v>16139</v>
      </c>
      <c r="D625" t="s">
        <v>16140</v>
      </c>
      <c r="E625" t="s">
        <v>242</v>
      </c>
      <c r="F625">
        <v>23</v>
      </c>
      <c r="G625" t="s">
        <v>227</v>
      </c>
      <c r="H625">
        <v>8301</v>
      </c>
      <c r="I625" t="s">
        <v>9397</v>
      </c>
      <c r="J625" t="s">
        <v>9396</v>
      </c>
      <c r="K625" t="s">
        <v>9398</v>
      </c>
      <c r="L625">
        <v>19730727</v>
      </c>
      <c r="M625" t="s">
        <v>16138</v>
      </c>
      <c r="N625">
        <v>230307</v>
      </c>
      <c r="Q625" t="s">
        <v>248</v>
      </c>
      <c r="S625" t="s">
        <v>8460</v>
      </c>
      <c r="T625" t="s">
        <v>16141</v>
      </c>
      <c r="U625" t="s">
        <v>227</v>
      </c>
      <c r="V625" t="s">
        <v>16142</v>
      </c>
      <c r="X625" t="s">
        <v>228</v>
      </c>
      <c r="Z625" t="s">
        <v>229</v>
      </c>
      <c r="AB625" t="s">
        <v>227</v>
      </c>
      <c r="AD625" t="s">
        <v>227</v>
      </c>
      <c r="AG625" t="s">
        <v>253</v>
      </c>
    </row>
    <row r="626" spans="1:33">
      <c r="A626" t="s">
        <v>16143</v>
      </c>
      <c r="B626">
        <v>58154023</v>
      </c>
      <c r="C626" t="s">
        <v>16144</v>
      </c>
      <c r="D626" t="s">
        <v>16145</v>
      </c>
      <c r="E626" t="s">
        <v>242</v>
      </c>
      <c r="F626">
        <v>23</v>
      </c>
      <c r="G626" t="s">
        <v>227</v>
      </c>
      <c r="H626">
        <v>8301</v>
      </c>
      <c r="I626" t="s">
        <v>9397</v>
      </c>
      <c r="J626" t="s">
        <v>9396</v>
      </c>
      <c r="K626" t="s">
        <v>9398</v>
      </c>
      <c r="L626">
        <v>19710918</v>
      </c>
      <c r="M626" t="s">
        <v>16143</v>
      </c>
      <c r="N626">
        <v>230307</v>
      </c>
      <c r="Q626" t="s">
        <v>248</v>
      </c>
      <c r="S626" t="s">
        <v>8460</v>
      </c>
      <c r="T626" t="s">
        <v>16146</v>
      </c>
      <c r="U626" t="s">
        <v>227</v>
      </c>
      <c r="V626" t="s">
        <v>16147</v>
      </c>
      <c r="X626" t="s">
        <v>228</v>
      </c>
      <c r="Z626" t="s">
        <v>229</v>
      </c>
      <c r="AG626" t="s">
        <v>253</v>
      </c>
    </row>
    <row r="627" spans="1:33">
      <c r="A627" t="s">
        <v>16148</v>
      </c>
      <c r="B627">
        <v>3114413</v>
      </c>
      <c r="C627" t="s">
        <v>16149</v>
      </c>
      <c r="D627" t="s">
        <v>16150</v>
      </c>
      <c r="E627" t="s">
        <v>242</v>
      </c>
      <c r="F627">
        <v>23</v>
      </c>
      <c r="G627" t="s">
        <v>227</v>
      </c>
      <c r="H627">
        <v>8301</v>
      </c>
      <c r="I627" t="s">
        <v>9397</v>
      </c>
      <c r="J627" t="s">
        <v>9396</v>
      </c>
      <c r="K627" t="s">
        <v>9398</v>
      </c>
      <c r="L627">
        <v>19900919</v>
      </c>
      <c r="M627" t="s">
        <v>16148</v>
      </c>
      <c r="N627">
        <v>230307</v>
      </c>
      <c r="Q627" t="s">
        <v>248</v>
      </c>
      <c r="S627" t="s">
        <v>8460</v>
      </c>
      <c r="T627" t="s">
        <v>16151</v>
      </c>
      <c r="U627" t="s">
        <v>227</v>
      </c>
      <c r="V627" t="s">
        <v>16152</v>
      </c>
      <c r="W627" t="s">
        <v>16153</v>
      </c>
      <c r="X627" t="s">
        <v>228</v>
      </c>
      <c r="Z627" t="s">
        <v>229</v>
      </c>
      <c r="AB627" t="s">
        <v>227</v>
      </c>
      <c r="AD627" t="s">
        <v>227</v>
      </c>
      <c r="AG627" t="s">
        <v>253</v>
      </c>
    </row>
    <row r="628" spans="1:33">
      <c r="A628" t="s">
        <v>16154</v>
      </c>
      <c r="B628">
        <v>3061616</v>
      </c>
      <c r="C628" t="s">
        <v>16155</v>
      </c>
      <c r="D628" t="s">
        <v>16156</v>
      </c>
      <c r="E628" t="s">
        <v>242</v>
      </c>
      <c r="F628">
        <v>23</v>
      </c>
      <c r="G628" t="s">
        <v>227</v>
      </c>
      <c r="H628">
        <v>8301</v>
      </c>
      <c r="I628" t="s">
        <v>9397</v>
      </c>
      <c r="J628" t="s">
        <v>9396</v>
      </c>
      <c r="K628" t="s">
        <v>9398</v>
      </c>
      <c r="L628">
        <v>19790807</v>
      </c>
      <c r="M628" t="s">
        <v>16154</v>
      </c>
      <c r="N628">
        <v>230307</v>
      </c>
      <c r="Q628" t="s">
        <v>248</v>
      </c>
      <c r="S628" t="s">
        <v>8460</v>
      </c>
      <c r="T628" t="s">
        <v>16157</v>
      </c>
      <c r="U628" t="s">
        <v>227</v>
      </c>
      <c r="V628" t="s">
        <v>16158</v>
      </c>
      <c r="X628" t="s">
        <v>228</v>
      </c>
      <c r="Y628" t="s">
        <v>16159</v>
      </c>
      <c r="Z628" t="s">
        <v>680</v>
      </c>
      <c r="AB628" t="s">
        <v>227</v>
      </c>
      <c r="AD628" t="s">
        <v>227</v>
      </c>
      <c r="AG628" t="s">
        <v>253</v>
      </c>
    </row>
    <row r="629" spans="1:33">
      <c r="A629" t="s">
        <v>16160</v>
      </c>
      <c r="B629">
        <v>3060918</v>
      </c>
      <c r="C629" t="s">
        <v>16161</v>
      </c>
      <c r="D629" t="s">
        <v>16162</v>
      </c>
      <c r="E629" t="s">
        <v>242</v>
      </c>
      <c r="F629">
        <v>23</v>
      </c>
      <c r="G629" t="s">
        <v>227</v>
      </c>
      <c r="H629">
        <v>8301</v>
      </c>
      <c r="I629" t="s">
        <v>9397</v>
      </c>
      <c r="J629" t="s">
        <v>9396</v>
      </c>
      <c r="K629" t="s">
        <v>9398</v>
      </c>
      <c r="L629">
        <v>19910314</v>
      </c>
      <c r="M629" t="s">
        <v>16160</v>
      </c>
      <c r="N629">
        <v>230307</v>
      </c>
      <c r="Q629" t="s">
        <v>248</v>
      </c>
      <c r="S629" t="s">
        <v>8460</v>
      </c>
      <c r="T629" t="s">
        <v>14209</v>
      </c>
      <c r="U629" t="s">
        <v>227</v>
      </c>
      <c r="V629" t="s">
        <v>16163</v>
      </c>
      <c r="X629" t="s">
        <v>228</v>
      </c>
      <c r="Z629" t="s">
        <v>229</v>
      </c>
      <c r="AB629" t="s">
        <v>227</v>
      </c>
      <c r="AD629" t="s">
        <v>227</v>
      </c>
      <c r="AG629" t="s">
        <v>253</v>
      </c>
    </row>
    <row r="630" spans="1:33">
      <c r="A630" t="s">
        <v>16164</v>
      </c>
      <c r="B630">
        <v>72095932</v>
      </c>
      <c r="C630" t="s">
        <v>16165</v>
      </c>
      <c r="D630" t="s">
        <v>16166</v>
      </c>
      <c r="E630" t="s">
        <v>242</v>
      </c>
      <c r="F630">
        <v>23</v>
      </c>
      <c r="G630" t="s">
        <v>227</v>
      </c>
      <c r="H630">
        <v>8301</v>
      </c>
      <c r="I630" t="s">
        <v>9397</v>
      </c>
      <c r="J630" t="s">
        <v>9396</v>
      </c>
      <c r="K630" t="s">
        <v>9398</v>
      </c>
      <c r="L630">
        <v>19920429</v>
      </c>
      <c r="M630" t="s">
        <v>16164</v>
      </c>
      <c r="N630">
        <v>230307</v>
      </c>
      <c r="Q630" t="s">
        <v>248</v>
      </c>
      <c r="S630" t="s">
        <v>8460</v>
      </c>
      <c r="T630" t="s">
        <v>16167</v>
      </c>
      <c r="U630" t="s">
        <v>227</v>
      </c>
      <c r="V630" t="s">
        <v>16168</v>
      </c>
      <c r="W630" t="s">
        <v>16169</v>
      </c>
      <c r="X630" t="s">
        <v>228</v>
      </c>
      <c r="Z630" t="s">
        <v>229</v>
      </c>
      <c r="AC630" t="s">
        <v>16170</v>
      </c>
      <c r="AG630" t="s">
        <v>253</v>
      </c>
    </row>
    <row r="631" spans="1:33">
      <c r="A631" t="s">
        <v>16171</v>
      </c>
      <c r="B631">
        <v>72065828</v>
      </c>
      <c r="C631" t="s">
        <v>16172</v>
      </c>
      <c r="D631" t="s">
        <v>16173</v>
      </c>
      <c r="E631" t="s">
        <v>242</v>
      </c>
      <c r="F631">
        <v>23</v>
      </c>
      <c r="G631" t="s">
        <v>227</v>
      </c>
      <c r="H631">
        <v>8301</v>
      </c>
      <c r="I631" t="s">
        <v>9397</v>
      </c>
      <c r="J631" t="s">
        <v>9396</v>
      </c>
      <c r="K631" t="s">
        <v>9398</v>
      </c>
      <c r="L631">
        <v>19920812</v>
      </c>
      <c r="M631" t="s">
        <v>16171</v>
      </c>
      <c r="N631">
        <v>230307</v>
      </c>
      <c r="Q631" t="s">
        <v>248</v>
      </c>
      <c r="S631" t="s">
        <v>8460</v>
      </c>
      <c r="T631" t="s">
        <v>7056</v>
      </c>
      <c r="U631" t="s">
        <v>227</v>
      </c>
      <c r="V631" t="s">
        <v>16174</v>
      </c>
      <c r="W631" t="s">
        <v>16175</v>
      </c>
      <c r="X631" t="s">
        <v>228</v>
      </c>
      <c r="Z631" t="s">
        <v>229</v>
      </c>
      <c r="AB631" t="s">
        <v>227</v>
      </c>
      <c r="AC631" t="s">
        <v>14967</v>
      </c>
      <c r="AG631" t="s">
        <v>253</v>
      </c>
    </row>
    <row r="632" spans="1:33">
      <c r="A632" t="s">
        <v>16176</v>
      </c>
      <c r="B632">
        <v>3114211</v>
      </c>
      <c r="C632" t="s">
        <v>16177</v>
      </c>
      <c r="D632" t="s">
        <v>16178</v>
      </c>
      <c r="E632" t="s">
        <v>242</v>
      </c>
      <c r="F632">
        <v>23</v>
      </c>
      <c r="G632" t="s">
        <v>227</v>
      </c>
      <c r="H632">
        <v>8301</v>
      </c>
      <c r="I632" t="s">
        <v>9397</v>
      </c>
      <c r="J632" t="s">
        <v>9396</v>
      </c>
      <c r="K632" t="s">
        <v>9398</v>
      </c>
      <c r="L632">
        <v>19720927</v>
      </c>
      <c r="M632" t="s">
        <v>16176</v>
      </c>
      <c r="N632">
        <v>230307</v>
      </c>
      <c r="Q632" t="s">
        <v>248</v>
      </c>
      <c r="S632" t="s">
        <v>8460</v>
      </c>
      <c r="T632" t="s">
        <v>16146</v>
      </c>
      <c r="U632" t="s">
        <v>227</v>
      </c>
      <c r="V632" t="s">
        <v>16179</v>
      </c>
      <c r="X632" t="s">
        <v>228</v>
      </c>
      <c r="Z632" t="s">
        <v>229</v>
      </c>
      <c r="AB632" t="s">
        <v>227</v>
      </c>
      <c r="AD632" t="s">
        <v>227</v>
      </c>
      <c r="AG632" t="s">
        <v>253</v>
      </c>
    </row>
    <row r="633" spans="1:33">
      <c r="A633" t="s">
        <v>16180</v>
      </c>
      <c r="B633">
        <v>16858634</v>
      </c>
      <c r="C633" t="s">
        <v>9402</v>
      </c>
      <c r="D633" t="s">
        <v>6162</v>
      </c>
      <c r="E633" t="s">
        <v>242</v>
      </c>
      <c r="F633">
        <v>23</v>
      </c>
      <c r="G633" t="s">
        <v>227</v>
      </c>
      <c r="H633">
        <v>8301</v>
      </c>
      <c r="I633" t="s">
        <v>9397</v>
      </c>
      <c r="J633" t="s">
        <v>9396</v>
      </c>
      <c r="K633" t="s">
        <v>9398</v>
      </c>
      <c r="L633">
        <v>19870803</v>
      </c>
      <c r="M633" t="s">
        <v>16180</v>
      </c>
      <c r="N633">
        <v>230307</v>
      </c>
      <c r="Q633" t="s">
        <v>248</v>
      </c>
      <c r="S633" t="s">
        <v>8460</v>
      </c>
      <c r="T633" t="s">
        <v>9399</v>
      </c>
      <c r="U633" t="s">
        <v>227</v>
      </c>
      <c r="V633" t="s">
        <v>16181</v>
      </c>
      <c r="W633" t="s">
        <v>16182</v>
      </c>
      <c r="X633" t="s">
        <v>228</v>
      </c>
      <c r="Z633" t="s">
        <v>229</v>
      </c>
      <c r="AB633" t="s">
        <v>227</v>
      </c>
      <c r="AD633" t="s">
        <v>227</v>
      </c>
    </row>
    <row r="634" spans="1:33">
      <c r="A634" t="s">
        <v>16183</v>
      </c>
      <c r="B634">
        <v>3065418</v>
      </c>
      <c r="C634" t="s">
        <v>16184</v>
      </c>
      <c r="D634" t="s">
        <v>16185</v>
      </c>
      <c r="E634" t="s">
        <v>242</v>
      </c>
      <c r="F634">
        <v>23</v>
      </c>
      <c r="G634" t="s">
        <v>227</v>
      </c>
      <c r="H634">
        <v>8301</v>
      </c>
      <c r="I634" t="s">
        <v>9397</v>
      </c>
      <c r="J634" t="s">
        <v>9396</v>
      </c>
      <c r="K634" t="s">
        <v>9398</v>
      </c>
      <c r="L634">
        <v>19860613</v>
      </c>
      <c r="M634" t="s">
        <v>16183</v>
      </c>
      <c r="N634">
        <v>230307</v>
      </c>
      <c r="Q634" t="s">
        <v>248</v>
      </c>
      <c r="S634" t="s">
        <v>8460</v>
      </c>
      <c r="T634" t="s">
        <v>13040</v>
      </c>
      <c r="U634" t="s">
        <v>227</v>
      </c>
      <c r="V634" t="s">
        <v>16186</v>
      </c>
      <c r="X634" t="s">
        <v>228</v>
      </c>
      <c r="Z634" t="s">
        <v>229</v>
      </c>
      <c r="AG634" t="s">
        <v>253</v>
      </c>
    </row>
    <row r="635" spans="1:33">
      <c r="A635" t="s">
        <v>16187</v>
      </c>
      <c r="B635">
        <v>3114312</v>
      </c>
      <c r="C635" t="s">
        <v>16188</v>
      </c>
      <c r="D635" t="s">
        <v>16189</v>
      </c>
      <c r="E635" t="s">
        <v>242</v>
      </c>
      <c r="F635">
        <v>23</v>
      </c>
      <c r="G635" t="s">
        <v>227</v>
      </c>
      <c r="H635">
        <v>8301</v>
      </c>
      <c r="I635" t="s">
        <v>9397</v>
      </c>
      <c r="J635" t="s">
        <v>9396</v>
      </c>
      <c r="K635" t="s">
        <v>9398</v>
      </c>
      <c r="L635">
        <v>19741220</v>
      </c>
      <c r="M635" t="s">
        <v>16187</v>
      </c>
      <c r="N635">
        <v>230307</v>
      </c>
      <c r="Q635" t="s">
        <v>248</v>
      </c>
      <c r="S635" t="s">
        <v>8460</v>
      </c>
      <c r="T635" t="s">
        <v>12681</v>
      </c>
      <c r="U635" t="s">
        <v>227</v>
      </c>
      <c r="V635" t="s">
        <v>16190</v>
      </c>
      <c r="X635" t="s">
        <v>228</v>
      </c>
      <c r="Z635" t="s">
        <v>229</v>
      </c>
      <c r="AB635" t="s">
        <v>227</v>
      </c>
      <c r="AD635" t="s">
        <v>227</v>
      </c>
      <c r="AG635" t="s">
        <v>253</v>
      </c>
    </row>
    <row r="636" spans="1:33">
      <c r="A636" t="s">
        <v>16191</v>
      </c>
      <c r="B636">
        <v>3065317</v>
      </c>
      <c r="C636" t="s">
        <v>16192</v>
      </c>
      <c r="D636" t="s">
        <v>16193</v>
      </c>
      <c r="E636" t="s">
        <v>242</v>
      </c>
      <c r="F636">
        <v>23</v>
      </c>
      <c r="G636" t="s">
        <v>227</v>
      </c>
      <c r="H636">
        <v>8301</v>
      </c>
      <c r="I636" t="s">
        <v>9397</v>
      </c>
      <c r="J636" t="s">
        <v>9396</v>
      </c>
      <c r="K636" t="s">
        <v>9398</v>
      </c>
      <c r="L636">
        <v>19870204</v>
      </c>
      <c r="M636" t="s">
        <v>16191</v>
      </c>
      <c r="N636">
        <v>230307</v>
      </c>
      <c r="Q636" t="s">
        <v>248</v>
      </c>
      <c r="S636" t="s">
        <v>8460</v>
      </c>
      <c r="T636" t="s">
        <v>10539</v>
      </c>
      <c r="U636" t="s">
        <v>227</v>
      </c>
      <c r="V636" t="s">
        <v>16194</v>
      </c>
      <c r="X636" t="s">
        <v>228</v>
      </c>
      <c r="Z636" t="s">
        <v>229</v>
      </c>
      <c r="AB636" t="s">
        <v>227</v>
      </c>
      <c r="AD636" t="s">
        <v>227</v>
      </c>
      <c r="AG636" t="s">
        <v>253</v>
      </c>
    </row>
    <row r="637" spans="1:33">
      <c r="A637" t="s">
        <v>16195</v>
      </c>
      <c r="B637">
        <v>3114110</v>
      </c>
      <c r="C637" t="s">
        <v>16196</v>
      </c>
      <c r="D637" t="s">
        <v>16197</v>
      </c>
      <c r="E637" t="s">
        <v>262</v>
      </c>
      <c r="F637">
        <v>23</v>
      </c>
      <c r="G637" t="s">
        <v>227</v>
      </c>
      <c r="H637">
        <v>8301</v>
      </c>
      <c r="I637" t="s">
        <v>9397</v>
      </c>
      <c r="J637" t="s">
        <v>9396</v>
      </c>
      <c r="K637" t="s">
        <v>9398</v>
      </c>
      <c r="L637">
        <v>19900830</v>
      </c>
      <c r="M637" t="s">
        <v>16195</v>
      </c>
      <c r="N637">
        <v>230307</v>
      </c>
      <c r="Q637" t="s">
        <v>248</v>
      </c>
      <c r="S637" t="s">
        <v>8460</v>
      </c>
      <c r="T637" t="s">
        <v>16198</v>
      </c>
      <c r="U637" t="s">
        <v>227</v>
      </c>
      <c r="V637" t="s">
        <v>16199</v>
      </c>
      <c r="X637" t="s">
        <v>228</v>
      </c>
      <c r="Z637" t="s">
        <v>229</v>
      </c>
      <c r="AB637" t="s">
        <v>227</v>
      </c>
      <c r="AD637" t="s">
        <v>227</v>
      </c>
      <c r="AG637" t="s">
        <v>253</v>
      </c>
    </row>
    <row r="638" spans="1:33">
      <c r="A638" t="s">
        <v>16200</v>
      </c>
      <c r="B638">
        <v>24739328</v>
      </c>
      <c r="C638" t="s">
        <v>16201</v>
      </c>
      <c r="D638" t="s">
        <v>16202</v>
      </c>
      <c r="E638" t="s">
        <v>242</v>
      </c>
      <c r="F638">
        <v>23</v>
      </c>
      <c r="G638" t="s">
        <v>227</v>
      </c>
      <c r="H638">
        <v>8301</v>
      </c>
      <c r="I638" t="s">
        <v>9397</v>
      </c>
      <c r="J638" t="s">
        <v>9396</v>
      </c>
      <c r="K638" t="s">
        <v>9398</v>
      </c>
      <c r="L638">
        <v>19650124</v>
      </c>
      <c r="M638" t="s">
        <v>16200</v>
      </c>
      <c r="N638">
        <v>230307</v>
      </c>
      <c r="Q638" t="s">
        <v>248</v>
      </c>
      <c r="S638" t="s">
        <v>8460</v>
      </c>
      <c r="T638" t="s">
        <v>16203</v>
      </c>
      <c r="U638" t="s">
        <v>227</v>
      </c>
      <c r="V638" t="s">
        <v>16204</v>
      </c>
      <c r="X638" t="s">
        <v>228</v>
      </c>
      <c r="Z638" t="s">
        <v>229</v>
      </c>
      <c r="AB638" t="s">
        <v>227</v>
      </c>
      <c r="AD638" t="s">
        <v>227</v>
      </c>
      <c r="AG638" t="s">
        <v>253</v>
      </c>
    </row>
    <row r="639" spans="1:33">
      <c r="A639" t="s">
        <v>16205</v>
      </c>
      <c r="B639">
        <v>61385326</v>
      </c>
      <c r="C639" t="s">
        <v>16206</v>
      </c>
      <c r="D639" t="s">
        <v>16207</v>
      </c>
      <c r="E639" t="s">
        <v>242</v>
      </c>
      <c r="F639">
        <v>23</v>
      </c>
      <c r="G639" t="s">
        <v>227</v>
      </c>
      <c r="H639">
        <v>8301</v>
      </c>
      <c r="I639" t="s">
        <v>9397</v>
      </c>
      <c r="J639" t="s">
        <v>9396</v>
      </c>
      <c r="K639" t="s">
        <v>9398</v>
      </c>
      <c r="L639">
        <v>19890521</v>
      </c>
      <c r="M639" t="s">
        <v>16205</v>
      </c>
      <c r="N639">
        <v>230307</v>
      </c>
      <c r="Q639" t="s">
        <v>248</v>
      </c>
      <c r="S639" t="s">
        <v>8460</v>
      </c>
      <c r="T639" t="s">
        <v>10539</v>
      </c>
      <c r="U639" t="s">
        <v>227</v>
      </c>
      <c r="V639" t="s">
        <v>16208</v>
      </c>
      <c r="W639" t="s">
        <v>16209</v>
      </c>
      <c r="X639" t="s">
        <v>228</v>
      </c>
      <c r="Z639" t="s">
        <v>229</v>
      </c>
      <c r="AB639" t="s">
        <v>227</v>
      </c>
      <c r="AD639" t="s">
        <v>227</v>
      </c>
      <c r="AG639" t="s">
        <v>253</v>
      </c>
    </row>
    <row r="640" spans="1:33">
      <c r="A640" t="s">
        <v>16210</v>
      </c>
      <c r="B640">
        <v>71826832</v>
      </c>
      <c r="C640" t="s">
        <v>16211</v>
      </c>
      <c r="D640" t="s">
        <v>16212</v>
      </c>
      <c r="E640" t="s">
        <v>242</v>
      </c>
      <c r="F640">
        <v>23</v>
      </c>
      <c r="G640" t="s">
        <v>227</v>
      </c>
      <c r="H640">
        <v>8301</v>
      </c>
      <c r="I640" t="s">
        <v>9397</v>
      </c>
      <c r="J640" t="s">
        <v>9396</v>
      </c>
      <c r="K640" t="s">
        <v>9398</v>
      </c>
      <c r="L640">
        <v>19910716</v>
      </c>
      <c r="M640" t="s">
        <v>16210</v>
      </c>
      <c r="N640">
        <v>230307</v>
      </c>
      <c r="Q640" t="s">
        <v>248</v>
      </c>
      <c r="S640" t="s">
        <v>8460</v>
      </c>
      <c r="T640" t="s">
        <v>3182</v>
      </c>
      <c r="U640" t="s">
        <v>227</v>
      </c>
      <c r="V640" t="s">
        <v>16213</v>
      </c>
      <c r="X640" t="s">
        <v>228</v>
      </c>
      <c r="Z640" t="s">
        <v>229</v>
      </c>
      <c r="AB640" t="s">
        <v>227</v>
      </c>
      <c r="AC640" t="s">
        <v>11243</v>
      </c>
      <c r="AD640" t="s">
        <v>227</v>
      </c>
      <c r="AG640" t="s">
        <v>253</v>
      </c>
    </row>
    <row r="641" spans="1:33">
      <c r="A641" t="s">
        <v>16214</v>
      </c>
      <c r="B641">
        <v>40188425</v>
      </c>
      <c r="C641" t="s">
        <v>16215</v>
      </c>
      <c r="D641" t="s">
        <v>16216</v>
      </c>
      <c r="E641" t="s">
        <v>242</v>
      </c>
      <c r="F641">
        <v>23</v>
      </c>
      <c r="G641" t="s">
        <v>227</v>
      </c>
      <c r="H641">
        <v>8301</v>
      </c>
      <c r="I641" t="s">
        <v>9397</v>
      </c>
      <c r="J641" t="s">
        <v>9396</v>
      </c>
      <c r="K641" t="s">
        <v>9398</v>
      </c>
      <c r="L641">
        <v>19960520</v>
      </c>
      <c r="M641" t="s">
        <v>16214</v>
      </c>
      <c r="N641">
        <v>230307</v>
      </c>
      <c r="Q641" t="s">
        <v>248</v>
      </c>
      <c r="S641" t="s">
        <v>8460</v>
      </c>
      <c r="T641" t="s">
        <v>14009</v>
      </c>
      <c r="U641" t="s">
        <v>227</v>
      </c>
      <c r="V641" t="s">
        <v>16217</v>
      </c>
      <c r="X641" t="s">
        <v>228</v>
      </c>
      <c r="Z641" t="s">
        <v>229</v>
      </c>
      <c r="AB641" t="s">
        <v>227</v>
      </c>
      <c r="AG641" t="s">
        <v>253</v>
      </c>
    </row>
    <row r="642" spans="1:33">
      <c r="A642" t="s">
        <v>16218</v>
      </c>
      <c r="B642">
        <v>45674935</v>
      </c>
      <c r="C642" t="s">
        <v>16219</v>
      </c>
      <c r="D642" t="s">
        <v>16220</v>
      </c>
      <c r="E642" t="s">
        <v>242</v>
      </c>
      <c r="F642">
        <v>23</v>
      </c>
      <c r="G642" t="s">
        <v>227</v>
      </c>
      <c r="H642">
        <v>8301</v>
      </c>
      <c r="I642" t="s">
        <v>9397</v>
      </c>
      <c r="J642" t="s">
        <v>9396</v>
      </c>
      <c r="K642" t="s">
        <v>9398</v>
      </c>
      <c r="L642">
        <v>19890116</v>
      </c>
      <c r="M642" t="s">
        <v>16218</v>
      </c>
      <c r="N642">
        <v>230307</v>
      </c>
      <c r="Q642" t="s">
        <v>248</v>
      </c>
      <c r="S642" t="s">
        <v>8460</v>
      </c>
      <c r="T642" t="s">
        <v>10815</v>
      </c>
      <c r="U642" t="s">
        <v>227</v>
      </c>
      <c r="V642" t="s">
        <v>16221</v>
      </c>
      <c r="X642" t="s">
        <v>228</v>
      </c>
      <c r="Z642" t="s">
        <v>229</v>
      </c>
      <c r="AB642" t="s">
        <v>227</v>
      </c>
      <c r="AD642" t="s">
        <v>227</v>
      </c>
      <c r="AG642" t="s">
        <v>253</v>
      </c>
    </row>
    <row r="643" spans="1:33">
      <c r="A643" t="s">
        <v>16222</v>
      </c>
      <c r="B643">
        <v>72103316</v>
      </c>
      <c r="C643" t="s">
        <v>16223</v>
      </c>
      <c r="D643" t="s">
        <v>16224</v>
      </c>
      <c r="E643" t="s">
        <v>242</v>
      </c>
      <c r="F643">
        <v>23</v>
      </c>
      <c r="G643" t="s">
        <v>227</v>
      </c>
      <c r="H643">
        <v>8301</v>
      </c>
      <c r="I643" t="s">
        <v>9397</v>
      </c>
      <c r="J643" t="s">
        <v>9396</v>
      </c>
      <c r="K643" t="s">
        <v>9398</v>
      </c>
      <c r="L643">
        <v>19921021</v>
      </c>
      <c r="M643" t="s">
        <v>16222</v>
      </c>
      <c r="N643">
        <v>230307</v>
      </c>
      <c r="Q643" t="s">
        <v>248</v>
      </c>
      <c r="S643" t="s">
        <v>8460</v>
      </c>
      <c r="T643" t="s">
        <v>16225</v>
      </c>
      <c r="U643" t="s">
        <v>227</v>
      </c>
      <c r="V643" t="s">
        <v>16226</v>
      </c>
      <c r="X643" t="s">
        <v>228</v>
      </c>
      <c r="Z643" t="s">
        <v>229</v>
      </c>
      <c r="AB643" t="s">
        <v>227</v>
      </c>
      <c r="AC643" t="s">
        <v>307</v>
      </c>
      <c r="AD643" t="s">
        <v>227</v>
      </c>
      <c r="AG643" t="s">
        <v>253</v>
      </c>
    </row>
    <row r="644" spans="1:33">
      <c r="A644" t="s">
        <v>16227</v>
      </c>
      <c r="B644">
        <v>3060817</v>
      </c>
      <c r="C644" t="s">
        <v>16228</v>
      </c>
      <c r="D644" t="s">
        <v>16229</v>
      </c>
      <c r="E644" t="s">
        <v>242</v>
      </c>
      <c r="F644">
        <v>23</v>
      </c>
      <c r="G644" t="s">
        <v>227</v>
      </c>
      <c r="H644">
        <v>8301</v>
      </c>
      <c r="I644" t="s">
        <v>9397</v>
      </c>
      <c r="J644" t="s">
        <v>9396</v>
      </c>
      <c r="K644" t="s">
        <v>9398</v>
      </c>
      <c r="L644">
        <v>19720201</v>
      </c>
      <c r="M644" t="s">
        <v>16227</v>
      </c>
      <c r="N644">
        <v>230307</v>
      </c>
      <c r="Q644" t="s">
        <v>248</v>
      </c>
      <c r="S644" t="s">
        <v>8460</v>
      </c>
      <c r="T644" t="s">
        <v>16230</v>
      </c>
      <c r="U644" t="s">
        <v>227</v>
      </c>
      <c r="V644" t="s">
        <v>16231</v>
      </c>
      <c r="X644" t="s">
        <v>228</v>
      </c>
      <c r="Z644" t="s">
        <v>229</v>
      </c>
      <c r="AB644" t="s">
        <v>227</v>
      </c>
      <c r="AD644" t="s">
        <v>227</v>
      </c>
      <c r="AG644" t="s">
        <v>253</v>
      </c>
    </row>
    <row r="645" spans="1:33">
      <c r="A645" t="s">
        <v>16232</v>
      </c>
      <c r="B645">
        <v>72756330</v>
      </c>
      <c r="C645" t="s">
        <v>16233</v>
      </c>
      <c r="D645" t="s">
        <v>16234</v>
      </c>
      <c r="E645" t="s">
        <v>242</v>
      </c>
      <c r="F645">
        <v>23</v>
      </c>
      <c r="G645" t="s">
        <v>227</v>
      </c>
      <c r="H645">
        <v>8301</v>
      </c>
      <c r="I645" t="s">
        <v>9397</v>
      </c>
      <c r="J645" t="s">
        <v>9396</v>
      </c>
      <c r="K645" t="s">
        <v>9398</v>
      </c>
      <c r="L645">
        <v>19771111</v>
      </c>
      <c r="M645" t="s">
        <v>16232</v>
      </c>
      <c r="N645">
        <v>230307</v>
      </c>
      <c r="Q645" t="s">
        <v>248</v>
      </c>
      <c r="S645" t="s">
        <v>8460</v>
      </c>
      <c r="T645" t="s">
        <v>9051</v>
      </c>
      <c r="U645" t="s">
        <v>227</v>
      </c>
      <c r="V645" t="s">
        <v>16235</v>
      </c>
      <c r="X645" t="s">
        <v>228</v>
      </c>
      <c r="Z645" t="s">
        <v>229</v>
      </c>
      <c r="AG645" t="s">
        <v>253</v>
      </c>
    </row>
    <row r="646" spans="1:33">
      <c r="A646" t="s">
        <v>16236</v>
      </c>
      <c r="B646">
        <v>3061515</v>
      </c>
      <c r="C646" t="s">
        <v>16237</v>
      </c>
      <c r="D646" t="s">
        <v>16238</v>
      </c>
      <c r="E646" t="s">
        <v>242</v>
      </c>
      <c r="F646">
        <v>23</v>
      </c>
      <c r="G646" t="s">
        <v>227</v>
      </c>
      <c r="H646">
        <v>8301</v>
      </c>
      <c r="I646" t="s">
        <v>9397</v>
      </c>
      <c r="J646" t="s">
        <v>9396</v>
      </c>
      <c r="K646" t="s">
        <v>9398</v>
      </c>
      <c r="L646">
        <v>19780513</v>
      </c>
      <c r="M646" t="s">
        <v>16236</v>
      </c>
      <c r="N646">
        <v>230307</v>
      </c>
      <c r="Q646" t="s">
        <v>248</v>
      </c>
      <c r="S646" t="s">
        <v>8460</v>
      </c>
      <c r="T646" t="s">
        <v>16239</v>
      </c>
      <c r="U646" t="s">
        <v>227</v>
      </c>
      <c r="V646" t="s">
        <v>16240</v>
      </c>
      <c r="X646" t="s">
        <v>228</v>
      </c>
      <c r="Z646" t="s">
        <v>229</v>
      </c>
      <c r="AB646" t="s">
        <v>227</v>
      </c>
      <c r="AD646" t="s">
        <v>227</v>
      </c>
      <c r="AG646" t="s">
        <v>253</v>
      </c>
    </row>
    <row r="647" spans="1:33">
      <c r="A647" t="s">
        <v>16241</v>
      </c>
      <c r="B647">
        <v>24739025</v>
      </c>
      <c r="C647" t="s">
        <v>16242</v>
      </c>
      <c r="D647" t="s">
        <v>16243</v>
      </c>
      <c r="E647" t="s">
        <v>242</v>
      </c>
      <c r="F647">
        <v>23</v>
      </c>
      <c r="G647" t="s">
        <v>227</v>
      </c>
      <c r="H647">
        <v>8301</v>
      </c>
      <c r="I647" t="s">
        <v>9397</v>
      </c>
      <c r="J647" t="s">
        <v>9396</v>
      </c>
      <c r="K647" t="s">
        <v>9398</v>
      </c>
      <c r="L647">
        <v>19670110</v>
      </c>
      <c r="M647" t="s">
        <v>16241</v>
      </c>
      <c r="N647">
        <v>230307</v>
      </c>
      <c r="Q647" t="s">
        <v>248</v>
      </c>
      <c r="S647" t="s">
        <v>8460</v>
      </c>
      <c r="T647" t="s">
        <v>16141</v>
      </c>
      <c r="U647" t="s">
        <v>227</v>
      </c>
      <c r="V647" t="s">
        <v>16244</v>
      </c>
      <c r="X647" t="s">
        <v>228</v>
      </c>
      <c r="Z647" t="s">
        <v>229</v>
      </c>
      <c r="AB647" t="s">
        <v>227</v>
      </c>
      <c r="AD647" t="s">
        <v>227</v>
      </c>
      <c r="AG647" t="s">
        <v>253</v>
      </c>
    </row>
    <row r="648" spans="1:33">
      <c r="A648" t="s">
        <v>16245</v>
      </c>
      <c r="B648">
        <v>3040815</v>
      </c>
      <c r="C648" t="s">
        <v>16246</v>
      </c>
      <c r="D648" t="s">
        <v>16247</v>
      </c>
      <c r="E648" t="s">
        <v>242</v>
      </c>
      <c r="F648">
        <v>23</v>
      </c>
      <c r="G648" t="s">
        <v>227</v>
      </c>
      <c r="H648">
        <v>8301</v>
      </c>
      <c r="I648" t="s">
        <v>9397</v>
      </c>
      <c r="J648" t="s">
        <v>9396</v>
      </c>
      <c r="K648" t="s">
        <v>9398</v>
      </c>
      <c r="L648">
        <v>19821124</v>
      </c>
      <c r="M648" t="s">
        <v>16245</v>
      </c>
      <c r="N648">
        <v>230307</v>
      </c>
      <c r="Q648" t="s">
        <v>248</v>
      </c>
      <c r="S648" t="s">
        <v>8460</v>
      </c>
      <c r="T648" t="s">
        <v>16248</v>
      </c>
      <c r="U648" t="s">
        <v>227</v>
      </c>
      <c r="V648" t="s">
        <v>16249</v>
      </c>
      <c r="W648" t="s">
        <v>16250</v>
      </c>
      <c r="X648" t="s">
        <v>228</v>
      </c>
      <c r="Z648" t="s">
        <v>229</v>
      </c>
      <c r="AB648" t="s">
        <v>227</v>
      </c>
      <c r="AD648" t="s">
        <v>227</v>
      </c>
    </row>
    <row r="649" spans="1:33">
      <c r="A649" t="s">
        <v>16251</v>
      </c>
      <c r="B649">
        <v>24739227</v>
      </c>
      <c r="C649" t="s">
        <v>16252</v>
      </c>
      <c r="D649" t="s">
        <v>16253</v>
      </c>
      <c r="E649" t="s">
        <v>242</v>
      </c>
      <c r="F649">
        <v>23</v>
      </c>
      <c r="G649" t="s">
        <v>227</v>
      </c>
      <c r="H649">
        <v>8301</v>
      </c>
      <c r="I649" t="s">
        <v>9397</v>
      </c>
      <c r="J649" t="s">
        <v>9396</v>
      </c>
      <c r="K649" t="s">
        <v>9398</v>
      </c>
      <c r="L649">
        <v>19790507</v>
      </c>
      <c r="M649" t="s">
        <v>16251</v>
      </c>
      <c r="N649">
        <v>230307</v>
      </c>
      <c r="Q649" t="s">
        <v>248</v>
      </c>
      <c r="S649" t="s">
        <v>8460</v>
      </c>
      <c r="T649" t="s">
        <v>16254</v>
      </c>
      <c r="U649" t="s">
        <v>227</v>
      </c>
      <c r="V649" t="s">
        <v>16255</v>
      </c>
      <c r="X649" t="s">
        <v>228</v>
      </c>
      <c r="Z649" t="s">
        <v>229</v>
      </c>
      <c r="AB649" t="s">
        <v>227</v>
      </c>
      <c r="AD649" t="s">
        <v>227</v>
      </c>
      <c r="AG649" t="s">
        <v>253</v>
      </c>
    </row>
    <row r="650" spans="1:33">
      <c r="A650" t="s">
        <v>16256</v>
      </c>
      <c r="B650">
        <v>58153830</v>
      </c>
      <c r="C650" t="s">
        <v>16257</v>
      </c>
      <c r="D650" t="s">
        <v>16258</v>
      </c>
      <c r="E650" t="s">
        <v>242</v>
      </c>
      <c r="F650">
        <v>23</v>
      </c>
      <c r="G650" t="s">
        <v>227</v>
      </c>
      <c r="H650">
        <v>8301</v>
      </c>
      <c r="I650" t="s">
        <v>9397</v>
      </c>
      <c r="J650" t="s">
        <v>9396</v>
      </c>
      <c r="K650" t="s">
        <v>9398</v>
      </c>
      <c r="L650">
        <v>19901104</v>
      </c>
      <c r="M650" t="s">
        <v>16256</v>
      </c>
      <c r="N650">
        <v>230307</v>
      </c>
      <c r="Q650" t="s">
        <v>248</v>
      </c>
      <c r="S650" t="s">
        <v>8460</v>
      </c>
      <c r="T650" t="s">
        <v>16259</v>
      </c>
      <c r="U650" t="s">
        <v>227</v>
      </c>
      <c r="V650" t="s">
        <v>16260</v>
      </c>
      <c r="W650" t="s">
        <v>16261</v>
      </c>
      <c r="X650" t="s">
        <v>228</v>
      </c>
      <c r="Z650" t="s">
        <v>229</v>
      </c>
      <c r="AB650" t="s">
        <v>227</v>
      </c>
      <c r="AD650" t="s">
        <v>227</v>
      </c>
      <c r="AG650" t="s">
        <v>253</v>
      </c>
    </row>
    <row r="651" spans="1:33">
      <c r="A651" t="s">
        <v>16373</v>
      </c>
      <c r="B651">
        <v>45648633</v>
      </c>
      <c r="C651" t="s">
        <v>16374</v>
      </c>
      <c r="D651" t="s">
        <v>16375</v>
      </c>
      <c r="E651" t="s">
        <v>242</v>
      </c>
      <c r="F651">
        <v>23</v>
      </c>
      <c r="G651" t="s">
        <v>227</v>
      </c>
      <c r="H651">
        <v>8203</v>
      </c>
      <c r="I651" t="s">
        <v>9481</v>
      </c>
      <c r="J651" t="s">
        <v>9480</v>
      </c>
      <c r="K651" t="s">
        <v>9482</v>
      </c>
      <c r="L651">
        <v>19811114</v>
      </c>
      <c r="M651" t="s">
        <v>16373</v>
      </c>
      <c r="N651">
        <v>230076</v>
      </c>
      <c r="Q651" t="s">
        <v>248</v>
      </c>
      <c r="S651" t="s">
        <v>8460</v>
      </c>
      <c r="T651" t="s">
        <v>11634</v>
      </c>
      <c r="U651" t="s">
        <v>227</v>
      </c>
      <c r="V651" t="s">
        <v>16376</v>
      </c>
      <c r="X651" t="s">
        <v>228</v>
      </c>
      <c r="Z651" t="s">
        <v>229</v>
      </c>
      <c r="AG651" t="s">
        <v>253</v>
      </c>
    </row>
    <row r="652" spans="1:33">
      <c r="A652" t="s">
        <v>16377</v>
      </c>
      <c r="B652">
        <v>2961725</v>
      </c>
      <c r="C652" t="s">
        <v>16378</v>
      </c>
      <c r="D652" t="s">
        <v>16379</v>
      </c>
      <c r="E652" t="s">
        <v>242</v>
      </c>
      <c r="F652">
        <v>23</v>
      </c>
      <c r="G652" t="s">
        <v>227</v>
      </c>
      <c r="H652">
        <v>8203</v>
      </c>
      <c r="I652" t="s">
        <v>9481</v>
      </c>
      <c r="J652" t="s">
        <v>9480</v>
      </c>
      <c r="K652" t="s">
        <v>9482</v>
      </c>
      <c r="L652">
        <v>19850418</v>
      </c>
      <c r="M652" t="s">
        <v>16377</v>
      </c>
      <c r="N652">
        <v>230076</v>
      </c>
      <c r="Q652" t="s">
        <v>248</v>
      </c>
      <c r="S652" t="s">
        <v>8460</v>
      </c>
      <c r="T652" t="s">
        <v>795</v>
      </c>
      <c r="U652" t="s">
        <v>227</v>
      </c>
      <c r="V652" t="s">
        <v>16380</v>
      </c>
      <c r="W652" t="s">
        <v>16381</v>
      </c>
      <c r="X652" t="s">
        <v>228</v>
      </c>
      <c r="Z652" t="s">
        <v>229</v>
      </c>
      <c r="AG652" t="s">
        <v>253</v>
      </c>
    </row>
    <row r="653" spans="1:33">
      <c r="A653" t="s">
        <v>16382</v>
      </c>
      <c r="B653">
        <v>24733625</v>
      </c>
      <c r="C653" t="s">
        <v>16383</v>
      </c>
      <c r="D653" t="s">
        <v>16384</v>
      </c>
      <c r="E653" t="s">
        <v>242</v>
      </c>
      <c r="F653">
        <v>23</v>
      </c>
      <c r="G653" t="s">
        <v>227</v>
      </c>
      <c r="H653">
        <v>8203</v>
      </c>
      <c r="I653" t="s">
        <v>9481</v>
      </c>
      <c r="J653" t="s">
        <v>9480</v>
      </c>
      <c r="K653" t="s">
        <v>9482</v>
      </c>
      <c r="L653">
        <v>19820113</v>
      </c>
      <c r="M653" t="s">
        <v>16382</v>
      </c>
      <c r="N653">
        <v>230076</v>
      </c>
      <c r="Q653" t="s">
        <v>248</v>
      </c>
      <c r="S653" t="s">
        <v>8460</v>
      </c>
      <c r="T653" t="s">
        <v>16385</v>
      </c>
      <c r="U653" t="s">
        <v>227</v>
      </c>
      <c r="V653" t="s">
        <v>16386</v>
      </c>
      <c r="W653" t="s">
        <v>16387</v>
      </c>
      <c r="X653" t="s">
        <v>228</v>
      </c>
      <c r="Z653" t="s">
        <v>229</v>
      </c>
      <c r="AA653">
        <v>9083220536</v>
      </c>
      <c r="AG653" t="s">
        <v>253</v>
      </c>
    </row>
    <row r="654" spans="1:33">
      <c r="A654" t="s">
        <v>16388</v>
      </c>
      <c r="B654">
        <v>84961331</v>
      </c>
      <c r="C654" t="s">
        <v>16389</v>
      </c>
      <c r="D654" t="s">
        <v>16390</v>
      </c>
      <c r="E654" t="s">
        <v>242</v>
      </c>
      <c r="F654">
        <v>23</v>
      </c>
      <c r="G654" t="s">
        <v>227</v>
      </c>
      <c r="H654">
        <v>8203</v>
      </c>
      <c r="I654" t="s">
        <v>9481</v>
      </c>
      <c r="J654" t="s">
        <v>9480</v>
      </c>
      <c r="K654" t="s">
        <v>9482</v>
      </c>
      <c r="L654">
        <v>19750924</v>
      </c>
      <c r="M654" t="s">
        <v>16388</v>
      </c>
      <c r="N654">
        <v>230076</v>
      </c>
      <c r="Q654" t="s">
        <v>248</v>
      </c>
      <c r="S654" t="s">
        <v>8460</v>
      </c>
      <c r="T654" t="s">
        <v>6719</v>
      </c>
      <c r="U654" t="s">
        <v>227</v>
      </c>
      <c r="V654" t="s">
        <v>16391</v>
      </c>
      <c r="X654" t="s">
        <v>228</v>
      </c>
      <c r="Z654" t="s">
        <v>229</v>
      </c>
      <c r="AG654" t="s">
        <v>253</v>
      </c>
    </row>
    <row r="655" spans="1:33">
      <c r="A655" t="s">
        <v>16392</v>
      </c>
      <c r="B655">
        <v>24732624</v>
      </c>
      <c r="C655" t="s">
        <v>16393</v>
      </c>
      <c r="D655" t="s">
        <v>16394</v>
      </c>
      <c r="E655" t="s">
        <v>242</v>
      </c>
      <c r="F655">
        <v>23</v>
      </c>
      <c r="G655" t="s">
        <v>227</v>
      </c>
      <c r="H655">
        <v>8203</v>
      </c>
      <c r="I655" t="s">
        <v>9481</v>
      </c>
      <c r="J655" t="s">
        <v>9480</v>
      </c>
      <c r="K655" t="s">
        <v>9482</v>
      </c>
      <c r="L655">
        <v>19791021</v>
      </c>
      <c r="M655" t="s">
        <v>16392</v>
      </c>
      <c r="N655">
        <v>230076</v>
      </c>
      <c r="Q655" t="s">
        <v>248</v>
      </c>
      <c r="S655" t="s">
        <v>8460</v>
      </c>
      <c r="T655" t="s">
        <v>16395</v>
      </c>
      <c r="U655" t="s">
        <v>227</v>
      </c>
      <c r="V655" t="s">
        <v>16396</v>
      </c>
      <c r="W655" t="s">
        <v>16397</v>
      </c>
      <c r="X655" t="s">
        <v>228</v>
      </c>
      <c r="Z655" t="s">
        <v>229</v>
      </c>
      <c r="AA655">
        <v>9025703240</v>
      </c>
      <c r="AG655" t="s">
        <v>253</v>
      </c>
    </row>
    <row r="656" spans="1:33">
      <c r="A656" t="s">
        <v>16398</v>
      </c>
      <c r="B656">
        <v>2961422</v>
      </c>
      <c r="C656" t="s">
        <v>16399</v>
      </c>
      <c r="D656" t="s">
        <v>16400</v>
      </c>
      <c r="E656" t="s">
        <v>242</v>
      </c>
      <c r="F656">
        <v>23</v>
      </c>
      <c r="G656" t="s">
        <v>227</v>
      </c>
      <c r="H656">
        <v>8203</v>
      </c>
      <c r="I656" t="s">
        <v>9481</v>
      </c>
      <c r="J656" t="s">
        <v>9480</v>
      </c>
      <c r="K656" t="s">
        <v>9482</v>
      </c>
      <c r="L656">
        <v>19670216</v>
      </c>
      <c r="M656" t="s">
        <v>16398</v>
      </c>
      <c r="N656">
        <v>230076</v>
      </c>
      <c r="Q656" t="s">
        <v>248</v>
      </c>
      <c r="S656" t="s">
        <v>8460</v>
      </c>
      <c r="T656" t="s">
        <v>16401</v>
      </c>
      <c r="U656" t="s">
        <v>227</v>
      </c>
      <c r="V656" t="s">
        <v>16402</v>
      </c>
      <c r="X656" t="s">
        <v>228</v>
      </c>
      <c r="Z656" t="s">
        <v>229</v>
      </c>
      <c r="AG656" t="s">
        <v>253</v>
      </c>
    </row>
    <row r="657" spans="1:33">
      <c r="A657" t="s">
        <v>16403</v>
      </c>
      <c r="B657">
        <v>3118518</v>
      </c>
      <c r="C657" t="s">
        <v>9486</v>
      </c>
      <c r="D657" t="s">
        <v>16404</v>
      </c>
      <c r="E657" t="s">
        <v>242</v>
      </c>
      <c r="F657">
        <v>23</v>
      </c>
      <c r="G657" t="s">
        <v>227</v>
      </c>
      <c r="H657">
        <v>8203</v>
      </c>
      <c r="I657" t="s">
        <v>9481</v>
      </c>
      <c r="J657" t="s">
        <v>9480</v>
      </c>
      <c r="K657" t="s">
        <v>9482</v>
      </c>
      <c r="L657">
        <v>19710302</v>
      </c>
      <c r="M657" t="s">
        <v>16403</v>
      </c>
      <c r="N657">
        <v>230076</v>
      </c>
      <c r="Q657" t="s">
        <v>248</v>
      </c>
      <c r="S657" t="s">
        <v>8460</v>
      </c>
      <c r="T657" t="s">
        <v>9483</v>
      </c>
      <c r="U657" t="s">
        <v>227</v>
      </c>
      <c r="V657" t="s">
        <v>9491</v>
      </c>
      <c r="W657" t="s">
        <v>9492</v>
      </c>
      <c r="X657" t="s">
        <v>228</v>
      </c>
      <c r="Z657" t="s">
        <v>229</v>
      </c>
      <c r="AA657" t="s">
        <v>16405</v>
      </c>
      <c r="AG657" t="s">
        <v>253</v>
      </c>
    </row>
    <row r="658" spans="1:33">
      <c r="A658" t="s">
        <v>16406</v>
      </c>
      <c r="B658">
        <v>24733322</v>
      </c>
      <c r="C658" t="s">
        <v>16407</v>
      </c>
      <c r="D658" t="s">
        <v>16408</v>
      </c>
      <c r="E658" t="s">
        <v>242</v>
      </c>
      <c r="F658">
        <v>23</v>
      </c>
      <c r="G658" t="s">
        <v>227</v>
      </c>
      <c r="H658">
        <v>8203</v>
      </c>
      <c r="I658" t="s">
        <v>9481</v>
      </c>
      <c r="J658" t="s">
        <v>9480</v>
      </c>
      <c r="K658" t="s">
        <v>9482</v>
      </c>
      <c r="L658">
        <v>19740901</v>
      </c>
      <c r="M658" t="s">
        <v>16406</v>
      </c>
      <c r="N658">
        <v>230076</v>
      </c>
      <c r="Q658" t="s">
        <v>248</v>
      </c>
      <c r="S658" t="s">
        <v>8460</v>
      </c>
      <c r="T658" t="s">
        <v>4980</v>
      </c>
      <c r="U658" t="s">
        <v>227</v>
      </c>
      <c r="V658" t="s">
        <v>16409</v>
      </c>
      <c r="X658" t="s">
        <v>228</v>
      </c>
      <c r="Z658" t="s">
        <v>229</v>
      </c>
      <c r="AA658">
        <v>9039592418</v>
      </c>
      <c r="AG658" t="s">
        <v>253</v>
      </c>
    </row>
    <row r="659" spans="1:33">
      <c r="A659" t="s">
        <v>16410</v>
      </c>
      <c r="B659">
        <v>24733120</v>
      </c>
      <c r="C659" t="s">
        <v>16411</v>
      </c>
      <c r="D659" t="s">
        <v>16412</v>
      </c>
      <c r="E659" t="s">
        <v>242</v>
      </c>
      <c r="F659">
        <v>23</v>
      </c>
      <c r="G659" t="s">
        <v>227</v>
      </c>
      <c r="H659">
        <v>8203</v>
      </c>
      <c r="I659" t="s">
        <v>9481</v>
      </c>
      <c r="J659" t="s">
        <v>9480</v>
      </c>
      <c r="K659" t="s">
        <v>9482</v>
      </c>
      <c r="L659">
        <v>19780625</v>
      </c>
      <c r="M659" t="s">
        <v>16410</v>
      </c>
      <c r="N659">
        <v>230076</v>
      </c>
      <c r="Q659" t="s">
        <v>248</v>
      </c>
      <c r="S659" t="s">
        <v>8460</v>
      </c>
      <c r="T659" t="s">
        <v>2369</v>
      </c>
      <c r="U659" t="s">
        <v>227</v>
      </c>
      <c r="V659" t="s">
        <v>16413</v>
      </c>
      <c r="W659" t="s">
        <v>16414</v>
      </c>
      <c r="X659" t="s">
        <v>228</v>
      </c>
      <c r="Z659" t="s">
        <v>229</v>
      </c>
      <c r="AA659">
        <v>9088689679</v>
      </c>
      <c r="AG659" t="s">
        <v>253</v>
      </c>
    </row>
    <row r="660" spans="1:33">
      <c r="A660" t="s">
        <v>16415</v>
      </c>
      <c r="B660">
        <v>3050816</v>
      </c>
      <c r="C660" t="s">
        <v>16416</v>
      </c>
      <c r="D660" t="s">
        <v>16417</v>
      </c>
      <c r="E660" t="s">
        <v>242</v>
      </c>
      <c r="F660">
        <v>23</v>
      </c>
      <c r="G660" t="s">
        <v>227</v>
      </c>
      <c r="H660">
        <v>19114</v>
      </c>
      <c r="I660" t="s">
        <v>16418</v>
      </c>
      <c r="J660" t="s">
        <v>16419</v>
      </c>
      <c r="K660" t="s">
        <v>16420</v>
      </c>
      <c r="L660">
        <v>19771101</v>
      </c>
      <c r="M660" t="s">
        <v>16415</v>
      </c>
      <c r="N660">
        <v>230277</v>
      </c>
      <c r="Q660" t="s">
        <v>248</v>
      </c>
      <c r="S660" t="s">
        <v>8460</v>
      </c>
      <c r="T660" t="s">
        <v>16421</v>
      </c>
      <c r="U660" t="s">
        <v>227</v>
      </c>
      <c r="V660" t="s">
        <v>16422</v>
      </c>
      <c r="X660" t="s">
        <v>228</v>
      </c>
      <c r="Z660" t="s">
        <v>229</v>
      </c>
      <c r="AG660" t="s">
        <v>253</v>
      </c>
    </row>
    <row r="661" spans="1:33">
      <c r="A661" t="s">
        <v>16423</v>
      </c>
      <c r="B661">
        <v>3050715</v>
      </c>
      <c r="C661" t="s">
        <v>16424</v>
      </c>
      <c r="D661" t="s">
        <v>16425</v>
      </c>
      <c r="E661" t="s">
        <v>242</v>
      </c>
      <c r="F661">
        <v>23</v>
      </c>
      <c r="G661" t="s">
        <v>227</v>
      </c>
      <c r="H661">
        <v>19114</v>
      </c>
      <c r="I661" t="s">
        <v>16418</v>
      </c>
      <c r="J661" t="s">
        <v>16419</v>
      </c>
      <c r="K661" t="s">
        <v>16420</v>
      </c>
      <c r="L661">
        <v>19760929</v>
      </c>
      <c r="M661" t="s">
        <v>16423</v>
      </c>
      <c r="N661">
        <v>230277</v>
      </c>
      <c r="Q661" t="s">
        <v>248</v>
      </c>
      <c r="S661" t="s">
        <v>8460</v>
      </c>
      <c r="T661" t="s">
        <v>16426</v>
      </c>
      <c r="U661" t="s">
        <v>227</v>
      </c>
      <c r="V661" t="s">
        <v>16427</v>
      </c>
      <c r="X661" t="s">
        <v>228</v>
      </c>
      <c r="Z661" t="s">
        <v>229</v>
      </c>
      <c r="AG661" t="s">
        <v>253</v>
      </c>
    </row>
    <row r="662" spans="1:33">
      <c r="A662" t="s">
        <v>16428</v>
      </c>
      <c r="B662">
        <v>3050210</v>
      </c>
      <c r="C662" t="s">
        <v>16429</v>
      </c>
      <c r="D662" t="s">
        <v>16430</v>
      </c>
      <c r="E662" t="s">
        <v>242</v>
      </c>
      <c r="F662">
        <v>23</v>
      </c>
      <c r="G662" t="s">
        <v>227</v>
      </c>
      <c r="H662">
        <v>19114</v>
      </c>
      <c r="I662" t="s">
        <v>16418</v>
      </c>
      <c r="J662" t="s">
        <v>16419</v>
      </c>
      <c r="K662" t="s">
        <v>16420</v>
      </c>
      <c r="L662">
        <v>19680724</v>
      </c>
      <c r="M662" t="s">
        <v>16428</v>
      </c>
      <c r="N662">
        <v>230277</v>
      </c>
      <c r="Q662" t="s">
        <v>248</v>
      </c>
      <c r="S662" t="s">
        <v>8460</v>
      </c>
      <c r="T662" t="s">
        <v>16431</v>
      </c>
      <c r="U662" t="s">
        <v>227</v>
      </c>
      <c r="V662" t="s">
        <v>16432</v>
      </c>
      <c r="X662" t="s">
        <v>228</v>
      </c>
      <c r="Y662" t="s">
        <v>16433</v>
      </c>
      <c r="Z662" t="s">
        <v>680</v>
      </c>
      <c r="AB662" t="s">
        <v>11683</v>
      </c>
      <c r="AD662" t="s">
        <v>11683</v>
      </c>
      <c r="AG662" t="s">
        <v>253</v>
      </c>
    </row>
    <row r="663" spans="1:33">
      <c r="A663" t="s">
        <v>16434</v>
      </c>
      <c r="B663">
        <v>3050199</v>
      </c>
      <c r="C663" t="s">
        <v>16435</v>
      </c>
      <c r="D663" t="s">
        <v>16436</v>
      </c>
      <c r="E663" t="s">
        <v>242</v>
      </c>
      <c r="F663">
        <v>23</v>
      </c>
      <c r="G663" t="s">
        <v>227</v>
      </c>
      <c r="H663">
        <v>19114</v>
      </c>
      <c r="I663" t="s">
        <v>16418</v>
      </c>
      <c r="J663" t="s">
        <v>16419</v>
      </c>
      <c r="K663" t="s">
        <v>16420</v>
      </c>
      <c r="L663">
        <v>19700117</v>
      </c>
      <c r="M663" t="s">
        <v>16434</v>
      </c>
      <c r="N663">
        <v>230277</v>
      </c>
      <c r="Q663" t="s">
        <v>248</v>
      </c>
      <c r="S663" t="s">
        <v>8460</v>
      </c>
      <c r="T663" t="s">
        <v>16426</v>
      </c>
      <c r="U663" t="s">
        <v>227</v>
      </c>
      <c r="V663" t="s">
        <v>16427</v>
      </c>
      <c r="X663" t="s">
        <v>228</v>
      </c>
      <c r="Z663" t="s">
        <v>229</v>
      </c>
      <c r="AG663" t="s">
        <v>253</v>
      </c>
    </row>
    <row r="664" spans="1:33">
      <c r="A664" t="s">
        <v>16437</v>
      </c>
      <c r="B664">
        <v>3050614</v>
      </c>
      <c r="C664" t="s">
        <v>16438</v>
      </c>
      <c r="D664" t="s">
        <v>16439</v>
      </c>
      <c r="E664" t="s">
        <v>242</v>
      </c>
      <c r="F664">
        <v>23</v>
      </c>
      <c r="G664" t="s">
        <v>227</v>
      </c>
      <c r="H664">
        <v>19114</v>
      </c>
      <c r="I664" t="s">
        <v>16418</v>
      </c>
      <c r="J664" t="s">
        <v>16419</v>
      </c>
      <c r="K664" t="s">
        <v>16420</v>
      </c>
      <c r="L664">
        <v>19700606</v>
      </c>
      <c r="M664" t="s">
        <v>16437</v>
      </c>
      <c r="N664">
        <v>230277</v>
      </c>
      <c r="Q664" t="s">
        <v>248</v>
      </c>
      <c r="S664" t="s">
        <v>8460</v>
      </c>
      <c r="T664" t="s">
        <v>16421</v>
      </c>
      <c r="U664" t="s">
        <v>227</v>
      </c>
      <c r="V664" t="s">
        <v>16422</v>
      </c>
      <c r="X664" t="s">
        <v>228</v>
      </c>
      <c r="Z664" t="s">
        <v>229</v>
      </c>
      <c r="AG664" t="s">
        <v>253</v>
      </c>
    </row>
    <row r="665" spans="1:33">
      <c r="A665" t="s">
        <v>16553</v>
      </c>
      <c r="B665">
        <v>3120511</v>
      </c>
      <c r="C665" t="s">
        <v>16554</v>
      </c>
      <c r="D665" t="s">
        <v>16555</v>
      </c>
      <c r="E665" t="s">
        <v>242</v>
      </c>
      <c r="F665">
        <v>23</v>
      </c>
      <c r="G665" t="s">
        <v>227</v>
      </c>
      <c r="H665">
        <v>19077</v>
      </c>
      <c r="I665" t="s">
        <v>9510</v>
      </c>
      <c r="J665" t="s">
        <v>9509</v>
      </c>
      <c r="K665" t="s">
        <v>9510</v>
      </c>
      <c r="L665">
        <v>19901119</v>
      </c>
      <c r="M665" t="s">
        <v>16553</v>
      </c>
      <c r="N665">
        <v>230063</v>
      </c>
      <c r="Q665" t="s">
        <v>248</v>
      </c>
      <c r="S665" t="s">
        <v>8460</v>
      </c>
      <c r="T665" t="s">
        <v>9644</v>
      </c>
      <c r="U665" t="s">
        <v>227</v>
      </c>
      <c r="V665" t="s">
        <v>16556</v>
      </c>
      <c r="X665" t="s">
        <v>228</v>
      </c>
      <c r="Z665" t="s">
        <v>229</v>
      </c>
    </row>
    <row r="666" spans="1:33">
      <c r="A666" t="s">
        <v>16557</v>
      </c>
      <c r="B666">
        <v>2943624</v>
      </c>
      <c r="C666" t="s">
        <v>16558</v>
      </c>
      <c r="D666" t="s">
        <v>16559</v>
      </c>
      <c r="E666" t="s">
        <v>242</v>
      </c>
      <c r="F666">
        <v>23</v>
      </c>
      <c r="G666" t="s">
        <v>227</v>
      </c>
      <c r="H666">
        <v>19077</v>
      </c>
      <c r="I666" t="s">
        <v>9510</v>
      </c>
      <c r="J666" t="s">
        <v>9509</v>
      </c>
      <c r="K666" t="s">
        <v>9510</v>
      </c>
      <c r="L666">
        <v>19860309</v>
      </c>
      <c r="M666" t="s">
        <v>16557</v>
      </c>
      <c r="N666">
        <v>230063</v>
      </c>
      <c r="Q666" t="s">
        <v>248</v>
      </c>
      <c r="S666" t="s">
        <v>8460</v>
      </c>
      <c r="T666" t="s">
        <v>16560</v>
      </c>
      <c r="U666" t="s">
        <v>227</v>
      </c>
      <c r="V666" t="s">
        <v>16561</v>
      </c>
      <c r="X666" t="s">
        <v>228</v>
      </c>
      <c r="Z666" t="s">
        <v>229</v>
      </c>
    </row>
    <row r="667" spans="1:33">
      <c r="A667" t="s">
        <v>16562</v>
      </c>
      <c r="B667">
        <v>2943321</v>
      </c>
      <c r="C667" t="s">
        <v>16563</v>
      </c>
      <c r="D667" t="s">
        <v>16564</v>
      </c>
      <c r="E667" t="s">
        <v>242</v>
      </c>
      <c r="F667">
        <v>23</v>
      </c>
      <c r="G667" t="s">
        <v>227</v>
      </c>
      <c r="H667">
        <v>19077</v>
      </c>
      <c r="I667" t="s">
        <v>9510</v>
      </c>
      <c r="J667" t="s">
        <v>9509</v>
      </c>
      <c r="K667" t="s">
        <v>9510</v>
      </c>
      <c r="L667">
        <v>19831116</v>
      </c>
      <c r="M667" t="s">
        <v>16562</v>
      </c>
      <c r="N667">
        <v>230063</v>
      </c>
      <c r="Q667" t="s">
        <v>248</v>
      </c>
      <c r="S667" t="s">
        <v>8460</v>
      </c>
      <c r="T667" t="s">
        <v>16565</v>
      </c>
      <c r="U667" t="s">
        <v>227</v>
      </c>
      <c r="V667" t="s">
        <v>16566</v>
      </c>
      <c r="X667" t="s">
        <v>228</v>
      </c>
      <c r="Z667" t="s">
        <v>229</v>
      </c>
    </row>
    <row r="668" spans="1:33">
      <c r="A668" t="s">
        <v>16567</v>
      </c>
      <c r="B668">
        <v>30179626</v>
      </c>
      <c r="C668" t="s">
        <v>16568</v>
      </c>
      <c r="D668" t="s">
        <v>16569</v>
      </c>
      <c r="E668" t="s">
        <v>242</v>
      </c>
      <c r="F668">
        <v>23</v>
      </c>
      <c r="G668" t="s">
        <v>227</v>
      </c>
      <c r="H668">
        <v>19077</v>
      </c>
      <c r="I668" t="s">
        <v>9510</v>
      </c>
      <c r="J668" t="s">
        <v>9509</v>
      </c>
      <c r="K668" t="s">
        <v>9510</v>
      </c>
      <c r="L668">
        <v>19960624</v>
      </c>
      <c r="M668" t="s">
        <v>16567</v>
      </c>
      <c r="N668">
        <v>230063</v>
      </c>
      <c r="Q668" t="s">
        <v>248</v>
      </c>
      <c r="S668" t="s">
        <v>8460</v>
      </c>
      <c r="T668" t="s">
        <v>9153</v>
      </c>
      <c r="U668" t="s">
        <v>227</v>
      </c>
      <c r="V668" t="s">
        <v>16570</v>
      </c>
      <c r="X668" t="s">
        <v>228</v>
      </c>
      <c r="Z668" t="s">
        <v>229</v>
      </c>
      <c r="AG668" t="s">
        <v>253</v>
      </c>
    </row>
    <row r="669" spans="1:33">
      <c r="A669" t="s">
        <v>16571</v>
      </c>
      <c r="B669">
        <v>2944221</v>
      </c>
      <c r="C669" t="s">
        <v>16572</v>
      </c>
      <c r="D669" t="s">
        <v>16573</v>
      </c>
      <c r="E669" t="s">
        <v>242</v>
      </c>
      <c r="F669">
        <v>23</v>
      </c>
      <c r="G669" t="s">
        <v>227</v>
      </c>
      <c r="H669">
        <v>19077</v>
      </c>
      <c r="I669" t="s">
        <v>9510</v>
      </c>
      <c r="J669" t="s">
        <v>9509</v>
      </c>
      <c r="K669" t="s">
        <v>9510</v>
      </c>
      <c r="L669">
        <v>19801011</v>
      </c>
      <c r="M669" t="s">
        <v>16571</v>
      </c>
      <c r="N669">
        <v>230063</v>
      </c>
      <c r="Q669" t="s">
        <v>248</v>
      </c>
      <c r="S669" t="s">
        <v>8460</v>
      </c>
      <c r="T669" t="s">
        <v>8685</v>
      </c>
      <c r="U669" t="s">
        <v>227</v>
      </c>
      <c r="V669" t="s">
        <v>16574</v>
      </c>
      <c r="X669" t="s">
        <v>228</v>
      </c>
      <c r="Z669" t="s">
        <v>229</v>
      </c>
    </row>
    <row r="670" spans="1:33">
      <c r="A670" t="s">
        <v>16575</v>
      </c>
      <c r="B670">
        <v>2944827</v>
      </c>
      <c r="C670" t="s">
        <v>16576</v>
      </c>
      <c r="D670" t="s">
        <v>16577</v>
      </c>
      <c r="E670" t="s">
        <v>242</v>
      </c>
      <c r="F670">
        <v>23</v>
      </c>
      <c r="G670" t="s">
        <v>227</v>
      </c>
      <c r="H670">
        <v>19077</v>
      </c>
      <c r="I670" t="s">
        <v>9510</v>
      </c>
      <c r="J670" t="s">
        <v>9509</v>
      </c>
      <c r="K670" t="s">
        <v>9510</v>
      </c>
      <c r="L670">
        <v>19751021</v>
      </c>
      <c r="M670" t="s">
        <v>16575</v>
      </c>
      <c r="N670">
        <v>230063</v>
      </c>
      <c r="Q670" t="s">
        <v>248</v>
      </c>
      <c r="S670" t="s">
        <v>8460</v>
      </c>
      <c r="T670" t="s">
        <v>2369</v>
      </c>
      <c r="U670" t="s">
        <v>227</v>
      </c>
      <c r="V670" t="s">
        <v>16578</v>
      </c>
      <c r="X670" t="s">
        <v>228</v>
      </c>
      <c r="Z670" t="s">
        <v>229</v>
      </c>
    </row>
    <row r="671" spans="1:33">
      <c r="A671" t="s">
        <v>16579</v>
      </c>
      <c r="B671">
        <v>2945020</v>
      </c>
      <c r="C671" t="s">
        <v>16580</v>
      </c>
      <c r="D671" t="s">
        <v>16581</v>
      </c>
      <c r="E671" t="s">
        <v>242</v>
      </c>
      <c r="F671">
        <v>23</v>
      </c>
      <c r="G671" t="s">
        <v>227</v>
      </c>
      <c r="H671">
        <v>19077</v>
      </c>
      <c r="I671" t="s">
        <v>9510</v>
      </c>
      <c r="J671" t="s">
        <v>9509</v>
      </c>
      <c r="K671" t="s">
        <v>9510</v>
      </c>
      <c r="L671">
        <v>19860903</v>
      </c>
      <c r="M671" t="s">
        <v>16579</v>
      </c>
      <c r="N671">
        <v>230063</v>
      </c>
      <c r="Q671" t="s">
        <v>248</v>
      </c>
      <c r="S671" t="s">
        <v>8460</v>
      </c>
      <c r="T671" t="s">
        <v>16565</v>
      </c>
      <c r="U671" t="s">
        <v>227</v>
      </c>
      <c r="V671" t="s">
        <v>16582</v>
      </c>
      <c r="X671" t="s">
        <v>228</v>
      </c>
      <c r="Z671" t="s">
        <v>229</v>
      </c>
      <c r="AG671" t="s">
        <v>253</v>
      </c>
    </row>
    <row r="672" spans="1:33">
      <c r="A672" t="s">
        <v>16583</v>
      </c>
      <c r="B672">
        <v>3120177</v>
      </c>
      <c r="C672" t="s">
        <v>16584</v>
      </c>
      <c r="D672" t="s">
        <v>16585</v>
      </c>
      <c r="E672" t="s">
        <v>242</v>
      </c>
      <c r="F672">
        <v>23</v>
      </c>
      <c r="G672" t="s">
        <v>227</v>
      </c>
      <c r="H672">
        <v>19077</v>
      </c>
      <c r="I672" t="s">
        <v>9510</v>
      </c>
      <c r="J672" t="s">
        <v>9509</v>
      </c>
      <c r="K672" t="s">
        <v>9510</v>
      </c>
      <c r="L672">
        <v>19690307</v>
      </c>
      <c r="M672" t="s">
        <v>16583</v>
      </c>
      <c r="N672">
        <v>230063</v>
      </c>
      <c r="Q672" t="s">
        <v>248</v>
      </c>
      <c r="S672" t="s">
        <v>8460</v>
      </c>
      <c r="T672" t="s">
        <v>10546</v>
      </c>
      <c r="U672" t="s">
        <v>227</v>
      </c>
      <c r="V672" t="s">
        <v>16586</v>
      </c>
      <c r="X672" t="s">
        <v>228</v>
      </c>
      <c r="Z672" t="s">
        <v>229</v>
      </c>
    </row>
    <row r="673" spans="1:33">
      <c r="A673" t="s">
        <v>16587</v>
      </c>
      <c r="B673">
        <v>84906229</v>
      </c>
      <c r="C673" t="s">
        <v>16588</v>
      </c>
      <c r="D673" t="s">
        <v>16589</v>
      </c>
      <c r="E673" t="s">
        <v>242</v>
      </c>
      <c r="F673">
        <v>23</v>
      </c>
      <c r="G673" t="s">
        <v>227</v>
      </c>
      <c r="H673">
        <v>19077</v>
      </c>
      <c r="I673" t="s">
        <v>9510</v>
      </c>
      <c r="J673" t="s">
        <v>9509</v>
      </c>
      <c r="K673" t="s">
        <v>9510</v>
      </c>
      <c r="L673">
        <v>19810923</v>
      </c>
      <c r="M673" t="s">
        <v>16587</v>
      </c>
      <c r="N673">
        <v>230063</v>
      </c>
      <c r="Q673" t="s">
        <v>248</v>
      </c>
      <c r="S673" t="s">
        <v>8460</v>
      </c>
      <c r="T673" t="s">
        <v>16590</v>
      </c>
      <c r="U673" t="s">
        <v>227</v>
      </c>
      <c r="V673" t="s">
        <v>16570</v>
      </c>
      <c r="X673" t="s">
        <v>228</v>
      </c>
      <c r="Z673" t="s">
        <v>229</v>
      </c>
      <c r="AG673" t="s">
        <v>253</v>
      </c>
    </row>
    <row r="674" spans="1:33">
      <c r="A674" t="s">
        <v>16591</v>
      </c>
      <c r="B674">
        <v>2942926</v>
      </c>
      <c r="C674" t="s">
        <v>16592</v>
      </c>
      <c r="D674" t="s">
        <v>16593</v>
      </c>
      <c r="E674" t="s">
        <v>242</v>
      </c>
      <c r="F674">
        <v>23</v>
      </c>
      <c r="G674" t="s">
        <v>227</v>
      </c>
      <c r="H674">
        <v>19077</v>
      </c>
      <c r="I674" t="s">
        <v>9510</v>
      </c>
      <c r="J674" t="s">
        <v>9509</v>
      </c>
      <c r="K674" t="s">
        <v>9510</v>
      </c>
      <c r="L674">
        <v>19671228</v>
      </c>
      <c r="M674" t="s">
        <v>16591</v>
      </c>
      <c r="N674">
        <v>230063</v>
      </c>
      <c r="Q674" t="s">
        <v>248</v>
      </c>
      <c r="S674" t="s">
        <v>8460</v>
      </c>
      <c r="T674" t="s">
        <v>6791</v>
      </c>
      <c r="U674" t="s">
        <v>227</v>
      </c>
      <c r="V674" t="s">
        <v>16594</v>
      </c>
      <c r="X674" t="s">
        <v>228</v>
      </c>
      <c r="Z674" t="s">
        <v>229</v>
      </c>
    </row>
    <row r="675" spans="1:33">
      <c r="A675" t="s">
        <v>16595</v>
      </c>
      <c r="B675">
        <v>83679235</v>
      </c>
      <c r="C675" t="s">
        <v>16596</v>
      </c>
      <c r="D675" t="s">
        <v>16597</v>
      </c>
      <c r="E675" t="s">
        <v>242</v>
      </c>
      <c r="F675">
        <v>23</v>
      </c>
      <c r="G675" t="s">
        <v>227</v>
      </c>
      <c r="H675">
        <v>19077</v>
      </c>
      <c r="I675" t="s">
        <v>9510</v>
      </c>
      <c r="J675" t="s">
        <v>9509</v>
      </c>
      <c r="K675" t="s">
        <v>9510</v>
      </c>
      <c r="L675">
        <v>19940716</v>
      </c>
      <c r="M675" t="s">
        <v>16595</v>
      </c>
      <c r="N675">
        <v>230063</v>
      </c>
      <c r="Q675" t="s">
        <v>248</v>
      </c>
      <c r="S675" t="s">
        <v>8460</v>
      </c>
      <c r="T675" t="s">
        <v>16598</v>
      </c>
      <c r="U675" t="s">
        <v>227</v>
      </c>
      <c r="V675" t="s">
        <v>16599</v>
      </c>
      <c r="X675" t="s">
        <v>228</v>
      </c>
      <c r="Z675" t="s">
        <v>229</v>
      </c>
      <c r="AB675" t="s">
        <v>227</v>
      </c>
      <c r="AD675" t="s">
        <v>227</v>
      </c>
      <c r="AG675" t="s">
        <v>253</v>
      </c>
    </row>
    <row r="676" spans="1:33">
      <c r="A676" t="s">
        <v>16600</v>
      </c>
      <c r="B676">
        <v>25111818</v>
      </c>
      <c r="C676" t="s">
        <v>16601</v>
      </c>
      <c r="D676" t="s">
        <v>16602</v>
      </c>
      <c r="E676" t="s">
        <v>242</v>
      </c>
      <c r="F676">
        <v>23</v>
      </c>
      <c r="G676" t="s">
        <v>227</v>
      </c>
      <c r="H676">
        <v>19077</v>
      </c>
      <c r="I676" t="s">
        <v>9510</v>
      </c>
      <c r="J676" t="s">
        <v>9509</v>
      </c>
      <c r="K676" t="s">
        <v>9510</v>
      </c>
      <c r="L676">
        <v>19910524</v>
      </c>
      <c r="M676" t="s">
        <v>16600</v>
      </c>
      <c r="N676">
        <v>230063</v>
      </c>
      <c r="Q676" t="s">
        <v>248</v>
      </c>
      <c r="S676" t="s">
        <v>8460</v>
      </c>
      <c r="T676" t="s">
        <v>16565</v>
      </c>
      <c r="U676" t="s">
        <v>227</v>
      </c>
      <c r="V676" t="s">
        <v>16603</v>
      </c>
      <c r="X676" t="s">
        <v>228</v>
      </c>
      <c r="Z676" t="s">
        <v>229</v>
      </c>
      <c r="AB676" t="s">
        <v>1008</v>
      </c>
      <c r="AD676" t="s">
        <v>1008</v>
      </c>
      <c r="AG676" t="s">
        <v>253</v>
      </c>
    </row>
    <row r="677" spans="1:33">
      <c r="A677" t="s">
        <v>16604</v>
      </c>
      <c r="B677">
        <v>39724934</v>
      </c>
      <c r="C677" t="s">
        <v>16605</v>
      </c>
      <c r="D677" t="s">
        <v>16606</v>
      </c>
      <c r="E677" t="s">
        <v>242</v>
      </c>
      <c r="F677">
        <v>23</v>
      </c>
      <c r="G677" t="s">
        <v>227</v>
      </c>
      <c r="H677">
        <v>19077</v>
      </c>
      <c r="I677" t="s">
        <v>9510</v>
      </c>
      <c r="J677" t="s">
        <v>9509</v>
      </c>
      <c r="K677" t="s">
        <v>9510</v>
      </c>
      <c r="L677">
        <v>19950714</v>
      </c>
      <c r="M677" t="s">
        <v>16604</v>
      </c>
      <c r="N677">
        <v>230063</v>
      </c>
      <c r="Q677" t="s">
        <v>248</v>
      </c>
      <c r="S677" t="s">
        <v>8460</v>
      </c>
      <c r="T677" t="s">
        <v>10735</v>
      </c>
      <c r="U677" t="s">
        <v>227</v>
      </c>
      <c r="V677" t="s">
        <v>16607</v>
      </c>
      <c r="X677" t="s">
        <v>228</v>
      </c>
      <c r="Z677" t="s">
        <v>229</v>
      </c>
      <c r="AG677" t="s">
        <v>253</v>
      </c>
    </row>
    <row r="678" spans="1:33">
      <c r="A678" t="s">
        <v>16608</v>
      </c>
      <c r="B678">
        <v>39724227</v>
      </c>
      <c r="C678" t="s">
        <v>16609</v>
      </c>
      <c r="D678" t="s">
        <v>16610</v>
      </c>
      <c r="E678" t="s">
        <v>242</v>
      </c>
      <c r="F678">
        <v>23</v>
      </c>
      <c r="G678" t="s">
        <v>227</v>
      </c>
      <c r="H678">
        <v>19077</v>
      </c>
      <c r="I678" t="s">
        <v>9510</v>
      </c>
      <c r="J678" t="s">
        <v>9509</v>
      </c>
      <c r="K678" t="s">
        <v>9510</v>
      </c>
      <c r="L678">
        <v>19951102</v>
      </c>
      <c r="M678" t="s">
        <v>16608</v>
      </c>
      <c r="N678">
        <v>230063</v>
      </c>
      <c r="Q678" t="s">
        <v>248</v>
      </c>
      <c r="S678" t="s">
        <v>8460</v>
      </c>
      <c r="T678" t="s">
        <v>10735</v>
      </c>
      <c r="U678" t="s">
        <v>227</v>
      </c>
      <c r="V678" t="s">
        <v>16611</v>
      </c>
      <c r="X678" t="s">
        <v>228</v>
      </c>
      <c r="Z678" t="s">
        <v>229</v>
      </c>
      <c r="AG678" t="s">
        <v>253</v>
      </c>
    </row>
    <row r="679" spans="1:33">
      <c r="A679" t="s">
        <v>16612</v>
      </c>
      <c r="B679">
        <v>33483930</v>
      </c>
      <c r="C679" t="s">
        <v>16613</v>
      </c>
      <c r="D679" t="s">
        <v>16614</v>
      </c>
      <c r="E679" t="s">
        <v>242</v>
      </c>
      <c r="F679">
        <v>23</v>
      </c>
      <c r="G679" t="s">
        <v>227</v>
      </c>
      <c r="H679">
        <v>19077</v>
      </c>
      <c r="I679" t="s">
        <v>9510</v>
      </c>
      <c r="J679" t="s">
        <v>9509</v>
      </c>
      <c r="K679" t="s">
        <v>9510</v>
      </c>
      <c r="L679">
        <v>19731001</v>
      </c>
      <c r="M679" t="s">
        <v>16612</v>
      </c>
      <c r="N679">
        <v>230063</v>
      </c>
      <c r="Q679" t="s">
        <v>248</v>
      </c>
      <c r="S679" t="s">
        <v>8460</v>
      </c>
      <c r="T679" t="s">
        <v>4980</v>
      </c>
      <c r="U679" t="s">
        <v>227</v>
      </c>
      <c r="V679" t="s">
        <v>16615</v>
      </c>
      <c r="X679" t="s">
        <v>228</v>
      </c>
      <c r="Z679" t="s">
        <v>229</v>
      </c>
      <c r="AB679" t="s">
        <v>962</v>
      </c>
      <c r="AD679" t="s">
        <v>962</v>
      </c>
      <c r="AG679" t="s">
        <v>253</v>
      </c>
    </row>
    <row r="680" spans="1:33">
      <c r="A680" t="s">
        <v>16616</v>
      </c>
      <c r="B680">
        <v>3001711</v>
      </c>
      <c r="C680" t="s">
        <v>16617</v>
      </c>
      <c r="D680" t="s">
        <v>16618</v>
      </c>
      <c r="E680" t="s">
        <v>242</v>
      </c>
      <c r="F680">
        <v>23</v>
      </c>
      <c r="G680" t="s">
        <v>227</v>
      </c>
      <c r="H680">
        <v>19077</v>
      </c>
      <c r="I680" t="s">
        <v>9510</v>
      </c>
      <c r="J680" t="s">
        <v>9509</v>
      </c>
      <c r="K680" t="s">
        <v>9510</v>
      </c>
      <c r="L680">
        <v>19730120</v>
      </c>
      <c r="M680" t="s">
        <v>16616</v>
      </c>
      <c r="N680">
        <v>230063</v>
      </c>
      <c r="Q680" t="s">
        <v>248</v>
      </c>
      <c r="S680" t="s">
        <v>8460</v>
      </c>
      <c r="T680" t="s">
        <v>16619</v>
      </c>
      <c r="U680" t="s">
        <v>227</v>
      </c>
      <c r="V680" t="s">
        <v>16620</v>
      </c>
      <c r="X680" t="s">
        <v>228</v>
      </c>
      <c r="Z680" t="s">
        <v>229</v>
      </c>
      <c r="AB680" t="s">
        <v>227</v>
      </c>
      <c r="AD680" t="s">
        <v>227</v>
      </c>
      <c r="AG680" t="s">
        <v>253</v>
      </c>
    </row>
    <row r="681" spans="1:33">
      <c r="A681" t="s">
        <v>16621</v>
      </c>
      <c r="B681">
        <v>39724429</v>
      </c>
      <c r="C681" t="s">
        <v>16622</v>
      </c>
      <c r="D681" t="s">
        <v>16623</v>
      </c>
      <c r="E681" t="s">
        <v>242</v>
      </c>
      <c r="F681">
        <v>23</v>
      </c>
      <c r="G681" t="s">
        <v>227</v>
      </c>
      <c r="H681">
        <v>19077</v>
      </c>
      <c r="I681" t="s">
        <v>9510</v>
      </c>
      <c r="J681" t="s">
        <v>9509</v>
      </c>
      <c r="K681" t="s">
        <v>9510</v>
      </c>
      <c r="L681">
        <v>19951218</v>
      </c>
      <c r="M681" t="s">
        <v>16621</v>
      </c>
      <c r="N681">
        <v>230063</v>
      </c>
      <c r="Q681" t="s">
        <v>248</v>
      </c>
      <c r="S681" t="s">
        <v>8460</v>
      </c>
      <c r="T681" t="s">
        <v>10735</v>
      </c>
      <c r="U681" t="s">
        <v>227</v>
      </c>
      <c r="V681" t="s">
        <v>16607</v>
      </c>
      <c r="W681">
        <v>42630</v>
      </c>
      <c r="X681" t="s">
        <v>228</v>
      </c>
      <c r="Z681" t="s">
        <v>229</v>
      </c>
      <c r="AG681" t="s">
        <v>253</v>
      </c>
    </row>
    <row r="682" spans="1:33">
      <c r="A682" t="s">
        <v>16624</v>
      </c>
      <c r="B682">
        <v>3120288</v>
      </c>
      <c r="C682" t="s">
        <v>16625</v>
      </c>
      <c r="D682" t="s">
        <v>16626</v>
      </c>
      <c r="E682" t="s">
        <v>242</v>
      </c>
      <c r="F682">
        <v>23</v>
      </c>
      <c r="G682" t="s">
        <v>227</v>
      </c>
      <c r="H682">
        <v>19077</v>
      </c>
      <c r="I682" t="s">
        <v>9510</v>
      </c>
      <c r="J682" t="s">
        <v>9509</v>
      </c>
      <c r="K682" t="s">
        <v>9510</v>
      </c>
      <c r="L682">
        <v>19820821</v>
      </c>
      <c r="M682" t="s">
        <v>16624</v>
      </c>
      <c r="N682">
        <v>230063</v>
      </c>
      <c r="Q682" t="s">
        <v>248</v>
      </c>
      <c r="S682" t="s">
        <v>8460</v>
      </c>
      <c r="T682" t="s">
        <v>9153</v>
      </c>
      <c r="U682" t="s">
        <v>227</v>
      </c>
      <c r="V682" t="s">
        <v>16570</v>
      </c>
      <c r="X682" t="s">
        <v>228</v>
      </c>
      <c r="Z682" t="s">
        <v>229</v>
      </c>
      <c r="AG682" t="s">
        <v>253</v>
      </c>
    </row>
    <row r="683" spans="1:33">
      <c r="A683" t="s">
        <v>16627</v>
      </c>
      <c r="B683">
        <v>96846538</v>
      </c>
      <c r="C683" t="s">
        <v>16628</v>
      </c>
      <c r="D683" t="s">
        <v>16629</v>
      </c>
      <c r="E683" t="s">
        <v>242</v>
      </c>
      <c r="F683">
        <v>23</v>
      </c>
      <c r="G683" t="s">
        <v>227</v>
      </c>
      <c r="H683">
        <v>19077</v>
      </c>
      <c r="I683" t="s">
        <v>9510</v>
      </c>
      <c r="J683" t="s">
        <v>9509</v>
      </c>
      <c r="K683" t="s">
        <v>9510</v>
      </c>
      <c r="L683">
        <v>19941022</v>
      </c>
      <c r="M683" t="s">
        <v>16627</v>
      </c>
      <c r="N683">
        <v>230063</v>
      </c>
      <c r="Q683" t="s">
        <v>248</v>
      </c>
      <c r="S683" t="s">
        <v>8460</v>
      </c>
      <c r="T683" t="s">
        <v>9153</v>
      </c>
      <c r="U683" t="s">
        <v>227</v>
      </c>
      <c r="V683" t="s">
        <v>16570</v>
      </c>
      <c r="X683" t="s">
        <v>228</v>
      </c>
      <c r="Z683" t="s">
        <v>229</v>
      </c>
      <c r="AG683" t="s">
        <v>253</v>
      </c>
    </row>
    <row r="684" spans="1:33">
      <c r="A684" t="s">
        <v>16630</v>
      </c>
      <c r="B684">
        <v>16858331</v>
      </c>
      <c r="C684" t="s">
        <v>16631</v>
      </c>
      <c r="D684" t="s">
        <v>16632</v>
      </c>
      <c r="E684" t="s">
        <v>242</v>
      </c>
      <c r="F684">
        <v>23</v>
      </c>
      <c r="G684" t="s">
        <v>227</v>
      </c>
      <c r="H684">
        <v>19077</v>
      </c>
      <c r="I684" t="s">
        <v>9510</v>
      </c>
      <c r="J684" t="s">
        <v>9509</v>
      </c>
      <c r="K684" t="s">
        <v>9510</v>
      </c>
      <c r="L684">
        <v>19910419</v>
      </c>
      <c r="M684" t="s">
        <v>16630</v>
      </c>
      <c r="N684">
        <v>230063</v>
      </c>
      <c r="Q684" t="s">
        <v>248</v>
      </c>
      <c r="S684" t="s">
        <v>8460</v>
      </c>
      <c r="T684" t="s">
        <v>16565</v>
      </c>
      <c r="U684" t="s">
        <v>227</v>
      </c>
      <c r="V684" t="s">
        <v>16633</v>
      </c>
      <c r="X684" t="s">
        <v>228</v>
      </c>
      <c r="Z684" t="s">
        <v>229</v>
      </c>
    </row>
    <row r="685" spans="1:33">
      <c r="A685" t="s">
        <v>16634</v>
      </c>
      <c r="B685">
        <v>59100419</v>
      </c>
      <c r="C685" t="s">
        <v>16635</v>
      </c>
      <c r="D685" t="s">
        <v>16636</v>
      </c>
      <c r="E685" t="s">
        <v>242</v>
      </c>
      <c r="F685">
        <v>23</v>
      </c>
      <c r="G685" t="s">
        <v>227</v>
      </c>
      <c r="H685">
        <v>19077</v>
      </c>
      <c r="I685" t="s">
        <v>9510</v>
      </c>
      <c r="J685" t="s">
        <v>9509</v>
      </c>
      <c r="K685" t="s">
        <v>9510</v>
      </c>
      <c r="L685">
        <v>19820905</v>
      </c>
      <c r="M685" t="s">
        <v>16634</v>
      </c>
      <c r="N685">
        <v>230063</v>
      </c>
      <c r="Q685" t="s">
        <v>248</v>
      </c>
      <c r="S685" t="s">
        <v>8460</v>
      </c>
      <c r="T685" t="s">
        <v>9153</v>
      </c>
      <c r="U685" t="s">
        <v>227</v>
      </c>
      <c r="V685" t="s">
        <v>16570</v>
      </c>
      <c r="X685" t="s">
        <v>228</v>
      </c>
      <c r="Z685" t="s">
        <v>229</v>
      </c>
      <c r="AG685" t="s">
        <v>253</v>
      </c>
    </row>
    <row r="686" spans="1:33">
      <c r="A686" t="s">
        <v>16637</v>
      </c>
      <c r="B686">
        <v>39724631</v>
      </c>
      <c r="C686" t="s">
        <v>16638</v>
      </c>
      <c r="D686" t="s">
        <v>16639</v>
      </c>
      <c r="E686" t="s">
        <v>242</v>
      </c>
      <c r="F686">
        <v>23</v>
      </c>
      <c r="G686" t="s">
        <v>227</v>
      </c>
      <c r="H686">
        <v>19077</v>
      </c>
      <c r="I686" t="s">
        <v>9510</v>
      </c>
      <c r="J686" t="s">
        <v>9509</v>
      </c>
      <c r="K686" t="s">
        <v>9510</v>
      </c>
      <c r="L686">
        <v>19950814</v>
      </c>
      <c r="M686" t="s">
        <v>16637</v>
      </c>
      <c r="N686">
        <v>230063</v>
      </c>
      <c r="Q686" t="s">
        <v>248</v>
      </c>
      <c r="S686" t="s">
        <v>8460</v>
      </c>
      <c r="T686" t="s">
        <v>16565</v>
      </c>
      <c r="U686" t="s">
        <v>227</v>
      </c>
      <c r="V686" t="s">
        <v>16640</v>
      </c>
      <c r="W686" t="s">
        <v>16641</v>
      </c>
      <c r="X686" t="s">
        <v>228</v>
      </c>
      <c r="Z686" t="s">
        <v>229</v>
      </c>
      <c r="AB686" t="s">
        <v>227</v>
      </c>
      <c r="AD686" t="s">
        <v>227</v>
      </c>
      <c r="AG686" t="s">
        <v>253</v>
      </c>
    </row>
    <row r="687" spans="1:33">
      <c r="A687" t="s">
        <v>16642</v>
      </c>
      <c r="B687">
        <v>47768335</v>
      </c>
      <c r="C687" t="s">
        <v>16643</v>
      </c>
      <c r="D687" t="s">
        <v>16644</v>
      </c>
      <c r="E687" t="s">
        <v>242</v>
      </c>
      <c r="F687">
        <v>23</v>
      </c>
      <c r="G687" t="s">
        <v>227</v>
      </c>
      <c r="H687">
        <v>19077</v>
      </c>
      <c r="I687" t="s">
        <v>9510</v>
      </c>
      <c r="J687" t="s">
        <v>9509</v>
      </c>
      <c r="K687" t="s">
        <v>9510</v>
      </c>
      <c r="L687">
        <v>19970219</v>
      </c>
      <c r="M687" t="s">
        <v>16642</v>
      </c>
      <c r="N687">
        <v>230063</v>
      </c>
      <c r="Q687" t="s">
        <v>248</v>
      </c>
      <c r="S687" t="s">
        <v>8460</v>
      </c>
      <c r="T687" t="s">
        <v>9153</v>
      </c>
      <c r="U687" t="s">
        <v>227</v>
      </c>
      <c r="V687" t="s">
        <v>16570</v>
      </c>
      <c r="X687" t="s">
        <v>228</v>
      </c>
      <c r="Z687" t="s">
        <v>229</v>
      </c>
      <c r="AG687" t="s">
        <v>253</v>
      </c>
    </row>
    <row r="688" spans="1:33">
      <c r="A688" t="s">
        <v>16645</v>
      </c>
      <c r="B688">
        <v>3120410</v>
      </c>
      <c r="C688" t="s">
        <v>16646</v>
      </c>
      <c r="D688" t="s">
        <v>16647</v>
      </c>
      <c r="E688" t="s">
        <v>242</v>
      </c>
      <c r="F688">
        <v>23</v>
      </c>
      <c r="G688" t="s">
        <v>227</v>
      </c>
      <c r="H688">
        <v>19077</v>
      </c>
      <c r="I688" t="s">
        <v>9510</v>
      </c>
      <c r="J688" t="s">
        <v>9509</v>
      </c>
      <c r="K688" t="s">
        <v>9510</v>
      </c>
      <c r="L688">
        <v>19901101</v>
      </c>
      <c r="M688" t="s">
        <v>16645</v>
      </c>
      <c r="N688">
        <v>230063</v>
      </c>
      <c r="Q688" t="s">
        <v>248</v>
      </c>
      <c r="S688" t="s">
        <v>8460</v>
      </c>
      <c r="T688" t="s">
        <v>9644</v>
      </c>
      <c r="U688" t="s">
        <v>227</v>
      </c>
      <c r="V688" t="s">
        <v>16648</v>
      </c>
      <c r="X688" t="s">
        <v>228</v>
      </c>
      <c r="Z688" t="s">
        <v>229</v>
      </c>
    </row>
    <row r="689" spans="1:33">
      <c r="A689" t="s">
        <v>16649</v>
      </c>
      <c r="B689">
        <v>40129622</v>
      </c>
      <c r="C689" t="s">
        <v>16650</v>
      </c>
      <c r="D689" t="s">
        <v>16651</v>
      </c>
      <c r="E689" t="s">
        <v>242</v>
      </c>
      <c r="F689">
        <v>23</v>
      </c>
      <c r="G689" t="s">
        <v>227</v>
      </c>
      <c r="H689">
        <v>19077</v>
      </c>
      <c r="I689" t="s">
        <v>9510</v>
      </c>
      <c r="J689" t="s">
        <v>9509</v>
      </c>
      <c r="K689" t="s">
        <v>9510</v>
      </c>
      <c r="L689">
        <v>19970706</v>
      </c>
      <c r="M689" t="s">
        <v>16649</v>
      </c>
      <c r="N689">
        <v>230063</v>
      </c>
      <c r="Q689" t="s">
        <v>248</v>
      </c>
      <c r="S689" t="s">
        <v>8460</v>
      </c>
      <c r="T689" t="s">
        <v>9153</v>
      </c>
      <c r="U689" t="s">
        <v>227</v>
      </c>
      <c r="V689" t="s">
        <v>16652</v>
      </c>
      <c r="X689" t="s">
        <v>228</v>
      </c>
      <c r="Z689" t="s">
        <v>229</v>
      </c>
      <c r="AG689" t="s">
        <v>253</v>
      </c>
    </row>
    <row r="690" spans="1:33">
      <c r="A690" t="s">
        <v>16653</v>
      </c>
      <c r="B690">
        <v>84906128</v>
      </c>
      <c r="C690" t="s">
        <v>16654</v>
      </c>
      <c r="D690" t="s">
        <v>15753</v>
      </c>
      <c r="E690" t="s">
        <v>242</v>
      </c>
      <c r="F690">
        <v>23</v>
      </c>
      <c r="G690" t="s">
        <v>227</v>
      </c>
      <c r="H690">
        <v>19077</v>
      </c>
      <c r="I690" t="s">
        <v>9510</v>
      </c>
      <c r="J690" t="s">
        <v>9509</v>
      </c>
      <c r="K690" t="s">
        <v>9510</v>
      </c>
      <c r="L690">
        <v>19850227</v>
      </c>
      <c r="M690" t="s">
        <v>16653</v>
      </c>
      <c r="N690">
        <v>230063</v>
      </c>
      <c r="Q690" t="s">
        <v>248</v>
      </c>
      <c r="S690" t="s">
        <v>8460</v>
      </c>
      <c r="T690" t="s">
        <v>9153</v>
      </c>
      <c r="U690" t="s">
        <v>227</v>
      </c>
      <c r="V690" t="s">
        <v>16570</v>
      </c>
      <c r="X690" t="s">
        <v>228</v>
      </c>
      <c r="Z690" t="s">
        <v>229</v>
      </c>
      <c r="AG690" t="s">
        <v>253</v>
      </c>
    </row>
    <row r="691" spans="1:33">
      <c r="A691" t="s">
        <v>16655</v>
      </c>
      <c r="B691">
        <v>2943422</v>
      </c>
      <c r="C691" t="s">
        <v>16656</v>
      </c>
      <c r="D691" t="s">
        <v>16657</v>
      </c>
      <c r="E691" t="s">
        <v>242</v>
      </c>
      <c r="F691">
        <v>23</v>
      </c>
      <c r="G691" t="s">
        <v>227</v>
      </c>
      <c r="H691">
        <v>19077</v>
      </c>
      <c r="I691" t="s">
        <v>9510</v>
      </c>
      <c r="J691" t="s">
        <v>9509</v>
      </c>
      <c r="K691" t="s">
        <v>9510</v>
      </c>
      <c r="L691">
        <v>19760923</v>
      </c>
      <c r="M691" t="s">
        <v>16655</v>
      </c>
      <c r="N691">
        <v>230063</v>
      </c>
      <c r="Q691" t="s">
        <v>248</v>
      </c>
      <c r="S691" t="s">
        <v>8460</v>
      </c>
      <c r="T691" t="s">
        <v>2369</v>
      </c>
      <c r="U691" t="s">
        <v>227</v>
      </c>
      <c r="V691" t="s">
        <v>16658</v>
      </c>
      <c r="X691" t="s">
        <v>228</v>
      </c>
      <c r="Z691" t="s">
        <v>229</v>
      </c>
    </row>
    <row r="692" spans="1:33">
      <c r="A692" t="s">
        <v>16659</v>
      </c>
      <c r="B692">
        <v>39723428</v>
      </c>
      <c r="C692" t="s">
        <v>16660</v>
      </c>
      <c r="D692" t="s">
        <v>16661</v>
      </c>
      <c r="E692" t="s">
        <v>242</v>
      </c>
      <c r="F692">
        <v>23</v>
      </c>
      <c r="G692" t="s">
        <v>227</v>
      </c>
      <c r="H692">
        <v>19077</v>
      </c>
      <c r="I692" t="s">
        <v>9510</v>
      </c>
      <c r="J692" t="s">
        <v>9509</v>
      </c>
      <c r="K692" t="s">
        <v>9510</v>
      </c>
      <c r="L692">
        <v>19941105</v>
      </c>
      <c r="M692" t="s">
        <v>16659</v>
      </c>
      <c r="N692">
        <v>230063</v>
      </c>
      <c r="Q692" t="s">
        <v>248</v>
      </c>
      <c r="S692" t="s">
        <v>8460</v>
      </c>
      <c r="T692" t="s">
        <v>16662</v>
      </c>
      <c r="U692" t="s">
        <v>227</v>
      </c>
      <c r="V692" t="s">
        <v>16663</v>
      </c>
      <c r="X692" t="s">
        <v>228</v>
      </c>
      <c r="Z692" t="s">
        <v>229</v>
      </c>
      <c r="AB692" t="s">
        <v>227</v>
      </c>
      <c r="AD692" t="s">
        <v>227</v>
      </c>
      <c r="AG692" t="s">
        <v>253</v>
      </c>
    </row>
    <row r="693" spans="1:33">
      <c r="A693" t="s">
        <v>16664</v>
      </c>
      <c r="B693">
        <v>3120814</v>
      </c>
      <c r="C693" t="s">
        <v>16665</v>
      </c>
      <c r="D693" t="s">
        <v>16666</v>
      </c>
      <c r="E693" t="s">
        <v>242</v>
      </c>
      <c r="F693">
        <v>23</v>
      </c>
      <c r="G693" t="s">
        <v>227</v>
      </c>
      <c r="H693">
        <v>19077</v>
      </c>
      <c r="I693" t="s">
        <v>9510</v>
      </c>
      <c r="J693" t="s">
        <v>9509</v>
      </c>
      <c r="K693" t="s">
        <v>9510</v>
      </c>
      <c r="L693">
        <v>19860704</v>
      </c>
      <c r="M693" t="s">
        <v>16664</v>
      </c>
      <c r="N693">
        <v>230063</v>
      </c>
      <c r="Q693" t="s">
        <v>248</v>
      </c>
      <c r="S693" t="s">
        <v>8460</v>
      </c>
      <c r="T693" t="s">
        <v>9153</v>
      </c>
      <c r="U693" t="s">
        <v>227</v>
      </c>
      <c r="V693" t="s">
        <v>16570</v>
      </c>
      <c r="X693" t="s">
        <v>228</v>
      </c>
      <c r="Z693" t="s">
        <v>229</v>
      </c>
      <c r="AG693" t="s">
        <v>253</v>
      </c>
    </row>
    <row r="694" spans="1:33">
      <c r="A694" t="s">
        <v>16667</v>
      </c>
      <c r="B694">
        <v>40122110</v>
      </c>
      <c r="C694" t="s">
        <v>16668</v>
      </c>
      <c r="D694" t="s">
        <v>6162</v>
      </c>
      <c r="E694" t="s">
        <v>242</v>
      </c>
      <c r="F694">
        <v>23</v>
      </c>
      <c r="G694" t="s">
        <v>227</v>
      </c>
      <c r="H694">
        <v>19077</v>
      </c>
      <c r="I694" t="s">
        <v>9510</v>
      </c>
      <c r="J694" t="s">
        <v>9509</v>
      </c>
      <c r="K694" t="s">
        <v>9510</v>
      </c>
      <c r="L694">
        <v>19960911</v>
      </c>
      <c r="M694" t="s">
        <v>16667</v>
      </c>
      <c r="N694">
        <v>230063</v>
      </c>
      <c r="Q694" t="s">
        <v>248</v>
      </c>
      <c r="S694" t="s">
        <v>8460</v>
      </c>
      <c r="T694" t="s">
        <v>9153</v>
      </c>
      <c r="U694" t="s">
        <v>227</v>
      </c>
      <c r="V694" t="s">
        <v>16570</v>
      </c>
      <c r="X694" t="s">
        <v>228</v>
      </c>
      <c r="Z694" t="s">
        <v>229</v>
      </c>
      <c r="AG694" t="s">
        <v>253</v>
      </c>
    </row>
    <row r="695" spans="1:33">
      <c r="A695" t="s">
        <v>16669</v>
      </c>
      <c r="B695">
        <v>2944120</v>
      </c>
      <c r="C695" t="s">
        <v>16670</v>
      </c>
      <c r="D695" t="s">
        <v>16671</v>
      </c>
      <c r="E695" t="s">
        <v>242</v>
      </c>
      <c r="F695">
        <v>23</v>
      </c>
      <c r="G695" t="s">
        <v>227</v>
      </c>
      <c r="H695">
        <v>19077</v>
      </c>
      <c r="I695" t="s">
        <v>9510</v>
      </c>
      <c r="J695" t="s">
        <v>9509</v>
      </c>
      <c r="K695" t="s">
        <v>9510</v>
      </c>
      <c r="L695">
        <v>19900929</v>
      </c>
      <c r="M695" t="s">
        <v>16669</v>
      </c>
      <c r="N695">
        <v>230063</v>
      </c>
      <c r="Q695" t="s">
        <v>248</v>
      </c>
      <c r="S695" t="s">
        <v>8460</v>
      </c>
      <c r="T695" t="s">
        <v>9644</v>
      </c>
      <c r="U695" t="s">
        <v>227</v>
      </c>
      <c r="V695" t="s">
        <v>16672</v>
      </c>
      <c r="X695" t="s">
        <v>228</v>
      </c>
      <c r="Z695" t="s">
        <v>229</v>
      </c>
    </row>
    <row r="696" spans="1:33">
      <c r="A696" t="s">
        <v>16673</v>
      </c>
      <c r="B696">
        <v>2944423</v>
      </c>
      <c r="C696" t="s">
        <v>16674</v>
      </c>
      <c r="D696" t="s">
        <v>16675</v>
      </c>
      <c r="E696" t="s">
        <v>242</v>
      </c>
      <c r="F696">
        <v>23</v>
      </c>
      <c r="G696" t="s">
        <v>227</v>
      </c>
      <c r="H696">
        <v>19077</v>
      </c>
      <c r="I696" t="s">
        <v>9510</v>
      </c>
      <c r="J696" t="s">
        <v>9509</v>
      </c>
      <c r="K696" t="s">
        <v>9510</v>
      </c>
      <c r="L696">
        <v>19871208</v>
      </c>
      <c r="M696" t="s">
        <v>16673</v>
      </c>
      <c r="N696">
        <v>230063</v>
      </c>
      <c r="Q696" t="s">
        <v>248</v>
      </c>
      <c r="S696" t="s">
        <v>8460</v>
      </c>
      <c r="T696" t="s">
        <v>16565</v>
      </c>
      <c r="U696" t="s">
        <v>227</v>
      </c>
      <c r="V696" t="s">
        <v>16676</v>
      </c>
      <c r="X696" t="s">
        <v>228</v>
      </c>
      <c r="Z696" t="s">
        <v>229</v>
      </c>
    </row>
    <row r="697" spans="1:33">
      <c r="A697" t="s">
        <v>16677</v>
      </c>
      <c r="B697">
        <v>2944019</v>
      </c>
      <c r="C697" t="s">
        <v>16678</v>
      </c>
      <c r="D697" t="s">
        <v>16679</v>
      </c>
      <c r="E697" t="s">
        <v>242</v>
      </c>
      <c r="F697">
        <v>23</v>
      </c>
      <c r="G697" t="s">
        <v>227</v>
      </c>
      <c r="H697">
        <v>19077</v>
      </c>
      <c r="I697" t="s">
        <v>9510</v>
      </c>
      <c r="J697" t="s">
        <v>9509</v>
      </c>
      <c r="K697" t="s">
        <v>9510</v>
      </c>
      <c r="L697">
        <v>19880919</v>
      </c>
      <c r="M697" t="s">
        <v>16677</v>
      </c>
      <c r="N697">
        <v>230063</v>
      </c>
      <c r="Q697" t="s">
        <v>248</v>
      </c>
      <c r="S697" t="s">
        <v>8460</v>
      </c>
      <c r="T697" t="s">
        <v>16680</v>
      </c>
      <c r="U697" t="s">
        <v>227</v>
      </c>
      <c r="V697" t="s">
        <v>16681</v>
      </c>
      <c r="X697" t="s">
        <v>228</v>
      </c>
      <c r="Z697" t="s">
        <v>229</v>
      </c>
    </row>
    <row r="698" spans="1:33">
      <c r="A698" t="s">
        <v>16682</v>
      </c>
      <c r="B698">
        <v>96846639</v>
      </c>
      <c r="C698" t="s">
        <v>16683</v>
      </c>
      <c r="D698" t="s">
        <v>16684</v>
      </c>
      <c r="E698" t="s">
        <v>242</v>
      </c>
      <c r="F698">
        <v>23</v>
      </c>
      <c r="G698" t="s">
        <v>227</v>
      </c>
      <c r="H698">
        <v>19077</v>
      </c>
      <c r="I698" t="s">
        <v>9510</v>
      </c>
      <c r="J698" t="s">
        <v>9509</v>
      </c>
      <c r="K698" t="s">
        <v>9510</v>
      </c>
      <c r="L698">
        <v>19930913</v>
      </c>
      <c r="M698" t="s">
        <v>16682</v>
      </c>
      <c r="N698">
        <v>230063</v>
      </c>
      <c r="Q698" t="s">
        <v>248</v>
      </c>
      <c r="S698" t="s">
        <v>8460</v>
      </c>
      <c r="T698" t="s">
        <v>9153</v>
      </c>
      <c r="U698" t="s">
        <v>227</v>
      </c>
      <c r="V698" t="s">
        <v>16570</v>
      </c>
      <c r="X698" t="s">
        <v>228</v>
      </c>
      <c r="Z698" t="s">
        <v>229</v>
      </c>
      <c r="AG698" t="s">
        <v>253</v>
      </c>
    </row>
    <row r="699" spans="1:33">
      <c r="A699" t="s">
        <v>16685</v>
      </c>
      <c r="B699">
        <v>2944726</v>
      </c>
      <c r="C699" t="s">
        <v>16686</v>
      </c>
      <c r="D699" t="s">
        <v>16687</v>
      </c>
      <c r="E699" t="s">
        <v>242</v>
      </c>
      <c r="F699">
        <v>23</v>
      </c>
      <c r="G699" t="s">
        <v>227</v>
      </c>
      <c r="H699">
        <v>19077</v>
      </c>
      <c r="I699" t="s">
        <v>9510</v>
      </c>
      <c r="J699" t="s">
        <v>9509</v>
      </c>
      <c r="K699" t="s">
        <v>9510</v>
      </c>
      <c r="L699">
        <v>19830704</v>
      </c>
      <c r="M699" t="s">
        <v>16685</v>
      </c>
      <c r="N699">
        <v>230063</v>
      </c>
      <c r="Q699" t="s">
        <v>248</v>
      </c>
      <c r="S699" t="s">
        <v>8460</v>
      </c>
      <c r="T699" t="s">
        <v>16565</v>
      </c>
      <c r="U699" t="s">
        <v>227</v>
      </c>
      <c r="V699" t="s">
        <v>16688</v>
      </c>
      <c r="X699" t="s">
        <v>228</v>
      </c>
      <c r="Z699" t="s">
        <v>229</v>
      </c>
    </row>
    <row r="700" spans="1:33">
      <c r="A700" t="s">
        <v>16689</v>
      </c>
      <c r="B700">
        <v>66945434</v>
      </c>
      <c r="C700" t="s">
        <v>16690</v>
      </c>
      <c r="D700" t="s">
        <v>16691</v>
      </c>
      <c r="E700" t="s">
        <v>242</v>
      </c>
      <c r="F700">
        <v>23</v>
      </c>
      <c r="G700" t="s">
        <v>227</v>
      </c>
      <c r="H700">
        <v>19077</v>
      </c>
      <c r="I700" t="s">
        <v>9510</v>
      </c>
      <c r="J700" t="s">
        <v>9509</v>
      </c>
      <c r="K700" t="s">
        <v>9510</v>
      </c>
      <c r="L700">
        <v>19970704</v>
      </c>
      <c r="M700" t="s">
        <v>16689</v>
      </c>
      <c r="N700">
        <v>230063</v>
      </c>
      <c r="Q700" t="s">
        <v>248</v>
      </c>
      <c r="S700" t="s">
        <v>8460</v>
      </c>
      <c r="T700" t="s">
        <v>9153</v>
      </c>
      <c r="U700" t="s">
        <v>227</v>
      </c>
      <c r="V700" t="s">
        <v>16652</v>
      </c>
      <c r="X700" t="s">
        <v>228</v>
      </c>
      <c r="Z700" t="s">
        <v>229</v>
      </c>
      <c r="AG700" t="s">
        <v>253</v>
      </c>
    </row>
    <row r="701" spans="1:33">
      <c r="A701" t="s">
        <v>16692</v>
      </c>
      <c r="B701">
        <v>2943927</v>
      </c>
      <c r="C701" t="s">
        <v>16693</v>
      </c>
      <c r="D701" t="s">
        <v>16694</v>
      </c>
      <c r="E701" t="s">
        <v>242</v>
      </c>
      <c r="F701">
        <v>23</v>
      </c>
      <c r="G701" t="s">
        <v>227</v>
      </c>
      <c r="H701">
        <v>19077</v>
      </c>
      <c r="I701" t="s">
        <v>9510</v>
      </c>
      <c r="J701" t="s">
        <v>9509</v>
      </c>
      <c r="K701" t="s">
        <v>9510</v>
      </c>
      <c r="L701">
        <v>19781029</v>
      </c>
      <c r="M701" t="s">
        <v>16692</v>
      </c>
      <c r="N701">
        <v>230063</v>
      </c>
      <c r="Q701" t="s">
        <v>248</v>
      </c>
      <c r="S701" t="s">
        <v>8460</v>
      </c>
      <c r="T701" t="s">
        <v>5085</v>
      </c>
      <c r="U701" t="s">
        <v>227</v>
      </c>
      <c r="V701" t="s">
        <v>16695</v>
      </c>
      <c r="X701" t="s">
        <v>228</v>
      </c>
      <c r="Z701" t="s">
        <v>229</v>
      </c>
    </row>
    <row r="702" spans="1:33">
      <c r="A702" t="s">
        <v>16696</v>
      </c>
      <c r="B702">
        <v>24734929</v>
      </c>
      <c r="C702" t="s">
        <v>16697</v>
      </c>
      <c r="D702" t="s">
        <v>16698</v>
      </c>
      <c r="E702" t="s">
        <v>242</v>
      </c>
      <c r="F702">
        <v>23</v>
      </c>
      <c r="G702" t="s">
        <v>227</v>
      </c>
      <c r="H702">
        <v>19077</v>
      </c>
      <c r="I702" t="s">
        <v>9510</v>
      </c>
      <c r="J702" t="s">
        <v>9509</v>
      </c>
      <c r="K702" t="s">
        <v>9510</v>
      </c>
      <c r="L702">
        <v>19920930</v>
      </c>
      <c r="M702" t="s">
        <v>16696</v>
      </c>
      <c r="N702">
        <v>230063</v>
      </c>
      <c r="Q702" t="s">
        <v>248</v>
      </c>
      <c r="S702" t="s">
        <v>8460</v>
      </c>
      <c r="T702" t="s">
        <v>9153</v>
      </c>
      <c r="U702" t="s">
        <v>227</v>
      </c>
      <c r="V702" t="s">
        <v>16570</v>
      </c>
      <c r="X702" t="s">
        <v>228</v>
      </c>
      <c r="Z702" t="s">
        <v>229</v>
      </c>
      <c r="AG702" t="s">
        <v>253</v>
      </c>
    </row>
    <row r="703" spans="1:33">
      <c r="A703" t="s">
        <v>16699</v>
      </c>
      <c r="B703">
        <v>2943523</v>
      </c>
      <c r="C703" t="s">
        <v>16700</v>
      </c>
      <c r="D703" t="s">
        <v>16701</v>
      </c>
      <c r="E703" t="s">
        <v>242</v>
      </c>
      <c r="F703">
        <v>23</v>
      </c>
      <c r="G703" t="s">
        <v>227</v>
      </c>
      <c r="H703">
        <v>19077</v>
      </c>
      <c r="I703" t="s">
        <v>9510</v>
      </c>
      <c r="J703" t="s">
        <v>9509</v>
      </c>
      <c r="K703" t="s">
        <v>9510</v>
      </c>
      <c r="L703">
        <v>19871226</v>
      </c>
      <c r="M703" t="s">
        <v>16699</v>
      </c>
      <c r="N703">
        <v>230063</v>
      </c>
      <c r="Q703" t="s">
        <v>248</v>
      </c>
      <c r="S703" t="s">
        <v>8460</v>
      </c>
      <c r="T703" t="s">
        <v>16565</v>
      </c>
      <c r="U703" t="s">
        <v>227</v>
      </c>
      <c r="V703" t="s">
        <v>16702</v>
      </c>
      <c r="X703" t="s">
        <v>228</v>
      </c>
      <c r="Z703" t="s">
        <v>229</v>
      </c>
    </row>
    <row r="704" spans="1:33">
      <c r="A704" t="s">
        <v>16703</v>
      </c>
      <c r="B704">
        <v>30632115</v>
      </c>
      <c r="C704" t="s">
        <v>16704</v>
      </c>
      <c r="D704" t="s">
        <v>16705</v>
      </c>
      <c r="E704" t="s">
        <v>242</v>
      </c>
      <c r="F704">
        <v>23</v>
      </c>
      <c r="G704" t="s">
        <v>227</v>
      </c>
      <c r="H704">
        <v>19077</v>
      </c>
      <c r="I704" t="s">
        <v>9510</v>
      </c>
      <c r="J704" t="s">
        <v>9509</v>
      </c>
      <c r="K704" t="s">
        <v>9510</v>
      </c>
      <c r="L704">
        <v>19960322</v>
      </c>
      <c r="M704" t="s">
        <v>16703</v>
      </c>
      <c r="N704">
        <v>230063</v>
      </c>
      <c r="Q704" t="s">
        <v>248</v>
      </c>
      <c r="S704" t="s">
        <v>8460</v>
      </c>
      <c r="T704" t="s">
        <v>9153</v>
      </c>
      <c r="U704" t="s">
        <v>227</v>
      </c>
      <c r="V704" t="s">
        <v>16570</v>
      </c>
      <c r="X704" t="s">
        <v>228</v>
      </c>
      <c r="Z704" t="s">
        <v>229</v>
      </c>
      <c r="AG704" t="s">
        <v>253</v>
      </c>
    </row>
    <row r="705" spans="1:35">
      <c r="A705" t="s">
        <v>16706</v>
      </c>
      <c r="B705">
        <v>71864632</v>
      </c>
      <c r="C705" t="s">
        <v>16707</v>
      </c>
      <c r="D705" t="s">
        <v>16708</v>
      </c>
      <c r="E705" t="s">
        <v>242</v>
      </c>
      <c r="F705">
        <v>23</v>
      </c>
      <c r="G705" t="s">
        <v>227</v>
      </c>
      <c r="H705">
        <v>19077</v>
      </c>
      <c r="I705" t="s">
        <v>9510</v>
      </c>
      <c r="J705" t="s">
        <v>9509</v>
      </c>
      <c r="K705" t="s">
        <v>9510</v>
      </c>
      <c r="L705">
        <v>19920326</v>
      </c>
      <c r="M705" t="s">
        <v>16706</v>
      </c>
      <c r="N705">
        <v>230063</v>
      </c>
      <c r="Q705" t="s">
        <v>248</v>
      </c>
      <c r="S705" t="s">
        <v>8460</v>
      </c>
      <c r="T705" t="s">
        <v>9153</v>
      </c>
      <c r="U705" t="s">
        <v>227</v>
      </c>
      <c r="V705" t="s">
        <v>16570</v>
      </c>
      <c r="X705" t="s">
        <v>228</v>
      </c>
      <c r="Z705" t="s">
        <v>229</v>
      </c>
      <c r="AC705" t="s">
        <v>16709</v>
      </c>
      <c r="AG705" t="s">
        <v>253</v>
      </c>
    </row>
    <row r="706" spans="1:35">
      <c r="A706" t="s">
        <v>16710</v>
      </c>
      <c r="B706">
        <v>24734525</v>
      </c>
      <c r="C706" t="s">
        <v>16711</v>
      </c>
      <c r="D706" t="s">
        <v>16712</v>
      </c>
      <c r="E706" t="s">
        <v>242</v>
      </c>
      <c r="F706">
        <v>23</v>
      </c>
      <c r="G706" t="s">
        <v>227</v>
      </c>
      <c r="H706">
        <v>19077</v>
      </c>
      <c r="I706" t="s">
        <v>9510</v>
      </c>
      <c r="J706" t="s">
        <v>9509</v>
      </c>
      <c r="K706" t="s">
        <v>9510</v>
      </c>
      <c r="L706">
        <v>19870716</v>
      </c>
      <c r="M706" t="s">
        <v>16710</v>
      </c>
      <c r="N706">
        <v>230063</v>
      </c>
      <c r="Q706" t="s">
        <v>248</v>
      </c>
      <c r="S706" t="s">
        <v>8460</v>
      </c>
      <c r="T706" t="s">
        <v>9153</v>
      </c>
      <c r="U706" t="s">
        <v>227</v>
      </c>
      <c r="V706" t="s">
        <v>16570</v>
      </c>
      <c r="X706" t="s">
        <v>228</v>
      </c>
      <c r="Z706" t="s">
        <v>229</v>
      </c>
      <c r="AG706" t="s">
        <v>253</v>
      </c>
    </row>
    <row r="707" spans="1:35">
      <c r="A707" t="s">
        <v>16713</v>
      </c>
      <c r="B707">
        <v>2961826</v>
      </c>
      <c r="C707" t="s">
        <v>16714</v>
      </c>
      <c r="D707" t="s">
        <v>16715</v>
      </c>
      <c r="E707" t="s">
        <v>242</v>
      </c>
      <c r="F707">
        <v>23</v>
      </c>
      <c r="G707" t="s">
        <v>227</v>
      </c>
      <c r="H707">
        <v>19077</v>
      </c>
      <c r="I707" t="s">
        <v>9510</v>
      </c>
      <c r="J707" t="s">
        <v>9509</v>
      </c>
      <c r="K707" t="s">
        <v>9510</v>
      </c>
      <c r="L707">
        <v>19721113</v>
      </c>
      <c r="M707" t="s">
        <v>16713</v>
      </c>
      <c r="N707">
        <v>230063</v>
      </c>
      <c r="Q707" t="s">
        <v>248</v>
      </c>
      <c r="S707" t="s">
        <v>8460</v>
      </c>
      <c r="T707" t="s">
        <v>3426</v>
      </c>
      <c r="U707" t="s">
        <v>227</v>
      </c>
      <c r="V707" t="s">
        <v>16716</v>
      </c>
      <c r="X707" t="s">
        <v>228</v>
      </c>
      <c r="Z707" t="s">
        <v>229</v>
      </c>
    </row>
    <row r="708" spans="1:35">
      <c r="A708" t="s">
        <v>16717</v>
      </c>
      <c r="B708">
        <v>58207628</v>
      </c>
      <c r="C708" t="s">
        <v>16718</v>
      </c>
      <c r="D708" t="s">
        <v>16719</v>
      </c>
      <c r="E708" t="s">
        <v>242</v>
      </c>
      <c r="F708">
        <v>23</v>
      </c>
      <c r="G708" t="s">
        <v>227</v>
      </c>
      <c r="H708">
        <v>19077</v>
      </c>
      <c r="I708" t="s">
        <v>9510</v>
      </c>
      <c r="J708" t="s">
        <v>9509</v>
      </c>
      <c r="K708" t="s">
        <v>9510</v>
      </c>
      <c r="L708">
        <v>19920208</v>
      </c>
      <c r="M708" t="s">
        <v>16717</v>
      </c>
      <c r="N708">
        <v>230063</v>
      </c>
      <c r="Q708" t="s">
        <v>248</v>
      </c>
      <c r="S708" t="s">
        <v>8460</v>
      </c>
      <c r="T708" t="s">
        <v>10735</v>
      </c>
      <c r="U708" t="s">
        <v>227</v>
      </c>
      <c r="V708" t="s">
        <v>16607</v>
      </c>
      <c r="X708" t="s">
        <v>228</v>
      </c>
      <c r="Z708" t="s">
        <v>229</v>
      </c>
      <c r="AG708" t="s">
        <v>253</v>
      </c>
    </row>
    <row r="709" spans="1:35">
      <c r="A709" t="s">
        <v>16720</v>
      </c>
      <c r="B709">
        <v>39365834</v>
      </c>
      <c r="C709" t="s">
        <v>16721</v>
      </c>
      <c r="D709" t="s">
        <v>16722</v>
      </c>
      <c r="E709" t="s">
        <v>242</v>
      </c>
      <c r="F709">
        <v>23</v>
      </c>
      <c r="G709" t="s">
        <v>227</v>
      </c>
      <c r="H709">
        <v>19077</v>
      </c>
      <c r="I709" t="s">
        <v>9510</v>
      </c>
      <c r="J709" t="s">
        <v>9509</v>
      </c>
      <c r="K709" t="s">
        <v>9510</v>
      </c>
      <c r="L709">
        <v>19950212</v>
      </c>
      <c r="M709" t="s">
        <v>16720</v>
      </c>
      <c r="N709">
        <v>230063</v>
      </c>
      <c r="Q709" t="s">
        <v>248</v>
      </c>
      <c r="S709" t="s">
        <v>8460</v>
      </c>
      <c r="T709" t="s">
        <v>9153</v>
      </c>
      <c r="U709" t="s">
        <v>227</v>
      </c>
      <c r="V709" t="s">
        <v>16570</v>
      </c>
      <c r="X709" t="s">
        <v>228</v>
      </c>
      <c r="Z709" t="s">
        <v>229</v>
      </c>
      <c r="AG709" t="s">
        <v>253</v>
      </c>
    </row>
    <row r="710" spans="1:35">
      <c r="A710" t="s">
        <v>16723</v>
      </c>
      <c r="B710">
        <v>2945828</v>
      </c>
      <c r="C710" t="s">
        <v>16724</v>
      </c>
      <c r="D710" t="s">
        <v>16725</v>
      </c>
      <c r="E710" t="s">
        <v>242</v>
      </c>
      <c r="F710">
        <v>23</v>
      </c>
      <c r="G710" t="s">
        <v>227</v>
      </c>
      <c r="H710">
        <v>19077</v>
      </c>
      <c r="I710" t="s">
        <v>9510</v>
      </c>
      <c r="J710" t="s">
        <v>9509</v>
      </c>
      <c r="K710" t="s">
        <v>9510</v>
      </c>
      <c r="L710">
        <v>19740808</v>
      </c>
      <c r="M710" t="s">
        <v>16723</v>
      </c>
      <c r="N710">
        <v>230063</v>
      </c>
      <c r="Q710" t="s">
        <v>248</v>
      </c>
      <c r="S710" t="s">
        <v>8460</v>
      </c>
      <c r="T710" t="s">
        <v>9153</v>
      </c>
      <c r="U710" t="s">
        <v>227</v>
      </c>
      <c r="V710" t="s">
        <v>16570</v>
      </c>
      <c r="X710" t="s">
        <v>228</v>
      </c>
      <c r="Z710" t="s">
        <v>229</v>
      </c>
      <c r="AG710" t="s">
        <v>253</v>
      </c>
    </row>
    <row r="711" spans="1:35">
      <c r="A711" t="s">
        <v>16726</v>
      </c>
      <c r="B711">
        <v>2945626</v>
      </c>
      <c r="C711" t="s">
        <v>9512</v>
      </c>
      <c r="D711" t="s">
        <v>16727</v>
      </c>
      <c r="E711" t="s">
        <v>242</v>
      </c>
      <c r="F711">
        <v>23</v>
      </c>
      <c r="G711" t="s">
        <v>227</v>
      </c>
      <c r="H711">
        <v>19077</v>
      </c>
      <c r="I711" t="s">
        <v>9510</v>
      </c>
      <c r="J711" t="s">
        <v>9509</v>
      </c>
      <c r="K711" t="s">
        <v>9510</v>
      </c>
      <c r="L711">
        <v>19830203</v>
      </c>
      <c r="M711" t="s">
        <v>16726</v>
      </c>
      <c r="N711">
        <v>230063</v>
      </c>
      <c r="Q711" t="s">
        <v>248</v>
      </c>
      <c r="S711" t="s">
        <v>8460</v>
      </c>
      <c r="T711" t="s">
        <v>2369</v>
      </c>
      <c r="U711" t="s">
        <v>227</v>
      </c>
      <c r="V711" t="s">
        <v>16728</v>
      </c>
      <c r="W711" t="s">
        <v>16729</v>
      </c>
      <c r="X711" t="s">
        <v>228</v>
      </c>
      <c r="Y711" t="s">
        <v>9519</v>
      </c>
      <c r="Z711" t="s">
        <v>680</v>
      </c>
      <c r="AB711" t="s">
        <v>560</v>
      </c>
      <c r="AD711" t="s">
        <v>227</v>
      </c>
      <c r="AG711" t="s">
        <v>253</v>
      </c>
    </row>
    <row r="712" spans="1:35">
      <c r="A712" t="s">
        <v>16730</v>
      </c>
      <c r="B712">
        <v>3006615</v>
      </c>
      <c r="C712" t="s">
        <v>16731</v>
      </c>
      <c r="D712" t="s">
        <v>16732</v>
      </c>
      <c r="E712" t="s">
        <v>242</v>
      </c>
      <c r="F712">
        <v>23</v>
      </c>
      <c r="G712" t="s">
        <v>227</v>
      </c>
      <c r="H712">
        <v>19077</v>
      </c>
      <c r="I712" t="s">
        <v>9510</v>
      </c>
      <c r="J712" t="s">
        <v>9509</v>
      </c>
      <c r="K712" t="s">
        <v>9510</v>
      </c>
      <c r="L712">
        <v>19820619</v>
      </c>
      <c r="M712" t="s">
        <v>16730</v>
      </c>
      <c r="N712">
        <v>230063</v>
      </c>
      <c r="Q712" t="s">
        <v>248</v>
      </c>
      <c r="S712" t="s">
        <v>8460</v>
      </c>
      <c r="T712" t="s">
        <v>9153</v>
      </c>
      <c r="U712" t="s">
        <v>227</v>
      </c>
      <c r="V712" t="s">
        <v>16570</v>
      </c>
      <c r="X712" t="s">
        <v>228</v>
      </c>
      <c r="Z712" t="s">
        <v>229</v>
      </c>
      <c r="AG712" t="s">
        <v>253</v>
      </c>
    </row>
    <row r="713" spans="1:35">
      <c r="A713" t="s">
        <v>16733</v>
      </c>
      <c r="B713">
        <v>2944322</v>
      </c>
      <c r="C713" t="s">
        <v>16734</v>
      </c>
      <c r="D713" t="s">
        <v>16735</v>
      </c>
      <c r="E713" t="s">
        <v>242</v>
      </c>
      <c r="F713">
        <v>23</v>
      </c>
      <c r="G713" t="s">
        <v>227</v>
      </c>
      <c r="H713">
        <v>19077</v>
      </c>
      <c r="I713" t="s">
        <v>9510</v>
      </c>
      <c r="J713" t="s">
        <v>9509</v>
      </c>
      <c r="K713" t="s">
        <v>9510</v>
      </c>
      <c r="L713">
        <v>19740807</v>
      </c>
      <c r="M713" t="s">
        <v>16733</v>
      </c>
      <c r="N713">
        <v>230063</v>
      </c>
      <c r="Q713" t="s">
        <v>248</v>
      </c>
      <c r="S713" t="s">
        <v>8460</v>
      </c>
      <c r="T713" t="s">
        <v>16565</v>
      </c>
      <c r="U713" t="s">
        <v>227</v>
      </c>
      <c r="V713" t="s">
        <v>16736</v>
      </c>
      <c r="X713" t="s">
        <v>228</v>
      </c>
      <c r="Z713" t="s">
        <v>229</v>
      </c>
    </row>
    <row r="714" spans="1:35">
      <c r="A714" t="s">
        <v>16737</v>
      </c>
      <c r="B714">
        <v>24735122</v>
      </c>
      <c r="C714" t="s">
        <v>16738</v>
      </c>
      <c r="D714" t="s">
        <v>16739</v>
      </c>
      <c r="E714" t="s">
        <v>242</v>
      </c>
      <c r="F714">
        <v>23</v>
      </c>
      <c r="G714" t="s">
        <v>227</v>
      </c>
      <c r="H714">
        <v>19077</v>
      </c>
      <c r="I714" t="s">
        <v>9510</v>
      </c>
      <c r="J714" t="s">
        <v>9509</v>
      </c>
      <c r="K714" t="s">
        <v>9510</v>
      </c>
      <c r="L714">
        <v>19810913</v>
      </c>
      <c r="M714" t="s">
        <v>16737</v>
      </c>
      <c r="N714">
        <v>230063</v>
      </c>
      <c r="Q714" t="s">
        <v>248</v>
      </c>
      <c r="S714" t="s">
        <v>8460</v>
      </c>
      <c r="T714" t="s">
        <v>2369</v>
      </c>
      <c r="U714" t="s">
        <v>227</v>
      </c>
      <c r="V714" t="s">
        <v>16740</v>
      </c>
      <c r="X714" t="s">
        <v>228</v>
      </c>
      <c r="Z714" t="s">
        <v>229</v>
      </c>
      <c r="AB714" t="s">
        <v>227</v>
      </c>
      <c r="AD714" t="s">
        <v>227</v>
      </c>
      <c r="AG714" t="s">
        <v>253</v>
      </c>
    </row>
    <row r="715" spans="1:35">
      <c r="A715" t="s">
        <v>16741</v>
      </c>
      <c r="B715">
        <v>45676129</v>
      </c>
      <c r="C715" t="s">
        <v>16742</v>
      </c>
      <c r="D715" t="s">
        <v>16743</v>
      </c>
      <c r="E715" t="s">
        <v>242</v>
      </c>
      <c r="F715">
        <v>23</v>
      </c>
      <c r="G715" t="s">
        <v>227</v>
      </c>
      <c r="H715">
        <v>19077</v>
      </c>
      <c r="I715" t="s">
        <v>9510</v>
      </c>
      <c r="J715" t="s">
        <v>9509</v>
      </c>
      <c r="K715" t="s">
        <v>9510</v>
      </c>
      <c r="L715">
        <v>19730501</v>
      </c>
      <c r="M715" t="s">
        <v>16741</v>
      </c>
      <c r="N715">
        <v>230063</v>
      </c>
      <c r="Q715" t="s">
        <v>248</v>
      </c>
      <c r="S715" t="s">
        <v>8460</v>
      </c>
      <c r="T715" t="s">
        <v>16744</v>
      </c>
      <c r="U715" t="s">
        <v>227</v>
      </c>
      <c r="V715" t="s">
        <v>16745</v>
      </c>
      <c r="X715" t="s">
        <v>228</v>
      </c>
      <c r="Z715" t="s">
        <v>229</v>
      </c>
      <c r="AG715" t="s">
        <v>253</v>
      </c>
    </row>
    <row r="716" spans="1:35">
      <c r="A716" t="s">
        <v>16746</v>
      </c>
      <c r="B716">
        <v>2943018</v>
      </c>
      <c r="C716" t="s">
        <v>16747</v>
      </c>
      <c r="D716" t="s">
        <v>16748</v>
      </c>
      <c r="E716" t="s">
        <v>242</v>
      </c>
      <c r="F716">
        <v>23</v>
      </c>
      <c r="G716" t="s">
        <v>227</v>
      </c>
      <c r="H716">
        <v>19077</v>
      </c>
      <c r="I716" t="s">
        <v>9510</v>
      </c>
      <c r="J716" t="s">
        <v>9509</v>
      </c>
      <c r="K716" t="s">
        <v>9510</v>
      </c>
      <c r="L716">
        <v>19760328</v>
      </c>
      <c r="M716" t="s">
        <v>16746</v>
      </c>
      <c r="N716">
        <v>230063</v>
      </c>
      <c r="Q716" t="s">
        <v>248</v>
      </c>
      <c r="S716" t="s">
        <v>8460</v>
      </c>
      <c r="T716" t="s">
        <v>16749</v>
      </c>
      <c r="U716" t="s">
        <v>227</v>
      </c>
      <c r="V716" t="s">
        <v>16750</v>
      </c>
      <c r="X716" t="s">
        <v>228</v>
      </c>
      <c r="Y716" t="s">
        <v>16751</v>
      </c>
      <c r="Z716" t="s">
        <v>680</v>
      </c>
    </row>
    <row r="717" spans="1:35">
      <c r="A717" t="s">
        <v>16752</v>
      </c>
      <c r="B717">
        <v>2945323</v>
      </c>
      <c r="C717" t="s">
        <v>16753</v>
      </c>
      <c r="D717" t="s">
        <v>16754</v>
      </c>
      <c r="E717" t="s">
        <v>242</v>
      </c>
      <c r="F717">
        <v>23</v>
      </c>
      <c r="G717" t="s">
        <v>227</v>
      </c>
      <c r="H717">
        <v>19077</v>
      </c>
      <c r="I717" t="s">
        <v>9510</v>
      </c>
      <c r="J717" t="s">
        <v>9509</v>
      </c>
      <c r="K717" t="s">
        <v>9510</v>
      </c>
      <c r="L717">
        <v>19890601</v>
      </c>
      <c r="M717" t="s">
        <v>16752</v>
      </c>
      <c r="N717">
        <v>230063</v>
      </c>
      <c r="Q717" t="s">
        <v>248</v>
      </c>
      <c r="S717" t="s">
        <v>8460</v>
      </c>
      <c r="T717" t="s">
        <v>16565</v>
      </c>
      <c r="U717" t="s">
        <v>227</v>
      </c>
      <c r="V717" t="s">
        <v>16755</v>
      </c>
      <c r="X717" t="s">
        <v>228</v>
      </c>
      <c r="Z717" t="s">
        <v>229</v>
      </c>
    </row>
    <row r="718" spans="1:35">
      <c r="A718" t="s">
        <v>16756</v>
      </c>
      <c r="B718">
        <v>2944524</v>
      </c>
      <c r="C718" t="s">
        <v>16757</v>
      </c>
      <c r="D718" t="s">
        <v>16758</v>
      </c>
      <c r="E718" t="s">
        <v>242</v>
      </c>
      <c r="F718">
        <v>23</v>
      </c>
      <c r="G718" t="s">
        <v>227</v>
      </c>
      <c r="H718">
        <v>19077</v>
      </c>
      <c r="I718" t="s">
        <v>9510</v>
      </c>
      <c r="J718" t="s">
        <v>9509</v>
      </c>
      <c r="K718" t="s">
        <v>9510</v>
      </c>
      <c r="L718">
        <v>19900214</v>
      </c>
      <c r="M718" t="s">
        <v>16756</v>
      </c>
      <c r="N718">
        <v>230063</v>
      </c>
      <c r="Q718" t="s">
        <v>248</v>
      </c>
      <c r="S718" t="s">
        <v>8460</v>
      </c>
      <c r="T718" t="s">
        <v>16565</v>
      </c>
      <c r="U718" t="s">
        <v>227</v>
      </c>
      <c r="V718" t="s">
        <v>16759</v>
      </c>
      <c r="X718" t="s">
        <v>228</v>
      </c>
      <c r="Z718" t="s">
        <v>229</v>
      </c>
    </row>
    <row r="719" spans="1:35">
      <c r="A719" t="s">
        <v>17332</v>
      </c>
      <c r="B719">
        <v>58942533</v>
      </c>
      <c r="C719" t="s">
        <v>17333</v>
      </c>
      <c r="D719" t="s">
        <v>17334</v>
      </c>
      <c r="E719" t="s">
        <v>242</v>
      </c>
      <c r="F719">
        <v>23</v>
      </c>
      <c r="G719" t="s">
        <v>227</v>
      </c>
      <c r="H719">
        <v>19091</v>
      </c>
      <c r="I719" t="s">
        <v>9579</v>
      </c>
      <c r="J719" t="s">
        <v>9578</v>
      </c>
      <c r="K719" t="s">
        <v>9579</v>
      </c>
      <c r="L719">
        <v>19781014</v>
      </c>
      <c r="M719" t="s">
        <v>17332</v>
      </c>
      <c r="N719">
        <v>230191</v>
      </c>
      <c r="Q719" t="s">
        <v>248</v>
      </c>
      <c r="S719" t="s">
        <v>8460</v>
      </c>
      <c r="T719" t="s">
        <v>1813</v>
      </c>
      <c r="U719" t="s">
        <v>227</v>
      </c>
      <c r="V719" t="s">
        <v>17335</v>
      </c>
      <c r="W719" t="s">
        <v>17336</v>
      </c>
      <c r="X719" t="s">
        <v>228</v>
      </c>
      <c r="Z719" t="s">
        <v>229</v>
      </c>
      <c r="AA719" t="s">
        <v>17337</v>
      </c>
      <c r="AB719" t="s">
        <v>227</v>
      </c>
      <c r="AD719" t="s">
        <v>227</v>
      </c>
      <c r="AF719" t="s">
        <v>2545</v>
      </c>
      <c r="AG719" t="s">
        <v>17338</v>
      </c>
      <c r="AH719" t="s">
        <v>17339</v>
      </c>
      <c r="AI719" t="s">
        <v>17340</v>
      </c>
    </row>
    <row r="720" spans="1:35">
      <c r="A720" t="s">
        <v>17341</v>
      </c>
      <c r="B720">
        <v>87345835</v>
      </c>
      <c r="C720" t="s">
        <v>17342</v>
      </c>
      <c r="D720" t="s">
        <v>17343</v>
      </c>
      <c r="E720" t="s">
        <v>242</v>
      </c>
      <c r="F720">
        <v>23</v>
      </c>
      <c r="G720" t="s">
        <v>227</v>
      </c>
      <c r="H720">
        <v>19091</v>
      </c>
      <c r="I720" t="s">
        <v>9579</v>
      </c>
      <c r="J720" t="s">
        <v>9578</v>
      </c>
      <c r="K720" t="s">
        <v>9579</v>
      </c>
      <c r="L720">
        <v>20020909</v>
      </c>
      <c r="M720" t="s">
        <v>17341</v>
      </c>
      <c r="N720">
        <v>230191</v>
      </c>
      <c r="O720" t="s">
        <v>17344</v>
      </c>
      <c r="Q720" t="s">
        <v>248</v>
      </c>
      <c r="S720" t="s">
        <v>8460</v>
      </c>
      <c r="T720" t="s">
        <v>6791</v>
      </c>
      <c r="U720" t="s">
        <v>227</v>
      </c>
      <c r="V720" t="s">
        <v>17345</v>
      </c>
      <c r="X720" t="s">
        <v>228</v>
      </c>
      <c r="Z720" t="s">
        <v>229</v>
      </c>
      <c r="AA720" t="s">
        <v>17346</v>
      </c>
      <c r="AG720" t="s">
        <v>253</v>
      </c>
    </row>
    <row r="721" spans="1:35">
      <c r="A721" t="s">
        <v>17347</v>
      </c>
      <c r="B721">
        <v>74256428</v>
      </c>
      <c r="C721" t="s">
        <v>17348</v>
      </c>
      <c r="D721" t="s">
        <v>17349</v>
      </c>
      <c r="E721" t="s">
        <v>262</v>
      </c>
      <c r="F721">
        <v>23</v>
      </c>
      <c r="G721" t="s">
        <v>227</v>
      </c>
      <c r="H721">
        <v>19091</v>
      </c>
      <c r="I721" t="s">
        <v>9579</v>
      </c>
      <c r="J721" t="s">
        <v>9578</v>
      </c>
      <c r="K721" t="s">
        <v>9579</v>
      </c>
      <c r="L721">
        <v>20010613</v>
      </c>
      <c r="M721" t="s">
        <v>17347</v>
      </c>
      <c r="N721">
        <v>230191</v>
      </c>
      <c r="O721" t="s">
        <v>17350</v>
      </c>
      <c r="Q721" t="s">
        <v>248</v>
      </c>
      <c r="S721" t="s">
        <v>8460</v>
      </c>
      <c r="T721" t="s">
        <v>10546</v>
      </c>
      <c r="U721" t="s">
        <v>227</v>
      </c>
      <c r="V721" t="s">
        <v>17351</v>
      </c>
      <c r="X721" t="s">
        <v>228</v>
      </c>
      <c r="Z721" t="s">
        <v>229</v>
      </c>
      <c r="AG721" t="s">
        <v>253</v>
      </c>
    </row>
    <row r="722" spans="1:35">
      <c r="A722" t="s">
        <v>17352</v>
      </c>
      <c r="B722">
        <v>16858836</v>
      </c>
      <c r="C722" t="s">
        <v>9582</v>
      </c>
      <c r="D722" t="s">
        <v>17353</v>
      </c>
      <c r="E722" t="s">
        <v>242</v>
      </c>
      <c r="F722">
        <v>23</v>
      </c>
      <c r="G722" t="s">
        <v>227</v>
      </c>
      <c r="H722">
        <v>19091</v>
      </c>
      <c r="I722" t="s">
        <v>9579</v>
      </c>
      <c r="J722" t="s">
        <v>9578</v>
      </c>
      <c r="K722" t="s">
        <v>9579</v>
      </c>
      <c r="L722">
        <v>19700509</v>
      </c>
      <c r="M722" t="s">
        <v>17352</v>
      </c>
      <c r="N722">
        <v>230191</v>
      </c>
      <c r="O722" t="s">
        <v>247</v>
      </c>
      <c r="Q722" t="s">
        <v>248</v>
      </c>
      <c r="S722" t="s">
        <v>8460</v>
      </c>
      <c r="T722" t="s">
        <v>9580</v>
      </c>
      <c r="U722" t="s">
        <v>227</v>
      </c>
      <c r="V722" t="s">
        <v>17354</v>
      </c>
      <c r="W722" t="s">
        <v>17355</v>
      </c>
      <c r="X722" t="s">
        <v>267</v>
      </c>
      <c r="Z722" t="s">
        <v>229</v>
      </c>
      <c r="AA722" t="s">
        <v>17356</v>
      </c>
      <c r="AB722" t="s">
        <v>1073</v>
      </c>
      <c r="AD722" t="s">
        <v>1073</v>
      </c>
      <c r="AF722" t="s">
        <v>2545</v>
      </c>
      <c r="AG722" t="s">
        <v>17338</v>
      </c>
      <c r="AH722" t="s">
        <v>17339</v>
      </c>
      <c r="AI722" t="s">
        <v>17340</v>
      </c>
    </row>
    <row r="723" spans="1:35">
      <c r="A723" t="s">
        <v>17357</v>
      </c>
      <c r="B723">
        <v>39530222</v>
      </c>
      <c r="C723" t="s">
        <v>17358</v>
      </c>
      <c r="D723" t="s">
        <v>17359</v>
      </c>
      <c r="E723" t="s">
        <v>262</v>
      </c>
      <c r="F723">
        <v>23</v>
      </c>
      <c r="G723" t="s">
        <v>227</v>
      </c>
      <c r="H723">
        <v>19091</v>
      </c>
      <c r="I723" t="s">
        <v>9579</v>
      </c>
      <c r="J723" t="s">
        <v>9578</v>
      </c>
      <c r="K723" t="s">
        <v>9579</v>
      </c>
      <c r="L723">
        <v>19950714</v>
      </c>
      <c r="M723" t="s">
        <v>17357</v>
      </c>
      <c r="N723">
        <v>230191</v>
      </c>
      <c r="Q723" t="s">
        <v>248</v>
      </c>
      <c r="S723" t="s">
        <v>8460</v>
      </c>
      <c r="T723" t="s">
        <v>8834</v>
      </c>
      <c r="U723" t="s">
        <v>227</v>
      </c>
      <c r="V723" t="s">
        <v>17360</v>
      </c>
      <c r="X723" t="s">
        <v>228</v>
      </c>
      <c r="Z723" t="s">
        <v>229</v>
      </c>
      <c r="AA723">
        <v>9042159211</v>
      </c>
      <c r="AB723" t="s">
        <v>227</v>
      </c>
      <c r="AD723" t="s">
        <v>227</v>
      </c>
      <c r="AG723" t="s">
        <v>253</v>
      </c>
    </row>
    <row r="724" spans="1:35">
      <c r="A724" t="s">
        <v>17361</v>
      </c>
      <c r="B724">
        <v>97921129</v>
      </c>
      <c r="C724" t="s">
        <v>17362</v>
      </c>
      <c r="D724" t="s">
        <v>17363</v>
      </c>
      <c r="E724" t="s">
        <v>242</v>
      </c>
      <c r="F724">
        <v>23</v>
      </c>
      <c r="G724" t="s">
        <v>227</v>
      </c>
      <c r="H724">
        <v>19091</v>
      </c>
      <c r="I724" t="s">
        <v>9579</v>
      </c>
      <c r="J724" t="s">
        <v>9578</v>
      </c>
      <c r="K724" t="s">
        <v>9579</v>
      </c>
      <c r="L724">
        <v>20031230</v>
      </c>
      <c r="M724" t="s">
        <v>17361</v>
      </c>
      <c r="N724">
        <v>230191</v>
      </c>
      <c r="O724" t="s">
        <v>17364</v>
      </c>
      <c r="Q724" t="s">
        <v>248</v>
      </c>
      <c r="S724" t="s">
        <v>8460</v>
      </c>
      <c r="T724" t="s">
        <v>5090</v>
      </c>
      <c r="U724" t="s">
        <v>227</v>
      </c>
      <c r="V724" t="s">
        <v>17365</v>
      </c>
      <c r="X724" t="s">
        <v>228</v>
      </c>
      <c r="Z724" t="s">
        <v>229</v>
      </c>
      <c r="AG724" t="s">
        <v>253</v>
      </c>
    </row>
    <row r="725" spans="1:35">
      <c r="A725" t="s">
        <v>17366</v>
      </c>
      <c r="B725">
        <v>74325829</v>
      </c>
      <c r="C725" t="s">
        <v>17367</v>
      </c>
      <c r="D725" t="s">
        <v>17368</v>
      </c>
      <c r="E725" t="s">
        <v>242</v>
      </c>
      <c r="F725">
        <v>23</v>
      </c>
      <c r="G725" t="s">
        <v>227</v>
      </c>
      <c r="H725">
        <v>19091</v>
      </c>
      <c r="I725" t="s">
        <v>9579</v>
      </c>
      <c r="J725" t="s">
        <v>9578</v>
      </c>
      <c r="K725" t="s">
        <v>9579</v>
      </c>
      <c r="L725">
        <v>19820923</v>
      </c>
      <c r="M725" t="s">
        <v>17366</v>
      </c>
      <c r="N725">
        <v>230191</v>
      </c>
      <c r="Q725" t="s">
        <v>248</v>
      </c>
      <c r="S725" t="s">
        <v>8460</v>
      </c>
      <c r="T725" t="s">
        <v>17369</v>
      </c>
      <c r="U725" t="s">
        <v>227</v>
      </c>
      <c r="V725" t="s">
        <v>17370</v>
      </c>
      <c r="X725" t="s">
        <v>228</v>
      </c>
      <c r="Z725" t="s">
        <v>229</v>
      </c>
      <c r="AB725" t="s">
        <v>937</v>
      </c>
      <c r="AD725" t="s">
        <v>937</v>
      </c>
      <c r="AF725" t="s">
        <v>2545</v>
      </c>
      <c r="AG725" t="s">
        <v>17371</v>
      </c>
      <c r="AH725" t="s">
        <v>17339</v>
      </c>
    </row>
    <row r="726" spans="1:35">
      <c r="A726" t="s">
        <v>17372</v>
      </c>
      <c r="B726">
        <v>89878545</v>
      </c>
      <c r="C726" t="s">
        <v>17373</v>
      </c>
      <c r="D726" t="s">
        <v>17374</v>
      </c>
      <c r="E726" t="s">
        <v>242</v>
      </c>
      <c r="F726">
        <v>23</v>
      </c>
      <c r="G726" t="s">
        <v>227</v>
      </c>
      <c r="H726">
        <v>19091</v>
      </c>
      <c r="I726" t="s">
        <v>9579</v>
      </c>
      <c r="J726" t="s">
        <v>9578</v>
      </c>
      <c r="K726" t="s">
        <v>9579</v>
      </c>
      <c r="L726">
        <v>20020529</v>
      </c>
      <c r="M726" t="s">
        <v>17372</v>
      </c>
      <c r="N726">
        <v>230191</v>
      </c>
      <c r="O726" t="s">
        <v>17375</v>
      </c>
      <c r="Q726" t="s">
        <v>248</v>
      </c>
      <c r="S726" t="s">
        <v>8460</v>
      </c>
      <c r="T726" t="s">
        <v>10489</v>
      </c>
      <c r="U726" t="s">
        <v>227</v>
      </c>
      <c r="V726" t="s">
        <v>17376</v>
      </c>
      <c r="X726" t="s">
        <v>228</v>
      </c>
      <c r="Z726" t="s">
        <v>229</v>
      </c>
      <c r="AA726" t="s">
        <v>17377</v>
      </c>
      <c r="AG726" t="s">
        <v>253</v>
      </c>
    </row>
    <row r="727" spans="1:35">
      <c r="A727" t="s">
        <v>17378</v>
      </c>
      <c r="B727">
        <v>39680733</v>
      </c>
      <c r="C727" t="s">
        <v>17379</v>
      </c>
      <c r="D727" t="s">
        <v>17380</v>
      </c>
      <c r="E727" t="s">
        <v>242</v>
      </c>
      <c r="F727">
        <v>23</v>
      </c>
      <c r="G727" t="s">
        <v>227</v>
      </c>
      <c r="H727">
        <v>19091</v>
      </c>
      <c r="I727" t="s">
        <v>9579</v>
      </c>
      <c r="J727" t="s">
        <v>9578</v>
      </c>
      <c r="K727" t="s">
        <v>9579</v>
      </c>
      <c r="L727">
        <v>19950505</v>
      </c>
      <c r="M727" t="s">
        <v>17378</v>
      </c>
      <c r="N727">
        <v>230191</v>
      </c>
      <c r="Q727" t="s">
        <v>248</v>
      </c>
      <c r="S727" t="s">
        <v>8460</v>
      </c>
      <c r="T727" t="s">
        <v>17381</v>
      </c>
      <c r="U727" t="s">
        <v>227</v>
      </c>
      <c r="V727" t="s">
        <v>17382</v>
      </c>
      <c r="X727" t="s">
        <v>228</v>
      </c>
      <c r="Z727" t="s">
        <v>229</v>
      </c>
      <c r="AA727">
        <v>565483735</v>
      </c>
      <c r="AB727" t="s">
        <v>227</v>
      </c>
      <c r="AD727" t="s">
        <v>227</v>
      </c>
      <c r="AF727" t="s">
        <v>17383</v>
      </c>
      <c r="AG727" t="s">
        <v>11623</v>
      </c>
      <c r="AH727" t="s">
        <v>17384</v>
      </c>
    </row>
    <row r="728" spans="1:35">
      <c r="A728" t="s">
        <v>17385</v>
      </c>
      <c r="B728">
        <v>97921028</v>
      </c>
      <c r="C728" t="s">
        <v>17386</v>
      </c>
      <c r="D728" t="s">
        <v>17387</v>
      </c>
      <c r="E728" t="s">
        <v>262</v>
      </c>
      <c r="F728">
        <v>23</v>
      </c>
      <c r="G728" t="s">
        <v>227</v>
      </c>
      <c r="H728">
        <v>19091</v>
      </c>
      <c r="I728" t="s">
        <v>9579</v>
      </c>
      <c r="J728" t="s">
        <v>9578</v>
      </c>
      <c r="K728" t="s">
        <v>9579</v>
      </c>
      <c r="L728">
        <v>20030701</v>
      </c>
      <c r="M728" t="s">
        <v>17385</v>
      </c>
      <c r="N728">
        <v>230191</v>
      </c>
      <c r="O728" t="s">
        <v>17388</v>
      </c>
      <c r="Q728" t="s">
        <v>248</v>
      </c>
      <c r="S728" t="s">
        <v>8460</v>
      </c>
      <c r="T728" t="s">
        <v>5014</v>
      </c>
      <c r="U728" t="s">
        <v>227</v>
      </c>
      <c r="V728" t="s">
        <v>17389</v>
      </c>
      <c r="X728" t="s">
        <v>228</v>
      </c>
      <c r="Z728" t="s">
        <v>229</v>
      </c>
      <c r="AG728" t="s">
        <v>253</v>
      </c>
    </row>
    <row r="729" spans="1:35">
      <c r="A729" t="s">
        <v>17390</v>
      </c>
      <c r="B729">
        <v>16849836</v>
      </c>
      <c r="C729" t="s">
        <v>17391</v>
      </c>
      <c r="D729" t="s">
        <v>17392</v>
      </c>
      <c r="E729" t="s">
        <v>242</v>
      </c>
      <c r="F729">
        <v>23</v>
      </c>
      <c r="G729" t="s">
        <v>227</v>
      </c>
      <c r="H729">
        <v>19091</v>
      </c>
      <c r="I729" t="s">
        <v>9579</v>
      </c>
      <c r="J729" t="s">
        <v>9578</v>
      </c>
      <c r="K729" t="s">
        <v>9579</v>
      </c>
      <c r="L729">
        <v>19971031</v>
      </c>
      <c r="M729" t="s">
        <v>17390</v>
      </c>
      <c r="N729">
        <v>230191</v>
      </c>
      <c r="Q729" t="s">
        <v>248</v>
      </c>
      <c r="S729" t="s">
        <v>8460</v>
      </c>
      <c r="T729" t="s">
        <v>6815</v>
      </c>
      <c r="U729" t="s">
        <v>227</v>
      </c>
      <c r="V729" t="s">
        <v>17393</v>
      </c>
      <c r="X729" t="s">
        <v>228</v>
      </c>
      <c r="Z729" t="s">
        <v>229</v>
      </c>
      <c r="AA729" t="s">
        <v>17394</v>
      </c>
      <c r="AB729" t="s">
        <v>227</v>
      </c>
      <c r="AD729" t="s">
        <v>227</v>
      </c>
      <c r="AG729" t="s">
        <v>253</v>
      </c>
    </row>
    <row r="730" spans="1:35">
      <c r="A730" t="s">
        <v>17449</v>
      </c>
      <c r="B730">
        <v>3065519</v>
      </c>
      <c r="C730" t="s">
        <v>9605</v>
      </c>
      <c r="D730" t="s">
        <v>17450</v>
      </c>
      <c r="E730" t="s">
        <v>242</v>
      </c>
      <c r="F730">
        <v>23</v>
      </c>
      <c r="G730" t="s">
        <v>227</v>
      </c>
      <c r="H730">
        <v>221</v>
      </c>
      <c r="I730" t="s">
        <v>9601</v>
      </c>
      <c r="J730" t="s">
        <v>9600</v>
      </c>
      <c r="K730" t="s">
        <v>9602</v>
      </c>
      <c r="L730">
        <v>19670903</v>
      </c>
      <c r="M730" t="s">
        <v>17449</v>
      </c>
      <c r="N730">
        <v>230321</v>
      </c>
      <c r="Q730" t="s">
        <v>248</v>
      </c>
      <c r="S730" t="s">
        <v>8460</v>
      </c>
      <c r="T730" t="s">
        <v>2659</v>
      </c>
      <c r="U730" t="s">
        <v>227</v>
      </c>
      <c r="V730" t="s">
        <v>9610</v>
      </c>
      <c r="X730" t="s">
        <v>228</v>
      </c>
      <c r="Z730" t="s">
        <v>229</v>
      </c>
      <c r="AB730" t="s">
        <v>227</v>
      </c>
      <c r="AD730" t="s">
        <v>227</v>
      </c>
      <c r="AG730" t="s">
        <v>253</v>
      </c>
    </row>
    <row r="731" spans="1:35">
      <c r="A731" t="s">
        <v>17451</v>
      </c>
      <c r="B731">
        <v>3119115</v>
      </c>
      <c r="C731" t="s">
        <v>17452</v>
      </c>
      <c r="D731" t="s">
        <v>17453</v>
      </c>
      <c r="E731" t="s">
        <v>242</v>
      </c>
      <c r="F731">
        <v>23</v>
      </c>
      <c r="G731" t="s">
        <v>227</v>
      </c>
      <c r="H731">
        <v>221</v>
      </c>
      <c r="I731" t="s">
        <v>9601</v>
      </c>
      <c r="J731" t="s">
        <v>9600</v>
      </c>
      <c r="K731" t="s">
        <v>9602</v>
      </c>
      <c r="L731">
        <v>19520214</v>
      </c>
      <c r="M731" t="s">
        <v>17451</v>
      </c>
      <c r="N731">
        <v>230321</v>
      </c>
      <c r="O731" t="s">
        <v>247</v>
      </c>
      <c r="Q731" t="s">
        <v>248</v>
      </c>
      <c r="S731" t="s">
        <v>8460</v>
      </c>
      <c r="T731" t="s">
        <v>12176</v>
      </c>
      <c r="U731" t="s">
        <v>227</v>
      </c>
      <c r="V731" t="s">
        <v>17454</v>
      </c>
      <c r="X731" t="s">
        <v>349</v>
      </c>
      <c r="Z731" t="s">
        <v>229</v>
      </c>
      <c r="AB731" t="s">
        <v>227</v>
      </c>
      <c r="AD731" t="s">
        <v>227</v>
      </c>
      <c r="AG731" t="s">
        <v>253</v>
      </c>
    </row>
    <row r="732" spans="1:35">
      <c r="A732" t="s">
        <v>17455</v>
      </c>
      <c r="B732">
        <v>84974739</v>
      </c>
      <c r="C732" t="s">
        <v>17456</v>
      </c>
      <c r="D732" t="s">
        <v>17457</v>
      </c>
      <c r="E732" t="s">
        <v>262</v>
      </c>
      <c r="F732">
        <v>23</v>
      </c>
      <c r="G732" t="s">
        <v>227</v>
      </c>
      <c r="H732">
        <v>221</v>
      </c>
      <c r="I732" t="s">
        <v>9601</v>
      </c>
      <c r="J732" t="s">
        <v>9600</v>
      </c>
      <c r="K732" t="s">
        <v>9602</v>
      </c>
      <c r="L732">
        <v>19961130</v>
      </c>
      <c r="M732" t="s">
        <v>17455</v>
      </c>
      <c r="N732">
        <v>230321</v>
      </c>
      <c r="Q732" t="s">
        <v>248</v>
      </c>
      <c r="S732" t="s">
        <v>8460</v>
      </c>
      <c r="T732" t="s">
        <v>17458</v>
      </c>
      <c r="U732" t="s">
        <v>227</v>
      </c>
      <c r="V732" t="s">
        <v>17459</v>
      </c>
      <c r="X732" t="s">
        <v>228</v>
      </c>
      <c r="Z732" t="s">
        <v>229</v>
      </c>
      <c r="AB732" t="s">
        <v>227</v>
      </c>
      <c r="AD732" t="s">
        <v>227</v>
      </c>
      <c r="AG732" t="s">
        <v>253</v>
      </c>
    </row>
    <row r="733" spans="1:35">
      <c r="A733" t="s">
        <v>17460</v>
      </c>
      <c r="B733">
        <v>58163932</v>
      </c>
      <c r="C733" t="s">
        <v>17461</v>
      </c>
      <c r="D733" t="s">
        <v>17462</v>
      </c>
      <c r="E733" t="s">
        <v>242</v>
      </c>
      <c r="F733">
        <v>23</v>
      </c>
      <c r="G733" t="s">
        <v>227</v>
      </c>
      <c r="H733">
        <v>221</v>
      </c>
      <c r="I733" t="s">
        <v>9601</v>
      </c>
      <c r="J733" t="s">
        <v>9600</v>
      </c>
      <c r="K733" t="s">
        <v>9602</v>
      </c>
      <c r="L733">
        <v>19891013</v>
      </c>
      <c r="M733" t="s">
        <v>17460</v>
      </c>
      <c r="N733">
        <v>230321</v>
      </c>
      <c r="Q733" t="s">
        <v>248</v>
      </c>
      <c r="S733" t="s">
        <v>8460</v>
      </c>
      <c r="T733" t="s">
        <v>16385</v>
      </c>
      <c r="U733" t="s">
        <v>227</v>
      </c>
      <c r="V733" t="s">
        <v>17463</v>
      </c>
      <c r="W733" t="s">
        <v>17464</v>
      </c>
      <c r="X733" t="s">
        <v>228</v>
      </c>
      <c r="Z733" t="s">
        <v>229</v>
      </c>
      <c r="AB733" t="s">
        <v>227</v>
      </c>
      <c r="AD733" t="s">
        <v>227</v>
      </c>
      <c r="AG733" t="s">
        <v>253</v>
      </c>
    </row>
    <row r="734" spans="1:35">
      <c r="A734" t="s">
        <v>17465</v>
      </c>
      <c r="B734">
        <v>3065620</v>
      </c>
      <c r="C734" t="s">
        <v>17466</v>
      </c>
      <c r="D734" t="s">
        <v>17467</v>
      </c>
      <c r="E734" t="s">
        <v>242</v>
      </c>
      <c r="F734">
        <v>23</v>
      </c>
      <c r="G734" t="s">
        <v>227</v>
      </c>
      <c r="H734">
        <v>221</v>
      </c>
      <c r="I734" t="s">
        <v>9601</v>
      </c>
      <c r="J734" t="s">
        <v>9600</v>
      </c>
      <c r="K734" t="s">
        <v>9602</v>
      </c>
      <c r="L734">
        <v>19810829</v>
      </c>
      <c r="M734" t="s">
        <v>17465</v>
      </c>
      <c r="N734">
        <v>230321</v>
      </c>
      <c r="Q734" t="s">
        <v>248</v>
      </c>
      <c r="S734" t="s">
        <v>8460</v>
      </c>
      <c r="T734" t="s">
        <v>12265</v>
      </c>
      <c r="U734" t="s">
        <v>227</v>
      </c>
      <c r="V734" t="s">
        <v>17468</v>
      </c>
      <c r="W734" t="s">
        <v>17469</v>
      </c>
      <c r="X734" t="s">
        <v>228</v>
      </c>
      <c r="Z734" t="s">
        <v>229</v>
      </c>
      <c r="AB734" t="s">
        <v>227</v>
      </c>
      <c r="AD734" t="s">
        <v>227</v>
      </c>
      <c r="AG734" t="s">
        <v>253</v>
      </c>
    </row>
    <row r="735" spans="1:35">
      <c r="A735" t="s">
        <v>17470</v>
      </c>
      <c r="B735">
        <v>58167835</v>
      </c>
      <c r="C735" t="s">
        <v>17471</v>
      </c>
      <c r="D735" t="s">
        <v>17472</v>
      </c>
      <c r="E735" t="s">
        <v>242</v>
      </c>
      <c r="F735">
        <v>23</v>
      </c>
      <c r="G735" t="s">
        <v>227</v>
      </c>
      <c r="H735">
        <v>221</v>
      </c>
      <c r="I735" t="s">
        <v>9601</v>
      </c>
      <c r="J735" t="s">
        <v>9600</v>
      </c>
      <c r="K735" t="s">
        <v>9602</v>
      </c>
      <c r="L735">
        <v>19920508</v>
      </c>
      <c r="M735" t="s">
        <v>17470</v>
      </c>
      <c r="N735">
        <v>230321</v>
      </c>
      <c r="Q735" t="s">
        <v>248</v>
      </c>
      <c r="S735" t="s">
        <v>8460</v>
      </c>
      <c r="T735" t="s">
        <v>2834</v>
      </c>
      <c r="U735" t="s">
        <v>227</v>
      </c>
      <c r="V735" t="s">
        <v>17473</v>
      </c>
      <c r="X735" t="s">
        <v>228</v>
      </c>
      <c r="Z735" t="s">
        <v>229</v>
      </c>
      <c r="AB735" t="s">
        <v>227</v>
      </c>
      <c r="AD735" t="s">
        <v>227</v>
      </c>
      <c r="AG735" t="s">
        <v>253</v>
      </c>
      <c r="AH735" t="s">
        <v>227</v>
      </c>
    </row>
    <row r="736" spans="1:35">
      <c r="A736" t="s">
        <v>17474</v>
      </c>
      <c r="B736">
        <v>72104317</v>
      </c>
      <c r="C736" t="s">
        <v>17475</v>
      </c>
      <c r="D736" t="s">
        <v>17476</v>
      </c>
      <c r="E736" t="s">
        <v>242</v>
      </c>
      <c r="F736">
        <v>23</v>
      </c>
      <c r="G736" t="s">
        <v>227</v>
      </c>
      <c r="H736">
        <v>221</v>
      </c>
      <c r="I736" t="s">
        <v>9601</v>
      </c>
      <c r="J736" t="s">
        <v>9600</v>
      </c>
      <c r="K736" t="s">
        <v>9602</v>
      </c>
      <c r="L736">
        <v>19930808</v>
      </c>
      <c r="M736" t="s">
        <v>17474</v>
      </c>
      <c r="N736">
        <v>230321</v>
      </c>
      <c r="Q736" t="s">
        <v>248</v>
      </c>
      <c r="S736" t="s">
        <v>8460</v>
      </c>
      <c r="T736" t="s">
        <v>601</v>
      </c>
      <c r="U736" t="s">
        <v>227</v>
      </c>
      <c r="V736" t="s">
        <v>17477</v>
      </c>
      <c r="X736" t="s">
        <v>228</v>
      </c>
      <c r="Z736" t="s">
        <v>229</v>
      </c>
      <c r="AB736" t="s">
        <v>227</v>
      </c>
      <c r="AC736" t="s">
        <v>17478</v>
      </c>
      <c r="AD736" t="s">
        <v>227</v>
      </c>
      <c r="AG736" t="s">
        <v>253</v>
      </c>
    </row>
    <row r="737" spans="1:33">
      <c r="A737" t="s">
        <v>17479</v>
      </c>
      <c r="B737">
        <v>72229830</v>
      </c>
      <c r="C737" t="s">
        <v>17480</v>
      </c>
      <c r="D737" t="s">
        <v>17481</v>
      </c>
      <c r="E737" t="s">
        <v>242</v>
      </c>
      <c r="F737">
        <v>23</v>
      </c>
      <c r="G737" t="s">
        <v>227</v>
      </c>
      <c r="H737">
        <v>8159</v>
      </c>
      <c r="I737" t="s">
        <v>9613</v>
      </c>
      <c r="J737" t="s">
        <v>9612</v>
      </c>
      <c r="K737" t="s">
        <v>9614</v>
      </c>
      <c r="L737">
        <v>19911019</v>
      </c>
      <c r="M737" t="s">
        <v>17479</v>
      </c>
      <c r="N737">
        <v>230003</v>
      </c>
      <c r="Q737" t="s">
        <v>248</v>
      </c>
      <c r="S737" t="s">
        <v>8460</v>
      </c>
      <c r="T737" t="s">
        <v>17371</v>
      </c>
      <c r="U737" t="s">
        <v>227</v>
      </c>
      <c r="V737" t="s">
        <v>17482</v>
      </c>
      <c r="X737" t="s">
        <v>228</v>
      </c>
      <c r="Z737" t="s">
        <v>229</v>
      </c>
      <c r="AC737" t="s">
        <v>17483</v>
      </c>
      <c r="AG737" t="s">
        <v>253</v>
      </c>
    </row>
    <row r="738" spans="1:33">
      <c r="A738" t="s">
        <v>17484</v>
      </c>
      <c r="B738">
        <v>2900415</v>
      </c>
      <c r="C738" t="s">
        <v>17485</v>
      </c>
      <c r="D738" t="s">
        <v>17486</v>
      </c>
      <c r="E738" t="s">
        <v>262</v>
      </c>
      <c r="F738">
        <v>23</v>
      </c>
      <c r="G738" t="s">
        <v>227</v>
      </c>
      <c r="H738">
        <v>8159</v>
      </c>
      <c r="I738" t="s">
        <v>9613</v>
      </c>
      <c r="J738" t="s">
        <v>9612</v>
      </c>
      <c r="K738" t="s">
        <v>9614</v>
      </c>
      <c r="L738">
        <v>19871022</v>
      </c>
      <c r="M738" t="s">
        <v>17484</v>
      </c>
      <c r="N738">
        <v>230003</v>
      </c>
      <c r="Q738" t="s">
        <v>248</v>
      </c>
      <c r="S738" t="s">
        <v>8460</v>
      </c>
      <c r="T738" t="s">
        <v>17487</v>
      </c>
      <c r="U738" t="s">
        <v>227</v>
      </c>
      <c r="V738" t="s">
        <v>17488</v>
      </c>
      <c r="X738" t="s">
        <v>228</v>
      </c>
      <c r="Z738" t="s">
        <v>229</v>
      </c>
    </row>
    <row r="739" spans="1:33">
      <c r="A739" t="s">
        <v>17489</v>
      </c>
      <c r="B739">
        <v>11235921</v>
      </c>
      <c r="C739" t="s">
        <v>17490</v>
      </c>
      <c r="D739" t="s">
        <v>17491</v>
      </c>
      <c r="E739" t="s">
        <v>242</v>
      </c>
      <c r="F739">
        <v>23</v>
      </c>
      <c r="G739" t="s">
        <v>227</v>
      </c>
      <c r="H739">
        <v>8159</v>
      </c>
      <c r="I739" t="s">
        <v>9613</v>
      </c>
      <c r="J739" t="s">
        <v>9612</v>
      </c>
      <c r="K739" t="s">
        <v>9614</v>
      </c>
      <c r="L739">
        <v>19931208</v>
      </c>
      <c r="M739" t="s">
        <v>17489</v>
      </c>
      <c r="N739">
        <v>230003</v>
      </c>
      <c r="Q739" t="s">
        <v>248</v>
      </c>
      <c r="S739" t="s">
        <v>8460</v>
      </c>
      <c r="T739" t="s">
        <v>17492</v>
      </c>
      <c r="U739" t="s">
        <v>227</v>
      </c>
      <c r="V739" t="s">
        <v>17493</v>
      </c>
      <c r="X739" t="s">
        <v>228</v>
      </c>
      <c r="Z739" t="s">
        <v>229</v>
      </c>
      <c r="AC739" t="s">
        <v>17494</v>
      </c>
      <c r="AG739" t="s">
        <v>253</v>
      </c>
    </row>
    <row r="740" spans="1:33">
      <c r="A740" t="s">
        <v>17495</v>
      </c>
      <c r="B740">
        <v>72278834</v>
      </c>
      <c r="C740" t="s">
        <v>17496</v>
      </c>
      <c r="D740" t="s">
        <v>17497</v>
      </c>
      <c r="E740" t="s">
        <v>242</v>
      </c>
      <c r="F740">
        <v>23</v>
      </c>
      <c r="G740" t="s">
        <v>227</v>
      </c>
      <c r="H740">
        <v>8159</v>
      </c>
      <c r="I740" t="s">
        <v>9613</v>
      </c>
      <c r="J740" t="s">
        <v>9612</v>
      </c>
      <c r="K740" t="s">
        <v>9614</v>
      </c>
      <c r="L740">
        <v>19891130</v>
      </c>
      <c r="M740" t="s">
        <v>17495</v>
      </c>
      <c r="N740">
        <v>230003</v>
      </c>
      <c r="Q740" t="s">
        <v>248</v>
      </c>
      <c r="S740" t="s">
        <v>8460</v>
      </c>
      <c r="T740" t="s">
        <v>17371</v>
      </c>
      <c r="U740" t="s">
        <v>227</v>
      </c>
      <c r="V740" t="s">
        <v>17482</v>
      </c>
      <c r="X740" t="s">
        <v>228</v>
      </c>
      <c r="Z740" t="s">
        <v>229</v>
      </c>
      <c r="AB740" t="s">
        <v>1020</v>
      </c>
      <c r="AC740" t="s">
        <v>17498</v>
      </c>
      <c r="AD740" t="s">
        <v>1020</v>
      </c>
      <c r="AG740" t="s">
        <v>253</v>
      </c>
    </row>
    <row r="741" spans="1:33">
      <c r="A741" t="s">
        <v>17499</v>
      </c>
      <c r="B741">
        <v>72338831</v>
      </c>
      <c r="C741" t="s">
        <v>17500</v>
      </c>
      <c r="D741" t="s">
        <v>17501</v>
      </c>
      <c r="E741" t="s">
        <v>262</v>
      </c>
      <c r="F741">
        <v>23</v>
      </c>
      <c r="G741" t="s">
        <v>227</v>
      </c>
      <c r="H741">
        <v>8159</v>
      </c>
      <c r="I741" t="s">
        <v>9613</v>
      </c>
      <c r="J741" t="s">
        <v>9612</v>
      </c>
      <c r="K741" t="s">
        <v>9614</v>
      </c>
      <c r="L741">
        <v>19910921</v>
      </c>
      <c r="M741" t="s">
        <v>17499</v>
      </c>
      <c r="N741">
        <v>230003</v>
      </c>
      <c r="Q741" t="s">
        <v>248</v>
      </c>
      <c r="S741" t="s">
        <v>8460</v>
      </c>
      <c r="T741" t="s">
        <v>17371</v>
      </c>
      <c r="U741" t="s">
        <v>227</v>
      </c>
      <c r="V741" t="s">
        <v>17482</v>
      </c>
      <c r="X741" t="s">
        <v>228</v>
      </c>
      <c r="Z741" t="s">
        <v>229</v>
      </c>
      <c r="AC741" t="s">
        <v>17502</v>
      </c>
      <c r="AG741" t="s">
        <v>253</v>
      </c>
    </row>
    <row r="742" spans="1:33">
      <c r="A742" t="s">
        <v>17503</v>
      </c>
      <c r="B742">
        <v>71900724</v>
      </c>
      <c r="C742" t="s">
        <v>17504</v>
      </c>
      <c r="D742" t="s">
        <v>17505</v>
      </c>
      <c r="E742" t="s">
        <v>242</v>
      </c>
      <c r="F742">
        <v>23</v>
      </c>
      <c r="G742" t="s">
        <v>227</v>
      </c>
      <c r="H742">
        <v>8159</v>
      </c>
      <c r="I742" t="s">
        <v>9613</v>
      </c>
      <c r="J742" t="s">
        <v>9612</v>
      </c>
      <c r="K742" t="s">
        <v>9614</v>
      </c>
      <c r="L742">
        <v>19910208</v>
      </c>
      <c r="M742" t="s">
        <v>17503</v>
      </c>
      <c r="N742">
        <v>230003</v>
      </c>
      <c r="Q742" t="s">
        <v>248</v>
      </c>
      <c r="S742" t="s">
        <v>8460</v>
      </c>
      <c r="T742" t="s">
        <v>9644</v>
      </c>
      <c r="U742" t="s">
        <v>227</v>
      </c>
      <c r="V742" t="s">
        <v>17493</v>
      </c>
      <c r="X742" t="s">
        <v>228</v>
      </c>
      <c r="Z742" t="s">
        <v>229</v>
      </c>
      <c r="AC742" t="s">
        <v>17506</v>
      </c>
      <c r="AG742" t="s">
        <v>253</v>
      </c>
    </row>
    <row r="743" spans="1:33">
      <c r="A743" t="s">
        <v>17507</v>
      </c>
      <c r="B743">
        <v>49970635</v>
      </c>
      <c r="C743" t="s">
        <v>17508</v>
      </c>
      <c r="D743" t="s">
        <v>17509</v>
      </c>
      <c r="E743" t="s">
        <v>242</v>
      </c>
      <c r="F743">
        <v>23</v>
      </c>
      <c r="G743" t="s">
        <v>227</v>
      </c>
      <c r="H743">
        <v>8159</v>
      </c>
      <c r="I743" t="s">
        <v>9613</v>
      </c>
      <c r="J743" t="s">
        <v>9612</v>
      </c>
      <c r="K743" t="s">
        <v>9614</v>
      </c>
      <c r="L743">
        <v>19960505</v>
      </c>
      <c r="M743" t="s">
        <v>17507</v>
      </c>
      <c r="N743">
        <v>230003</v>
      </c>
      <c r="Q743" t="s">
        <v>248</v>
      </c>
      <c r="S743" t="s">
        <v>8460</v>
      </c>
      <c r="T743" t="s">
        <v>17510</v>
      </c>
      <c r="U743" t="s">
        <v>227</v>
      </c>
      <c r="V743" t="s">
        <v>17511</v>
      </c>
      <c r="X743" t="s">
        <v>228</v>
      </c>
      <c r="Z743" t="s">
        <v>229</v>
      </c>
      <c r="AG743" t="s">
        <v>253</v>
      </c>
    </row>
    <row r="744" spans="1:33">
      <c r="A744" t="s">
        <v>17512</v>
      </c>
      <c r="B744">
        <v>2903216</v>
      </c>
      <c r="C744" t="s">
        <v>17513</v>
      </c>
      <c r="D744" t="s">
        <v>17514</v>
      </c>
      <c r="E744" t="s">
        <v>262</v>
      </c>
      <c r="F744">
        <v>23</v>
      </c>
      <c r="G744" t="s">
        <v>227</v>
      </c>
      <c r="H744">
        <v>8159</v>
      </c>
      <c r="I744" t="s">
        <v>9613</v>
      </c>
      <c r="J744" t="s">
        <v>9612</v>
      </c>
      <c r="K744" t="s">
        <v>9614</v>
      </c>
      <c r="L744">
        <v>19850812</v>
      </c>
      <c r="M744" t="s">
        <v>17512</v>
      </c>
      <c r="N744">
        <v>230003</v>
      </c>
      <c r="Q744" t="s">
        <v>248</v>
      </c>
      <c r="S744" t="s">
        <v>8460</v>
      </c>
      <c r="T744" t="s">
        <v>17515</v>
      </c>
      <c r="U744" t="s">
        <v>227</v>
      </c>
      <c r="V744" t="s">
        <v>17516</v>
      </c>
      <c r="X744" t="s">
        <v>228</v>
      </c>
      <c r="Z744" t="s">
        <v>229</v>
      </c>
    </row>
    <row r="745" spans="1:33">
      <c r="A745" t="s">
        <v>17517</v>
      </c>
      <c r="B745">
        <v>2901921</v>
      </c>
      <c r="C745" t="s">
        <v>17518</v>
      </c>
      <c r="D745" t="s">
        <v>17519</v>
      </c>
      <c r="E745" t="s">
        <v>242</v>
      </c>
      <c r="F745">
        <v>23</v>
      </c>
      <c r="G745" t="s">
        <v>227</v>
      </c>
      <c r="H745">
        <v>8159</v>
      </c>
      <c r="I745" t="s">
        <v>9613</v>
      </c>
      <c r="J745" t="s">
        <v>9612</v>
      </c>
      <c r="K745" t="s">
        <v>9614</v>
      </c>
      <c r="L745">
        <v>19790227</v>
      </c>
      <c r="M745" t="s">
        <v>17517</v>
      </c>
      <c r="N745">
        <v>230003</v>
      </c>
      <c r="Q745" t="s">
        <v>248</v>
      </c>
      <c r="S745" t="s">
        <v>8460</v>
      </c>
      <c r="T745" t="s">
        <v>9644</v>
      </c>
      <c r="U745" t="s">
        <v>227</v>
      </c>
      <c r="V745" t="s">
        <v>17520</v>
      </c>
      <c r="X745" t="s">
        <v>228</v>
      </c>
      <c r="Z745" t="s">
        <v>229</v>
      </c>
    </row>
    <row r="746" spans="1:33">
      <c r="A746" t="s">
        <v>17521</v>
      </c>
      <c r="B746">
        <v>2901820</v>
      </c>
      <c r="C746" t="s">
        <v>17522</v>
      </c>
      <c r="D746" t="s">
        <v>17523</v>
      </c>
      <c r="E746" t="s">
        <v>242</v>
      </c>
      <c r="F746">
        <v>23</v>
      </c>
      <c r="G746" t="s">
        <v>227</v>
      </c>
      <c r="H746">
        <v>8159</v>
      </c>
      <c r="I746" t="s">
        <v>9613</v>
      </c>
      <c r="J746" t="s">
        <v>9612</v>
      </c>
      <c r="K746" t="s">
        <v>9614</v>
      </c>
      <c r="L746">
        <v>19900113</v>
      </c>
      <c r="M746" t="s">
        <v>17521</v>
      </c>
      <c r="N746">
        <v>230003</v>
      </c>
      <c r="Q746" t="s">
        <v>248</v>
      </c>
      <c r="S746" t="s">
        <v>8460</v>
      </c>
      <c r="T746" t="s">
        <v>9644</v>
      </c>
      <c r="U746" t="s">
        <v>227</v>
      </c>
      <c r="V746" t="s">
        <v>17520</v>
      </c>
      <c r="X746" t="s">
        <v>228</v>
      </c>
      <c r="Z746" t="s">
        <v>229</v>
      </c>
      <c r="AG746" t="s">
        <v>253</v>
      </c>
    </row>
    <row r="747" spans="1:33">
      <c r="A747" t="s">
        <v>17524</v>
      </c>
      <c r="B747">
        <v>2901012</v>
      </c>
      <c r="C747" t="s">
        <v>17525</v>
      </c>
      <c r="D747" t="s">
        <v>17526</v>
      </c>
      <c r="E747" t="s">
        <v>242</v>
      </c>
      <c r="F747">
        <v>23</v>
      </c>
      <c r="G747" t="s">
        <v>227</v>
      </c>
      <c r="H747">
        <v>8159</v>
      </c>
      <c r="I747" t="s">
        <v>9613</v>
      </c>
      <c r="J747" t="s">
        <v>9612</v>
      </c>
      <c r="K747" t="s">
        <v>9614</v>
      </c>
      <c r="L747">
        <v>19680516</v>
      </c>
      <c r="M747" t="s">
        <v>17524</v>
      </c>
      <c r="N747">
        <v>230003</v>
      </c>
      <c r="Q747" t="s">
        <v>248</v>
      </c>
      <c r="S747" t="s">
        <v>8460</v>
      </c>
      <c r="T747" t="s">
        <v>10755</v>
      </c>
      <c r="U747" t="s">
        <v>227</v>
      </c>
      <c r="V747" t="s">
        <v>17527</v>
      </c>
      <c r="X747" t="s">
        <v>228</v>
      </c>
      <c r="Z747" t="s">
        <v>229</v>
      </c>
    </row>
    <row r="748" spans="1:33">
      <c r="A748" t="s">
        <v>17528</v>
      </c>
      <c r="B748">
        <v>2903317</v>
      </c>
      <c r="C748" t="s">
        <v>393</v>
      </c>
      <c r="D748" t="s">
        <v>394</v>
      </c>
      <c r="E748" t="s">
        <v>242</v>
      </c>
      <c r="F748">
        <v>23</v>
      </c>
      <c r="G748" t="s">
        <v>227</v>
      </c>
      <c r="H748">
        <v>8159</v>
      </c>
      <c r="I748" t="s">
        <v>9613</v>
      </c>
      <c r="J748" t="s">
        <v>9612</v>
      </c>
      <c r="K748" t="s">
        <v>9614</v>
      </c>
      <c r="L748">
        <v>19800624</v>
      </c>
      <c r="M748" t="s">
        <v>17528</v>
      </c>
      <c r="N748">
        <v>230003</v>
      </c>
      <c r="Q748" t="s">
        <v>248</v>
      </c>
      <c r="S748" t="s">
        <v>8460</v>
      </c>
      <c r="T748" t="s">
        <v>17529</v>
      </c>
      <c r="U748" t="s">
        <v>227</v>
      </c>
      <c r="V748" t="s">
        <v>17530</v>
      </c>
      <c r="X748" t="s">
        <v>228</v>
      </c>
      <c r="Z748" t="s">
        <v>229</v>
      </c>
    </row>
    <row r="749" spans="1:33">
      <c r="A749" t="s">
        <v>17531</v>
      </c>
      <c r="B749">
        <v>71634526</v>
      </c>
      <c r="C749" t="s">
        <v>17532</v>
      </c>
      <c r="D749" t="s">
        <v>17533</v>
      </c>
      <c r="E749" t="s">
        <v>242</v>
      </c>
      <c r="F749">
        <v>23</v>
      </c>
      <c r="G749" t="s">
        <v>227</v>
      </c>
      <c r="H749">
        <v>8159</v>
      </c>
      <c r="I749" t="s">
        <v>9613</v>
      </c>
      <c r="J749" t="s">
        <v>9612</v>
      </c>
      <c r="K749" t="s">
        <v>9614</v>
      </c>
      <c r="L749">
        <v>19901105</v>
      </c>
      <c r="M749" t="s">
        <v>17531</v>
      </c>
      <c r="N749">
        <v>230003</v>
      </c>
      <c r="Q749" t="s">
        <v>248</v>
      </c>
      <c r="S749" t="s">
        <v>8460</v>
      </c>
      <c r="T749" t="s">
        <v>9644</v>
      </c>
      <c r="U749" t="s">
        <v>227</v>
      </c>
      <c r="V749" t="s">
        <v>17493</v>
      </c>
      <c r="X749" t="s">
        <v>228</v>
      </c>
      <c r="Z749" t="s">
        <v>229</v>
      </c>
      <c r="AC749" t="s">
        <v>17534</v>
      </c>
      <c r="AG749" t="s">
        <v>253</v>
      </c>
    </row>
    <row r="750" spans="1:33">
      <c r="A750" t="s">
        <v>17535</v>
      </c>
      <c r="B750">
        <v>39585232</v>
      </c>
      <c r="C750" t="s">
        <v>17536</v>
      </c>
      <c r="D750" t="s">
        <v>17537</v>
      </c>
      <c r="E750" t="s">
        <v>242</v>
      </c>
      <c r="F750">
        <v>23</v>
      </c>
      <c r="G750" t="s">
        <v>227</v>
      </c>
      <c r="H750">
        <v>8159</v>
      </c>
      <c r="I750" t="s">
        <v>9613</v>
      </c>
      <c r="J750" t="s">
        <v>9612</v>
      </c>
      <c r="K750" t="s">
        <v>9614</v>
      </c>
      <c r="L750">
        <v>19940528</v>
      </c>
      <c r="M750" t="s">
        <v>17535</v>
      </c>
      <c r="N750">
        <v>230003</v>
      </c>
      <c r="Q750" t="s">
        <v>248</v>
      </c>
      <c r="S750" t="s">
        <v>8460</v>
      </c>
      <c r="T750" t="s">
        <v>17371</v>
      </c>
      <c r="U750" t="s">
        <v>227</v>
      </c>
      <c r="V750" t="s">
        <v>17538</v>
      </c>
      <c r="X750" t="s">
        <v>228</v>
      </c>
      <c r="Z750" t="s">
        <v>229</v>
      </c>
      <c r="AG750" t="s">
        <v>253</v>
      </c>
    </row>
    <row r="751" spans="1:33">
      <c r="A751" t="s">
        <v>17539</v>
      </c>
      <c r="B751">
        <v>2900617</v>
      </c>
      <c r="C751" t="s">
        <v>17540</v>
      </c>
      <c r="D751" t="s">
        <v>17541</v>
      </c>
      <c r="E751" t="s">
        <v>242</v>
      </c>
      <c r="F751">
        <v>23</v>
      </c>
      <c r="G751" t="s">
        <v>227</v>
      </c>
      <c r="H751">
        <v>8159</v>
      </c>
      <c r="I751" t="s">
        <v>9613</v>
      </c>
      <c r="J751" t="s">
        <v>9612</v>
      </c>
      <c r="K751" t="s">
        <v>9614</v>
      </c>
      <c r="L751">
        <v>19671110</v>
      </c>
      <c r="M751" t="s">
        <v>17539</v>
      </c>
      <c r="N751">
        <v>230003</v>
      </c>
      <c r="Q751" t="s">
        <v>248</v>
      </c>
      <c r="S751" t="s">
        <v>8460</v>
      </c>
      <c r="T751" t="s">
        <v>11765</v>
      </c>
      <c r="U751" t="s">
        <v>227</v>
      </c>
      <c r="V751" t="s">
        <v>17542</v>
      </c>
      <c r="X751" t="s">
        <v>228</v>
      </c>
      <c r="Z751" t="s">
        <v>229</v>
      </c>
    </row>
    <row r="752" spans="1:33">
      <c r="A752" t="s">
        <v>17543</v>
      </c>
      <c r="B752">
        <v>72083626</v>
      </c>
      <c r="C752" t="s">
        <v>17544</v>
      </c>
      <c r="D752" t="s">
        <v>17545</v>
      </c>
      <c r="E752" t="s">
        <v>242</v>
      </c>
      <c r="F752">
        <v>23</v>
      </c>
      <c r="G752" t="s">
        <v>227</v>
      </c>
      <c r="H752">
        <v>8159</v>
      </c>
      <c r="I752" t="s">
        <v>9613</v>
      </c>
      <c r="J752" t="s">
        <v>9612</v>
      </c>
      <c r="K752" t="s">
        <v>9614</v>
      </c>
      <c r="L752">
        <v>19910726</v>
      </c>
      <c r="M752" t="s">
        <v>17543</v>
      </c>
      <c r="N752">
        <v>230003</v>
      </c>
      <c r="Q752" t="s">
        <v>248</v>
      </c>
      <c r="S752" t="s">
        <v>8460</v>
      </c>
      <c r="T752" t="s">
        <v>17492</v>
      </c>
      <c r="U752" t="s">
        <v>227</v>
      </c>
      <c r="V752" t="s">
        <v>17493</v>
      </c>
      <c r="X752" t="s">
        <v>228</v>
      </c>
      <c r="Z752" t="s">
        <v>229</v>
      </c>
      <c r="AC752" t="s">
        <v>17546</v>
      </c>
      <c r="AG752" t="s">
        <v>253</v>
      </c>
    </row>
    <row r="753" spans="1:33">
      <c r="A753" t="s">
        <v>17547</v>
      </c>
      <c r="B753">
        <v>84903933</v>
      </c>
      <c r="C753" t="s">
        <v>17548</v>
      </c>
      <c r="D753" t="s">
        <v>17549</v>
      </c>
      <c r="E753" t="s">
        <v>242</v>
      </c>
      <c r="F753">
        <v>23</v>
      </c>
      <c r="G753" t="s">
        <v>227</v>
      </c>
      <c r="H753">
        <v>8159</v>
      </c>
      <c r="I753" t="s">
        <v>9613</v>
      </c>
      <c r="J753" t="s">
        <v>9612</v>
      </c>
      <c r="K753" t="s">
        <v>9614</v>
      </c>
      <c r="L753">
        <v>19960430</v>
      </c>
      <c r="M753" t="s">
        <v>17547</v>
      </c>
      <c r="N753">
        <v>230003</v>
      </c>
      <c r="Q753" t="s">
        <v>248</v>
      </c>
      <c r="S753" t="s">
        <v>8460</v>
      </c>
      <c r="T753" t="s">
        <v>9644</v>
      </c>
      <c r="U753" t="s">
        <v>227</v>
      </c>
      <c r="V753" t="s">
        <v>17493</v>
      </c>
      <c r="X753" t="s">
        <v>228</v>
      </c>
      <c r="Z753" t="s">
        <v>229</v>
      </c>
      <c r="AG753" t="s">
        <v>253</v>
      </c>
    </row>
    <row r="754" spans="1:33">
      <c r="A754" t="s">
        <v>17550</v>
      </c>
      <c r="B754">
        <v>60476629</v>
      </c>
      <c r="C754" t="s">
        <v>17551</v>
      </c>
      <c r="D754" t="s">
        <v>17552</v>
      </c>
      <c r="E754" t="s">
        <v>242</v>
      </c>
      <c r="F754">
        <v>23</v>
      </c>
      <c r="G754" t="s">
        <v>227</v>
      </c>
      <c r="H754">
        <v>8159</v>
      </c>
      <c r="I754" t="s">
        <v>9613</v>
      </c>
      <c r="J754" t="s">
        <v>9612</v>
      </c>
      <c r="K754" t="s">
        <v>9614</v>
      </c>
      <c r="L754">
        <v>19980126</v>
      </c>
      <c r="M754" t="s">
        <v>17550</v>
      </c>
      <c r="N754">
        <v>230003</v>
      </c>
      <c r="Q754" t="s">
        <v>248</v>
      </c>
      <c r="S754" t="s">
        <v>8460</v>
      </c>
      <c r="T754" t="s">
        <v>9644</v>
      </c>
      <c r="U754" t="s">
        <v>227</v>
      </c>
      <c r="V754" t="s">
        <v>17493</v>
      </c>
      <c r="W754" t="s">
        <v>17553</v>
      </c>
      <c r="X754" t="s">
        <v>228</v>
      </c>
      <c r="Z754" t="s">
        <v>229</v>
      </c>
      <c r="AB754" t="s">
        <v>227</v>
      </c>
      <c r="AG754" t="s">
        <v>253</v>
      </c>
    </row>
    <row r="755" spans="1:33">
      <c r="A755" t="s">
        <v>17554</v>
      </c>
      <c r="B755">
        <v>2900516</v>
      </c>
      <c r="C755" t="s">
        <v>17555</v>
      </c>
      <c r="D755" t="s">
        <v>17556</v>
      </c>
      <c r="E755" t="s">
        <v>242</v>
      </c>
      <c r="F755">
        <v>23</v>
      </c>
      <c r="G755" t="s">
        <v>227</v>
      </c>
      <c r="H755">
        <v>8159</v>
      </c>
      <c r="I755" t="s">
        <v>9613</v>
      </c>
      <c r="J755" t="s">
        <v>9612</v>
      </c>
      <c r="K755" t="s">
        <v>9614</v>
      </c>
      <c r="L755">
        <v>19870315</v>
      </c>
      <c r="M755" t="s">
        <v>17554</v>
      </c>
      <c r="N755">
        <v>230003</v>
      </c>
      <c r="Q755" t="s">
        <v>248</v>
      </c>
      <c r="S755" t="s">
        <v>8460</v>
      </c>
      <c r="T755" t="s">
        <v>9644</v>
      </c>
      <c r="U755" t="s">
        <v>227</v>
      </c>
      <c r="V755" t="s">
        <v>17520</v>
      </c>
      <c r="X755" t="s">
        <v>228</v>
      </c>
      <c r="Z755" t="s">
        <v>229</v>
      </c>
    </row>
    <row r="756" spans="1:33">
      <c r="A756" t="s">
        <v>17557</v>
      </c>
      <c r="B756">
        <v>72782935</v>
      </c>
      <c r="C756" t="s">
        <v>17558</v>
      </c>
      <c r="D756" t="s">
        <v>17559</v>
      </c>
      <c r="E756" t="s">
        <v>262</v>
      </c>
      <c r="F756">
        <v>23</v>
      </c>
      <c r="G756" t="s">
        <v>227</v>
      </c>
      <c r="H756">
        <v>8159</v>
      </c>
      <c r="I756" t="s">
        <v>9613</v>
      </c>
      <c r="J756" t="s">
        <v>9612</v>
      </c>
      <c r="K756" t="s">
        <v>9614</v>
      </c>
      <c r="L756">
        <v>19840722</v>
      </c>
      <c r="M756" t="s">
        <v>17557</v>
      </c>
      <c r="N756">
        <v>230003</v>
      </c>
      <c r="Q756" t="s">
        <v>248</v>
      </c>
      <c r="S756" t="s">
        <v>8460</v>
      </c>
      <c r="T756" t="s">
        <v>7312</v>
      </c>
      <c r="U756" t="s">
        <v>227</v>
      </c>
      <c r="V756" t="s">
        <v>17560</v>
      </c>
      <c r="X756" t="s">
        <v>228</v>
      </c>
      <c r="Z756" t="s">
        <v>229</v>
      </c>
      <c r="AB756" t="s">
        <v>1008</v>
      </c>
      <c r="AD756" t="s">
        <v>1008</v>
      </c>
      <c r="AG756" t="s">
        <v>253</v>
      </c>
    </row>
    <row r="757" spans="1:33">
      <c r="A757" t="s">
        <v>17561</v>
      </c>
      <c r="B757">
        <v>34325118</v>
      </c>
      <c r="C757" t="s">
        <v>17562</v>
      </c>
      <c r="D757" t="s">
        <v>17563</v>
      </c>
      <c r="E757" t="s">
        <v>242</v>
      </c>
      <c r="F757">
        <v>23</v>
      </c>
      <c r="G757" t="s">
        <v>227</v>
      </c>
      <c r="H757">
        <v>8159</v>
      </c>
      <c r="I757" t="s">
        <v>9613</v>
      </c>
      <c r="J757" t="s">
        <v>9612</v>
      </c>
      <c r="K757" t="s">
        <v>9614</v>
      </c>
      <c r="L757">
        <v>19971002</v>
      </c>
      <c r="M757" t="s">
        <v>17561</v>
      </c>
      <c r="N757">
        <v>230003</v>
      </c>
      <c r="Q757" t="s">
        <v>248</v>
      </c>
      <c r="S757" t="s">
        <v>8460</v>
      </c>
      <c r="T757" t="s">
        <v>9644</v>
      </c>
      <c r="U757" t="s">
        <v>227</v>
      </c>
      <c r="V757" t="s">
        <v>17493</v>
      </c>
      <c r="W757" t="s">
        <v>17553</v>
      </c>
      <c r="X757" t="s">
        <v>228</v>
      </c>
      <c r="Z757" t="s">
        <v>229</v>
      </c>
      <c r="AB757" t="s">
        <v>265</v>
      </c>
      <c r="AG757" t="s">
        <v>253</v>
      </c>
    </row>
    <row r="758" spans="1:33">
      <c r="A758" t="s">
        <v>17564</v>
      </c>
      <c r="B758">
        <v>39845938</v>
      </c>
      <c r="C758" t="s">
        <v>17565</v>
      </c>
      <c r="D758" t="s">
        <v>17566</v>
      </c>
      <c r="E758" t="s">
        <v>262</v>
      </c>
      <c r="F758">
        <v>23</v>
      </c>
      <c r="G758" t="s">
        <v>227</v>
      </c>
      <c r="H758">
        <v>8159</v>
      </c>
      <c r="I758" t="s">
        <v>9613</v>
      </c>
      <c r="J758" t="s">
        <v>9612</v>
      </c>
      <c r="K758" t="s">
        <v>9614</v>
      </c>
      <c r="L758">
        <v>19971109</v>
      </c>
      <c r="M758" t="s">
        <v>17564</v>
      </c>
      <c r="N758">
        <v>230003</v>
      </c>
      <c r="Q758" t="s">
        <v>248</v>
      </c>
      <c r="S758" t="s">
        <v>8460</v>
      </c>
      <c r="T758" t="s">
        <v>17487</v>
      </c>
      <c r="U758" t="s">
        <v>227</v>
      </c>
      <c r="V758" t="s">
        <v>17567</v>
      </c>
      <c r="W758" t="s">
        <v>17568</v>
      </c>
      <c r="X758" t="s">
        <v>228</v>
      </c>
      <c r="Z758" t="s">
        <v>229</v>
      </c>
      <c r="AB758" t="s">
        <v>227</v>
      </c>
      <c r="AG758" t="s">
        <v>253</v>
      </c>
    </row>
    <row r="759" spans="1:33">
      <c r="A759" t="s">
        <v>17569</v>
      </c>
      <c r="B759">
        <v>39860733</v>
      </c>
      <c r="C759" t="s">
        <v>17570</v>
      </c>
      <c r="D759" t="s">
        <v>17571</v>
      </c>
      <c r="E759" t="s">
        <v>262</v>
      </c>
      <c r="F759">
        <v>23</v>
      </c>
      <c r="G759" t="s">
        <v>227</v>
      </c>
      <c r="H759">
        <v>8159</v>
      </c>
      <c r="I759" t="s">
        <v>9613</v>
      </c>
      <c r="J759" t="s">
        <v>9612</v>
      </c>
      <c r="K759" t="s">
        <v>9614</v>
      </c>
      <c r="L759">
        <v>19980119</v>
      </c>
      <c r="M759" t="s">
        <v>17569</v>
      </c>
      <c r="N759">
        <v>230003</v>
      </c>
      <c r="Q759" t="s">
        <v>248</v>
      </c>
      <c r="S759" t="s">
        <v>8460</v>
      </c>
      <c r="T759" t="s">
        <v>17487</v>
      </c>
      <c r="U759" t="s">
        <v>227</v>
      </c>
      <c r="V759" t="s">
        <v>17567</v>
      </c>
      <c r="W759" t="s">
        <v>17568</v>
      </c>
      <c r="X759" t="s">
        <v>228</v>
      </c>
      <c r="Z759" t="s">
        <v>229</v>
      </c>
      <c r="AB759" t="s">
        <v>227</v>
      </c>
      <c r="AG759" t="s">
        <v>253</v>
      </c>
    </row>
    <row r="760" spans="1:33">
      <c r="A760" t="s">
        <v>17572</v>
      </c>
      <c r="B760">
        <v>59638132</v>
      </c>
      <c r="C760" t="s">
        <v>17573</v>
      </c>
      <c r="D760" t="s">
        <v>17574</v>
      </c>
      <c r="E760" t="s">
        <v>242</v>
      </c>
      <c r="F760">
        <v>23</v>
      </c>
      <c r="G760" t="s">
        <v>227</v>
      </c>
      <c r="H760">
        <v>8159</v>
      </c>
      <c r="I760" t="s">
        <v>9613</v>
      </c>
      <c r="J760" t="s">
        <v>9612</v>
      </c>
      <c r="K760" t="s">
        <v>9614</v>
      </c>
      <c r="L760">
        <v>19900423</v>
      </c>
      <c r="M760" t="s">
        <v>17572</v>
      </c>
      <c r="N760">
        <v>230003</v>
      </c>
      <c r="Q760" t="s">
        <v>248</v>
      </c>
      <c r="S760" t="s">
        <v>8460</v>
      </c>
      <c r="T760" t="s">
        <v>17371</v>
      </c>
      <c r="U760" t="s">
        <v>227</v>
      </c>
      <c r="V760" t="s">
        <v>17538</v>
      </c>
      <c r="X760" t="s">
        <v>228</v>
      </c>
      <c r="Z760" t="s">
        <v>229</v>
      </c>
      <c r="AG760" t="s">
        <v>253</v>
      </c>
    </row>
    <row r="761" spans="1:33">
      <c r="A761" t="s">
        <v>17575</v>
      </c>
      <c r="B761">
        <v>2902215</v>
      </c>
      <c r="C761" t="s">
        <v>17576</v>
      </c>
      <c r="D761" t="s">
        <v>17577</v>
      </c>
      <c r="E761" t="s">
        <v>242</v>
      </c>
      <c r="F761">
        <v>23</v>
      </c>
      <c r="G761" t="s">
        <v>227</v>
      </c>
      <c r="H761">
        <v>8159</v>
      </c>
      <c r="I761" t="s">
        <v>9613</v>
      </c>
      <c r="J761" t="s">
        <v>9612</v>
      </c>
      <c r="K761" t="s">
        <v>9614</v>
      </c>
      <c r="L761">
        <v>19840113</v>
      </c>
      <c r="M761" t="s">
        <v>17575</v>
      </c>
      <c r="N761">
        <v>230003</v>
      </c>
      <c r="Q761" t="s">
        <v>248</v>
      </c>
      <c r="S761" t="s">
        <v>8460</v>
      </c>
      <c r="T761" t="s">
        <v>9644</v>
      </c>
      <c r="U761" t="s">
        <v>227</v>
      </c>
      <c r="V761" t="s">
        <v>17520</v>
      </c>
      <c r="X761" t="s">
        <v>228</v>
      </c>
      <c r="Z761" t="s">
        <v>229</v>
      </c>
    </row>
    <row r="762" spans="1:33">
      <c r="A762" t="s">
        <v>17578</v>
      </c>
      <c r="B762">
        <v>45584026</v>
      </c>
      <c r="C762" t="s">
        <v>17579</v>
      </c>
      <c r="D762" t="s">
        <v>17580</v>
      </c>
      <c r="E762" t="s">
        <v>242</v>
      </c>
      <c r="F762">
        <v>23</v>
      </c>
      <c r="G762" t="s">
        <v>227</v>
      </c>
      <c r="H762">
        <v>8159</v>
      </c>
      <c r="I762" t="s">
        <v>9613</v>
      </c>
      <c r="J762" t="s">
        <v>9612</v>
      </c>
      <c r="K762" t="s">
        <v>9614</v>
      </c>
      <c r="L762">
        <v>19910410</v>
      </c>
      <c r="M762" t="s">
        <v>17578</v>
      </c>
      <c r="N762">
        <v>230003</v>
      </c>
      <c r="Q762" t="s">
        <v>248</v>
      </c>
      <c r="S762" t="s">
        <v>8460</v>
      </c>
      <c r="T762" t="s">
        <v>17371</v>
      </c>
      <c r="U762" t="s">
        <v>227</v>
      </c>
      <c r="V762" t="s">
        <v>16570</v>
      </c>
      <c r="X762" t="s">
        <v>228</v>
      </c>
      <c r="Z762" t="s">
        <v>229</v>
      </c>
      <c r="AG762" t="s">
        <v>253</v>
      </c>
    </row>
    <row r="763" spans="1:33">
      <c r="A763" t="s">
        <v>17581</v>
      </c>
      <c r="B763">
        <v>2900819</v>
      </c>
      <c r="C763" t="s">
        <v>17582</v>
      </c>
      <c r="D763" t="s">
        <v>17583</v>
      </c>
      <c r="E763" t="s">
        <v>242</v>
      </c>
      <c r="F763">
        <v>23</v>
      </c>
      <c r="G763" t="s">
        <v>227</v>
      </c>
      <c r="H763">
        <v>8159</v>
      </c>
      <c r="I763" t="s">
        <v>9613</v>
      </c>
      <c r="J763" t="s">
        <v>9612</v>
      </c>
      <c r="K763" t="s">
        <v>9614</v>
      </c>
      <c r="L763">
        <v>19861017</v>
      </c>
      <c r="M763" t="s">
        <v>17581</v>
      </c>
      <c r="N763">
        <v>230003</v>
      </c>
      <c r="Q763" t="s">
        <v>248</v>
      </c>
      <c r="S763" t="s">
        <v>8460</v>
      </c>
      <c r="T763" t="s">
        <v>9644</v>
      </c>
      <c r="U763" t="s">
        <v>227</v>
      </c>
      <c r="V763" t="s">
        <v>17520</v>
      </c>
      <c r="X763" t="s">
        <v>228</v>
      </c>
      <c r="Z763" t="s">
        <v>229</v>
      </c>
    </row>
    <row r="764" spans="1:33">
      <c r="A764" t="s">
        <v>17584</v>
      </c>
      <c r="B764">
        <v>2901214</v>
      </c>
      <c r="C764" t="s">
        <v>17585</v>
      </c>
      <c r="D764" t="s">
        <v>17586</v>
      </c>
      <c r="E764" t="s">
        <v>242</v>
      </c>
      <c r="F764">
        <v>23</v>
      </c>
      <c r="G764" t="s">
        <v>227</v>
      </c>
      <c r="H764">
        <v>8159</v>
      </c>
      <c r="I764" t="s">
        <v>9613</v>
      </c>
      <c r="J764" t="s">
        <v>9612</v>
      </c>
      <c r="K764" t="s">
        <v>9614</v>
      </c>
      <c r="L764">
        <v>19800427</v>
      </c>
      <c r="M764" t="s">
        <v>17584</v>
      </c>
      <c r="N764">
        <v>230003</v>
      </c>
      <c r="Q764" t="s">
        <v>248</v>
      </c>
      <c r="S764" t="s">
        <v>8460</v>
      </c>
      <c r="T764" t="s">
        <v>17587</v>
      </c>
      <c r="U764" t="s">
        <v>227</v>
      </c>
      <c r="V764" t="s">
        <v>17588</v>
      </c>
      <c r="X764" t="s">
        <v>228</v>
      </c>
      <c r="Z764" t="s">
        <v>229</v>
      </c>
      <c r="AB764" t="s">
        <v>265</v>
      </c>
      <c r="AG764" t="s">
        <v>253</v>
      </c>
    </row>
    <row r="765" spans="1:33">
      <c r="A765" t="s">
        <v>17589</v>
      </c>
      <c r="B765">
        <v>2899937</v>
      </c>
      <c r="C765" t="s">
        <v>17590</v>
      </c>
      <c r="D765" t="s">
        <v>17591</v>
      </c>
      <c r="E765" t="s">
        <v>242</v>
      </c>
      <c r="F765">
        <v>23</v>
      </c>
      <c r="G765" t="s">
        <v>227</v>
      </c>
      <c r="H765">
        <v>8159</v>
      </c>
      <c r="I765" t="s">
        <v>9613</v>
      </c>
      <c r="J765" t="s">
        <v>9612</v>
      </c>
      <c r="K765" t="s">
        <v>9614</v>
      </c>
      <c r="L765">
        <v>19550722</v>
      </c>
      <c r="M765" t="s">
        <v>17589</v>
      </c>
      <c r="N765">
        <v>230003</v>
      </c>
      <c r="Q765" t="s">
        <v>248</v>
      </c>
      <c r="S765" t="s">
        <v>8460</v>
      </c>
      <c r="T765" t="s">
        <v>17592</v>
      </c>
      <c r="U765" t="s">
        <v>227</v>
      </c>
      <c r="V765" t="s">
        <v>17593</v>
      </c>
      <c r="X765" t="s">
        <v>228</v>
      </c>
      <c r="Z765" t="s">
        <v>229</v>
      </c>
    </row>
    <row r="766" spans="1:33">
      <c r="A766" t="s">
        <v>17594</v>
      </c>
      <c r="B766">
        <v>58168432</v>
      </c>
      <c r="C766" t="s">
        <v>17595</v>
      </c>
      <c r="D766" t="s">
        <v>17596</v>
      </c>
      <c r="E766" t="s">
        <v>262</v>
      </c>
      <c r="F766">
        <v>23</v>
      </c>
      <c r="G766" t="s">
        <v>227</v>
      </c>
      <c r="H766">
        <v>8159</v>
      </c>
      <c r="I766" t="s">
        <v>9613</v>
      </c>
      <c r="J766" t="s">
        <v>9612</v>
      </c>
      <c r="K766" t="s">
        <v>9614</v>
      </c>
      <c r="L766">
        <v>19801213</v>
      </c>
      <c r="M766" t="s">
        <v>17594</v>
      </c>
      <c r="N766">
        <v>230003</v>
      </c>
      <c r="Q766" t="s">
        <v>248</v>
      </c>
      <c r="S766" t="s">
        <v>8460</v>
      </c>
      <c r="T766" t="s">
        <v>17371</v>
      </c>
      <c r="U766" t="s">
        <v>227</v>
      </c>
      <c r="V766" t="s">
        <v>17597</v>
      </c>
      <c r="X766" t="s">
        <v>228</v>
      </c>
      <c r="Z766" t="s">
        <v>229</v>
      </c>
      <c r="AG766" t="s">
        <v>253</v>
      </c>
    </row>
    <row r="767" spans="1:33">
      <c r="A767" t="s">
        <v>17598</v>
      </c>
      <c r="B767">
        <v>46169228</v>
      </c>
      <c r="C767" t="s">
        <v>17599</v>
      </c>
      <c r="D767" t="s">
        <v>17600</v>
      </c>
      <c r="E767" t="s">
        <v>262</v>
      </c>
      <c r="F767">
        <v>23</v>
      </c>
      <c r="G767" t="s">
        <v>227</v>
      </c>
      <c r="H767">
        <v>8159</v>
      </c>
      <c r="I767" t="s">
        <v>9613</v>
      </c>
      <c r="J767" t="s">
        <v>9612</v>
      </c>
      <c r="K767" t="s">
        <v>9614</v>
      </c>
      <c r="L767">
        <v>19970501</v>
      </c>
      <c r="M767" t="s">
        <v>17598</v>
      </c>
      <c r="N767">
        <v>230003</v>
      </c>
      <c r="Q767" t="s">
        <v>248</v>
      </c>
      <c r="S767" t="s">
        <v>8460</v>
      </c>
      <c r="T767" t="s">
        <v>17487</v>
      </c>
      <c r="U767" t="s">
        <v>227</v>
      </c>
      <c r="V767" t="s">
        <v>17567</v>
      </c>
      <c r="W767" t="s">
        <v>17568</v>
      </c>
      <c r="X767" t="s">
        <v>228</v>
      </c>
      <c r="Z767" t="s">
        <v>229</v>
      </c>
      <c r="AB767" t="s">
        <v>265</v>
      </c>
      <c r="AG767" t="s">
        <v>253</v>
      </c>
    </row>
    <row r="768" spans="1:33">
      <c r="A768" t="s">
        <v>17601</v>
      </c>
      <c r="B768">
        <v>26310113</v>
      </c>
      <c r="C768" t="s">
        <v>17602</v>
      </c>
      <c r="D768" t="s">
        <v>17603</v>
      </c>
      <c r="E768" t="s">
        <v>242</v>
      </c>
      <c r="F768">
        <v>23</v>
      </c>
      <c r="G768" t="s">
        <v>227</v>
      </c>
      <c r="H768">
        <v>8159</v>
      </c>
      <c r="I768" t="s">
        <v>9613</v>
      </c>
      <c r="J768" t="s">
        <v>9612</v>
      </c>
      <c r="K768" t="s">
        <v>9614</v>
      </c>
      <c r="L768">
        <v>19950502</v>
      </c>
      <c r="M768" t="s">
        <v>17601</v>
      </c>
      <c r="N768">
        <v>230003</v>
      </c>
      <c r="Q768" t="s">
        <v>248</v>
      </c>
      <c r="S768" t="s">
        <v>8460</v>
      </c>
      <c r="T768" t="s">
        <v>9644</v>
      </c>
      <c r="U768" t="s">
        <v>227</v>
      </c>
      <c r="V768" t="s">
        <v>17493</v>
      </c>
      <c r="X768" t="s">
        <v>228</v>
      </c>
      <c r="Z768" t="s">
        <v>229</v>
      </c>
      <c r="AG768" t="s">
        <v>253</v>
      </c>
    </row>
    <row r="769" spans="1:33">
      <c r="A769" t="s">
        <v>17604</v>
      </c>
      <c r="B769">
        <v>2901315</v>
      </c>
      <c r="C769" t="s">
        <v>17605</v>
      </c>
      <c r="D769" t="s">
        <v>17606</v>
      </c>
      <c r="E769" t="s">
        <v>242</v>
      </c>
      <c r="F769">
        <v>23</v>
      </c>
      <c r="G769" t="s">
        <v>227</v>
      </c>
      <c r="H769">
        <v>8159</v>
      </c>
      <c r="I769" t="s">
        <v>9613</v>
      </c>
      <c r="J769" t="s">
        <v>9612</v>
      </c>
      <c r="K769" t="s">
        <v>9614</v>
      </c>
      <c r="L769">
        <v>19820831</v>
      </c>
      <c r="M769" t="s">
        <v>17604</v>
      </c>
      <c r="N769">
        <v>230003</v>
      </c>
      <c r="Q769" t="s">
        <v>248</v>
      </c>
      <c r="S769" t="s">
        <v>8460</v>
      </c>
      <c r="T769" t="s">
        <v>9644</v>
      </c>
      <c r="U769" t="s">
        <v>227</v>
      </c>
      <c r="V769" t="s">
        <v>17520</v>
      </c>
      <c r="X769" t="s">
        <v>228</v>
      </c>
      <c r="Z769" t="s">
        <v>229</v>
      </c>
    </row>
    <row r="770" spans="1:33">
      <c r="A770" t="s">
        <v>17607</v>
      </c>
      <c r="B770">
        <v>27690731</v>
      </c>
      <c r="C770" t="s">
        <v>17608</v>
      </c>
      <c r="D770" t="s">
        <v>17609</v>
      </c>
      <c r="E770" t="s">
        <v>242</v>
      </c>
      <c r="F770">
        <v>23</v>
      </c>
      <c r="G770" t="s">
        <v>227</v>
      </c>
      <c r="H770">
        <v>8159</v>
      </c>
      <c r="I770" t="s">
        <v>9613</v>
      </c>
      <c r="J770" t="s">
        <v>9612</v>
      </c>
      <c r="K770" t="s">
        <v>9614</v>
      </c>
      <c r="L770">
        <v>19951027</v>
      </c>
      <c r="M770" t="s">
        <v>17607</v>
      </c>
      <c r="N770">
        <v>230003</v>
      </c>
      <c r="Q770" t="s">
        <v>248</v>
      </c>
      <c r="S770" t="s">
        <v>8460</v>
      </c>
      <c r="T770" t="s">
        <v>9644</v>
      </c>
      <c r="U770" t="s">
        <v>227</v>
      </c>
      <c r="V770" t="s">
        <v>17493</v>
      </c>
      <c r="X770" t="s">
        <v>228</v>
      </c>
      <c r="Z770" t="s">
        <v>229</v>
      </c>
      <c r="AG770" t="s">
        <v>253</v>
      </c>
    </row>
    <row r="771" spans="1:33">
      <c r="A771" t="s">
        <v>17610</v>
      </c>
      <c r="B771">
        <v>2900011</v>
      </c>
      <c r="C771" t="s">
        <v>9617</v>
      </c>
      <c r="D771" t="s">
        <v>17611</v>
      </c>
      <c r="E771" t="s">
        <v>242</v>
      </c>
      <c r="F771">
        <v>23</v>
      </c>
      <c r="G771" t="s">
        <v>227</v>
      </c>
      <c r="H771">
        <v>8159</v>
      </c>
      <c r="I771" t="s">
        <v>9613</v>
      </c>
      <c r="J771" t="s">
        <v>9612</v>
      </c>
      <c r="K771" t="s">
        <v>9614</v>
      </c>
      <c r="L771">
        <v>19651230</v>
      </c>
      <c r="M771" t="s">
        <v>17610</v>
      </c>
      <c r="N771">
        <v>230003</v>
      </c>
      <c r="Q771" t="s">
        <v>248</v>
      </c>
      <c r="S771" t="s">
        <v>8460</v>
      </c>
      <c r="T771" t="s">
        <v>11041</v>
      </c>
      <c r="U771" t="s">
        <v>227</v>
      </c>
      <c r="V771" t="s">
        <v>17612</v>
      </c>
      <c r="X771" t="s">
        <v>228</v>
      </c>
      <c r="Z771" t="s">
        <v>229</v>
      </c>
    </row>
    <row r="772" spans="1:33">
      <c r="A772" t="s">
        <v>17613</v>
      </c>
      <c r="B772">
        <v>2902720</v>
      </c>
      <c r="C772" t="s">
        <v>17614</v>
      </c>
      <c r="D772" t="s">
        <v>17615</v>
      </c>
      <c r="E772" t="s">
        <v>242</v>
      </c>
      <c r="F772">
        <v>23</v>
      </c>
      <c r="G772" t="s">
        <v>227</v>
      </c>
      <c r="H772">
        <v>8159</v>
      </c>
      <c r="I772" t="s">
        <v>9613</v>
      </c>
      <c r="J772" t="s">
        <v>9612</v>
      </c>
      <c r="K772" t="s">
        <v>9614</v>
      </c>
      <c r="L772">
        <v>19890727</v>
      </c>
      <c r="M772" t="s">
        <v>17613</v>
      </c>
      <c r="N772">
        <v>230003</v>
      </c>
      <c r="Q772" t="s">
        <v>248</v>
      </c>
      <c r="S772" t="s">
        <v>8460</v>
      </c>
      <c r="T772" t="s">
        <v>17616</v>
      </c>
      <c r="U772" t="s">
        <v>227</v>
      </c>
      <c r="V772" t="s">
        <v>17617</v>
      </c>
      <c r="X772" t="s">
        <v>228</v>
      </c>
      <c r="Z772" t="s">
        <v>229</v>
      </c>
    </row>
    <row r="773" spans="1:33">
      <c r="A773" t="s">
        <v>17618</v>
      </c>
      <c r="B773">
        <v>40151213</v>
      </c>
      <c r="C773" t="s">
        <v>17619</v>
      </c>
      <c r="D773" t="s">
        <v>17620</v>
      </c>
      <c r="E773" t="s">
        <v>242</v>
      </c>
      <c r="F773">
        <v>23</v>
      </c>
      <c r="G773" t="s">
        <v>227</v>
      </c>
      <c r="H773">
        <v>8159</v>
      </c>
      <c r="I773" t="s">
        <v>9613</v>
      </c>
      <c r="J773" t="s">
        <v>9612</v>
      </c>
      <c r="K773" t="s">
        <v>9614</v>
      </c>
      <c r="L773">
        <v>19970413</v>
      </c>
      <c r="M773" t="s">
        <v>17618</v>
      </c>
      <c r="N773">
        <v>230003</v>
      </c>
      <c r="Q773" t="s">
        <v>248</v>
      </c>
      <c r="S773" t="s">
        <v>8460</v>
      </c>
      <c r="T773" t="s">
        <v>9644</v>
      </c>
      <c r="U773" t="s">
        <v>227</v>
      </c>
      <c r="V773" t="s">
        <v>17493</v>
      </c>
      <c r="W773" t="s">
        <v>17553</v>
      </c>
      <c r="X773" t="s">
        <v>228</v>
      </c>
      <c r="Z773" t="s">
        <v>229</v>
      </c>
      <c r="AB773" t="s">
        <v>227</v>
      </c>
      <c r="AG773" t="s">
        <v>253</v>
      </c>
    </row>
    <row r="774" spans="1:33">
      <c r="A774" t="s">
        <v>17621</v>
      </c>
      <c r="B774">
        <v>10921821</v>
      </c>
      <c r="C774" t="s">
        <v>17622</v>
      </c>
      <c r="D774" t="s">
        <v>17623</v>
      </c>
      <c r="E774" t="s">
        <v>242</v>
      </c>
      <c r="F774">
        <v>23</v>
      </c>
      <c r="G774" t="s">
        <v>227</v>
      </c>
      <c r="H774">
        <v>8159</v>
      </c>
      <c r="I774" t="s">
        <v>9613</v>
      </c>
      <c r="J774" t="s">
        <v>9612</v>
      </c>
      <c r="K774" t="s">
        <v>9614</v>
      </c>
      <c r="L774">
        <v>19970517</v>
      </c>
      <c r="M774" t="s">
        <v>17621</v>
      </c>
      <c r="N774">
        <v>230003</v>
      </c>
      <c r="Q774" t="s">
        <v>248</v>
      </c>
      <c r="S774" t="s">
        <v>8460</v>
      </c>
      <c r="T774" t="s">
        <v>9644</v>
      </c>
      <c r="U774" t="s">
        <v>227</v>
      </c>
      <c r="V774" t="s">
        <v>17493</v>
      </c>
      <c r="W774" t="s">
        <v>17553</v>
      </c>
      <c r="X774" t="s">
        <v>228</v>
      </c>
      <c r="Z774" t="s">
        <v>229</v>
      </c>
      <c r="AB774" t="s">
        <v>7890</v>
      </c>
      <c r="AG774" t="s">
        <v>253</v>
      </c>
    </row>
    <row r="775" spans="1:33">
      <c r="A775" t="s">
        <v>17624</v>
      </c>
      <c r="B775">
        <v>72085931</v>
      </c>
      <c r="C775" t="s">
        <v>17625</v>
      </c>
      <c r="D775" t="s">
        <v>17626</v>
      </c>
      <c r="E775" t="s">
        <v>242</v>
      </c>
      <c r="F775">
        <v>23</v>
      </c>
      <c r="G775" t="s">
        <v>227</v>
      </c>
      <c r="H775">
        <v>8159</v>
      </c>
      <c r="I775" t="s">
        <v>9613</v>
      </c>
      <c r="J775" t="s">
        <v>9612</v>
      </c>
      <c r="K775" t="s">
        <v>9614</v>
      </c>
      <c r="L775">
        <v>19920311</v>
      </c>
      <c r="M775" t="s">
        <v>17624</v>
      </c>
      <c r="N775">
        <v>230003</v>
      </c>
      <c r="Q775" t="s">
        <v>248</v>
      </c>
      <c r="S775" t="s">
        <v>8460</v>
      </c>
      <c r="T775" t="s">
        <v>1813</v>
      </c>
      <c r="U775" t="s">
        <v>227</v>
      </c>
      <c r="V775" t="s">
        <v>17627</v>
      </c>
      <c r="X775" t="s">
        <v>228</v>
      </c>
      <c r="Z775" t="s">
        <v>229</v>
      </c>
      <c r="AB775" t="s">
        <v>227</v>
      </c>
      <c r="AC775" t="s">
        <v>526</v>
      </c>
      <c r="AD775" t="s">
        <v>227</v>
      </c>
      <c r="AG775" t="s">
        <v>253</v>
      </c>
    </row>
    <row r="776" spans="1:33">
      <c r="A776" t="s">
        <v>17628</v>
      </c>
      <c r="B776">
        <v>7206015</v>
      </c>
      <c r="C776" t="s">
        <v>17629</v>
      </c>
      <c r="D776" t="s">
        <v>17630</v>
      </c>
      <c r="E776" t="s">
        <v>242</v>
      </c>
      <c r="F776">
        <v>23</v>
      </c>
      <c r="G776" t="s">
        <v>227</v>
      </c>
      <c r="H776">
        <v>8159</v>
      </c>
      <c r="I776" t="s">
        <v>9613</v>
      </c>
      <c r="J776" t="s">
        <v>9612</v>
      </c>
      <c r="K776" t="s">
        <v>9614</v>
      </c>
      <c r="L776">
        <v>19930414</v>
      </c>
      <c r="M776" t="s">
        <v>17628</v>
      </c>
      <c r="N776">
        <v>230003</v>
      </c>
      <c r="Q776" t="s">
        <v>248</v>
      </c>
      <c r="S776" t="s">
        <v>8460</v>
      </c>
      <c r="T776" t="s">
        <v>17492</v>
      </c>
      <c r="U776" t="s">
        <v>227</v>
      </c>
      <c r="V776" t="s">
        <v>17493</v>
      </c>
      <c r="X776" t="s">
        <v>228</v>
      </c>
      <c r="Z776" t="s">
        <v>229</v>
      </c>
      <c r="AC776" t="s">
        <v>17631</v>
      </c>
      <c r="AG776" t="s">
        <v>253</v>
      </c>
    </row>
    <row r="777" spans="1:33">
      <c r="A777" t="s">
        <v>17632</v>
      </c>
      <c r="B777">
        <v>96715230</v>
      </c>
      <c r="C777" t="s">
        <v>17633</v>
      </c>
      <c r="D777" t="s">
        <v>17634</v>
      </c>
      <c r="E777" t="s">
        <v>242</v>
      </c>
      <c r="F777">
        <v>23</v>
      </c>
      <c r="G777" t="s">
        <v>227</v>
      </c>
      <c r="H777">
        <v>8159</v>
      </c>
      <c r="I777" t="s">
        <v>9613</v>
      </c>
      <c r="J777" t="s">
        <v>9612</v>
      </c>
      <c r="K777" t="s">
        <v>9614</v>
      </c>
      <c r="L777">
        <v>19961210</v>
      </c>
      <c r="M777" t="s">
        <v>17632</v>
      </c>
      <c r="N777">
        <v>230003</v>
      </c>
      <c r="Q777" t="s">
        <v>248</v>
      </c>
      <c r="S777" t="s">
        <v>8460</v>
      </c>
      <c r="T777" t="s">
        <v>9644</v>
      </c>
      <c r="U777" t="s">
        <v>227</v>
      </c>
      <c r="V777" t="s">
        <v>17493</v>
      </c>
      <c r="W777" t="s">
        <v>17553</v>
      </c>
      <c r="X777" t="s">
        <v>228</v>
      </c>
      <c r="Z777" t="s">
        <v>229</v>
      </c>
      <c r="AB777" t="s">
        <v>7899</v>
      </c>
      <c r="AG777" t="s">
        <v>253</v>
      </c>
    </row>
    <row r="778" spans="1:33">
      <c r="A778" t="s">
        <v>17635</v>
      </c>
      <c r="B778">
        <v>58166531</v>
      </c>
      <c r="C778" t="s">
        <v>17636</v>
      </c>
      <c r="D778" t="s">
        <v>17637</v>
      </c>
      <c r="E778" t="s">
        <v>242</v>
      </c>
      <c r="F778">
        <v>23</v>
      </c>
      <c r="G778" t="s">
        <v>227</v>
      </c>
      <c r="H778">
        <v>8159</v>
      </c>
      <c r="I778" t="s">
        <v>9613</v>
      </c>
      <c r="J778" t="s">
        <v>9612</v>
      </c>
      <c r="K778" t="s">
        <v>9614</v>
      </c>
      <c r="L778">
        <v>19870908</v>
      </c>
      <c r="M778" t="s">
        <v>17635</v>
      </c>
      <c r="N778">
        <v>230003</v>
      </c>
      <c r="Q778" t="s">
        <v>248</v>
      </c>
      <c r="S778" t="s">
        <v>8460</v>
      </c>
      <c r="T778" t="s">
        <v>17371</v>
      </c>
      <c r="U778" t="s">
        <v>227</v>
      </c>
      <c r="V778" t="s">
        <v>17538</v>
      </c>
      <c r="X778" t="s">
        <v>228</v>
      </c>
      <c r="Z778" t="s">
        <v>229</v>
      </c>
      <c r="AG778" t="s">
        <v>253</v>
      </c>
    </row>
    <row r="779" spans="1:33">
      <c r="A779" t="s">
        <v>17638</v>
      </c>
      <c r="B779">
        <v>39750630</v>
      </c>
      <c r="C779" t="s">
        <v>17639</v>
      </c>
      <c r="D779" t="s">
        <v>17640</v>
      </c>
      <c r="E779" t="s">
        <v>242</v>
      </c>
      <c r="F779">
        <v>23</v>
      </c>
      <c r="G779" t="s">
        <v>227</v>
      </c>
      <c r="H779">
        <v>8159</v>
      </c>
      <c r="I779" t="s">
        <v>9613</v>
      </c>
      <c r="J779" t="s">
        <v>9612</v>
      </c>
      <c r="K779" t="s">
        <v>9614</v>
      </c>
      <c r="L779">
        <v>19960502</v>
      </c>
      <c r="M779" t="s">
        <v>17638</v>
      </c>
      <c r="N779">
        <v>230003</v>
      </c>
      <c r="Q779" t="s">
        <v>248</v>
      </c>
      <c r="S779" t="s">
        <v>8460</v>
      </c>
      <c r="T779" t="s">
        <v>9644</v>
      </c>
      <c r="U779" t="s">
        <v>227</v>
      </c>
      <c r="V779" t="s">
        <v>17493</v>
      </c>
      <c r="X779" t="s">
        <v>228</v>
      </c>
      <c r="Z779" t="s">
        <v>229</v>
      </c>
      <c r="AG779" t="s">
        <v>253</v>
      </c>
    </row>
    <row r="780" spans="1:33">
      <c r="A780" t="s">
        <v>17704</v>
      </c>
      <c r="B780">
        <v>2696225</v>
      </c>
      <c r="C780" t="s">
        <v>17705</v>
      </c>
      <c r="D780" t="s">
        <v>17706</v>
      </c>
      <c r="E780" t="s">
        <v>242</v>
      </c>
      <c r="F780">
        <v>23</v>
      </c>
      <c r="G780" t="s">
        <v>227</v>
      </c>
      <c r="H780">
        <v>8161</v>
      </c>
      <c r="I780" t="s">
        <v>9634</v>
      </c>
      <c r="J780" t="s">
        <v>9633</v>
      </c>
      <c r="K780" t="s">
        <v>9634</v>
      </c>
      <c r="L780">
        <v>19790903</v>
      </c>
      <c r="M780" t="s">
        <v>17704</v>
      </c>
      <c r="N780">
        <v>230008</v>
      </c>
      <c r="Q780" t="s">
        <v>248</v>
      </c>
      <c r="S780" t="s">
        <v>8460</v>
      </c>
      <c r="T780" t="s">
        <v>17707</v>
      </c>
      <c r="U780" t="s">
        <v>227</v>
      </c>
      <c r="V780" t="s">
        <v>17708</v>
      </c>
      <c r="X780" t="s">
        <v>228</v>
      </c>
      <c r="Z780" t="s">
        <v>229</v>
      </c>
      <c r="AB780" t="s">
        <v>1082</v>
      </c>
      <c r="AD780" t="s">
        <v>1082</v>
      </c>
      <c r="AG780" t="s">
        <v>253</v>
      </c>
    </row>
    <row r="781" spans="1:33">
      <c r="A781" t="s">
        <v>17709</v>
      </c>
      <c r="B781">
        <v>85207022</v>
      </c>
      <c r="C781" t="s">
        <v>17710</v>
      </c>
      <c r="D781" t="s">
        <v>17710</v>
      </c>
      <c r="E781" t="s">
        <v>262</v>
      </c>
      <c r="F781">
        <v>23</v>
      </c>
      <c r="G781" t="s">
        <v>227</v>
      </c>
      <c r="H781">
        <v>8161</v>
      </c>
      <c r="I781" t="s">
        <v>9634</v>
      </c>
      <c r="J781" t="s">
        <v>9633</v>
      </c>
      <c r="K781" t="s">
        <v>9634</v>
      </c>
      <c r="L781">
        <v>19881208</v>
      </c>
      <c r="M781" t="s">
        <v>17709</v>
      </c>
      <c r="N781">
        <v>230008</v>
      </c>
      <c r="Q781" t="s">
        <v>248</v>
      </c>
      <c r="S781" t="s">
        <v>8460</v>
      </c>
      <c r="T781" t="s">
        <v>9635</v>
      </c>
      <c r="U781" t="s">
        <v>227</v>
      </c>
      <c r="V781" t="s">
        <v>17711</v>
      </c>
      <c r="X781" t="s">
        <v>228</v>
      </c>
      <c r="Z781" t="s">
        <v>229</v>
      </c>
      <c r="AB781" t="s">
        <v>971</v>
      </c>
      <c r="AG781" t="s">
        <v>253</v>
      </c>
    </row>
    <row r="782" spans="1:33">
      <c r="A782" t="s">
        <v>17712</v>
      </c>
      <c r="B782">
        <v>58175329</v>
      </c>
      <c r="C782" t="s">
        <v>17713</v>
      </c>
      <c r="D782" t="s">
        <v>17714</v>
      </c>
      <c r="E782" t="s">
        <v>242</v>
      </c>
      <c r="F782">
        <v>23</v>
      </c>
      <c r="G782" t="s">
        <v>227</v>
      </c>
      <c r="H782">
        <v>8161</v>
      </c>
      <c r="I782" t="s">
        <v>9634</v>
      </c>
      <c r="J782" t="s">
        <v>9633</v>
      </c>
      <c r="K782" t="s">
        <v>9634</v>
      </c>
      <c r="L782">
        <v>19871030</v>
      </c>
      <c r="M782" t="s">
        <v>17712</v>
      </c>
      <c r="N782">
        <v>230008</v>
      </c>
      <c r="Q782" t="s">
        <v>248</v>
      </c>
      <c r="S782" t="s">
        <v>8460</v>
      </c>
      <c r="T782" t="s">
        <v>9635</v>
      </c>
      <c r="U782" t="s">
        <v>227</v>
      </c>
      <c r="V782" t="s">
        <v>17711</v>
      </c>
      <c r="X782" t="s">
        <v>267</v>
      </c>
      <c r="Z782" t="s">
        <v>229</v>
      </c>
      <c r="AB782" t="s">
        <v>227</v>
      </c>
      <c r="AD782" t="s">
        <v>227</v>
      </c>
      <c r="AG782" t="s">
        <v>253</v>
      </c>
    </row>
    <row r="783" spans="1:33">
      <c r="A783" t="s">
        <v>17715</v>
      </c>
      <c r="B783">
        <v>72125926</v>
      </c>
      <c r="C783" t="s">
        <v>17716</v>
      </c>
      <c r="D783" t="s">
        <v>17717</v>
      </c>
      <c r="E783" t="s">
        <v>242</v>
      </c>
      <c r="F783">
        <v>23</v>
      </c>
      <c r="G783" t="s">
        <v>227</v>
      </c>
      <c r="H783">
        <v>8161</v>
      </c>
      <c r="I783" t="s">
        <v>9634</v>
      </c>
      <c r="J783" t="s">
        <v>9633</v>
      </c>
      <c r="K783" t="s">
        <v>9634</v>
      </c>
      <c r="L783">
        <v>19920105</v>
      </c>
      <c r="M783" t="s">
        <v>17715</v>
      </c>
      <c r="N783">
        <v>230008</v>
      </c>
      <c r="Q783" t="s">
        <v>248</v>
      </c>
      <c r="S783" t="s">
        <v>8460</v>
      </c>
      <c r="T783" t="s">
        <v>17718</v>
      </c>
      <c r="U783" t="s">
        <v>227</v>
      </c>
      <c r="V783" t="s">
        <v>17719</v>
      </c>
      <c r="X783" t="s">
        <v>267</v>
      </c>
      <c r="Z783" t="s">
        <v>229</v>
      </c>
      <c r="AB783" t="s">
        <v>4897</v>
      </c>
      <c r="AC783" t="s">
        <v>17720</v>
      </c>
      <c r="AD783" t="s">
        <v>4897</v>
      </c>
      <c r="AG783" t="s">
        <v>253</v>
      </c>
    </row>
    <row r="784" spans="1:33">
      <c r="A784" t="s">
        <v>17721</v>
      </c>
      <c r="B784">
        <v>58174833</v>
      </c>
      <c r="C784" t="s">
        <v>17722</v>
      </c>
      <c r="D784" t="s">
        <v>17723</v>
      </c>
      <c r="E784" t="s">
        <v>242</v>
      </c>
      <c r="F784">
        <v>23</v>
      </c>
      <c r="G784" t="s">
        <v>227</v>
      </c>
      <c r="H784">
        <v>8161</v>
      </c>
      <c r="I784" t="s">
        <v>9634</v>
      </c>
      <c r="J784" t="s">
        <v>9633</v>
      </c>
      <c r="K784" t="s">
        <v>9634</v>
      </c>
      <c r="L784">
        <v>19871103</v>
      </c>
      <c r="M784" t="s">
        <v>17721</v>
      </c>
      <c r="N784">
        <v>230008</v>
      </c>
      <c r="Q784" t="s">
        <v>248</v>
      </c>
      <c r="S784" t="s">
        <v>8460</v>
      </c>
      <c r="T784" t="s">
        <v>9635</v>
      </c>
      <c r="U784" t="s">
        <v>227</v>
      </c>
      <c r="V784" t="s">
        <v>17724</v>
      </c>
      <c r="X784" t="s">
        <v>228</v>
      </c>
      <c r="Z784" t="s">
        <v>229</v>
      </c>
      <c r="AB784" t="s">
        <v>227</v>
      </c>
      <c r="AD784" t="s">
        <v>227</v>
      </c>
      <c r="AG784" t="s">
        <v>253</v>
      </c>
    </row>
    <row r="785" spans="1:33">
      <c r="A785" t="s">
        <v>17725</v>
      </c>
      <c r="B785">
        <v>40156016</v>
      </c>
      <c r="C785" t="s">
        <v>17726</v>
      </c>
      <c r="D785" t="s">
        <v>17727</v>
      </c>
      <c r="E785" t="s">
        <v>242</v>
      </c>
      <c r="F785">
        <v>23</v>
      </c>
      <c r="G785" t="s">
        <v>227</v>
      </c>
      <c r="H785">
        <v>8161</v>
      </c>
      <c r="I785" t="s">
        <v>9634</v>
      </c>
      <c r="J785" t="s">
        <v>9633</v>
      </c>
      <c r="K785" t="s">
        <v>9634</v>
      </c>
      <c r="L785">
        <v>19960718</v>
      </c>
      <c r="M785" t="s">
        <v>17725</v>
      </c>
      <c r="N785">
        <v>230008</v>
      </c>
      <c r="Q785" t="s">
        <v>248</v>
      </c>
      <c r="S785" t="s">
        <v>8460</v>
      </c>
      <c r="T785" t="s">
        <v>9635</v>
      </c>
      <c r="U785" t="s">
        <v>227</v>
      </c>
      <c r="V785" t="s">
        <v>9640</v>
      </c>
      <c r="X785" t="s">
        <v>228</v>
      </c>
      <c r="Z785" t="s">
        <v>229</v>
      </c>
      <c r="AB785" t="s">
        <v>227</v>
      </c>
      <c r="AD785" t="s">
        <v>227</v>
      </c>
      <c r="AG785" t="s">
        <v>253</v>
      </c>
    </row>
    <row r="786" spans="1:33">
      <c r="A786" t="s">
        <v>17728</v>
      </c>
      <c r="B786">
        <v>2905622</v>
      </c>
      <c r="C786" t="s">
        <v>17729</v>
      </c>
      <c r="D786" t="s">
        <v>17730</v>
      </c>
      <c r="E786" t="s">
        <v>242</v>
      </c>
      <c r="F786">
        <v>23</v>
      </c>
      <c r="G786" t="s">
        <v>227</v>
      </c>
      <c r="H786">
        <v>8161</v>
      </c>
      <c r="I786" t="s">
        <v>9634</v>
      </c>
      <c r="J786" t="s">
        <v>9633</v>
      </c>
      <c r="K786" t="s">
        <v>9634</v>
      </c>
      <c r="L786">
        <v>19790927</v>
      </c>
      <c r="M786" t="s">
        <v>17728</v>
      </c>
      <c r="N786">
        <v>230008</v>
      </c>
      <c r="Q786" t="s">
        <v>248</v>
      </c>
      <c r="S786" t="s">
        <v>8460</v>
      </c>
      <c r="T786" t="s">
        <v>17707</v>
      </c>
      <c r="U786" t="s">
        <v>227</v>
      </c>
      <c r="V786" t="s">
        <v>17708</v>
      </c>
      <c r="X786" t="s">
        <v>228</v>
      </c>
      <c r="Z786" t="s">
        <v>229</v>
      </c>
    </row>
    <row r="787" spans="1:33">
      <c r="A787" t="s">
        <v>17731</v>
      </c>
      <c r="B787">
        <v>72830323</v>
      </c>
      <c r="C787" t="s">
        <v>17732</v>
      </c>
      <c r="D787" t="s">
        <v>17733</v>
      </c>
      <c r="E787" t="s">
        <v>242</v>
      </c>
      <c r="F787">
        <v>23</v>
      </c>
      <c r="G787" t="s">
        <v>227</v>
      </c>
      <c r="H787">
        <v>8161</v>
      </c>
      <c r="I787" t="s">
        <v>9634</v>
      </c>
      <c r="J787" t="s">
        <v>9633</v>
      </c>
      <c r="K787" t="s">
        <v>9634</v>
      </c>
      <c r="L787">
        <v>19940101</v>
      </c>
      <c r="M787" t="s">
        <v>17731</v>
      </c>
      <c r="N787">
        <v>230008</v>
      </c>
      <c r="Q787" t="s">
        <v>248</v>
      </c>
      <c r="S787" t="s">
        <v>8460</v>
      </c>
      <c r="T787" t="s">
        <v>17707</v>
      </c>
      <c r="U787" t="s">
        <v>227</v>
      </c>
      <c r="V787" t="s">
        <v>17708</v>
      </c>
      <c r="X787" t="s">
        <v>228</v>
      </c>
      <c r="Z787" t="s">
        <v>229</v>
      </c>
      <c r="AB787" t="s">
        <v>227</v>
      </c>
      <c r="AD787" t="s">
        <v>227</v>
      </c>
      <c r="AG787" t="s">
        <v>253</v>
      </c>
    </row>
    <row r="788" spans="1:33">
      <c r="A788" t="s">
        <v>17734</v>
      </c>
      <c r="B788">
        <v>24891024</v>
      </c>
      <c r="C788" t="s">
        <v>17735</v>
      </c>
      <c r="D788" t="s">
        <v>5810</v>
      </c>
      <c r="E788" t="s">
        <v>262</v>
      </c>
      <c r="F788">
        <v>23</v>
      </c>
      <c r="G788" t="s">
        <v>227</v>
      </c>
      <c r="H788">
        <v>8161</v>
      </c>
      <c r="I788" t="s">
        <v>9634</v>
      </c>
      <c r="J788" t="s">
        <v>9633</v>
      </c>
      <c r="K788" t="s">
        <v>9634</v>
      </c>
      <c r="L788">
        <v>19871014</v>
      </c>
      <c r="M788" t="s">
        <v>17734</v>
      </c>
      <c r="N788">
        <v>230008</v>
      </c>
      <c r="Q788" t="s">
        <v>248</v>
      </c>
      <c r="S788" t="s">
        <v>8460</v>
      </c>
      <c r="T788" t="s">
        <v>17718</v>
      </c>
      <c r="U788" t="s">
        <v>227</v>
      </c>
      <c r="V788" t="s">
        <v>17736</v>
      </c>
      <c r="X788" t="s">
        <v>228</v>
      </c>
      <c r="Z788" t="s">
        <v>229</v>
      </c>
      <c r="AB788" t="s">
        <v>1013</v>
      </c>
      <c r="AG788" t="s">
        <v>253</v>
      </c>
    </row>
    <row r="789" spans="1:33">
      <c r="A789" t="s">
        <v>17737</v>
      </c>
      <c r="B789">
        <v>2905824</v>
      </c>
      <c r="C789" t="s">
        <v>17738</v>
      </c>
      <c r="D789" t="s">
        <v>17739</v>
      </c>
      <c r="E789" t="s">
        <v>242</v>
      </c>
      <c r="F789">
        <v>23</v>
      </c>
      <c r="G789" t="s">
        <v>227</v>
      </c>
      <c r="H789">
        <v>8161</v>
      </c>
      <c r="I789" t="s">
        <v>9634</v>
      </c>
      <c r="J789" t="s">
        <v>9633</v>
      </c>
      <c r="K789" t="s">
        <v>9634</v>
      </c>
      <c r="L789">
        <v>19900622</v>
      </c>
      <c r="M789" t="s">
        <v>17737</v>
      </c>
      <c r="N789">
        <v>230008</v>
      </c>
      <c r="Q789" t="s">
        <v>248</v>
      </c>
      <c r="S789" t="s">
        <v>8460</v>
      </c>
      <c r="T789" t="s">
        <v>17707</v>
      </c>
      <c r="U789" t="s">
        <v>227</v>
      </c>
      <c r="V789" t="s">
        <v>17740</v>
      </c>
      <c r="X789" t="s">
        <v>228</v>
      </c>
      <c r="Z789" t="s">
        <v>229</v>
      </c>
    </row>
    <row r="790" spans="1:33">
      <c r="A790" t="s">
        <v>17741</v>
      </c>
      <c r="B790">
        <v>96689543</v>
      </c>
      <c r="C790" t="s">
        <v>17742</v>
      </c>
      <c r="D790" t="s">
        <v>17743</v>
      </c>
      <c r="E790" t="s">
        <v>242</v>
      </c>
      <c r="F790">
        <v>23</v>
      </c>
      <c r="G790" t="s">
        <v>227</v>
      </c>
      <c r="H790">
        <v>8161</v>
      </c>
      <c r="I790" t="s">
        <v>9634</v>
      </c>
      <c r="J790" t="s">
        <v>9633</v>
      </c>
      <c r="K790" t="s">
        <v>9634</v>
      </c>
      <c r="L790">
        <v>19971202</v>
      </c>
      <c r="M790" t="s">
        <v>17741</v>
      </c>
      <c r="N790">
        <v>230008</v>
      </c>
      <c r="Q790" t="s">
        <v>248</v>
      </c>
      <c r="S790" t="s">
        <v>8460</v>
      </c>
      <c r="T790" t="s">
        <v>17718</v>
      </c>
      <c r="U790" t="s">
        <v>227</v>
      </c>
      <c r="V790" t="s">
        <v>17744</v>
      </c>
      <c r="X790" t="s">
        <v>228</v>
      </c>
      <c r="Z790" t="s">
        <v>229</v>
      </c>
      <c r="AB790" t="s">
        <v>227</v>
      </c>
      <c r="AD790" t="s">
        <v>227</v>
      </c>
      <c r="AG790" t="s">
        <v>253</v>
      </c>
    </row>
    <row r="791" spans="1:33">
      <c r="A791" t="s">
        <v>17745</v>
      </c>
      <c r="B791">
        <v>17504118</v>
      </c>
      <c r="C791" t="s">
        <v>17746</v>
      </c>
      <c r="D791" t="s">
        <v>17747</v>
      </c>
      <c r="E791" t="s">
        <v>262</v>
      </c>
      <c r="F791">
        <v>23</v>
      </c>
      <c r="G791" t="s">
        <v>227</v>
      </c>
      <c r="H791">
        <v>8161</v>
      </c>
      <c r="I791" t="s">
        <v>9634</v>
      </c>
      <c r="J791" t="s">
        <v>9633</v>
      </c>
      <c r="K791" t="s">
        <v>9634</v>
      </c>
      <c r="L791">
        <v>19970826</v>
      </c>
      <c r="M791" t="s">
        <v>17745</v>
      </c>
      <c r="N791">
        <v>230008</v>
      </c>
      <c r="Q791" t="s">
        <v>248</v>
      </c>
      <c r="S791" t="s">
        <v>8460</v>
      </c>
      <c r="T791" t="s">
        <v>17718</v>
      </c>
      <c r="U791" t="s">
        <v>227</v>
      </c>
      <c r="V791" t="s">
        <v>17719</v>
      </c>
      <c r="X791" t="s">
        <v>228</v>
      </c>
      <c r="Z791" t="s">
        <v>229</v>
      </c>
      <c r="AB791" t="s">
        <v>17748</v>
      </c>
      <c r="AD791" t="s">
        <v>17748</v>
      </c>
      <c r="AG791" t="s">
        <v>253</v>
      </c>
    </row>
    <row r="792" spans="1:33">
      <c r="A792" t="s">
        <v>17749</v>
      </c>
      <c r="B792">
        <v>72304420</v>
      </c>
      <c r="C792" t="s">
        <v>17750</v>
      </c>
      <c r="D792" t="s">
        <v>17751</v>
      </c>
      <c r="E792" t="s">
        <v>262</v>
      </c>
      <c r="F792">
        <v>23</v>
      </c>
      <c r="G792" t="s">
        <v>227</v>
      </c>
      <c r="H792">
        <v>8161</v>
      </c>
      <c r="I792" t="s">
        <v>9634</v>
      </c>
      <c r="J792" t="s">
        <v>9633</v>
      </c>
      <c r="K792" t="s">
        <v>9634</v>
      </c>
      <c r="L792">
        <v>19910615</v>
      </c>
      <c r="M792" t="s">
        <v>17749</v>
      </c>
      <c r="N792">
        <v>230008</v>
      </c>
      <c r="Q792" t="s">
        <v>248</v>
      </c>
      <c r="S792" t="s">
        <v>8460</v>
      </c>
      <c r="T792" t="s">
        <v>17707</v>
      </c>
      <c r="U792" t="s">
        <v>227</v>
      </c>
      <c r="V792" t="s">
        <v>17708</v>
      </c>
      <c r="X792" t="s">
        <v>228</v>
      </c>
      <c r="Z792" t="s">
        <v>229</v>
      </c>
      <c r="AB792" t="s">
        <v>2056</v>
      </c>
      <c r="AC792" t="s">
        <v>17752</v>
      </c>
      <c r="AD792" t="s">
        <v>2056</v>
      </c>
      <c r="AG792" t="s">
        <v>253</v>
      </c>
    </row>
    <row r="793" spans="1:33">
      <c r="A793" t="s">
        <v>17753</v>
      </c>
      <c r="B793">
        <v>11816623</v>
      </c>
      <c r="C793" t="s">
        <v>17754</v>
      </c>
      <c r="D793" t="s">
        <v>17755</v>
      </c>
      <c r="E793" t="s">
        <v>242</v>
      </c>
      <c r="F793">
        <v>23</v>
      </c>
      <c r="G793" t="s">
        <v>227</v>
      </c>
      <c r="H793">
        <v>8161</v>
      </c>
      <c r="I793" t="s">
        <v>9634</v>
      </c>
      <c r="J793" t="s">
        <v>9633</v>
      </c>
      <c r="K793" t="s">
        <v>9634</v>
      </c>
      <c r="L793">
        <v>19940721</v>
      </c>
      <c r="M793" t="s">
        <v>17753</v>
      </c>
      <c r="N793">
        <v>230008</v>
      </c>
      <c r="Q793" t="s">
        <v>248</v>
      </c>
      <c r="S793" t="s">
        <v>8460</v>
      </c>
      <c r="T793" t="s">
        <v>9635</v>
      </c>
      <c r="U793" t="s">
        <v>227</v>
      </c>
      <c r="V793" t="s">
        <v>17756</v>
      </c>
      <c r="X793" t="s">
        <v>228</v>
      </c>
      <c r="Z793" t="s">
        <v>229</v>
      </c>
      <c r="AA793" t="s">
        <v>17757</v>
      </c>
      <c r="AB793" t="s">
        <v>4897</v>
      </c>
      <c r="AD793" t="s">
        <v>4897</v>
      </c>
      <c r="AF793" t="s">
        <v>9634</v>
      </c>
      <c r="AG793" t="s">
        <v>253</v>
      </c>
    </row>
    <row r="794" spans="1:33">
      <c r="A794" t="s">
        <v>17758</v>
      </c>
      <c r="B794">
        <v>3119317</v>
      </c>
      <c r="C794" t="s">
        <v>17759</v>
      </c>
      <c r="D794" t="s">
        <v>17760</v>
      </c>
      <c r="E794" t="s">
        <v>242</v>
      </c>
      <c r="F794">
        <v>23</v>
      </c>
      <c r="G794" t="s">
        <v>227</v>
      </c>
      <c r="H794">
        <v>8161</v>
      </c>
      <c r="I794" t="s">
        <v>9634</v>
      </c>
      <c r="J794" t="s">
        <v>9633</v>
      </c>
      <c r="K794" t="s">
        <v>9634</v>
      </c>
      <c r="L794">
        <v>19910713</v>
      </c>
      <c r="M794" t="s">
        <v>17758</v>
      </c>
      <c r="N794">
        <v>230008</v>
      </c>
      <c r="Q794" t="s">
        <v>248</v>
      </c>
      <c r="S794" t="s">
        <v>8460</v>
      </c>
      <c r="T794" t="s">
        <v>17707</v>
      </c>
      <c r="U794" t="s">
        <v>227</v>
      </c>
      <c r="V794" t="s">
        <v>17708</v>
      </c>
      <c r="X794" t="s">
        <v>267</v>
      </c>
      <c r="Z794" t="s">
        <v>229</v>
      </c>
      <c r="AG794" t="s">
        <v>253</v>
      </c>
    </row>
    <row r="795" spans="1:33">
      <c r="A795" t="s">
        <v>17761</v>
      </c>
      <c r="B795">
        <v>39585535</v>
      </c>
      <c r="C795" t="s">
        <v>17762</v>
      </c>
      <c r="D795" t="s">
        <v>17763</v>
      </c>
      <c r="E795" t="s">
        <v>242</v>
      </c>
      <c r="F795">
        <v>23</v>
      </c>
      <c r="G795" t="s">
        <v>227</v>
      </c>
      <c r="H795">
        <v>8161</v>
      </c>
      <c r="I795" t="s">
        <v>9634</v>
      </c>
      <c r="J795" t="s">
        <v>9633</v>
      </c>
      <c r="K795" t="s">
        <v>9634</v>
      </c>
      <c r="L795">
        <v>19940906</v>
      </c>
      <c r="M795" t="s">
        <v>17761</v>
      </c>
      <c r="N795">
        <v>230008</v>
      </c>
      <c r="Q795" t="s">
        <v>248</v>
      </c>
      <c r="S795" t="s">
        <v>8460</v>
      </c>
      <c r="T795" t="s">
        <v>9635</v>
      </c>
      <c r="U795" t="s">
        <v>227</v>
      </c>
      <c r="V795" t="s">
        <v>17711</v>
      </c>
      <c r="X795" t="s">
        <v>228</v>
      </c>
      <c r="Z795" t="s">
        <v>229</v>
      </c>
      <c r="AB795" t="s">
        <v>227</v>
      </c>
      <c r="AD795" t="s">
        <v>227</v>
      </c>
      <c r="AG795" t="s">
        <v>253</v>
      </c>
    </row>
    <row r="796" spans="1:33">
      <c r="A796" t="s">
        <v>17764</v>
      </c>
      <c r="B796">
        <v>2905319</v>
      </c>
      <c r="C796" t="s">
        <v>17765</v>
      </c>
      <c r="D796" t="s">
        <v>17766</v>
      </c>
      <c r="E796" t="s">
        <v>242</v>
      </c>
      <c r="F796">
        <v>23</v>
      </c>
      <c r="G796" t="s">
        <v>227</v>
      </c>
      <c r="H796">
        <v>8161</v>
      </c>
      <c r="I796" t="s">
        <v>9634</v>
      </c>
      <c r="J796" t="s">
        <v>9633</v>
      </c>
      <c r="K796" t="s">
        <v>9634</v>
      </c>
      <c r="L796">
        <v>19720722</v>
      </c>
      <c r="M796" t="s">
        <v>17764</v>
      </c>
      <c r="N796">
        <v>230008</v>
      </c>
      <c r="Q796" t="s">
        <v>248</v>
      </c>
      <c r="S796" t="s">
        <v>8460</v>
      </c>
      <c r="T796" t="s">
        <v>8395</v>
      </c>
      <c r="U796" t="s">
        <v>227</v>
      </c>
      <c r="V796" t="s">
        <v>17708</v>
      </c>
      <c r="X796" t="s">
        <v>228</v>
      </c>
      <c r="Y796" t="s">
        <v>17767</v>
      </c>
      <c r="Z796" t="s">
        <v>680</v>
      </c>
    </row>
    <row r="797" spans="1:33">
      <c r="A797" t="s">
        <v>17768</v>
      </c>
      <c r="B797">
        <v>2905723</v>
      </c>
      <c r="C797" t="s">
        <v>17769</v>
      </c>
      <c r="D797" t="s">
        <v>17770</v>
      </c>
      <c r="E797" t="s">
        <v>242</v>
      </c>
      <c r="F797">
        <v>23</v>
      </c>
      <c r="G797" t="s">
        <v>227</v>
      </c>
      <c r="H797">
        <v>8161</v>
      </c>
      <c r="I797" t="s">
        <v>9634</v>
      </c>
      <c r="J797" t="s">
        <v>9633</v>
      </c>
      <c r="K797" t="s">
        <v>9634</v>
      </c>
      <c r="L797">
        <v>19880713</v>
      </c>
      <c r="M797" t="s">
        <v>17768</v>
      </c>
      <c r="N797">
        <v>230008</v>
      </c>
      <c r="Q797" t="s">
        <v>248</v>
      </c>
      <c r="S797" t="s">
        <v>8460</v>
      </c>
      <c r="T797" t="s">
        <v>17707</v>
      </c>
      <c r="U797" t="s">
        <v>227</v>
      </c>
      <c r="V797" t="s">
        <v>17708</v>
      </c>
      <c r="X797" t="s">
        <v>228</v>
      </c>
      <c r="Z797" t="s">
        <v>229</v>
      </c>
    </row>
    <row r="798" spans="1:33">
      <c r="A798" t="s">
        <v>17771</v>
      </c>
      <c r="B798">
        <v>96689644</v>
      </c>
      <c r="C798" t="s">
        <v>17772</v>
      </c>
      <c r="D798" t="s">
        <v>17773</v>
      </c>
      <c r="E798" t="s">
        <v>262</v>
      </c>
      <c r="F798">
        <v>23</v>
      </c>
      <c r="G798" t="s">
        <v>227</v>
      </c>
      <c r="H798">
        <v>8161</v>
      </c>
      <c r="I798" t="s">
        <v>9634</v>
      </c>
      <c r="J798" t="s">
        <v>9633</v>
      </c>
      <c r="K798" t="s">
        <v>9634</v>
      </c>
      <c r="L798">
        <v>19890412</v>
      </c>
      <c r="M798" t="s">
        <v>17771</v>
      </c>
      <c r="N798">
        <v>230008</v>
      </c>
      <c r="Q798" t="s">
        <v>248</v>
      </c>
      <c r="S798" t="s">
        <v>8460</v>
      </c>
      <c r="T798" t="s">
        <v>17718</v>
      </c>
      <c r="U798" t="s">
        <v>227</v>
      </c>
      <c r="V798" t="s">
        <v>17744</v>
      </c>
      <c r="X798" t="s">
        <v>228</v>
      </c>
      <c r="Z798" t="s">
        <v>229</v>
      </c>
      <c r="AB798" t="s">
        <v>227</v>
      </c>
      <c r="AD798" t="s">
        <v>227</v>
      </c>
      <c r="AG798" t="s">
        <v>253</v>
      </c>
    </row>
    <row r="799" spans="1:33">
      <c r="A799" t="s">
        <v>17774</v>
      </c>
      <c r="B799">
        <v>2905016</v>
      </c>
      <c r="C799" t="s">
        <v>9637</v>
      </c>
      <c r="D799" t="s">
        <v>17775</v>
      </c>
      <c r="E799" t="s">
        <v>242</v>
      </c>
      <c r="F799">
        <v>23</v>
      </c>
      <c r="G799" t="s">
        <v>227</v>
      </c>
      <c r="H799">
        <v>8161</v>
      </c>
      <c r="I799" t="s">
        <v>9634</v>
      </c>
      <c r="J799" t="s">
        <v>9633</v>
      </c>
      <c r="K799" t="s">
        <v>9634</v>
      </c>
      <c r="L799">
        <v>19600819</v>
      </c>
      <c r="M799" t="s">
        <v>17774</v>
      </c>
      <c r="N799">
        <v>230008</v>
      </c>
      <c r="Q799" t="s">
        <v>248</v>
      </c>
      <c r="S799" t="s">
        <v>8460</v>
      </c>
      <c r="T799" t="s">
        <v>8395</v>
      </c>
      <c r="U799" t="s">
        <v>227</v>
      </c>
      <c r="V799" t="s">
        <v>17708</v>
      </c>
      <c r="X799" t="s">
        <v>267</v>
      </c>
      <c r="Y799" t="s">
        <v>17776</v>
      </c>
      <c r="Z799" t="s">
        <v>680</v>
      </c>
      <c r="AG799" t="s">
        <v>253</v>
      </c>
    </row>
    <row r="800" spans="1:33">
      <c r="A800" t="s">
        <v>17777</v>
      </c>
      <c r="B800">
        <v>45742426</v>
      </c>
      <c r="C800" t="s">
        <v>17778</v>
      </c>
      <c r="D800" t="s">
        <v>17779</v>
      </c>
      <c r="E800" t="s">
        <v>262</v>
      </c>
      <c r="F800">
        <v>23</v>
      </c>
      <c r="G800" t="s">
        <v>227</v>
      </c>
      <c r="H800">
        <v>8161</v>
      </c>
      <c r="I800" t="s">
        <v>9634</v>
      </c>
      <c r="J800" t="s">
        <v>9633</v>
      </c>
      <c r="K800" t="s">
        <v>9634</v>
      </c>
      <c r="L800">
        <v>19890506</v>
      </c>
      <c r="M800" t="s">
        <v>17777</v>
      </c>
      <c r="N800">
        <v>230008</v>
      </c>
      <c r="Q800" t="s">
        <v>248</v>
      </c>
      <c r="S800" t="s">
        <v>8460</v>
      </c>
      <c r="T800" t="s">
        <v>17718</v>
      </c>
      <c r="U800" t="s">
        <v>227</v>
      </c>
      <c r="V800" t="s">
        <v>17780</v>
      </c>
      <c r="X800" t="s">
        <v>228</v>
      </c>
      <c r="Z800" t="s">
        <v>229</v>
      </c>
      <c r="AB800" t="s">
        <v>999</v>
      </c>
      <c r="AD800" t="s">
        <v>1082</v>
      </c>
      <c r="AG800" t="s">
        <v>253</v>
      </c>
    </row>
    <row r="801" spans="1:33">
      <c r="A801" t="s">
        <v>17781</v>
      </c>
      <c r="B801">
        <v>61927530</v>
      </c>
      <c r="C801" t="s">
        <v>17782</v>
      </c>
      <c r="D801" t="s">
        <v>17783</v>
      </c>
      <c r="E801" t="s">
        <v>242</v>
      </c>
      <c r="F801">
        <v>23</v>
      </c>
      <c r="G801" t="s">
        <v>227</v>
      </c>
      <c r="H801">
        <v>8161</v>
      </c>
      <c r="I801" t="s">
        <v>9634</v>
      </c>
      <c r="J801" t="s">
        <v>9633</v>
      </c>
      <c r="K801" t="s">
        <v>9634</v>
      </c>
      <c r="L801">
        <v>19940913</v>
      </c>
      <c r="M801" t="s">
        <v>17781</v>
      </c>
      <c r="N801">
        <v>230008</v>
      </c>
      <c r="Q801" t="s">
        <v>248</v>
      </c>
      <c r="S801" t="s">
        <v>8460</v>
      </c>
      <c r="T801" t="s">
        <v>9635</v>
      </c>
      <c r="U801" t="s">
        <v>227</v>
      </c>
      <c r="V801" t="s">
        <v>17784</v>
      </c>
      <c r="X801" t="s">
        <v>228</v>
      </c>
      <c r="Z801" t="s">
        <v>229</v>
      </c>
      <c r="AB801" t="s">
        <v>4897</v>
      </c>
      <c r="AD801" t="s">
        <v>4897</v>
      </c>
      <c r="AG801" t="s">
        <v>253</v>
      </c>
    </row>
    <row r="802" spans="1:33">
      <c r="A802" t="s">
        <v>17785</v>
      </c>
      <c r="B802">
        <v>39569032</v>
      </c>
      <c r="C802" t="s">
        <v>17786</v>
      </c>
      <c r="D802" t="s">
        <v>17787</v>
      </c>
      <c r="E802" t="s">
        <v>242</v>
      </c>
      <c r="F802">
        <v>23</v>
      </c>
      <c r="G802" t="s">
        <v>227</v>
      </c>
      <c r="H802">
        <v>8161</v>
      </c>
      <c r="I802" t="s">
        <v>9634</v>
      </c>
      <c r="J802" t="s">
        <v>9633</v>
      </c>
      <c r="K802" t="s">
        <v>9634</v>
      </c>
      <c r="L802">
        <v>19931210</v>
      </c>
      <c r="M802" t="s">
        <v>17785</v>
      </c>
      <c r="N802">
        <v>230008</v>
      </c>
      <c r="Q802" t="s">
        <v>248</v>
      </c>
      <c r="S802" t="s">
        <v>8460</v>
      </c>
      <c r="T802" t="s">
        <v>11599</v>
      </c>
      <c r="U802" t="s">
        <v>227</v>
      </c>
      <c r="V802" t="s">
        <v>17788</v>
      </c>
      <c r="X802" t="s">
        <v>228</v>
      </c>
      <c r="Z802" t="s">
        <v>229</v>
      </c>
      <c r="AB802" t="s">
        <v>227</v>
      </c>
      <c r="AF802" t="s">
        <v>9634</v>
      </c>
      <c r="AG802" t="s">
        <v>253</v>
      </c>
    </row>
    <row r="803" spans="1:33">
      <c r="A803" t="s">
        <v>17789</v>
      </c>
      <c r="B803">
        <v>4454219</v>
      </c>
      <c r="C803" t="s">
        <v>17790</v>
      </c>
      <c r="D803" t="s">
        <v>17791</v>
      </c>
      <c r="E803" t="s">
        <v>242</v>
      </c>
      <c r="F803">
        <v>23</v>
      </c>
      <c r="G803" t="s">
        <v>227</v>
      </c>
      <c r="H803">
        <v>8161</v>
      </c>
      <c r="I803" t="s">
        <v>9634</v>
      </c>
      <c r="J803" t="s">
        <v>9633</v>
      </c>
      <c r="K803" t="s">
        <v>9634</v>
      </c>
      <c r="L803">
        <v>19630619</v>
      </c>
      <c r="M803" t="s">
        <v>17789</v>
      </c>
      <c r="N803">
        <v>230008</v>
      </c>
      <c r="Q803" t="s">
        <v>248</v>
      </c>
      <c r="S803" t="s">
        <v>8460</v>
      </c>
      <c r="T803" t="s">
        <v>17718</v>
      </c>
      <c r="U803" t="s">
        <v>227</v>
      </c>
      <c r="V803" t="s">
        <v>17792</v>
      </c>
      <c r="X803" t="s">
        <v>228</v>
      </c>
      <c r="Z803" t="s">
        <v>229</v>
      </c>
      <c r="AG803" t="s">
        <v>253</v>
      </c>
    </row>
    <row r="804" spans="1:33">
      <c r="A804" t="s">
        <v>17793</v>
      </c>
      <c r="B804">
        <v>2905420</v>
      </c>
      <c r="C804" t="s">
        <v>17794</v>
      </c>
      <c r="D804" t="s">
        <v>17795</v>
      </c>
      <c r="E804" t="s">
        <v>242</v>
      </c>
      <c r="F804">
        <v>23</v>
      </c>
      <c r="G804" t="s">
        <v>227</v>
      </c>
      <c r="H804">
        <v>8161</v>
      </c>
      <c r="I804" t="s">
        <v>9634</v>
      </c>
      <c r="J804" t="s">
        <v>9633</v>
      </c>
      <c r="K804" t="s">
        <v>9634</v>
      </c>
      <c r="L804">
        <v>19840221</v>
      </c>
      <c r="M804" t="s">
        <v>17793</v>
      </c>
      <c r="N804">
        <v>230008</v>
      </c>
      <c r="Q804" t="s">
        <v>248</v>
      </c>
      <c r="S804" t="s">
        <v>8460</v>
      </c>
      <c r="T804" t="s">
        <v>17707</v>
      </c>
      <c r="U804" t="s">
        <v>227</v>
      </c>
      <c r="V804" t="s">
        <v>17708</v>
      </c>
      <c r="X804" t="s">
        <v>228</v>
      </c>
      <c r="Z804" t="s">
        <v>229</v>
      </c>
    </row>
    <row r="805" spans="1:33">
      <c r="A805" t="s">
        <v>17796</v>
      </c>
      <c r="B805">
        <v>24941121</v>
      </c>
      <c r="C805" t="s">
        <v>17797</v>
      </c>
      <c r="D805" t="s">
        <v>17798</v>
      </c>
      <c r="E805" t="s">
        <v>262</v>
      </c>
      <c r="F805">
        <v>23</v>
      </c>
      <c r="G805" t="s">
        <v>227</v>
      </c>
      <c r="H805">
        <v>8161</v>
      </c>
      <c r="I805" t="s">
        <v>9634</v>
      </c>
      <c r="J805" t="s">
        <v>9633</v>
      </c>
      <c r="K805" t="s">
        <v>9634</v>
      </c>
      <c r="L805">
        <v>19960131</v>
      </c>
      <c r="M805" t="s">
        <v>17796</v>
      </c>
      <c r="N805">
        <v>230008</v>
      </c>
      <c r="Q805" t="s">
        <v>248</v>
      </c>
      <c r="S805" t="s">
        <v>8460</v>
      </c>
      <c r="T805" t="s">
        <v>17707</v>
      </c>
      <c r="U805" t="s">
        <v>227</v>
      </c>
      <c r="V805" t="s">
        <v>17708</v>
      </c>
      <c r="X805" t="s">
        <v>228</v>
      </c>
      <c r="Z805" t="s">
        <v>229</v>
      </c>
      <c r="AG805" t="s">
        <v>253</v>
      </c>
    </row>
    <row r="806" spans="1:33">
      <c r="A806" t="s">
        <v>17799</v>
      </c>
      <c r="B806">
        <v>2906522</v>
      </c>
      <c r="C806" t="s">
        <v>17800</v>
      </c>
      <c r="D806" t="s">
        <v>17801</v>
      </c>
      <c r="E806" t="s">
        <v>242</v>
      </c>
      <c r="F806">
        <v>23</v>
      </c>
      <c r="G806" t="s">
        <v>227</v>
      </c>
      <c r="H806">
        <v>8161</v>
      </c>
      <c r="I806" t="s">
        <v>9634</v>
      </c>
      <c r="J806" t="s">
        <v>9633</v>
      </c>
      <c r="K806" t="s">
        <v>9634</v>
      </c>
      <c r="L806">
        <v>19900403</v>
      </c>
      <c r="M806" t="s">
        <v>17799</v>
      </c>
      <c r="N806">
        <v>230008</v>
      </c>
      <c r="Q806" t="s">
        <v>248</v>
      </c>
      <c r="S806" t="s">
        <v>8460</v>
      </c>
      <c r="T806" t="s">
        <v>17707</v>
      </c>
      <c r="U806" t="s">
        <v>227</v>
      </c>
      <c r="V806" t="s">
        <v>17740</v>
      </c>
      <c r="X806" t="s">
        <v>228</v>
      </c>
      <c r="Z806" t="s">
        <v>229</v>
      </c>
    </row>
    <row r="807" spans="1:33">
      <c r="A807" t="s">
        <v>17802</v>
      </c>
      <c r="B807">
        <v>5112514</v>
      </c>
      <c r="C807" t="s">
        <v>17803</v>
      </c>
      <c r="D807" t="s">
        <v>17804</v>
      </c>
      <c r="E807" t="s">
        <v>242</v>
      </c>
      <c r="F807">
        <v>23</v>
      </c>
      <c r="G807" t="s">
        <v>227</v>
      </c>
      <c r="H807">
        <v>8161</v>
      </c>
      <c r="I807" t="s">
        <v>9634</v>
      </c>
      <c r="J807" t="s">
        <v>9633</v>
      </c>
      <c r="K807" t="s">
        <v>9634</v>
      </c>
      <c r="L807">
        <v>19580807</v>
      </c>
      <c r="M807" t="s">
        <v>17802</v>
      </c>
      <c r="N807">
        <v>230008</v>
      </c>
      <c r="Q807" t="s">
        <v>248</v>
      </c>
      <c r="S807" t="s">
        <v>8460</v>
      </c>
      <c r="T807" t="s">
        <v>17718</v>
      </c>
      <c r="U807" t="s">
        <v>227</v>
      </c>
      <c r="V807" t="s">
        <v>17792</v>
      </c>
      <c r="X807" t="s">
        <v>228</v>
      </c>
      <c r="Z807" t="s">
        <v>229</v>
      </c>
      <c r="AB807" t="s">
        <v>227</v>
      </c>
      <c r="AG807" t="s">
        <v>253</v>
      </c>
    </row>
    <row r="808" spans="1:33">
      <c r="A808" t="s">
        <v>17805</v>
      </c>
      <c r="B808">
        <v>25003515</v>
      </c>
      <c r="C808" t="s">
        <v>17806</v>
      </c>
      <c r="D808" t="s">
        <v>17807</v>
      </c>
      <c r="E808" t="s">
        <v>262</v>
      </c>
      <c r="F808">
        <v>23</v>
      </c>
      <c r="G808" t="s">
        <v>227</v>
      </c>
      <c r="H808">
        <v>8161</v>
      </c>
      <c r="I808" t="s">
        <v>9634</v>
      </c>
      <c r="J808" t="s">
        <v>9633</v>
      </c>
      <c r="K808" t="s">
        <v>9634</v>
      </c>
      <c r="L808">
        <v>19950601</v>
      </c>
      <c r="M808" t="s">
        <v>17805</v>
      </c>
      <c r="N808">
        <v>230008</v>
      </c>
      <c r="Q808" t="s">
        <v>248</v>
      </c>
      <c r="S808" t="s">
        <v>8460</v>
      </c>
      <c r="T808" t="s">
        <v>17707</v>
      </c>
      <c r="U808" t="s">
        <v>227</v>
      </c>
      <c r="V808" t="s">
        <v>17708</v>
      </c>
      <c r="X808" t="s">
        <v>228</v>
      </c>
      <c r="Z808" t="s">
        <v>229</v>
      </c>
      <c r="AG808" t="s">
        <v>253</v>
      </c>
    </row>
    <row r="809" spans="1:33">
      <c r="A809" t="s">
        <v>17808</v>
      </c>
      <c r="B809">
        <v>2906926</v>
      </c>
      <c r="C809" t="s">
        <v>17809</v>
      </c>
      <c r="D809" t="s">
        <v>17810</v>
      </c>
      <c r="E809" t="s">
        <v>242</v>
      </c>
      <c r="F809">
        <v>23</v>
      </c>
      <c r="G809" t="s">
        <v>227</v>
      </c>
      <c r="H809">
        <v>8161</v>
      </c>
      <c r="I809" t="s">
        <v>9634</v>
      </c>
      <c r="J809" t="s">
        <v>9633</v>
      </c>
      <c r="K809" t="s">
        <v>9634</v>
      </c>
      <c r="L809">
        <v>19860604</v>
      </c>
      <c r="M809" t="s">
        <v>17808</v>
      </c>
      <c r="N809">
        <v>230008</v>
      </c>
      <c r="Q809" t="s">
        <v>248</v>
      </c>
      <c r="S809" t="s">
        <v>8460</v>
      </c>
      <c r="T809" t="s">
        <v>17811</v>
      </c>
      <c r="U809" t="s">
        <v>227</v>
      </c>
      <c r="V809" t="s">
        <v>17708</v>
      </c>
      <c r="X809" t="s">
        <v>228</v>
      </c>
      <c r="Z809" t="s">
        <v>229</v>
      </c>
      <c r="AG809" t="s">
        <v>253</v>
      </c>
    </row>
    <row r="810" spans="1:33">
      <c r="A810" t="s">
        <v>17812</v>
      </c>
      <c r="B810">
        <v>15106417</v>
      </c>
      <c r="C810" t="s">
        <v>17813</v>
      </c>
      <c r="D810" t="s">
        <v>17814</v>
      </c>
      <c r="E810" t="s">
        <v>242</v>
      </c>
      <c r="F810">
        <v>23</v>
      </c>
      <c r="G810" t="s">
        <v>227</v>
      </c>
      <c r="H810">
        <v>8161</v>
      </c>
      <c r="I810" t="s">
        <v>9634</v>
      </c>
      <c r="J810" t="s">
        <v>9633</v>
      </c>
      <c r="K810" t="s">
        <v>9634</v>
      </c>
      <c r="L810">
        <v>19931012</v>
      </c>
      <c r="M810" t="s">
        <v>17812</v>
      </c>
      <c r="N810">
        <v>230008</v>
      </c>
      <c r="Q810" t="s">
        <v>248</v>
      </c>
      <c r="S810" t="s">
        <v>8460</v>
      </c>
      <c r="T810" t="s">
        <v>17815</v>
      </c>
      <c r="U810" t="s">
        <v>227</v>
      </c>
      <c r="V810" t="s">
        <v>17711</v>
      </c>
      <c r="X810" t="s">
        <v>228</v>
      </c>
      <c r="Z810" t="s">
        <v>229</v>
      </c>
      <c r="AB810" t="s">
        <v>778</v>
      </c>
      <c r="AD810" t="s">
        <v>778</v>
      </c>
      <c r="AF810" t="s">
        <v>9634</v>
      </c>
      <c r="AG810" t="s">
        <v>253</v>
      </c>
    </row>
    <row r="811" spans="1:33">
      <c r="A811" t="s">
        <v>17816</v>
      </c>
      <c r="B811">
        <v>2905218</v>
      </c>
      <c r="C811" t="s">
        <v>17817</v>
      </c>
      <c r="D811" t="s">
        <v>17818</v>
      </c>
      <c r="E811" t="s">
        <v>242</v>
      </c>
      <c r="F811">
        <v>23</v>
      </c>
      <c r="G811" t="s">
        <v>227</v>
      </c>
      <c r="H811">
        <v>8161</v>
      </c>
      <c r="I811" t="s">
        <v>9634</v>
      </c>
      <c r="J811" t="s">
        <v>9633</v>
      </c>
      <c r="K811" t="s">
        <v>9634</v>
      </c>
      <c r="L811">
        <v>19881012</v>
      </c>
      <c r="M811" t="s">
        <v>17816</v>
      </c>
      <c r="N811">
        <v>230008</v>
      </c>
      <c r="Q811" t="s">
        <v>248</v>
      </c>
      <c r="S811" t="s">
        <v>8460</v>
      </c>
      <c r="T811" t="s">
        <v>699</v>
      </c>
      <c r="U811" t="s">
        <v>227</v>
      </c>
      <c r="V811" t="s">
        <v>17819</v>
      </c>
      <c r="X811" t="s">
        <v>267</v>
      </c>
      <c r="Z811" t="s">
        <v>229</v>
      </c>
      <c r="AG811" t="s">
        <v>253</v>
      </c>
    </row>
    <row r="812" spans="1:33">
      <c r="A812" t="s">
        <v>17820</v>
      </c>
      <c r="B812">
        <v>55911627</v>
      </c>
      <c r="C812" t="s">
        <v>17821</v>
      </c>
      <c r="D812" t="s">
        <v>17822</v>
      </c>
      <c r="E812" t="s">
        <v>262</v>
      </c>
      <c r="F812">
        <v>23</v>
      </c>
      <c r="G812" t="s">
        <v>227</v>
      </c>
      <c r="H812">
        <v>8161</v>
      </c>
      <c r="I812" t="s">
        <v>9634</v>
      </c>
      <c r="J812" t="s">
        <v>9633</v>
      </c>
      <c r="K812" t="s">
        <v>9634</v>
      </c>
      <c r="L812">
        <v>19971002</v>
      </c>
      <c r="M812" t="s">
        <v>17820</v>
      </c>
      <c r="N812">
        <v>230008</v>
      </c>
      <c r="Q812" t="s">
        <v>248</v>
      </c>
      <c r="S812" t="s">
        <v>8460</v>
      </c>
      <c r="T812" t="s">
        <v>17718</v>
      </c>
      <c r="U812" t="s">
        <v>227</v>
      </c>
      <c r="V812" t="s">
        <v>17719</v>
      </c>
      <c r="X812" t="s">
        <v>228</v>
      </c>
      <c r="Z812" t="s">
        <v>229</v>
      </c>
      <c r="AB812" t="s">
        <v>2147</v>
      </c>
      <c r="AD812" t="s">
        <v>2147</v>
      </c>
      <c r="AG812" t="s">
        <v>253</v>
      </c>
    </row>
    <row r="813" spans="1:33">
      <c r="A813" t="s">
        <v>17823</v>
      </c>
      <c r="B813">
        <v>58168735</v>
      </c>
      <c r="C813" t="s">
        <v>17824</v>
      </c>
      <c r="D813" t="s">
        <v>17825</v>
      </c>
      <c r="E813" t="s">
        <v>242</v>
      </c>
      <c r="F813">
        <v>23</v>
      </c>
      <c r="G813" t="s">
        <v>227</v>
      </c>
      <c r="H813">
        <v>8161</v>
      </c>
      <c r="I813" t="s">
        <v>9634</v>
      </c>
      <c r="J813" t="s">
        <v>9633</v>
      </c>
      <c r="K813" t="s">
        <v>9634</v>
      </c>
      <c r="L813">
        <v>19900407</v>
      </c>
      <c r="M813" t="s">
        <v>17823</v>
      </c>
      <c r="N813">
        <v>230008</v>
      </c>
      <c r="Q813" t="s">
        <v>248</v>
      </c>
      <c r="S813" t="s">
        <v>8460</v>
      </c>
      <c r="T813" t="s">
        <v>17718</v>
      </c>
      <c r="U813" t="s">
        <v>227</v>
      </c>
      <c r="V813" t="s">
        <v>17780</v>
      </c>
      <c r="X813" t="s">
        <v>228</v>
      </c>
      <c r="Z813" t="s">
        <v>229</v>
      </c>
      <c r="AA813">
        <v>566278362</v>
      </c>
      <c r="AB813" t="s">
        <v>560</v>
      </c>
      <c r="AD813" t="s">
        <v>560</v>
      </c>
      <c r="AF813" t="s">
        <v>17826</v>
      </c>
      <c r="AG813" t="s">
        <v>253</v>
      </c>
    </row>
    <row r="814" spans="1:33">
      <c r="A814" t="s">
        <v>17827</v>
      </c>
      <c r="B814">
        <v>58168836</v>
      </c>
      <c r="C814" t="s">
        <v>17828</v>
      </c>
      <c r="D814" t="s">
        <v>17829</v>
      </c>
      <c r="E814" t="s">
        <v>262</v>
      </c>
      <c r="F814">
        <v>23</v>
      </c>
      <c r="G814" t="s">
        <v>227</v>
      </c>
      <c r="H814">
        <v>8161</v>
      </c>
      <c r="I814" t="s">
        <v>9634</v>
      </c>
      <c r="J814" t="s">
        <v>9633</v>
      </c>
      <c r="K814" t="s">
        <v>9634</v>
      </c>
      <c r="L814">
        <v>19901001</v>
      </c>
      <c r="M814" t="s">
        <v>17827</v>
      </c>
      <c r="N814">
        <v>230008</v>
      </c>
      <c r="Q814" t="s">
        <v>248</v>
      </c>
      <c r="S814" t="s">
        <v>8460</v>
      </c>
      <c r="T814" t="s">
        <v>17718</v>
      </c>
      <c r="U814" t="s">
        <v>227</v>
      </c>
      <c r="V814" t="s">
        <v>17780</v>
      </c>
      <c r="X814" t="s">
        <v>228</v>
      </c>
      <c r="Z814" t="s">
        <v>229</v>
      </c>
      <c r="AA814">
        <v>566278362</v>
      </c>
      <c r="AB814" t="s">
        <v>4471</v>
      </c>
      <c r="AD814" t="s">
        <v>439</v>
      </c>
      <c r="AF814" t="s">
        <v>17826</v>
      </c>
      <c r="AG814" t="s">
        <v>253</v>
      </c>
    </row>
    <row r="815" spans="1:33">
      <c r="A815" t="s">
        <v>17830</v>
      </c>
      <c r="B815">
        <v>96689442</v>
      </c>
      <c r="C815" t="s">
        <v>17831</v>
      </c>
      <c r="D815" t="s">
        <v>17832</v>
      </c>
      <c r="E815" t="s">
        <v>242</v>
      </c>
      <c r="F815">
        <v>23</v>
      </c>
      <c r="G815" t="s">
        <v>227</v>
      </c>
      <c r="H815">
        <v>8161</v>
      </c>
      <c r="I815" t="s">
        <v>9634</v>
      </c>
      <c r="J815" t="s">
        <v>9633</v>
      </c>
      <c r="K815" t="s">
        <v>9634</v>
      </c>
      <c r="L815">
        <v>19910819</v>
      </c>
      <c r="M815" t="s">
        <v>17830</v>
      </c>
      <c r="N815">
        <v>230008</v>
      </c>
      <c r="Q815" t="s">
        <v>248</v>
      </c>
      <c r="S815" t="s">
        <v>8460</v>
      </c>
      <c r="T815" t="s">
        <v>17718</v>
      </c>
      <c r="U815" t="s">
        <v>227</v>
      </c>
      <c r="V815" t="s">
        <v>17719</v>
      </c>
      <c r="X815" t="s">
        <v>267</v>
      </c>
      <c r="Z815" t="s">
        <v>229</v>
      </c>
      <c r="AB815" t="s">
        <v>227</v>
      </c>
      <c r="AD815" t="s">
        <v>227</v>
      </c>
      <c r="AG815" t="s">
        <v>253</v>
      </c>
    </row>
    <row r="816" spans="1:33">
      <c r="A816" t="s">
        <v>17833</v>
      </c>
      <c r="B816">
        <v>72302923</v>
      </c>
      <c r="C816" t="s">
        <v>17834</v>
      </c>
      <c r="D816" t="s">
        <v>17835</v>
      </c>
      <c r="E816" t="s">
        <v>262</v>
      </c>
      <c r="F816">
        <v>23</v>
      </c>
      <c r="G816" t="s">
        <v>227</v>
      </c>
      <c r="H816">
        <v>8161</v>
      </c>
      <c r="I816" t="s">
        <v>9634</v>
      </c>
      <c r="J816" t="s">
        <v>9633</v>
      </c>
      <c r="K816" t="s">
        <v>9634</v>
      </c>
      <c r="L816">
        <v>19910606</v>
      </c>
      <c r="M816" t="s">
        <v>17833</v>
      </c>
      <c r="N816">
        <v>230008</v>
      </c>
      <c r="Q816" t="s">
        <v>248</v>
      </c>
      <c r="S816" t="s">
        <v>8460</v>
      </c>
      <c r="T816" t="s">
        <v>17707</v>
      </c>
      <c r="U816" t="s">
        <v>227</v>
      </c>
      <c r="V816" t="s">
        <v>17836</v>
      </c>
      <c r="X816" t="s">
        <v>228</v>
      </c>
      <c r="Z816" t="s">
        <v>229</v>
      </c>
      <c r="AB816" t="s">
        <v>1008</v>
      </c>
      <c r="AC816" t="s">
        <v>17837</v>
      </c>
      <c r="AD816" t="s">
        <v>1008</v>
      </c>
      <c r="AG816" t="s">
        <v>253</v>
      </c>
    </row>
    <row r="817" spans="1:34">
      <c r="A817" t="s">
        <v>17838</v>
      </c>
      <c r="B817">
        <v>10374116</v>
      </c>
      <c r="C817" t="s">
        <v>17839</v>
      </c>
      <c r="D817" t="s">
        <v>17840</v>
      </c>
      <c r="E817" t="s">
        <v>262</v>
      </c>
      <c r="F817">
        <v>23</v>
      </c>
      <c r="G817" t="s">
        <v>227</v>
      </c>
      <c r="H817">
        <v>8161</v>
      </c>
      <c r="I817" t="s">
        <v>9634</v>
      </c>
      <c r="J817" t="s">
        <v>9633</v>
      </c>
      <c r="K817" t="s">
        <v>9634</v>
      </c>
      <c r="L817">
        <v>19961020</v>
      </c>
      <c r="M817" t="s">
        <v>17838</v>
      </c>
      <c r="N817">
        <v>230008</v>
      </c>
      <c r="Q817" t="s">
        <v>248</v>
      </c>
      <c r="S817" t="s">
        <v>8460</v>
      </c>
      <c r="T817" t="s">
        <v>9635</v>
      </c>
      <c r="U817" t="s">
        <v>227</v>
      </c>
      <c r="V817" t="s">
        <v>9640</v>
      </c>
      <c r="X817" t="s">
        <v>228</v>
      </c>
      <c r="Z817" t="s">
        <v>229</v>
      </c>
      <c r="AB817" t="s">
        <v>560</v>
      </c>
      <c r="AD817" t="s">
        <v>560</v>
      </c>
      <c r="AG817" t="s">
        <v>253</v>
      </c>
    </row>
    <row r="818" spans="1:34">
      <c r="A818" t="s">
        <v>17841</v>
      </c>
      <c r="B818">
        <v>7993331</v>
      </c>
      <c r="C818" t="s">
        <v>17842</v>
      </c>
      <c r="D818" t="s">
        <v>17843</v>
      </c>
      <c r="E818" t="s">
        <v>262</v>
      </c>
      <c r="F818">
        <v>23</v>
      </c>
      <c r="G818" t="s">
        <v>227</v>
      </c>
      <c r="H818">
        <v>8161</v>
      </c>
      <c r="I818" t="s">
        <v>9634</v>
      </c>
      <c r="J818" t="s">
        <v>9633</v>
      </c>
      <c r="K818" t="s">
        <v>9634</v>
      </c>
      <c r="L818">
        <v>19941012</v>
      </c>
      <c r="M818" t="s">
        <v>17841</v>
      </c>
      <c r="N818">
        <v>230008</v>
      </c>
      <c r="Q818" t="s">
        <v>248</v>
      </c>
      <c r="S818" t="s">
        <v>8460</v>
      </c>
      <c r="T818" t="s">
        <v>17718</v>
      </c>
      <c r="U818" t="s">
        <v>227</v>
      </c>
      <c r="V818" t="s">
        <v>17780</v>
      </c>
      <c r="X818" t="s">
        <v>228</v>
      </c>
      <c r="Z818" t="s">
        <v>229</v>
      </c>
      <c r="AA818">
        <v>566278362</v>
      </c>
      <c r="AB818" t="s">
        <v>1008</v>
      </c>
      <c r="AD818" t="s">
        <v>1008</v>
      </c>
      <c r="AF818" t="s">
        <v>17826</v>
      </c>
      <c r="AG818" t="s">
        <v>253</v>
      </c>
    </row>
    <row r="819" spans="1:34">
      <c r="A819" t="s">
        <v>17844</v>
      </c>
      <c r="B819">
        <v>96810024</v>
      </c>
      <c r="C819" t="s">
        <v>17845</v>
      </c>
      <c r="D819" t="s">
        <v>17846</v>
      </c>
      <c r="E819" t="s">
        <v>262</v>
      </c>
      <c r="F819">
        <v>23</v>
      </c>
      <c r="G819" t="s">
        <v>227</v>
      </c>
      <c r="H819">
        <v>19078</v>
      </c>
      <c r="I819" t="s">
        <v>9642</v>
      </c>
      <c r="J819" t="s">
        <v>9642</v>
      </c>
      <c r="K819" t="s">
        <v>9643</v>
      </c>
      <c r="L819">
        <v>19820628</v>
      </c>
      <c r="M819" t="s">
        <v>17844</v>
      </c>
      <c r="N819">
        <v>230065</v>
      </c>
      <c r="Q819" t="s">
        <v>248</v>
      </c>
      <c r="S819" t="s">
        <v>8460</v>
      </c>
      <c r="T819" t="s">
        <v>17847</v>
      </c>
      <c r="U819" t="s">
        <v>227</v>
      </c>
      <c r="V819" t="s">
        <v>17848</v>
      </c>
      <c r="X819" t="s">
        <v>228</v>
      </c>
      <c r="Z819" t="s">
        <v>229</v>
      </c>
      <c r="AB819" t="s">
        <v>560</v>
      </c>
      <c r="AD819" t="s">
        <v>560</v>
      </c>
      <c r="AG819" t="s">
        <v>253</v>
      </c>
    </row>
    <row r="820" spans="1:34">
      <c r="A820" t="s">
        <v>17849</v>
      </c>
      <c r="B820">
        <v>3121299</v>
      </c>
      <c r="C820" t="s">
        <v>17850</v>
      </c>
      <c r="D820" t="s">
        <v>17851</v>
      </c>
      <c r="E820" t="s">
        <v>242</v>
      </c>
      <c r="F820">
        <v>23</v>
      </c>
      <c r="G820" t="s">
        <v>227</v>
      </c>
      <c r="H820">
        <v>19078</v>
      </c>
      <c r="I820" t="s">
        <v>9642</v>
      </c>
      <c r="J820" t="s">
        <v>9642</v>
      </c>
      <c r="K820" t="s">
        <v>9643</v>
      </c>
      <c r="L820">
        <v>19810618</v>
      </c>
      <c r="M820" t="s">
        <v>17849</v>
      </c>
      <c r="N820">
        <v>230065</v>
      </c>
      <c r="Q820" t="s">
        <v>248</v>
      </c>
      <c r="S820" t="s">
        <v>8460</v>
      </c>
      <c r="T820" t="s">
        <v>17852</v>
      </c>
      <c r="U820" t="s">
        <v>227</v>
      </c>
      <c r="V820" t="s">
        <v>17853</v>
      </c>
      <c r="W820" t="s">
        <v>17854</v>
      </c>
      <c r="X820" t="s">
        <v>228</v>
      </c>
      <c r="Z820" t="s">
        <v>229</v>
      </c>
      <c r="AA820" t="s">
        <v>17855</v>
      </c>
      <c r="AB820" t="s">
        <v>945</v>
      </c>
      <c r="AD820" t="s">
        <v>945</v>
      </c>
      <c r="AF820" t="s">
        <v>2545</v>
      </c>
      <c r="AG820" t="s">
        <v>253</v>
      </c>
      <c r="AH820" t="s">
        <v>227</v>
      </c>
    </row>
    <row r="821" spans="1:34">
      <c r="A821" t="s">
        <v>17856</v>
      </c>
      <c r="B821">
        <v>2956123</v>
      </c>
      <c r="C821" t="s">
        <v>17857</v>
      </c>
      <c r="D821" t="s">
        <v>17858</v>
      </c>
      <c r="E821" t="s">
        <v>242</v>
      </c>
      <c r="F821">
        <v>23</v>
      </c>
      <c r="G821" t="s">
        <v>227</v>
      </c>
      <c r="H821">
        <v>19078</v>
      </c>
      <c r="I821" t="s">
        <v>9642</v>
      </c>
      <c r="J821" t="s">
        <v>9642</v>
      </c>
      <c r="K821" t="s">
        <v>9643</v>
      </c>
      <c r="L821">
        <v>19790126</v>
      </c>
      <c r="M821" t="s">
        <v>17856</v>
      </c>
      <c r="N821">
        <v>230065</v>
      </c>
      <c r="Q821" t="s">
        <v>248</v>
      </c>
      <c r="S821" t="s">
        <v>8460</v>
      </c>
      <c r="T821" t="s">
        <v>6241</v>
      </c>
      <c r="U821" t="s">
        <v>227</v>
      </c>
      <c r="V821" t="s">
        <v>17859</v>
      </c>
      <c r="X821" t="s">
        <v>228</v>
      </c>
      <c r="Z821" t="s">
        <v>229</v>
      </c>
      <c r="AA821" t="s">
        <v>17860</v>
      </c>
      <c r="AB821" t="s">
        <v>949</v>
      </c>
      <c r="AD821" t="s">
        <v>949</v>
      </c>
      <c r="AF821" t="s">
        <v>2545</v>
      </c>
      <c r="AG821" t="s">
        <v>253</v>
      </c>
      <c r="AH821" t="s">
        <v>227</v>
      </c>
    </row>
    <row r="822" spans="1:34">
      <c r="A822" t="s">
        <v>17861</v>
      </c>
      <c r="B822">
        <v>72753125</v>
      </c>
      <c r="C822" t="s">
        <v>17862</v>
      </c>
      <c r="D822" t="s">
        <v>17863</v>
      </c>
      <c r="E822" t="s">
        <v>242</v>
      </c>
      <c r="F822">
        <v>23</v>
      </c>
      <c r="G822" t="s">
        <v>227</v>
      </c>
      <c r="H822">
        <v>19078</v>
      </c>
      <c r="I822" t="s">
        <v>9642</v>
      </c>
      <c r="J822" t="s">
        <v>9642</v>
      </c>
      <c r="K822" t="s">
        <v>9643</v>
      </c>
      <c r="L822">
        <v>19951024</v>
      </c>
      <c r="M822" t="s">
        <v>17861</v>
      </c>
      <c r="N822">
        <v>230065</v>
      </c>
      <c r="Q822" t="s">
        <v>248</v>
      </c>
      <c r="S822" t="s">
        <v>8460</v>
      </c>
      <c r="T822" t="s">
        <v>17515</v>
      </c>
      <c r="U822" t="s">
        <v>227</v>
      </c>
      <c r="V822" t="s">
        <v>17864</v>
      </c>
      <c r="W822" t="s">
        <v>17865</v>
      </c>
      <c r="X822" t="s">
        <v>228</v>
      </c>
      <c r="Z822" t="s">
        <v>229</v>
      </c>
      <c r="AB822" t="s">
        <v>227</v>
      </c>
      <c r="AD822" t="s">
        <v>227</v>
      </c>
      <c r="AF822" t="s">
        <v>2545</v>
      </c>
      <c r="AG822" t="s">
        <v>253</v>
      </c>
    </row>
    <row r="823" spans="1:34">
      <c r="A823" t="s">
        <v>17866</v>
      </c>
      <c r="B823">
        <v>2956426</v>
      </c>
      <c r="C823" t="s">
        <v>17867</v>
      </c>
      <c r="D823" t="s">
        <v>17868</v>
      </c>
      <c r="E823" t="s">
        <v>242</v>
      </c>
      <c r="F823">
        <v>23</v>
      </c>
      <c r="G823" t="s">
        <v>227</v>
      </c>
      <c r="H823">
        <v>19078</v>
      </c>
      <c r="I823" t="s">
        <v>9642</v>
      </c>
      <c r="J823" t="s">
        <v>9642</v>
      </c>
      <c r="K823" t="s">
        <v>9643</v>
      </c>
      <c r="L823">
        <v>19710114</v>
      </c>
      <c r="M823" t="s">
        <v>17866</v>
      </c>
      <c r="N823">
        <v>230065</v>
      </c>
      <c r="Q823" t="s">
        <v>248</v>
      </c>
      <c r="S823" t="s">
        <v>8460</v>
      </c>
      <c r="T823" t="s">
        <v>9649</v>
      </c>
      <c r="U823" t="s">
        <v>227</v>
      </c>
      <c r="V823" t="s">
        <v>17869</v>
      </c>
      <c r="X823" t="s">
        <v>228</v>
      </c>
      <c r="Y823" t="s">
        <v>9653</v>
      </c>
      <c r="Z823" t="s">
        <v>680</v>
      </c>
      <c r="AA823" t="s">
        <v>17870</v>
      </c>
      <c r="AB823" t="s">
        <v>560</v>
      </c>
      <c r="AD823" t="s">
        <v>560</v>
      </c>
      <c r="AF823" t="s">
        <v>17871</v>
      </c>
      <c r="AG823" t="s">
        <v>253</v>
      </c>
      <c r="AH823" t="s">
        <v>227</v>
      </c>
    </row>
    <row r="824" spans="1:34">
      <c r="A824" t="s">
        <v>17872</v>
      </c>
      <c r="B824">
        <v>58253528</v>
      </c>
      <c r="C824" t="s">
        <v>17873</v>
      </c>
      <c r="D824" t="s">
        <v>17874</v>
      </c>
      <c r="E824" t="s">
        <v>242</v>
      </c>
      <c r="F824">
        <v>23</v>
      </c>
      <c r="G824" t="s">
        <v>227</v>
      </c>
      <c r="H824">
        <v>19078</v>
      </c>
      <c r="I824" t="s">
        <v>9642</v>
      </c>
      <c r="J824" t="s">
        <v>9642</v>
      </c>
      <c r="K824" t="s">
        <v>9643</v>
      </c>
      <c r="L824">
        <v>19930914</v>
      </c>
      <c r="M824" t="s">
        <v>17872</v>
      </c>
      <c r="N824">
        <v>230065</v>
      </c>
      <c r="Q824" t="s">
        <v>248</v>
      </c>
      <c r="S824" t="s">
        <v>8460</v>
      </c>
      <c r="T824" t="s">
        <v>16565</v>
      </c>
      <c r="U824" t="s">
        <v>227</v>
      </c>
      <c r="V824" t="s">
        <v>16603</v>
      </c>
      <c r="W824" t="s">
        <v>17875</v>
      </c>
      <c r="X824" t="s">
        <v>228</v>
      </c>
      <c r="Z824" t="s">
        <v>229</v>
      </c>
      <c r="AA824" t="s">
        <v>17876</v>
      </c>
      <c r="AB824" t="s">
        <v>227</v>
      </c>
      <c r="AF824" t="s">
        <v>17659</v>
      </c>
      <c r="AG824" t="s">
        <v>253</v>
      </c>
      <c r="AH824" t="s">
        <v>227</v>
      </c>
    </row>
    <row r="825" spans="1:34">
      <c r="A825" t="s">
        <v>17877</v>
      </c>
      <c r="B825">
        <v>96809739</v>
      </c>
      <c r="C825" t="s">
        <v>17878</v>
      </c>
      <c r="D825" t="s">
        <v>17879</v>
      </c>
      <c r="E825" t="s">
        <v>242</v>
      </c>
      <c r="F825">
        <v>23</v>
      </c>
      <c r="G825" t="s">
        <v>227</v>
      </c>
      <c r="H825">
        <v>19078</v>
      </c>
      <c r="I825" t="s">
        <v>9642</v>
      </c>
      <c r="J825" t="s">
        <v>9642</v>
      </c>
      <c r="K825" t="s">
        <v>9643</v>
      </c>
      <c r="L825">
        <v>19551212</v>
      </c>
      <c r="M825" t="s">
        <v>17877</v>
      </c>
      <c r="N825">
        <v>230065</v>
      </c>
      <c r="Q825" t="s">
        <v>248</v>
      </c>
      <c r="S825" t="s">
        <v>8460</v>
      </c>
      <c r="T825" t="s">
        <v>17880</v>
      </c>
      <c r="U825" t="s">
        <v>227</v>
      </c>
      <c r="V825" t="s">
        <v>17881</v>
      </c>
      <c r="X825" t="s">
        <v>228</v>
      </c>
      <c r="Z825" t="s">
        <v>229</v>
      </c>
      <c r="AB825" t="s">
        <v>958</v>
      </c>
      <c r="AD825" t="s">
        <v>958</v>
      </c>
      <c r="AG825" t="s">
        <v>253</v>
      </c>
    </row>
    <row r="826" spans="1:34">
      <c r="A826" t="s">
        <v>17882</v>
      </c>
      <c r="B826">
        <v>3116617</v>
      </c>
      <c r="C826" t="s">
        <v>17883</v>
      </c>
      <c r="D826" t="s">
        <v>17884</v>
      </c>
      <c r="E826" t="s">
        <v>262</v>
      </c>
      <c r="F826">
        <v>23</v>
      </c>
      <c r="G826" t="s">
        <v>227</v>
      </c>
      <c r="H826">
        <v>19078</v>
      </c>
      <c r="I826" t="s">
        <v>9642</v>
      </c>
      <c r="J826" t="s">
        <v>9642</v>
      </c>
      <c r="K826" t="s">
        <v>9643</v>
      </c>
      <c r="L826">
        <v>19910712</v>
      </c>
      <c r="M826" t="s">
        <v>17882</v>
      </c>
      <c r="N826">
        <v>230065</v>
      </c>
      <c r="Q826" t="s">
        <v>248</v>
      </c>
      <c r="S826" t="s">
        <v>8460</v>
      </c>
      <c r="T826" t="s">
        <v>9153</v>
      </c>
      <c r="U826" t="s">
        <v>227</v>
      </c>
      <c r="V826" t="s">
        <v>17885</v>
      </c>
      <c r="W826" t="s">
        <v>17886</v>
      </c>
      <c r="X826" t="s">
        <v>228</v>
      </c>
      <c r="Z826" t="s">
        <v>229</v>
      </c>
      <c r="AA826" t="s">
        <v>17887</v>
      </c>
      <c r="AB826" t="s">
        <v>560</v>
      </c>
      <c r="AF826" t="s">
        <v>15246</v>
      </c>
      <c r="AG826" t="s">
        <v>253</v>
      </c>
      <c r="AH826" t="s">
        <v>227</v>
      </c>
    </row>
    <row r="827" spans="1:34">
      <c r="A827" t="s">
        <v>17888</v>
      </c>
      <c r="B827">
        <v>2955829</v>
      </c>
      <c r="C827" t="s">
        <v>17889</v>
      </c>
      <c r="D827" t="s">
        <v>17890</v>
      </c>
      <c r="E827" t="s">
        <v>242</v>
      </c>
      <c r="F827">
        <v>23</v>
      </c>
      <c r="G827" t="s">
        <v>227</v>
      </c>
      <c r="H827">
        <v>19078</v>
      </c>
      <c r="I827" t="s">
        <v>9642</v>
      </c>
      <c r="J827" t="s">
        <v>9642</v>
      </c>
      <c r="K827" t="s">
        <v>9643</v>
      </c>
      <c r="L827">
        <v>19770314</v>
      </c>
      <c r="M827" t="s">
        <v>17888</v>
      </c>
      <c r="N827">
        <v>230065</v>
      </c>
      <c r="Q827" t="s">
        <v>248</v>
      </c>
      <c r="S827" t="s">
        <v>8460</v>
      </c>
      <c r="T827" t="s">
        <v>10546</v>
      </c>
      <c r="U827" t="s">
        <v>227</v>
      </c>
      <c r="V827" t="s">
        <v>17891</v>
      </c>
      <c r="X827" t="s">
        <v>228</v>
      </c>
      <c r="Z827" t="s">
        <v>229</v>
      </c>
      <c r="AA827" t="s">
        <v>17892</v>
      </c>
      <c r="AB827" t="s">
        <v>539</v>
      </c>
      <c r="AD827" t="s">
        <v>539</v>
      </c>
      <c r="AF827" t="s">
        <v>2545</v>
      </c>
      <c r="AG827" t="s">
        <v>253</v>
      </c>
      <c r="AH827" t="s">
        <v>227</v>
      </c>
    </row>
    <row r="828" spans="1:34">
      <c r="A828" t="s">
        <v>17893</v>
      </c>
      <c r="B828">
        <v>2954828</v>
      </c>
      <c r="C828" t="s">
        <v>17894</v>
      </c>
      <c r="D828" t="s">
        <v>17895</v>
      </c>
      <c r="E828" t="s">
        <v>242</v>
      </c>
      <c r="F828">
        <v>23</v>
      </c>
      <c r="G828" t="s">
        <v>227</v>
      </c>
      <c r="H828">
        <v>19078</v>
      </c>
      <c r="I828" t="s">
        <v>9642</v>
      </c>
      <c r="J828" t="s">
        <v>9642</v>
      </c>
      <c r="K828" t="s">
        <v>9643</v>
      </c>
      <c r="L828">
        <v>19601210</v>
      </c>
      <c r="M828" t="s">
        <v>17893</v>
      </c>
      <c r="N828">
        <v>230065</v>
      </c>
      <c r="Q828" t="s">
        <v>248</v>
      </c>
      <c r="S828" t="s">
        <v>8460</v>
      </c>
      <c r="T828" t="s">
        <v>17896</v>
      </c>
      <c r="U828" t="s">
        <v>227</v>
      </c>
      <c r="V828" t="s">
        <v>17897</v>
      </c>
      <c r="W828" t="s">
        <v>17898</v>
      </c>
      <c r="X828" t="s">
        <v>228</v>
      </c>
      <c r="Z828" t="s">
        <v>229</v>
      </c>
      <c r="AA828" t="s">
        <v>17899</v>
      </c>
      <c r="AB828" t="s">
        <v>11033</v>
      </c>
      <c r="AD828" t="s">
        <v>11033</v>
      </c>
      <c r="AF828" t="s">
        <v>17900</v>
      </c>
      <c r="AG828" t="s">
        <v>253</v>
      </c>
      <c r="AH828" t="s">
        <v>227</v>
      </c>
    </row>
    <row r="829" spans="1:34">
      <c r="A829" t="s">
        <v>17901</v>
      </c>
      <c r="B829">
        <v>96810125</v>
      </c>
      <c r="C829" t="s">
        <v>17902</v>
      </c>
      <c r="D829" t="s">
        <v>17903</v>
      </c>
      <c r="E829" t="s">
        <v>242</v>
      </c>
      <c r="F829">
        <v>23</v>
      </c>
      <c r="G829" t="s">
        <v>227</v>
      </c>
      <c r="H829">
        <v>19078</v>
      </c>
      <c r="I829" t="s">
        <v>9642</v>
      </c>
      <c r="J829" t="s">
        <v>9642</v>
      </c>
      <c r="K829" t="s">
        <v>9643</v>
      </c>
      <c r="L829">
        <v>19960712</v>
      </c>
      <c r="M829" t="s">
        <v>17901</v>
      </c>
      <c r="N829">
        <v>230065</v>
      </c>
      <c r="Q829" t="s">
        <v>248</v>
      </c>
      <c r="S829" t="s">
        <v>8460</v>
      </c>
      <c r="T829" t="s">
        <v>16565</v>
      </c>
      <c r="U829" t="s">
        <v>227</v>
      </c>
      <c r="V829" t="s">
        <v>16603</v>
      </c>
      <c r="W829" t="s">
        <v>17904</v>
      </c>
      <c r="X829" t="s">
        <v>228</v>
      </c>
      <c r="Z829" t="s">
        <v>229</v>
      </c>
      <c r="AB829" t="s">
        <v>962</v>
      </c>
      <c r="AD829" t="s">
        <v>539</v>
      </c>
      <c r="AG829" t="s">
        <v>253</v>
      </c>
    </row>
    <row r="830" spans="1:34">
      <c r="A830" t="s">
        <v>17905</v>
      </c>
      <c r="B830">
        <v>2955122</v>
      </c>
      <c r="C830" t="s">
        <v>17906</v>
      </c>
      <c r="D830" t="s">
        <v>17907</v>
      </c>
      <c r="E830" t="s">
        <v>262</v>
      </c>
      <c r="F830">
        <v>23</v>
      </c>
      <c r="G830" t="s">
        <v>227</v>
      </c>
      <c r="H830">
        <v>19078</v>
      </c>
      <c r="I830" t="s">
        <v>9642</v>
      </c>
      <c r="J830" t="s">
        <v>9642</v>
      </c>
      <c r="K830" t="s">
        <v>9643</v>
      </c>
      <c r="L830">
        <v>19680119</v>
      </c>
      <c r="M830" t="s">
        <v>17905</v>
      </c>
      <c r="N830">
        <v>230065</v>
      </c>
      <c r="Q830" t="s">
        <v>248</v>
      </c>
      <c r="S830" t="s">
        <v>8460</v>
      </c>
      <c r="T830" t="s">
        <v>11005</v>
      </c>
      <c r="U830" t="s">
        <v>227</v>
      </c>
      <c r="V830" t="s">
        <v>17908</v>
      </c>
      <c r="X830" t="s">
        <v>267</v>
      </c>
      <c r="Z830" t="s">
        <v>229</v>
      </c>
      <c r="AA830" t="s">
        <v>17909</v>
      </c>
      <c r="AB830" t="s">
        <v>7899</v>
      </c>
      <c r="AD830" t="s">
        <v>7899</v>
      </c>
      <c r="AF830" t="s">
        <v>2545</v>
      </c>
      <c r="AG830" t="s">
        <v>253</v>
      </c>
      <c r="AH830" t="s">
        <v>227</v>
      </c>
    </row>
    <row r="831" spans="1:34">
      <c r="A831" t="s">
        <v>17910</v>
      </c>
      <c r="B831">
        <v>24731118</v>
      </c>
      <c r="C831" t="s">
        <v>17911</v>
      </c>
      <c r="D831" t="s">
        <v>17912</v>
      </c>
      <c r="E831" t="s">
        <v>242</v>
      </c>
      <c r="F831">
        <v>23</v>
      </c>
      <c r="G831" t="s">
        <v>227</v>
      </c>
      <c r="H831">
        <v>19078</v>
      </c>
      <c r="I831" t="s">
        <v>9642</v>
      </c>
      <c r="J831" t="s">
        <v>9642</v>
      </c>
      <c r="K831" t="s">
        <v>9643</v>
      </c>
      <c r="L831">
        <v>19801204</v>
      </c>
      <c r="M831" t="s">
        <v>17910</v>
      </c>
      <c r="N831">
        <v>230065</v>
      </c>
      <c r="Q831" t="s">
        <v>248</v>
      </c>
      <c r="S831" t="s">
        <v>8460</v>
      </c>
      <c r="T831" t="s">
        <v>1813</v>
      </c>
      <c r="U831" t="s">
        <v>227</v>
      </c>
      <c r="V831" t="s">
        <v>17913</v>
      </c>
      <c r="W831" t="s">
        <v>17914</v>
      </c>
      <c r="X831" t="s">
        <v>228</v>
      </c>
      <c r="Y831" t="s">
        <v>17915</v>
      </c>
      <c r="Z831" t="s">
        <v>229</v>
      </c>
      <c r="AA831" t="s">
        <v>17916</v>
      </c>
      <c r="AB831" t="s">
        <v>962</v>
      </c>
      <c r="AD831" t="s">
        <v>962</v>
      </c>
      <c r="AF831" t="s">
        <v>2545</v>
      </c>
      <c r="AG831" t="s">
        <v>253</v>
      </c>
      <c r="AH831" t="s">
        <v>227</v>
      </c>
    </row>
    <row r="832" spans="1:34">
      <c r="A832" t="s">
        <v>17917</v>
      </c>
      <c r="B832">
        <v>84905329</v>
      </c>
      <c r="C832" t="s">
        <v>17918</v>
      </c>
      <c r="D832" t="s">
        <v>17919</v>
      </c>
      <c r="E832" t="s">
        <v>242</v>
      </c>
      <c r="F832">
        <v>23</v>
      </c>
      <c r="G832" t="s">
        <v>227</v>
      </c>
      <c r="H832">
        <v>19078</v>
      </c>
      <c r="I832" t="s">
        <v>9642</v>
      </c>
      <c r="J832" t="s">
        <v>9642</v>
      </c>
      <c r="K832" t="s">
        <v>9643</v>
      </c>
      <c r="L832">
        <v>19910123</v>
      </c>
      <c r="M832" t="s">
        <v>17917</v>
      </c>
      <c r="N832">
        <v>230065</v>
      </c>
      <c r="Q832" t="s">
        <v>248</v>
      </c>
      <c r="S832" t="s">
        <v>8460</v>
      </c>
      <c r="T832" t="s">
        <v>11782</v>
      </c>
      <c r="U832" t="s">
        <v>227</v>
      </c>
      <c r="V832" t="s">
        <v>17920</v>
      </c>
      <c r="W832" t="s">
        <v>17921</v>
      </c>
      <c r="X832" t="s">
        <v>228</v>
      </c>
      <c r="Z832" t="s">
        <v>229</v>
      </c>
      <c r="AA832" t="s">
        <v>17922</v>
      </c>
      <c r="AB832" t="s">
        <v>962</v>
      </c>
      <c r="AF832" t="s">
        <v>2545</v>
      </c>
      <c r="AG832" t="s">
        <v>253</v>
      </c>
      <c r="AH832" t="s">
        <v>227</v>
      </c>
    </row>
    <row r="833" spans="1:34">
      <c r="A833" t="s">
        <v>17923</v>
      </c>
      <c r="B833">
        <v>2955728</v>
      </c>
      <c r="C833" t="s">
        <v>17924</v>
      </c>
      <c r="D833" t="s">
        <v>17925</v>
      </c>
      <c r="E833" t="s">
        <v>242</v>
      </c>
      <c r="F833">
        <v>23</v>
      </c>
      <c r="G833" t="s">
        <v>227</v>
      </c>
      <c r="H833">
        <v>19078</v>
      </c>
      <c r="I833" t="s">
        <v>9642</v>
      </c>
      <c r="J833" t="s">
        <v>9642</v>
      </c>
      <c r="K833" t="s">
        <v>9643</v>
      </c>
      <c r="L833">
        <v>19830627</v>
      </c>
      <c r="M833" t="s">
        <v>17923</v>
      </c>
      <c r="N833">
        <v>230065</v>
      </c>
      <c r="Q833" t="s">
        <v>248</v>
      </c>
      <c r="S833" t="s">
        <v>8460</v>
      </c>
      <c r="T833" t="s">
        <v>17926</v>
      </c>
      <c r="U833" t="s">
        <v>227</v>
      </c>
      <c r="V833" t="s">
        <v>17927</v>
      </c>
      <c r="W833" t="s">
        <v>17928</v>
      </c>
      <c r="X833" t="s">
        <v>228</v>
      </c>
      <c r="Z833" t="s">
        <v>229</v>
      </c>
      <c r="AA833" t="s">
        <v>17929</v>
      </c>
      <c r="AB833" t="s">
        <v>958</v>
      </c>
      <c r="AD833" t="s">
        <v>958</v>
      </c>
      <c r="AF833" t="s">
        <v>2545</v>
      </c>
      <c r="AG833" t="s">
        <v>253</v>
      </c>
      <c r="AH833" t="s">
        <v>227</v>
      </c>
    </row>
    <row r="834" spans="1:34">
      <c r="A834" t="s">
        <v>17930</v>
      </c>
      <c r="B834">
        <v>15617323</v>
      </c>
      <c r="C834" t="s">
        <v>17931</v>
      </c>
      <c r="D834" t="s">
        <v>17932</v>
      </c>
      <c r="E834" t="s">
        <v>242</v>
      </c>
      <c r="F834">
        <v>23</v>
      </c>
      <c r="G834" t="s">
        <v>227</v>
      </c>
      <c r="H834">
        <v>19078</v>
      </c>
      <c r="I834" t="s">
        <v>9642</v>
      </c>
      <c r="J834" t="s">
        <v>9642</v>
      </c>
      <c r="K834" t="s">
        <v>9643</v>
      </c>
      <c r="L834">
        <v>19940812</v>
      </c>
      <c r="M834" t="s">
        <v>17930</v>
      </c>
      <c r="N834">
        <v>230065</v>
      </c>
      <c r="Q834" t="s">
        <v>248</v>
      </c>
      <c r="S834" t="s">
        <v>8460</v>
      </c>
      <c r="T834" t="s">
        <v>16565</v>
      </c>
      <c r="U834" t="s">
        <v>227</v>
      </c>
      <c r="V834" t="s">
        <v>17933</v>
      </c>
      <c r="W834" t="s">
        <v>17934</v>
      </c>
      <c r="X834" t="s">
        <v>228</v>
      </c>
      <c r="Z834" t="s">
        <v>229</v>
      </c>
      <c r="AA834" t="s">
        <v>17935</v>
      </c>
      <c r="AB834" t="s">
        <v>7890</v>
      </c>
      <c r="AF834" t="s">
        <v>2545</v>
      </c>
      <c r="AG834" t="s">
        <v>253</v>
      </c>
      <c r="AH834" t="s">
        <v>227</v>
      </c>
    </row>
    <row r="835" spans="1:34">
      <c r="A835" t="s">
        <v>17936</v>
      </c>
      <c r="B835">
        <v>24733019</v>
      </c>
      <c r="C835" t="s">
        <v>17937</v>
      </c>
      <c r="D835" t="s">
        <v>17938</v>
      </c>
      <c r="E835" t="s">
        <v>242</v>
      </c>
      <c r="F835">
        <v>23</v>
      </c>
      <c r="G835" t="s">
        <v>227</v>
      </c>
      <c r="H835">
        <v>19078</v>
      </c>
      <c r="I835" t="s">
        <v>9642</v>
      </c>
      <c r="J835" t="s">
        <v>9642</v>
      </c>
      <c r="K835" t="s">
        <v>9643</v>
      </c>
      <c r="L835">
        <v>19881018</v>
      </c>
      <c r="M835" t="s">
        <v>17936</v>
      </c>
      <c r="N835">
        <v>230065</v>
      </c>
      <c r="Q835" t="s">
        <v>248</v>
      </c>
      <c r="S835" t="s">
        <v>8460</v>
      </c>
      <c r="T835" t="s">
        <v>16565</v>
      </c>
      <c r="U835" t="s">
        <v>227</v>
      </c>
      <c r="V835" t="s">
        <v>17933</v>
      </c>
      <c r="W835" t="s">
        <v>17939</v>
      </c>
      <c r="X835" t="s">
        <v>228</v>
      </c>
      <c r="Z835" t="s">
        <v>229</v>
      </c>
      <c r="AA835" t="s">
        <v>17940</v>
      </c>
      <c r="AB835" t="s">
        <v>4897</v>
      </c>
      <c r="AD835" t="s">
        <v>4897</v>
      </c>
      <c r="AF835" t="s">
        <v>17659</v>
      </c>
      <c r="AG835" t="s">
        <v>253</v>
      </c>
      <c r="AH835" t="s">
        <v>227</v>
      </c>
    </row>
    <row r="836" spans="1:34">
      <c r="A836" t="s">
        <v>17941</v>
      </c>
      <c r="B836">
        <v>58254529</v>
      </c>
      <c r="C836" t="s">
        <v>17942</v>
      </c>
      <c r="D836" t="s">
        <v>17943</v>
      </c>
      <c r="E836" t="s">
        <v>242</v>
      </c>
      <c r="F836">
        <v>23</v>
      </c>
      <c r="G836" t="s">
        <v>227</v>
      </c>
      <c r="H836">
        <v>19078</v>
      </c>
      <c r="I836" t="s">
        <v>9642</v>
      </c>
      <c r="J836" t="s">
        <v>9642</v>
      </c>
      <c r="K836" t="s">
        <v>9643</v>
      </c>
      <c r="L836">
        <v>19911124</v>
      </c>
      <c r="M836" t="s">
        <v>17941</v>
      </c>
      <c r="N836">
        <v>230065</v>
      </c>
      <c r="Q836" t="s">
        <v>248</v>
      </c>
      <c r="S836" t="s">
        <v>8460</v>
      </c>
      <c r="T836" t="s">
        <v>9644</v>
      </c>
      <c r="U836" t="s">
        <v>227</v>
      </c>
      <c r="V836" t="s">
        <v>11650</v>
      </c>
      <c r="W836" t="s">
        <v>17944</v>
      </c>
      <c r="X836" t="s">
        <v>228</v>
      </c>
      <c r="Z836" t="s">
        <v>229</v>
      </c>
      <c r="AA836" t="s">
        <v>17945</v>
      </c>
      <c r="AB836" t="s">
        <v>2056</v>
      </c>
      <c r="AD836" t="s">
        <v>2056</v>
      </c>
      <c r="AF836" t="s">
        <v>17659</v>
      </c>
      <c r="AG836" t="s">
        <v>253</v>
      </c>
      <c r="AH836" t="s">
        <v>227</v>
      </c>
    </row>
    <row r="837" spans="1:34">
      <c r="A837" t="s">
        <v>17946</v>
      </c>
      <c r="B837">
        <v>3121188</v>
      </c>
      <c r="C837" t="s">
        <v>17947</v>
      </c>
      <c r="D837" t="s">
        <v>17948</v>
      </c>
      <c r="E837" t="s">
        <v>262</v>
      </c>
      <c r="F837">
        <v>23</v>
      </c>
      <c r="G837" t="s">
        <v>227</v>
      </c>
      <c r="H837">
        <v>19078</v>
      </c>
      <c r="I837" t="s">
        <v>9642</v>
      </c>
      <c r="J837" t="s">
        <v>9642</v>
      </c>
      <c r="K837" t="s">
        <v>9643</v>
      </c>
      <c r="L837">
        <v>19710707</v>
      </c>
      <c r="M837" t="s">
        <v>17946</v>
      </c>
      <c r="N837">
        <v>230065</v>
      </c>
      <c r="Q837" t="s">
        <v>248</v>
      </c>
      <c r="S837" t="s">
        <v>8460</v>
      </c>
      <c r="T837" t="s">
        <v>14820</v>
      </c>
      <c r="U837" t="s">
        <v>227</v>
      </c>
      <c r="V837" t="s">
        <v>17949</v>
      </c>
      <c r="X837" t="s">
        <v>228</v>
      </c>
      <c r="Z837" t="s">
        <v>229</v>
      </c>
      <c r="AA837" t="s">
        <v>17950</v>
      </c>
      <c r="AB837" t="s">
        <v>227</v>
      </c>
      <c r="AD837" t="s">
        <v>227</v>
      </c>
      <c r="AF837" t="s">
        <v>2545</v>
      </c>
      <c r="AG837" t="s">
        <v>253</v>
      </c>
      <c r="AH837" t="s">
        <v>227</v>
      </c>
    </row>
    <row r="838" spans="1:34">
      <c r="A838" t="s">
        <v>17951</v>
      </c>
      <c r="B838">
        <v>76847133</v>
      </c>
      <c r="C838" t="s">
        <v>17952</v>
      </c>
      <c r="D838" t="s">
        <v>17953</v>
      </c>
      <c r="E838" t="s">
        <v>262</v>
      </c>
      <c r="F838">
        <v>23</v>
      </c>
      <c r="G838" t="s">
        <v>227</v>
      </c>
      <c r="H838">
        <v>19078</v>
      </c>
      <c r="I838" t="s">
        <v>9642</v>
      </c>
      <c r="J838" t="s">
        <v>9642</v>
      </c>
      <c r="K838" t="s">
        <v>9643</v>
      </c>
      <c r="L838">
        <v>19790210</v>
      </c>
      <c r="M838" t="s">
        <v>17951</v>
      </c>
      <c r="N838">
        <v>230065</v>
      </c>
      <c r="Q838" t="s">
        <v>248</v>
      </c>
      <c r="S838" t="s">
        <v>8460</v>
      </c>
      <c r="T838" t="s">
        <v>17954</v>
      </c>
      <c r="U838" t="s">
        <v>227</v>
      </c>
      <c r="V838" t="s">
        <v>17955</v>
      </c>
      <c r="X838" t="s">
        <v>228</v>
      </c>
      <c r="Z838" t="s">
        <v>229</v>
      </c>
      <c r="AA838" t="s">
        <v>17956</v>
      </c>
      <c r="AB838" t="s">
        <v>227</v>
      </c>
      <c r="AD838" t="s">
        <v>227</v>
      </c>
      <c r="AF838" t="s">
        <v>2545</v>
      </c>
      <c r="AG838" t="s">
        <v>253</v>
      </c>
    </row>
    <row r="839" spans="1:34">
      <c r="A839" t="s">
        <v>17957</v>
      </c>
      <c r="B839">
        <v>105731421</v>
      </c>
      <c r="C839" t="s">
        <v>17958</v>
      </c>
      <c r="D839" t="s">
        <v>17959</v>
      </c>
      <c r="E839" t="s">
        <v>262</v>
      </c>
      <c r="F839">
        <v>23</v>
      </c>
      <c r="G839" t="s">
        <v>227</v>
      </c>
      <c r="H839">
        <v>19078</v>
      </c>
      <c r="I839" t="s">
        <v>9642</v>
      </c>
      <c r="J839" t="s">
        <v>9642</v>
      </c>
      <c r="K839" t="s">
        <v>9643</v>
      </c>
      <c r="L839">
        <v>19750604</v>
      </c>
      <c r="M839" t="s">
        <v>17957</v>
      </c>
      <c r="N839">
        <v>230065</v>
      </c>
      <c r="Q839" t="s">
        <v>248</v>
      </c>
      <c r="S839" t="s">
        <v>8460</v>
      </c>
      <c r="T839" t="s">
        <v>5850</v>
      </c>
      <c r="U839" t="s">
        <v>227</v>
      </c>
      <c r="V839" t="s">
        <v>17960</v>
      </c>
      <c r="X839" t="s">
        <v>228</v>
      </c>
      <c r="Z839" t="s">
        <v>229</v>
      </c>
      <c r="AB839" t="s">
        <v>227</v>
      </c>
      <c r="AG839" t="s">
        <v>253</v>
      </c>
    </row>
    <row r="840" spans="1:34">
      <c r="A840" t="s">
        <v>17961</v>
      </c>
      <c r="B840">
        <v>2956325</v>
      </c>
      <c r="C840" t="s">
        <v>17962</v>
      </c>
      <c r="D840" t="s">
        <v>17963</v>
      </c>
      <c r="E840" t="s">
        <v>242</v>
      </c>
      <c r="F840">
        <v>23</v>
      </c>
      <c r="G840" t="s">
        <v>227</v>
      </c>
      <c r="H840">
        <v>19078</v>
      </c>
      <c r="I840" t="s">
        <v>9642</v>
      </c>
      <c r="J840" t="s">
        <v>9642</v>
      </c>
      <c r="K840" t="s">
        <v>9643</v>
      </c>
      <c r="L840">
        <v>19751117</v>
      </c>
      <c r="M840" t="s">
        <v>17961</v>
      </c>
      <c r="N840">
        <v>230065</v>
      </c>
      <c r="Q840" t="s">
        <v>248</v>
      </c>
      <c r="S840" t="s">
        <v>8460</v>
      </c>
      <c r="T840" t="s">
        <v>13553</v>
      </c>
      <c r="U840" t="s">
        <v>227</v>
      </c>
      <c r="V840" t="s">
        <v>17964</v>
      </c>
      <c r="X840" t="s">
        <v>228</v>
      </c>
      <c r="Z840" t="s">
        <v>229</v>
      </c>
      <c r="AA840" t="s">
        <v>17965</v>
      </c>
      <c r="AB840" t="s">
        <v>227</v>
      </c>
      <c r="AD840" t="s">
        <v>227</v>
      </c>
      <c r="AF840" t="s">
        <v>17871</v>
      </c>
      <c r="AG840" t="s">
        <v>253</v>
      </c>
      <c r="AH840" t="s">
        <v>227</v>
      </c>
    </row>
    <row r="841" spans="1:34">
      <c r="A841" t="s">
        <v>17966</v>
      </c>
      <c r="B841">
        <v>72752932</v>
      </c>
      <c r="C841" t="s">
        <v>17967</v>
      </c>
      <c r="D841" t="s">
        <v>17968</v>
      </c>
      <c r="E841" t="s">
        <v>242</v>
      </c>
      <c r="F841">
        <v>23</v>
      </c>
      <c r="G841" t="s">
        <v>227</v>
      </c>
      <c r="H841">
        <v>19078</v>
      </c>
      <c r="I841" t="s">
        <v>9642</v>
      </c>
      <c r="J841" t="s">
        <v>9642</v>
      </c>
      <c r="K841" t="s">
        <v>9643</v>
      </c>
      <c r="L841">
        <v>19841008</v>
      </c>
      <c r="M841" t="s">
        <v>17966</v>
      </c>
      <c r="N841">
        <v>230065</v>
      </c>
      <c r="Q841" t="s">
        <v>248</v>
      </c>
      <c r="S841" t="s">
        <v>8460</v>
      </c>
      <c r="T841" t="s">
        <v>16598</v>
      </c>
      <c r="U841" t="s">
        <v>227</v>
      </c>
      <c r="V841" t="s">
        <v>17969</v>
      </c>
      <c r="X841" t="s">
        <v>228</v>
      </c>
      <c r="Z841" t="s">
        <v>229</v>
      </c>
      <c r="AA841" t="s">
        <v>17970</v>
      </c>
      <c r="AB841" t="s">
        <v>583</v>
      </c>
      <c r="AF841" t="s">
        <v>2545</v>
      </c>
      <c r="AG841" t="s">
        <v>253</v>
      </c>
    </row>
    <row r="842" spans="1:34">
      <c r="A842" t="s">
        <v>17971</v>
      </c>
      <c r="B842">
        <v>96809941</v>
      </c>
      <c r="C842" t="s">
        <v>17972</v>
      </c>
      <c r="D842" t="s">
        <v>17973</v>
      </c>
      <c r="E842" t="s">
        <v>242</v>
      </c>
      <c r="F842">
        <v>23</v>
      </c>
      <c r="G842" t="s">
        <v>227</v>
      </c>
      <c r="H842">
        <v>19078</v>
      </c>
      <c r="I842" t="s">
        <v>9642</v>
      </c>
      <c r="J842" t="s">
        <v>9642</v>
      </c>
      <c r="K842" t="s">
        <v>9643</v>
      </c>
      <c r="L842">
        <v>19960803</v>
      </c>
      <c r="M842" t="s">
        <v>17971</v>
      </c>
      <c r="N842">
        <v>230065</v>
      </c>
      <c r="Q842" t="s">
        <v>248</v>
      </c>
      <c r="S842" t="s">
        <v>8460</v>
      </c>
      <c r="T842" t="s">
        <v>16565</v>
      </c>
      <c r="U842" t="s">
        <v>227</v>
      </c>
      <c r="V842" t="s">
        <v>17974</v>
      </c>
      <c r="W842" t="s">
        <v>17975</v>
      </c>
      <c r="X842" t="s">
        <v>228</v>
      </c>
      <c r="Z842" t="s">
        <v>229</v>
      </c>
      <c r="AB842" t="s">
        <v>227</v>
      </c>
      <c r="AD842" t="s">
        <v>1073</v>
      </c>
      <c r="AG842" t="s">
        <v>253</v>
      </c>
    </row>
    <row r="843" spans="1:34">
      <c r="A843" t="s">
        <v>17976</v>
      </c>
      <c r="B843">
        <v>3031411</v>
      </c>
      <c r="C843" t="s">
        <v>17977</v>
      </c>
      <c r="D843" t="s">
        <v>17978</v>
      </c>
      <c r="E843" t="s">
        <v>262</v>
      </c>
      <c r="F843">
        <v>23</v>
      </c>
      <c r="G843" t="s">
        <v>227</v>
      </c>
      <c r="H843">
        <v>19078</v>
      </c>
      <c r="I843" t="s">
        <v>9642</v>
      </c>
      <c r="J843" t="s">
        <v>9642</v>
      </c>
      <c r="K843" t="s">
        <v>9643</v>
      </c>
      <c r="L843">
        <v>19680217</v>
      </c>
      <c r="M843" t="s">
        <v>17976</v>
      </c>
      <c r="N843">
        <v>230065</v>
      </c>
      <c r="Q843" t="s">
        <v>248</v>
      </c>
      <c r="S843" t="s">
        <v>8460</v>
      </c>
      <c r="T843" t="s">
        <v>17979</v>
      </c>
      <c r="U843" t="s">
        <v>227</v>
      </c>
      <c r="V843" t="s">
        <v>17980</v>
      </c>
      <c r="X843" t="s">
        <v>228</v>
      </c>
      <c r="Z843" t="s">
        <v>229</v>
      </c>
      <c r="AA843" t="s">
        <v>17981</v>
      </c>
      <c r="AB843" t="s">
        <v>265</v>
      </c>
      <c r="AD843" t="s">
        <v>265</v>
      </c>
      <c r="AF843" t="s">
        <v>2545</v>
      </c>
      <c r="AG843" t="s">
        <v>253</v>
      </c>
      <c r="AH843" t="s">
        <v>227</v>
      </c>
    </row>
    <row r="844" spans="1:34">
      <c r="A844" t="s">
        <v>17982</v>
      </c>
      <c r="B844">
        <v>40049825</v>
      </c>
      <c r="C844" t="s">
        <v>17983</v>
      </c>
      <c r="D844" t="s">
        <v>17984</v>
      </c>
      <c r="E844" t="s">
        <v>242</v>
      </c>
      <c r="F844">
        <v>23</v>
      </c>
      <c r="G844" t="s">
        <v>227</v>
      </c>
      <c r="H844">
        <v>19078</v>
      </c>
      <c r="I844" t="s">
        <v>9642</v>
      </c>
      <c r="J844" t="s">
        <v>9642</v>
      </c>
      <c r="K844" t="s">
        <v>9643</v>
      </c>
      <c r="L844">
        <v>19960920</v>
      </c>
      <c r="M844" t="s">
        <v>17982</v>
      </c>
      <c r="N844">
        <v>230065</v>
      </c>
      <c r="Q844" t="s">
        <v>248</v>
      </c>
      <c r="S844" t="s">
        <v>8460</v>
      </c>
      <c r="T844" t="s">
        <v>9644</v>
      </c>
      <c r="U844" t="s">
        <v>227</v>
      </c>
      <c r="V844" t="s">
        <v>11650</v>
      </c>
      <c r="W844" t="s">
        <v>17985</v>
      </c>
      <c r="X844" t="s">
        <v>228</v>
      </c>
      <c r="Z844" t="s">
        <v>229</v>
      </c>
      <c r="AA844" t="s">
        <v>17986</v>
      </c>
      <c r="AB844" t="s">
        <v>227</v>
      </c>
      <c r="AF844" t="s">
        <v>2545</v>
      </c>
      <c r="AG844" t="s">
        <v>253</v>
      </c>
      <c r="AH844" t="s">
        <v>227</v>
      </c>
    </row>
    <row r="845" spans="1:34">
      <c r="A845" t="s">
        <v>17987</v>
      </c>
      <c r="B845">
        <v>45616426</v>
      </c>
      <c r="C845" t="s">
        <v>17988</v>
      </c>
      <c r="D845" t="s">
        <v>17989</v>
      </c>
      <c r="E845" t="s">
        <v>242</v>
      </c>
      <c r="F845">
        <v>23</v>
      </c>
      <c r="G845" t="s">
        <v>227</v>
      </c>
      <c r="H845">
        <v>19078</v>
      </c>
      <c r="I845" t="s">
        <v>9642</v>
      </c>
      <c r="J845" t="s">
        <v>9642</v>
      </c>
      <c r="K845" t="s">
        <v>9643</v>
      </c>
      <c r="L845">
        <v>19900104</v>
      </c>
      <c r="M845" t="s">
        <v>17987</v>
      </c>
      <c r="N845">
        <v>230065</v>
      </c>
      <c r="Q845" t="s">
        <v>248</v>
      </c>
      <c r="S845" t="s">
        <v>8460</v>
      </c>
      <c r="T845" t="s">
        <v>1813</v>
      </c>
      <c r="U845" t="s">
        <v>227</v>
      </c>
      <c r="V845" t="s">
        <v>17990</v>
      </c>
      <c r="W845" t="s">
        <v>17991</v>
      </c>
      <c r="X845" t="s">
        <v>228</v>
      </c>
      <c r="Z845" t="s">
        <v>229</v>
      </c>
      <c r="AA845" t="s">
        <v>17992</v>
      </c>
      <c r="AB845" t="s">
        <v>15113</v>
      </c>
      <c r="AD845" t="s">
        <v>15113</v>
      </c>
      <c r="AF845" t="s">
        <v>2545</v>
      </c>
      <c r="AG845" t="s">
        <v>253</v>
      </c>
      <c r="AH845" t="s">
        <v>227</v>
      </c>
    </row>
    <row r="846" spans="1:34">
      <c r="A846" t="s">
        <v>17993</v>
      </c>
      <c r="B846">
        <v>2956224</v>
      </c>
      <c r="C846" t="s">
        <v>17994</v>
      </c>
      <c r="D846" t="s">
        <v>17995</v>
      </c>
      <c r="E846" t="s">
        <v>242</v>
      </c>
      <c r="F846">
        <v>23</v>
      </c>
      <c r="G846" t="s">
        <v>227</v>
      </c>
      <c r="H846">
        <v>19078</v>
      </c>
      <c r="I846" t="s">
        <v>9642</v>
      </c>
      <c r="J846" t="s">
        <v>9642</v>
      </c>
      <c r="K846" t="s">
        <v>9643</v>
      </c>
      <c r="L846">
        <v>19770806</v>
      </c>
      <c r="M846" t="s">
        <v>17993</v>
      </c>
      <c r="N846">
        <v>230065</v>
      </c>
      <c r="Q846" t="s">
        <v>248</v>
      </c>
      <c r="S846" t="s">
        <v>8460</v>
      </c>
      <c r="T846" t="s">
        <v>17996</v>
      </c>
      <c r="U846" t="s">
        <v>227</v>
      </c>
      <c r="V846" t="s">
        <v>17997</v>
      </c>
      <c r="X846" t="s">
        <v>228</v>
      </c>
      <c r="Z846" t="s">
        <v>229</v>
      </c>
      <c r="AA846" t="s">
        <v>17998</v>
      </c>
      <c r="AB846" t="s">
        <v>227</v>
      </c>
      <c r="AD846" t="s">
        <v>11683</v>
      </c>
      <c r="AF846" t="s">
        <v>2545</v>
      </c>
      <c r="AG846" t="s">
        <v>253</v>
      </c>
      <c r="AH846" t="s">
        <v>227</v>
      </c>
    </row>
    <row r="847" spans="1:34">
      <c r="A847" t="s">
        <v>17999</v>
      </c>
      <c r="B847">
        <v>3121077</v>
      </c>
      <c r="C847" t="s">
        <v>18000</v>
      </c>
      <c r="D847" t="s">
        <v>18001</v>
      </c>
      <c r="E847" t="s">
        <v>242</v>
      </c>
      <c r="F847">
        <v>23</v>
      </c>
      <c r="G847" t="s">
        <v>227</v>
      </c>
      <c r="H847">
        <v>19078</v>
      </c>
      <c r="I847" t="s">
        <v>9642</v>
      </c>
      <c r="J847" t="s">
        <v>9642</v>
      </c>
      <c r="K847" t="s">
        <v>9643</v>
      </c>
      <c r="L847">
        <v>19501002</v>
      </c>
      <c r="M847" t="s">
        <v>17999</v>
      </c>
      <c r="N847">
        <v>230065</v>
      </c>
      <c r="Q847" t="s">
        <v>248</v>
      </c>
      <c r="S847" t="s">
        <v>8460</v>
      </c>
      <c r="T847" t="s">
        <v>11765</v>
      </c>
      <c r="U847" t="s">
        <v>227</v>
      </c>
      <c r="V847" t="s">
        <v>18002</v>
      </c>
      <c r="X847" t="s">
        <v>267</v>
      </c>
      <c r="Z847" t="s">
        <v>229</v>
      </c>
      <c r="AA847" t="s">
        <v>18003</v>
      </c>
      <c r="AB847" t="s">
        <v>1100</v>
      </c>
      <c r="AD847" t="s">
        <v>1100</v>
      </c>
      <c r="AF847" t="s">
        <v>2545</v>
      </c>
      <c r="AG847" t="s">
        <v>253</v>
      </c>
      <c r="AH847" t="s">
        <v>227</v>
      </c>
    </row>
    <row r="848" spans="1:34">
      <c r="A848" t="s">
        <v>18004</v>
      </c>
      <c r="B848">
        <v>2956628</v>
      </c>
      <c r="C848" t="s">
        <v>18005</v>
      </c>
      <c r="D848" t="s">
        <v>18006</v>
      </c>
      <c r="E848" t="s">
        <v>242</v>
      </c>
      <c r="F848">
        <v>23</v>
      </c>
      <c r="G848" t="s">
        <v>227</v>
      </c>
      <c r="H848">
        <v>19078</v>
      </c>
      <c r="I848" t="s">
        <v>9642</v>
      </c>
      <c r="J848" t="s">
        <v>9642</v>
      </c>
      <c r="K848" t="s">
        <v>9643</v>
      </c>
      <c r="L848">
        <v>19860725</v>
      </c>
      <c r="M848" t="s">
        <v>18004</v>
      </c>
      <c r="N848">
        <v>230065</v>
      </c>
      <c r="Q848" t="s">
        <v>248</v>
      </c>
      <c r="S848" t="s">
        <v>8460</v>
      </c>
      <c r="T848" t="s">
        <v>11692</v>
      </c>
      <c r="U848" t="s">
        <v>227</v>
      </c>
      <c r="V848" t="s">
        <v>18007</v>
      </c>
      <c r="X848" t="s">
        <v>228</v>
      </c>
      <c r="Z848" t="s">
        <v>229</v>
      </c>
      <c r="AA848" t="s">
        <v>18008</v>
      </c>
      <c r="AB848" t="s">
        <v>265</v>
      </c>
      <c r="AD848" t="s">
        <v>265</v>
      </c>
      <c r="AF848" t="s">
        <v>2545</v>
      </c>
      <c r="AG848" t="s">
        <v>253</v>
      </c>
      <c r="AH848" t="s">
        <v>227</v>
      </c>
    </row>
    <row r="849" spans="1:34">
      <c r="A849" t="s">
        <v>18009</v>
      </c>
      <c r="B849">
        <v>45648431</v>
      </c>
      <c r="C849" t="s">
        <v>18010</v>
      </c>
      <c r="D849" t="s">
        <v>18011</v>
      </c>
      <c r="E849" t="s">
        <v>242</v>
      </c>
      <c r="F849">
        <v>23</v>
      </c>
      <c r="G849" t="s">
        <v>227</v>
      </c>
      <c r="H849">
        <v>19078</v>
      </c>
      <c r="I849" t="s">
        <v>9642</v>
      </c>
      <c r="J849" t="s">
        <v>9642</v>
      </c>
      <c r="K849" t="s">
        <v>9643</v>
      </c>
      <c r="L849">
        <v>19850326</v>
      </c>
      <c r="M849" t="s">
        <v>18009</v>
      </c>
      <c r="N849">
        <v>230065</v>
      </c>
      <c r="Q849" t="s">
        <v>248</v>
      </c>
      <c r="S849" t="s">
        <v>8460</v>
      </c>
      <c r="T849" t="s">
        <v>10755</v>
      </c>
      <c r="U849" t="s">
        <v>227</v>
      </c>
      <c r="V849" t="s">
        <v>18012</v>
      </c>
      <c r="W849" t="s">
        <v>18013</v>
      </c>
      <c r="X849" t="s">
        <v>228</v>
      </c>
      <c r="Z849" t="s">
        <v>229</v>
      </c>
      <c r="AA849" t="s">
        <v>18014</v>
      </c>
      <c r="AB849" t="s">
        <v>1020</v>
      </c>
      <c r="AF849" t="s">
        <v>2545</v>
      </c>
      <c r="AG849" t="s">
        <v>253</v>
      </c>
      <c r="AH849" t="s">
        <v>227</v>
      </c>
    </row>
    <row r="850" spans="1:34">
      <c r="A850" t="s">
        <v>18015</v>
      </c>
      <c r="B850">
        <v>2956830</v>
      </c>
      <c r="C850" t="s">
        <v>18016</v>
      </c>
      <c r="D850" t="s">
        <v>18017</v>
      </c>
      <c r="E850" t="s">
        <v>242</v>
      </c>
      <c r="F850">
        <v>23</v>
      </c>
      <c r="G850" t="s">
        <v>227</v>
      </c>
      <c r="H850">
        <v>19078</v>
      </c>
      <c r="I850" t="s">
        <v>9642</v>
      </c>
      <c r="J850" t="s">
        <v>9642</v>
      </c>
      <c r="K850" t="s">
        <v>9643</v>
      </c>
      <c r="L850">
        <v>19880413</v>
      </c>
      <c r="M850" t="s">
        <v>18015</v>
      </c>
      <c r="N850">
        <v>230065</v>
      </c>
      <c r="Q850" t="s">
        <v>248</v>
      </c>
      <c r="S850" t="s">
        <v>8460</v>
      </c>
      <c r="T850" t="s">
        <v>9644</v>
      </c>
      <c r="U850" t="s">
        <v>227</v>
      </c>
      <c r="V850" t="s">
        <v>17520</v>
      </c>
      <c r="W850" t="s">
        <v>18018</v>
      </c>
      <c r="X850" t="s">
        <v>228</v>
      </c>
      <c r="Z850" t="s">
        <v>229</v>
      </c>
      <c r="AA850" t="s">
        <v>18019</v>
      </c>
      <c r="AB850" t="s">
        <v>1073</v>
      </c>
      <c r="AD850" t="s">
        <v>1073</v>
      </c>
      <c r="AF850" t="s">
        <v>2545</v>
      </c>
      <c r="AG850" t="s">
        <v>253</v>
      </c>
      <c r="AH850" t="s">
        <v>227</v>
      </c>
    </row>
    <row r="851" spans="1:34">
      <c r="A851" t="s">
        <v>18020</v>
      </c>
      <c r="B851">
        <v>2955930</v>
      </c>
      <c r="C851" t="s">
        <v>18021</v>
      </c>
      <c r="D851" t="s">
        <v>18022</v>
      </c>
      <c r="E851" t="s">
        <v>242</v>
      </c>
      <c r="F851">
        <v>23</v>
      </c>
      <c r="G851" t="s">
        <v>227</v>
      </c>
      <c r="H851">
        <v>19078</v>
      </c>
      <c r="I851" t="s">
        <v>9642</v>
      </c>
      <c r="J851" t="s">
        <v>9642</v>
      </c>
      <c r="K851" t="s">
        <v>9643</v>
      </c>
      <c r="L851">
        <v>19850622</v>
      </c>
      <c r="M851" t="s">
        <v>18020</v>
      </c>
      <c r="N851">
        <v>230065</v>
      </c>
      <c r="Q851" t="s">
        <v>248</v>
      </c>
      <c r="S851" t="s">
        <v>8460</v>
      </c>
      <c r="T851" t="s">
        <v>10827</v>
      </c>
      <c r="U851" t="s">
        <v>227</v>
      </c>
      <c r="V851" t="s">
        <v>18023</v>
      </c>
      <c r="X851" t="s">
        <v>228</v>
      </c>
      <c r="Z851" t="s">
        <v>229</v>
      </c>
      <c r="AA851" t="s">
        <v>18024</v>
      </c>
      <c r="AB851" t="s">
        <v>11033</v>
      </c>
      <c r="AD851" t="s">
        <v>11033</v>
      </c>
      <c r="AF851" t="s">
        <v>2545</v>
      </c>
      <c r="AG851" t="s">
        <v>253</v>
      </c>
      <c r="AH851" t="s">
        <v>227</v>
      </c>
    </row>
    <row r="852" spans="1:34">
      <c r="A852" t="s">
        <v>18025</v>
      </c>
      <c r="B852">
        <v>2956022</v>
      </c>
      <c r="C852" t="s">
        <v>18026</v>
      </c>
      <c r="D852" t="s">
        <v>18027</v>
      </c>
      <c r="E852" t="s">
        <v>242</v>
      </c>
      <c r="F852">
        <v>23</v>
      </c>
      <c r="G852" t="s">
        <v>227</v>
      </c>
      <c r="H852">
        <v>19078</v>
      </c>
      <c r="I852" t="s">
        <v>9642</v>
      </c>
      <c r="J852" t="s">
        <v>9642</v>
      </c>
      <c r="K852" t="s">
        <v>9643</v>
      </c>
      <c r="L852">
        <v>19800304</v>
      </c>
      <c r="M852" t="s">
        <v>18025</v>
      </c>
      <c r="N852">
        <v>230065</v>
      </c>
      <c r="Q852" t="s">
        <v>248</v>
      </c>
      <c r="S852" t="s">
        <v>8460</v>
      </c>
      <c r="T852" t="s">
        <v>13727</v>
      </c>
      <c r="U852" t="s">
        <v>227</v>
      </c>
      <c r="V852" t="s">
        <v>18028</v>
      </c>
      <c r="X852" t="s">
        <v>228</v>
      </c>
      <c r="Z852" t="s">
        <v>229</v>
      </c>
      <c r="AA852" t="s">
        <v>18029</v>
      </c>
      <c r="AB852" t="s">
        <v>1008</v>
      </c>
      <c r="AD852" t="s">
        <v>1008</v>
      </c>
      <c r="AF852" t="s">
        <v>2545</v>
      </c>
      <c r="AG852" t="s">
        <v>253</v>
      </c>
      <c r="AH852" t="s">
        <v>227</v>
      </c>
    </row>
    <row r="853" spans="1:34">
      <c r="A853" t="s">
        <v>18030</v>
      </c>
      <c r="B853">
        <v>2961321</v>
      </c>
      <c r="C853" t="s">
        <v>18031</v>
      </c>
      <c r="D853" t="s">
        <v>18032</v>
      </c>
      <c r="E853" t="s">
        <v>242</v>
      </c>
      <c r="F853">
        <v>23</v>
      </c>
      <c r="G853" t="s">
        <v>227</v>
      </c>
      <c r="H853">
        <v>19078</v>
      </c>
      <c r="I853" t="s">
        <v>9642</v>
      </c>
      <c r="J853" t="s">
        <v>9642</v>
      </c>
      <c r="K853" t="s">
        <v>9643</v>
      </c>
      <c r="L853">
        <v>19661214</v>
      </c>
      <c r="M853" t="s">
        <v>18030</v>
      </c>
      <c r="N853">
        <v>230065</v>
      </c>
      <c r="Q853" t="s">
        <v>248</v>
      </c>
      <c r="S853" t="s">
        <v>8460</v>
      </c>
      <c r="T853" t="s">
        <v>18033</v>
      </c>
      <c r="U853" t="s">
        <v>227</v>
      </c>
      <c r="V853" t="s">
        <v>18034</v>
      </c>
      <c r="X853" t="s">
        <v>228</v>
      </c>
      <c r="Z853" t="s">
        <v>229</v>
      </c>
      <c r="AA853" t="s">
        <v>18035</v>
      </c>
      <c r="AB853" t="s">
        <v>2147</v>
      </c>
      <c r="AD853" t="s">
        <v>2147</v>
      </c>
      <c r="AF853" t="s">
        <v>17659</v>
      </c>
      <c r="AG853" t="s">
        <v>253</v>
      </c>
      <c r="AH853" t="s">
        <v>227</v>
      </c>
    </row>
    <row r="854" spans="1:34">
      <c r="A854" t="s">
        <v>18036</v>
      </c>
      <c r="B854">
        <v>24732523</v>
      </c>
      <c r="C854" t="s">
        <v>18037</v>
      </c>
      <c r="D854" t="s">
        <v>18038</v>
      </c>
      <c r="E854" t="s">
        <v>242</v>
      </c>
      <c r="F854">
        <v>23</v>
      </c>
      <c r="G854" t="s">
        <v>227</v>
      </c>
      <c r="H854">
        <v>19078</v>
      </c>
      <c r="I854" t="s">
        <v>9642</v>
      </c>
      <c r="J854" t="s">
        <v>9642</v>
      </c>
      <c r="K854" t="s">
        <v>9643</v>
      </c>
      <c r="L854">
        <v>19870531</v>
      </c>
      <c r="M854" t="s">
        <v>18036</v>
      </c>
      <c r="N854">
        <v>230065</v>
      </c>
      <c r="Q854" t="s">
        <v>248</v>
      </c>
      <c r="S854" t="s">
        <v>8460</v>
      </c>
      <c r="T854" t="s">
        <v>16565</v>
      </c>
      <c r="U854" t="s">
        <v>227</v>
      </c>
      <c r="V854" t="s">
        <v>18039</v>
      </c>
      <c r="W854" t="s">
        <v>18040</v>
      </c>
      <c r="X854" t="s">
        <v>228</v>
      </c>
      <c r="Z854" t="s">
        <v>229</v>
      </c>
      <c r="AA854" t="s">
        <v>18041</v>
      </c>
      <c r="AB854" t="s">
        <v>227</v>
      </c>
      <c r="AF854" t="s">
        <v>2545</v>
      </c>
      <c r="AG854" t="s">
        <v>253</v>
      </c>
      <c r="AH854" t="s">
        <v>227</v>
      </c>
    </row>
    <row r="855" spans="1:34">
      <c r="A855" t="s">
        <v>18042</v>
      </c>
      <c r="B855">
        <v>3121310</v>
      </c>
      <c r="C855" t="s">
        <v>18043</v>
      </c>
      <c r="D855" t="s">
        <v>18044</v>
      </c>
      <c r="E855" t="s">
        <v>242</v>
      </c>
      <c r="F855">
        <v>23</v>
      </c>
      <c r="G855" t="s">
        <v>227</v>
      </c>
      <c r="H855">
        <v>19078</v>
      </c>
      <c r="I855" t="s">
        <v>9642</v>
      </c>
      <c r="J855" t="s">
        <v>9642</v>
      </c>
      <c r="K855" t="s">
        <v>9643</v>
      </c>
      <c r="L855">
        <v>19811208</v>
      </c>
      <c r="M855" t="s">
        <v>18042</v>
      </c>
      <c r="N855">
        <v>230065</v>
      </c>
      <c r="Q855" t="s">
        <v>248</v>
      </c>
      <c r="S855" t="s">
        <v>8460</v>
      </c>
      <c r="T855" t="s">
        <v>18045</v>
      </c>
      <c r="U855" t="s">
        <v>227</v>
      </c>
      <c r="V855" t="s">
        <v>18046</v>
      </c>
      <c r="W855" t="s">
        <v>18047</v>
      </c>
      <c r="X855" t="s">
        <v>228</v>
      </c>
      <c r="Z855" t="s">
        <v>229</v>
      </c>
      <c r="AA855" t="s">
        <v>18048</v>
      </c>
      <c r="AB855" t="s">
        <v>227</v>
      </c>
      <c r="AD855" t="s">
        <v>227</v>
      </c>
      <c r="AF855" t="s">
        <v>2545</v>
      </c>
      <c r="AG855" t="s">
        <v>253</v>
      </c>
      <c r="AH855" t="s">
        <v>227</v>
      </c>
    </row>
    <row r="856" spans="1:34">
      <c r="A856" t="s">
        <v>18049</v>
      </c>
      <c r="B856">
        <v>58253427</v>
      </c>
      <c r="C856" t="s">
        <v>18050</v>
      </c>
      <c r="D856" t="s">
        <v>18051</v>
      </c>
      <c r="E856" t="s">
        <v>242</v>
      </c>
      <c r="F856">
        <v>23</v>
      </c>
      <c r="G856" t="s">
        <v>227</v>
      </c>
      <c r="H856">
        <v>19078</v>
      </c>
      <c r="I856" t="s">
        <v>9642</v>
      </c>
      <c r="J856" t="s">
        <v>9642</v>
      </c>
      <c r="K856" t="s">
        <v>9643</v>
      </c>
      <c r="L856">
        <v>19800129</v>
      </c>
      <c r="M856" t="s">
        <v>18049</v>
      </c>
      <c r="N856">
        <v>230065</v>
      </c>
      <c r="Q856" t="s">
        <v>248</v>
      </c>
      <c r="S856" t="s">
        <v>8460</v>
      </c>
      <c r="T856" t="s">
        <v>10546</v>
      </c>
      <c r="U856" t="s">
        <v>227</v>
      </c>
      <c r="V856" t="s">
        <v>18052</v>
      </c>
      <c r="W856" t="s">
        <v>18053</v>
      </c>
      <c r="X856" t="s">
        <v>228</v>
      </c>
      <c r="Z856" t="s">
        <v>229</v>
      </c>
      <c r="AA856" t="s">
        <v>18054</v>
      </c>
      <c r="AB856" t="s">
        <v>949</v>
      </c>
      <c r="AD856" t="s">
        <v>949</v>
      </c>
      <c r="AF856" t="s">
        <v>17659</v>
      </c>
      <c r="AG856" t="s">
        <v>253</v>
      </c>
      <c r="AH856" t="s">
        <v>227</v>
      </c>
    </row>
    <row r="857" spans="1:34">
      <c r="A857" t="s">
        <v>18055</v>
      </c>
      <c r="B857">
        <v>58254024</v>
      </c>
      <c r="C857" t="s">
        <v>18056</v>
      </c>
      <c r="D857" t="s">
        <v>11973</v>
      </c>
      <c r="E857" t="s">
        <v>242</v>
      </c>
      <c r="F857">
        <v>23</v>
      </c>
      <c r="G857" t="s">
        <v>227</v>
      </c>
      <c r="H857">
        <v>19078</v>
      </c>
      <c r="I857" t="s">
        <v>9642</v>
      </c>
      <c r="J857" t="s">
        <v>9642</v>
      </c>
      <c r="K857" t="s">
        <v>9643</v>
      </c>
      <c r="L857">
        <v>19861006</v>
      </c>
      <c r="M857" t="s">
        <v>18055</v>
      </c>
      <c r="N857">
        <v>230065</v>
      </c>
      <c r="Q857" t="s">
        <v>248</v>
      </c>
      <c r="S857" t="s">
        <v>8460</v>
      </c>
      <c r="T857" t="s">
        <v>18057</v>
      </c>
      <c r="U857" t="s">
        <v>227</v>
      </c>
      <c r="V857" t="s">
        <v>18058</v>
      </c>
      <c r="X857" t="s">
        <v>228</v>
      </c>
      <c r="Z857" t="s">
        <v>229</v>
      </c>
      <c r="AA857" t="s">
        <v>18059</v>
      </c>
      <c r="AB857" t="s">
        <v>11343</v>
      </c>
      <c r="AD857" t="s">
        <v>11343</v>
      </c>
      <c r="AF857" t="s">
        <v>17659</v>
      </c>
      <c r="AG857" t="s">
        <v>253</v>
      </c>
      <c r="AH857" t="s">
        <v>227</v>
      </c>
    </row>
    <row r="858" spans="1:34">
      <c r="A858" t="s">
        <v>18060</v>
      </c>
      <c r="B858">
        <v>2955526</v>
      </c>
      <c r="C858" t="s">
        <v>18061</v>
      </c>
      <c r="D858" t="s">
        <v>17306</v>
      </c>
      <c r="E858" t="s">
        <v>242</v>
      </c>
      <c r="F858">
        <v>23</v>
      </c>
      <c r="G858" t="s">
        <v>227</v>
      </c>
      <c r="H858">
        <v>19078</v>
      </c>
      <c r="I858" t="s">
        <v>9642</v>
      </c>
      <c r="J858" t="s">
        <v>9642</v>
      </c>
      <c r="K858" t="s">
        <v>9643</v>
      </c>
      <c r="L858">
        <v>19740811</v>
      </c>
      <c r="M858" t="s">
        <v>18060</v>
      </c>
      <c r="N858">
        <v>230065</v>
      </c>
      <c r="Q858" t="s">
        <v>248</v>
      </c>
      <c r="S858" t="s">
        <v>8460</v>
      </c>
      <c r="T858" t="s">
        <v>1813</v>
      </c>
      <c r="U858" t="s">
        <v>227</v>
      </c>
      <c r="V858" t="s">
        <v>18062</v>
      </c>
      <c r="X858" t="s">
        <v>228</v>
      </c>
      <c r="Z858" t="s">
        <v>229</v>
      </c>
      <c r="AA858" t="s">
        <v>18063</v>
      </c>
      <c r="AB858" t="s">
        <v>999</v>
      </c>
      <c r="AD858" t="s">
        <v>999</v>
      </c>
      <c r="AF858" t="s">
        <v>18064</v>
      </c>
      <c r="AG858" t="s">
        <v>253</v>
      </c>
      <c r="AH858" t="s">
        <v>227</v>
      </c>
    </row>
    <row r="859" spans="1:34">
      <c r="A859" t="s">
        <v>18065</v>
      </c>
      <c r="B859">
        <v>2954929</v>
      </c>
      <c r="C859" t="s">
        <v>9647</v>
      </c>
      <c r="D859" t="s">
        <v>18066</v>
      </c>
      <c r="E859" t="s">
        <v>242</v>
      </c>
      <c r="F859">
        <v>23</v>
      </c>
      <c r="G859" t="s">
        <v>227</v>
      </c>
      <c r="H859">
        <v>19078</v>
      </c>
      <c r="I859" t="s">
        <v>9642</v>
      </c>
      <c r="J859" t="s">
        <v>9642</v>
      </c>
      <c r="K859" t="s">
        <v>9643</v>
      </c>
      <c r="L859">
        <v>19680227</v>
      </c>
      <c r="M859" t="s">
        <v>18065</v>
      </c>
      <c r="N859">
        <v>230065</v>
      </c>
      <c r="Q859" t="s">
        <v>248</v>
      </c>
      <c r="S859" t="s">
        <v>8460</v>
      </c>
      <c r="T859" t="s">
        <v>9644</v>
      </c>
      <c r="U859" t="s">
        <v>227</v>
      </c>
      <c r="V859" t="s">
        <v>18067</v>
      </c>
      <c r="W859" t="s">
        <v>18068</v>
      </c>
      <c r="X859" t="s">
        <v>228</v>
      </c>
      <c r="Y859" t="s">
        <v>18069</v>
      </c>
      <c r="Z859" t="s">
        <v>680</v>
      </c>
      <c r="AA859" t="s">
        <v>18070</v>
      </c>
      <c r="AB859" t="s">
        <v>962</v>
      </c>
      <c r="AD859" t="s">
        <v>962</v>
      </c>
      <c r="AF859" t="s">
        <v>2545</v>
      </c>
      <c r="AG859" t="s">
        <v>17371</v>
      </c>
      <c r="AH859" t="s">
        <v>227</v>
      </c>
    </row>
    <row r="860" spans="1:34">
      <c r="A860" t="s">
        <v>18071</v>
      </c>
      <c r="B860">
        <v>96809840</v>
      </c>
      <c r="C860" t="s">
        <v>18072</v>
      </c>
      <c r="D860" t="s">
        <v>18073</v>
      </c>
      <c r="E860" t="s">
        <v>242</v>
      </c>
      <c r="F860">
        <v>23</v>
      </c>
      <c r="G860" t="s">
        <v>227</v>
      </c>
      <c r="H860">
        <v>19078</v>
      </c>
      <c r="I860" t="s">
        <v>9642</v>
      </c>
      <c r="J860" t="s">
        <v>9642</v>
      </c>
      <c r="K860" t="s">
        <v>9643</v>
      </c>
      <c r="L860">
        <v>19841213</v>
      </c>
      <c r="M860" t="s">
        <v>18071</v>
      </c>
      <c r="N860">
        <v>230065</v>
      </c>
      <c r="Q860" t="s">
        <v>248</v>
      </c>
      <c r="S860" t="s">
        <v>8460</v>
      </c>
      <c r="T860" t="s">
        <v>10755</v>
      </c>
      <c r="U860" t="s">
        <v>227</v>
      </c>
      <c r="V860" t="s">
        <v>18074</v>
      </c>
      <c r="W860" t="s">
        <v>18075</v>
      </c>
      <c r="X860" t="s">
        <v>228</v>
      </c>
      <c r="Z860" t="s">
        <v>229</v>
      </c>
      <c r="AB860" t="s">
        <v>1008</v>
      </c>
      <c r="AG860" t="s">
        <v>253</v>
      </c>
    </row>
    <row r="861" spans="1:34">
      <c r="A861" t="s">
        <v>18076</v>
      </c>
      <c r="B861">
        <v>30330211</v>
      </c>
      <c r="C861" t="s">
        <v>18077</v>
      </c>
      <c r="D861" t="s">
        <v>18078</v>
      </c>
      <c r="E861" t="s">
        <v>242</v>
      </c>
      <c r="F861">
        <v>23</v>
      </c>
      <c r="G861" t="s">
        <v>227</v>
      </c>
      <c r="H861">
        <v>19078</v>
      </c>
      <c r="I861" t="s">
        <v>9642</v>
      </c>
      <c r="J861" t="s">
        <v>9642</v>
      </c>
      <c r="K861" t="s">
        <v>9643</v>
      </c>
      <c r="L861">
        <v>19960315</v>
      </c>
      <c r="M861" t="s">
        <v>18076</v>
      </c>
      <c r="N861">
        <v>230065</v>
      </c>
      <c r="Q861" t="s">
        <v>248</v>
      </c>
      <c r="S861" t="s">
        <v>8460</v>
      </c>
      <c r="T861" t="s">
        <v>9644</v>
      </c>
      <c r="U861" t="s">
        <v>227</v>
      </c>
      <c r="V861" t="s">
        <v>18079</v>
      </c>
      <c r="W861" t="s">
        <v>18080</v>
      </c>
      <c r="X861" t="s">
        <v>228</v>
      </c>
      <c r="Z861" t="s">
        <v>229</v>
      </c>
      <c r="AA861" t="s">
        <v>18081</v>
      </c>
      <c r="AB861" t="s">
        <v>227</v>
      </c>
      <c r="AF861" t="s">
        <v>17659</v>
      </c>
      <c r="AG861" t="s">
        <v>253</v>
      </c>
      <c r="AH861" t="s">
        <v>227</v>
      </c>
    </row>
    <row r="862" spans="1:34">
      <c r="A862" t="s">
        <v>18082</v>
      </c>
      <c r="B862">
        <v>84968641</v>
      </c>
      <c r="C862" t="s">
        <v>18083</v>
      </c>
      <c r="D862" t="s">
        <v>18083</v>
      </c>
      <c r="E862" t="s">
        <v>242</v>
      </c>
      <c r="F862">
        <v>23</v>
      </c>
      <c r="G862" t="s">
        <v>227</v>
      </c>
      <c r="H862">
        <v>8258</v>
      </c>
      <c r="I862" t="s">
        <v>9655</v>
      </c>
      <c r="J862" t="s">
        <v>9654</v>
      </c>
      <c r="K862" t="s">
        <v>9656</v>
      </c>
      <c r="L862">
        <v>19980209</v>
      </c>
      <c r="M862" t="s">
        <v>18082</v>
      </c>
      <c r="N862">
        <v>230190</v>
      </c>
      <c r="Q862" t="s">
        <v>248</v>
      </c>
      <c r="S862" t="s">
        <v>8460</v>
      </c>
      <c r="T862" t="s">
        <v>18084</v>
      </c>
      <c r="U862" t="s">
        <v>227</v>
      </c>
      <c r="V862" t="s">
        <v>18085</v>
      </c>
      <c r="W862" t="s">
        <v>18086</v>
      </c>
      <c r="X862" t="s">
        <v>228</v>
      </c>
      <c r="Z862" t="s">
        <v>229</v>
      </c>
      <c r="AB862" t="s">
        <v>971</v>
      </c>
      <c r="AD862" t="s">
        <v>971</v>
      </c>
      <c r="AG862" t="s">
        <v>253</v>
      </c>
    </row>
    <row r="863" spans="1:34">
      <c r="A863" t="s">
        <v>18087</v>
      </c>
      <c r="B863">
        <v>3012915</v>
      </c>
      <c r="C863" t="s">
        <v>9659</v>
      </c>
      <c r="D863" t="s">
        <v>18088</v>
      </c>
      <c r="E863" t="s">
        <v>242</v>
      </c>
      <c r="F863">
        <v>23</v>
      </c>
      <c r="G863" t="s">
        <v>227</v>
      </c>
      <c r="H863">
        <v>8258</v>
      </c>
      <c r="I863" t="s">
        <v>9655</v>
      </c>
      <c r="J863" t="s">
        <v>9654</v>
      </c>
      <c r="K863" t="s">
        <v>9656</v>
      </c>
      <c r="L863">
        <v>19740607</v>
      </c>
      <c r="M863" t="s">
        <v>18087</v>
      </c>
      <c r="N863">
        <v>230190</v>
      </c>
      <c r="Q863" t="s">
        <v>248</v>
      </c>
      <c r="S863" t="s">
        <v>8460</v>
      </c>
      <c r="T863" t="s">
        <v>9657</v>
      </c>
      <c r="U863" t="s">
        <v>227</v>
      </c>
      <c r="V863" t="s">
        <v>18089</v>
      </c>
      <c r="W863" t="s">
        <v>18090</v>
      </c>
      <c r="X863" t="s">
        <v>228</v>
      </c>
      <c r="Z863" t="s">
        <v>229</v>
      </c>
      <c r="AG863" t="s">
        <v>253</v>
      </c>
    </row>
    <row r="864" spans="1:34">
      <c r="A864" t="s">
        <v>18091</v>
      </c>
      <c r="B864">
        <v>58476131</v>
      </c>
      <c r="C864" t="s">
        <v>18092</v>
      </c>
      <c r="D864" t="s">
        <v>18093</v>
      </c>
      <c r="E864" t="s">
        <v>242</v>
      </c>
      <c r="F864">
        <v>23</v>
      </c>
      <c r="G864" t="s">
        <v>227</v>
      </c>
      <c r="H864">
        <v>8258</v>
      </c>
      <c r="I864" t="s">
        <v>9655</v>
      </c>
      <c r="J864" t="s">
        <v>9654</v>
      </c>
      <c r="K864" t="s">
        <v>9656</v>
      </c>
      <c r="L864">
        <v>19900518</v>
      </c>
      <c r="M864" t="s">
        <v>18091</v>
      </c>
      <c r="N864">
        <v>230190</v>
      </c>
      <c r="Q864" t="s">
        <v>248</v>
      </c>
      <c r="S864" t="s">
        <v>8460</v>
      </c>
      <c r="T864" t="s">
        <v>18084</v>
      </c>
      <c r="U864" t="s">
        <v>227</v>
      </c>
      <c r="V864" t="s">
        <v>18085</v>
      </c>
      <c r="W864" t="s">
        <v>18086</v>
      </c>
      <c r="X864" t="s">
        <v>228</v>
      </c>
      <c r="Z864" t="s">
        <v>229</v>
      </c>
      <c r="AB864" t="s">
        <v>265</v>
      </c>
      <c r="AD864" t="s">
        <v>265</v>
      </c>
      <c r="AG864" t="s">
        <v>253</v>
      </c>
    </row>
    <row r="865" spans="1:33">
      <c r="A865" t="s">
        <v>18094</v>
      </c>
      <c r="B865">
        <v>3011611</v>
      </c>
      <c r="C865" t="s">
        <v>18095</v>
      </c>
      <c r="D865" t="s">
        <v>18096</v>
      </c>
      <c r="E865" t="s">
        <v>242</v>
      </c>
      <c r="F865">
        <v>23</v>
      </c>
      <c r="G865" t="s">
        <v>227</v>
      </c>
      <c r="H865">
        <v>8258</v>
      </c>
      <c r="I865" t="s">
        <v>9655</v>
      </c>
      <c r="J865" t="s">
        <v>9654</v>
      </c>
      <c r="K865" t="s">
        <v>9656</v>
      </c>
      <c r="L865">
        <v>19830708</v>
      </c>
      <c r="M865" t="s">
        <v>18094</v>
      </c>
      <c r="N865">
        <v>230190</v>
      </c>
      <c r="Q865" t="s">
        <v>248</v>
      </c>
      <c r="S865" t="s">
        <v>8460</v>
      </c>
      <c r="T865" t="s">
        <v>18084</v>
      </c>
      <c r="U865" t="s">
        <v>227</v>
      </c>
      <c r="V865" t="s">
        <v>18085</v>
      </c>
      <c r="W865" t="s">
        <v>18086</v>
      </c>
      <c r="X865" t="s">
        <v>228</v>
      </c>
      <c r="Z865" t="s">
        <v>229</v>
      </c>
      <c r="AG865" t="s">
        <v>253</v>
      </c>
    </row>
    <row r="866" spans="1:33">
      <c r="A866" t="s">
        <v>18097</v>
      </c>
      <c r="B866">
        <v>2747929</v>
      </c>
      <c r="C866" t="s">
        <v>18098</v>
      </c>
      <c r="D866" t="s">
        <v>18099</v>
      </c>
      <c r="E866" t="s">
        <v>242</v>
      </c>
      <c r="F866">
        <v>23</v>
      </c>
      <c r="G866" t="s">
        <v>227</v>
      </c>
      <c r="H866">
        <v>8258</v>
      </c>
      <c r="I866" t="s">
        <v>9655</v>
      </c>
      <c r="J866" t="s">
        <v>9654</v>
      </c>
      <c r="K866" t="s">
        <v>9656</v>
      </c>
      <c r="L866">
        <v>19860927</v>
      </c>
      <c r="M866" t="s">
        <v>18097</v>
      </c>
      <c r="N866">
        <v>230190</v>
      </c>
      <c r="Q866" t="s">
        <v>248</v>
      </c>
      <c r="S866" t="s">
        <v>8460</v>
      </c>
      <c r="T866" t="s">
        <v>18084</v>
      </c>
      <c r="U866" t="s">
        <v>227</v>
      </c>
      <c r="V866" t="s">
        <v>18085</v>
      </c>
      <c r="W866" t="s">
        <v>18086</v>
      </c>
      <c r="X866" t="s">
        <v>228</v>
      </c>
      <c r="Z866" t="s">
        <v>229</v>
      </c>
      <c r="AG866" t="s">
        <v>253</v>
      </c>
    </row>
    <row r="867" spans="1:33">
      <c r="A867" t="s">
        <v>18100</v>
      </c>
      <c r="B867">
        <v>3011914</v>
      </c>
      <c r="C867" t="s">
        <v>18101</v>
      </c>
      <c r="D867" t="s">
        <v>18102</v>
      </c>
      <c r="E867" t="s">
        <v>242</v>
      </c>
      <c r="F867">
        <v>23</v>
      </c>
      <c r="G867" t="s">
        <v>227</v>
      </c>
      <c r="H867">
        <v>8258</v>
      </c>
      <c r="I867" t="s">
        <v>9655</v>
      </c>
      <c r="J867" t="s">
        <v>9654</v>
      </c>
      <c r="K867" t="s">
        <v>9656</v>
      </c>
      <c r="L867">
        <v>19870613</v>
      </c>
      <c r="M867" t="s">
        <v>18100</v>
      </c>
      <c r="N867">
        <v>230190</v>
      </c>
      <c r="Q867" t="s">
        <v>248</v>
      </c>
      <c r="S867" t="s">
        <v>8460</v>
      </c>
      <c r="T867" t="s">
        <v>18084</v>
      </c>
      <c r="U867" t="s">
        <v>227</v>
      </c>
      <c r="V867" t="s">
        <v>18085</v>
      </c>
      <c r="W867" t="s">
        <v>18086</v>
      </c>
      <c r="X867" t="s">
        <v>228</v>
      </c>
      <c r="Z867" t="s">
        <v>229</v>
      </c>
      <c r="AG867" t="s">
        <v>253</v>
      </c>
    </row>
    <row r="868" spans="1:33">
      <c r="A868" t="s">
        <v>18103</v>
      </c>
      <c r="B868">
        <v>3013299</v>
      </c>
      <c r="C868" t="s">
        <v>18104</v>
      </c>
      <c r="D868" t="s">
        <v>18105</v>
      </c>
      <c r="E868" t="s">
        <v>242</v>
      </c>
      <c r="F868">
        <v>23</v>
      </c>
      <c r="G868" t="s">
        <v>227</v>
      </c>
      <c r="H868">
        <v>8258</v>
      </c>
      <c r="I868" t="s">
        <v>9655</v>
      </c>
      <c r="J868" t="s">
        <v>9654</v>
      </c>
      <c r="K868" t="s">
        <v>9656</v>
      </c>
      <c r="L868">
        <v>19810707</v>
      </c>
      <c r="M868" t="s">
        <v>18103</v>
      </c>
      <c r="N868">
        <v>230190</v>
      </c>
      <c r="Q868" t="s">
        <v>248</v>
      </c>
      <c r="S868" t="s">
        <v>8460</v>
      </c>
      <c r="T868" t="s">
        <v>18084</v>
      </c>
      <c r="U868" t="s">
        <v>227</v>
      </c>
      <c r="V868" t="s">
        <v>18085</v>
      </c>
      <c r="W868" t="s">
        <v>18086</v>
      </c>
      <c r="X868" t="s">
        <v>228</v>
      </c>
      <c r="Z868" t="s">
        <v>229</v>
      </c>
      <c r="AB868" t="s">
        <v>560</v>
      </c>
      <c r="AD868" t="s">
        <v>560</v>
      </c>
      <c r="AG868" t="s">
        <v>253</v>
      </c>
    </row>
    <row r="869" spans="1:33">
      <c r="A869" t="s">
        <v>18106</v>
      </c>
      <c r="B869">
        <v>14100814</v>
      </c>
      <c r="C869" t="s">
        <v>18107</v>
      </c>
      <c r="D869" t="s">
        <v>18108</v>
      </c>
      <c r="E869" t="s">
        <v>242</v>
      </c>
      <c r="F869">
        <v>23</v>
      </c>
      <c r="G869" t="s">
        <v>227</v>
      </c>
      <c r="H869">
        <v>8258</v>
      </c>
      <c r="I869" t="s">
        <v>9655</v>
      </c>
      <c r="J869" t="s">
        <v>9654</v>
      </c>
      <c r="K869" t="s">
        <v>9656</v>
      </c>
      <c r="L869">
        <v>19931023</v>
      </c>
      <c r="M869" t="s">
        <v>18106</v>
      </c>
      <c r="N869">
        <v>230190</v>
      </c>
      <c r="Q869" t="s">
        <v>248</v>
      </c>
      <c r="S869" t="s">
        <v>8460</v>
      </c>
      <c r="T869" t="s">
        <v>18084</v>
      </c>
      <c r="U869" t="s">
        <v>227</v>
      </c>
      <c r="V869" t="s">
        <v>18109</v>
      </c>
      <c r="W869" t="s">
        <v>18086</v>
      </c>
      <c r="X869" t="s">
        <v>228</v>
      </c>
      <c r="Z869" t="s">
        <v>229</v>
      </c>
      <c r="AB869" t="s">
        <v>1084</v>
      </c>
      <c r="AC869" t="s">
        <v>18110</v>
      </c>
      <c r="AD869" t="s">
        <v>1091</v>
      </c>
      <c r="AG869" t="s">
        <v>253</v>
      </c>
    </row>
    <row r="870" spans="1:33">
      <c r="A870" t="s">
        <v>18111</v>
      </c>
      <c r="B870">
        <v>3011712</v>
      </c>
      <c r="C870" t="s">
        <v>18112</v>
      </c>
      <c r="D870" t="s">
        <v>18113</v>
      </c>
      <c r="E870" t="s">
        <v>242</v>
      </c>
      <c r="F870">
        <v>23</v>
      </c>
      <c r="G870" t="s">
        <v>227</v>
      </c>
      <c r="H870">
        <v>8258</v>
      </c>
      <c r="I870" t="s">
        <v>9655</v>
      </c>
      <c r="J870" t="s">
        <v>9654</v>
      </c>
      <c r="K870" t="s">
        <v>9656</v>
      </c>
      <c r="L870">
        <v>19870601</v>
      </c>
      <c r="M870" t="s">
        <v>18111</v>
      </c>
      <c r="N870">
        <v>230190</v>
      </c>
      <c r="Q870" t="s">
        <v>248</v>
      </c>
      <c r="S870" t="s">
        <v>8460</v>
      </c>
      <c r="T870" t="s">
        <v>18084</v>
      </c>
      <c r="U870" t="s">
        <v>227</v>
      </c>
      <c r="V870" t="s">
        <v>18085</v>
      </c>
      <c r="W870" t="s">
        <v>18086</v>
      </c>
      <c r="X870" t="s">
        <v>228</v>
      </c>
      <c r="Z870" t="s">
        <v>229</v>
      </c>
      <c r="AG870" t="s">
        <v>253</v>
      </c>
    </row>
    <row r="871" spans="1:33">
      <c r="A871" t="s">
        <v>18114</v>
      </c>
      <c r="B871">
        <v>97228230</v>
      </c>
      <c r="C871" t="s">
        <v>18115</v>
      </c>
      <c r="D871" t="s">
        <v>18115</v>
      </c>
      <c r="E871" t="s">
        <v>242</v>
      </c>
      <c r="F871">
        <v>23</v>
      </c>
      <c r="G871" t="s">
        <v>227</v>
      </c>
      <c r="H871">
        <v>8258</v>
      </c>
      <c r="I871" t="s">
        <v>9655</v>
      </c>
      <c r="J871" t="s">
        <v>9654</v>
      </c>
      <c r="K871" t="s">
        <v>9656</v>
      </c>
      <c r="L871">
        <v>19960210</v>
      </c>
      <c r="M871" t="s">
        <v>18114</v>
      </c>
      <c r="N871">
        <v>230190</v>
      </c>
      <c r="Q871" t="s">
        <v>248</v>
      </c>
      <c r="S871" t="s">
        <v>8460</v>
      </c>
      <c r="T871" t="s">
        <v>18084</v>
      </c>
      <c r="U871" t="s">
        <v>227</v>
      </c>
      <c r="V871" t="s">
        <v>18085</v>
      </c>
      <c r="W871" t="s">
        <v>18086</v>
      </c>
      <c r="X871" t="s">
        <v>228</v>
      </c>
      <c r="Z871" t="s">
        <v>229</v>
      </c>
      <c r="AB871" t="s">
        <v>971</v>
      </c>
      <c r="AD871" t="s">
        <v>971</v>
      </c>
      <c r="AG871" t="s">
        <v>253</v>
      </c>
    </row>
    <row r="872" spans="1:33">
      <c r="A872" t="s">
        <v>18116</v>
      </c>
      <c r="B872">
        <v>71833830</v>
      </c>
      <c r="C872" t="s">
        <v>18117</v>
      </c>
      <c r="D872" t="s">
        <v>18118</v>
      </c>
      <c r="E872" t="s">
        <v>242</v>
      </c>
      <c r="F872">
        <v>23</v>
      </c>
      <c r="G872" t="s">
        <v>227</v>
      </c>
      <c r="H872">
        <v>8258</v>
      </c>
      <c r="I872" t="s">
        <v>9655</v>
      </c>
      <c r="J872" t="s">
        <v>9654</v>
      </c>
      <c r="K872" t="s">
        <v>9656</v>
      </c>
      <c r="L872">
        <v>19920925</v>
      </c>
      <c r="M872" t="s">
        <v>18116</v>
      </c>
      <c r="N872">
        <v>230190</v>
      </c>
      <c r="Q872" t="s">
        <v>248</v>
      </c>
      <c r="S872" t="s">
        <v>8460</v>
      </c>
      <c r="T872" t="s">
        <v>18084</v>
      </c>
      <c r="U872" t="s">
        <v>227</v>
      </c>
      <c r="V872" t="s">
        <v>18085</v>
      </c>
      <c r="W872" t="s">
        <v>18086</v>
      </c>
      <c r="X872" t="s">
        <v>228</v>
      </c>
      <c r="Z872" t="s">
        <v>229</v>
      </c>
      <c r="AB872" t="s">
        <v>778</v>
      </c>
      <c r="AC872" t="s">
        <v>18119</v>
      </c>
      <c r="AD872" t="s">
        <v>778</v>
      </c>
      <c r="AG872" t="s">
        <v>253</v>
      </c>
    </row>
    <row r="873" spans="1:33">
      <c r="A873" t="s">
        <v>18120</v>
      </c>
      <c r="B873">
        <v>15123315</v>
      </c>
      <c r="C873" t="s">
        <v>18121</v>
      </c>
      <c r="D873" t="s">
        <v>18122</v>
      </c>
      <c r="E873" t="s">
        <v>242</v>
      </c>
      <c r="F873">
        <v>23</v>
      </c>
      <c r="G873" t="s">
        <v>227</v>
      </c>
      <c r="H873">
        <v>8258</v>
      </c>
      <c r="I873" t="s">
        <v>9655</v>
      </c>
      <c r="J873" t="s">
        <v>9654</v>
      </c>
      <c r="K873" t="s">
        <v>9656</v>
      </c>
      <c r="L873">
        <v>19930607</v>
      </c>
      <c r="M873" t="s">
        <v>18120</v>
      </c>
      <c r="N873">
        <v>230190</v>
      </c>
      <c r="Q873" t="s">
        <v>248</v>
      </c>
      <c r="S873" t="s">
        <v>8460</v>
      </c>
      <c r="T873" t="s">
        <v>18084</v>
      </c>
      <c r="U873" t="s">
        <v>227</v>
      </c>
      <c r="V873" t="s">
        <v>18085</v>
      </c>
      <c r="W873" t="s">
        <v>18086</v>
      </c>
      <c r="X873" t="s">
        <v>228</v>
      </c>
      <c r="Z873" t="s">
        <v>229</v>
      </c>
      <c r="AB873" t="s">
        <v>778</v>
      </c>
      <c r="AC873" t="s">
        <v>18119</v>
      </c>
      <c r="AD873" t="s">
        <v>778</v>
      </c>
      <c r="AG873" t="s">
        <v>253</v>
      </c>
    </row>
    <row r="874" spans="1:33">
      <c r="A874" t="s">
        <v>18123</v>
      </c>
      <c r="B874">
        <v>3011510</v>
      </c>
      <c r="C874" t="s">
        <v>18124</v>
      </c>
      <c r="D874" t="s">
        <v>18125</v>
      </c>
      <c r="E874" t="s">
        <v>242</v>
      </c>
      <c r="F874">
        <v>23</v>
      </c>
      <c r="G874" t="s">
        <v>227</v>
      </c>
      <c r="H874">
        <v>8258</v>
      </c>
      <c r="I874" t="s">
        <v>9655</v>
      </c>
      <c r="J874" t="s">
        <v>9654</v>
      </c>
      <c r="K874" t="s">
        <v>9656</v>
      </c>
      <c r="L874">
        <v>19860428</v>
      </c>
      <c r="M874" t="s">
        <v>18123</v>
      </c>
      <c r="N874">
        <v>230190</v>
      </c>
      <c r="Q874" t="s">
        <v>248</v>
      </c>
      <c r="S874" t="s">
        <v>8460</v>
      </c>
      <c r="T874" t="s">
        <v>9657</v>
      </c>
      <c r="U874" t="s">
        <v>227</v>
      </c>
      <c r="V874" t="s">
        <v>18089</v>
      </c>
      <c r="W874" t="s">
        <v>18090</v>
      </c>
      <c r="X874" t="s">
        <v>228</v>
      </c>
      <c r="Y874" t="s">
        <v>9663</v>
      </c>
      <c r="Z874" t="s">
        <v>680</v>
      </c>
      <c r="AG874" t="s">
        <v>253</v>
      </c>
    </row>
    <row r="875" spans="1:33">
      <c r="A875" t="s">
        <v>18126</v>
      </c>
      <c r="B875">
        <v>7684328</v>
      </c>
      <c r="C875" t="s">
        <v>18127</v>
      </c>
      <c r="D875" t="s">
        <v>18128</v>
      </c>
      <c r="E875" t="s">
        <v>242</v>
      </c>
      <c r="F875">
        <v>23</v>
      </c>
      <c r="G875" t="s">
        <v>227</v>
      </c>
      <c r="H875">
        <v>8258</v>
      </c>
      <c r="I875" t="s">
        <v>9655</v>
      </c>
      <c r="J875" t="s">
        <v>9654</v>
      </c>
      <c r="K875" t="s">
        <v>9656</v>
      </c>
      <c r="L875">
        <v>19931119</v>
      </c>
      <c r="M875" t="s">
        <v>18126</v>
      </c>
      <c r="N875">
        <v>230190</v>
      </c>
      <c r="Q875" t="s">
        <v>248</v>
      </c>
      <c r="S875" t="s">
        <v>8460</v>
      </c>
      <c r="T875" t="s">
        <v>18084</v>
      </c>
      <c r="U875" t="s">
        <v>227</v>
      </c>
      <c r="V875" t="s">
        <v>18085</v>
      </c>
      <c r="W875" t="s">
        <v>18086</v>
      </c>
      <c r="X875" t="s">
        <v>228</v>
      </c>
      <c r="Z875" t="s">
        <v>229</v>
      </c>
      <c r="AB875" t="s">
        <v>999</v>
      </c>
      <c r="AC875" t="s">
        <v>321</v>
      </c>
      <c r="AD875" t="s">
        <v>999</v>
      </c>
      <c r="AG875" t="s">
        <v>253</v>
      </c>
    </row>
    <row r="876" spans="1:33">
      <c r="A876" t="s">
        <v>18129</v>
      </c>
      <c r="B876">
        <v>71760829</v>
      </c>
      <c r="C876" t="s">
        <v>18130</v>
      </c>
      <c r="D876" t="s">
        <v>18131</v>
      </c>
      <c r="E876" t="s">
        <v>242</v>
      </c>
      <c r="F876">
        <v>23</v>
      </c>
      <c r="G876" t="s">
        <v>227</v>
      </c>
      <c r="H876">
        <v>8258</v>
      </c>
      <c r="I876" t="s">
        <v>9655</v>
      </c>
      <c r="J876" t="s">
        <v>9654</v>
      </c>
      <c r="K876" t="s">
        <v>9656</v>
      </c>
      <c r="L876">
        <v>19920610</v>
      </c>
      <c r="M876" t="s">
        <v>18129</v>
      </c>
      <c r="N876">
        <v>230190</v>
      </c>
      <c r="Q876" t="s">
        <v>248</v>
      </c>
      <c r="S876" t="s">
        <v>8460</v>
      </c>
      <c r="T876" t="s">
        <v>18084</v>
      </c>
      <c r="U876" t="s">
        <v>227</v>
      </c>
      <c r="V876" t="s">
        <v>18085</v>
      </c>
      <c r="W876" t="s">
        <v>18086</v>
      </c>
      <c r="X876" t="s">
        <v>228</v>
      </c>
      <c r="Z876" t="s">
        <v>229</v>
      </c>
      <c r="AB876" t="s">
        <v>1008</v>
      </c>
      <c r="AC876" t="s">
        <v>18132</v>
      </c>
      <c r="AD876" t="s">
        <v>1008</v>
      </c>
      <c r="AG876" t="s">
        <v>253</v>
      </c>
    </row>
    <row r="877" spans="1:33">
      <c r="A877" t="s">
        <v>18133</v>
      </c>
      <c r="B877">
        <v>25076828</v>
      </c>
      <c r="C877" t="s">
        <v>18134</v>
      </c>
      <c r="D877" t="s">
        <v>18135</v>
      </c>
      <c r="E877" t="s">
        <v>242</v>
      </c>
      <c r="F877">
        <v>23</v>
      </c>
      <c r="G877" t="s">
        <v>227</v>
      </c>
      <c r="H877">
        <v>8258</v>
      </c>
      <c r="I877" t="s">
        <v>9655</v>
      </c>
      <c r="J877" t="s">
        <v>9654</v>
      </c>
      <c r="K877" t="s">
        <v>9656</v>
      </c>
      <c r="L877">
        <v>19770227</v>
      </c>
      <c r="M877" t="s">
        <v>18133</v>
      </c>
      <c r="N877">
        <v>230190</v>
      </c>
      <c r="Q877" t="s">
        <v>248</v>
      </c>
      <c r="S877" t="s">
        <v>8460</v>
      </c>
      <c r="T877" t="s">
        <v>9657</v>
      </c>
      <c r="U877" t="s">
        <v>227</v>
      </c>
      <c r="V877" t="s">
        <v>18089</v>
      </c>
      <c r="W877" t="s">
        <v>18090</v>
      </c>
      <c r="X877" t="s">
        <v>228</v>
      </c>
      <c r="Z877" t="s">
        <v>229</v>
      </c>
      <c r="AB877" t="s">
        <v>1091</v>
      </c>
      <c r="AD877" t="s">
        <v>1091</v>
      </c>
      <c r="AG877" t="s">
        <v>253</v>
      </c>
    </row>
    <row r="878" spans="1:33">
      <c r="A878" t="s">
        <v>18583</v>
      </c>
      <c r="B878">
        <v>10063515</v>
      </c>
      <c r="C878" t="s">
        <v>18584</v>
      </c>
      <c r="D878" t="s">
        <v>18585</v>
      </c>
      <c r="E878" t="s">
        <v>242</v>
      </c>
      <c r="F878">
        <v>23</v>
      </c>
      <c r="G878" t="s">
        <v>227</v>
      </c>
      <c r="H878">
        <v>8166</v>
      </c>
      <c r="I878" t="s">
        <v>9764</v>
      </c>
      <c r="J878" t="s">
        <v>9763</v>
      </c>
      <c r="K878" t="s">
        <v>9765</v>
      </c>
      <c r="L878">
        <v>19481223</v>
      </c>
      <c r="M878" t="s">
        <v>18583</v>
      </c>
      <c r="N878">
        <v>230018</v>
      </c>
      <c r="O878" t="s">
        <v>247</v>
      </c>
      <c r="Q878" t="s">
        <v>248</v>
      </c>
      <c r="S878" t="s">
        <v>8460</v>
      </c>
      <c r="T878" t="s">
        <v>10200</v>
      </c>
      <c r="U878" t="s">
        <v>227</v>
      </c>
      <c r="V878" t="s">
        <v>18586</v>
      </c>
      <c r="X878" t="s">
        <v>267</v>
      </c>
      <c r="Z878" t="s">
        <v>229</v>
      </c>
      <c r="AG878" t="s">
        <v>253</v>
      </c>
    </row>
    <row r="879" spans="1:33">
      <c r="A879" t="s">
        <v>18587</v>
      </c>
      <c r="B879">
        <v>10104612</v>
      </c>
      <c r="C879" t="s">
        <v>18588</v>
      </c>
      <c r="D879" t="s">
        <v>18589</v>
      </c>
      <c r="E879" t="s">
        <v>242</v>
      </c>
      <c r="F879">
        <v>23</v>
      </c>
      <c r="G879" t="s">
        <v>227</v>
      </c>
      <c r="H879">
        <v>8166</v>
      </c>
      <c r="I879" t="s">
        <v>9764</v>
      </c>
      <c r="J879" t="s">
        <v>9763</v>
      </c>
      <c r="K879" t="s">
        <v>9765</v>
      </c>
      <c r="L879">
        <v>19531220</v>
      </c>
      <c r="M879" t="s">
        <v>18587</v>
      </c>
      <c r="N879">
        <v>230018</v>
      </c>
      <c r="O879" t="s">
        <v>247</v>
      </c>
      <c r="Q879" t="s">
        <v>248</v>
      </c>
      <c r="S879" t="s">
        <v>8460</v>
      </c>
      <c r="T879" t="s">
        <v>18590</v>
      </c>
      <c r="U879" t="s">
        <v>227</v>
      </c>
      <c r="V879" t="s">
        <v>18591</v>
      </c>
      <c r="X879" t="s">
        <v>349</v>
      </c>
      <c r="Z879" t="s">
        <v>229</v>
      </c>
      <c r="AG879" t="s">
        <v>253</v>
      </c>
    </row>
    <row r="880" spans="1:33">
      <c r="A880" t="s">
        <v>18592</v>
      </c>
      <c r="B880">
        <v>10191921</v>
      </c>
      <c r="C880" t="s">
        <v>18593</v>
      </c>
      <c r="D880" t="s">
        <v>18594</v>
      </c>
      <c r="E880" t="s">
        <v>242</v>
      </c>
      <c r="F880">
        <v>23</v>
      </c>
      <c r="G880" t="s">
        <v>227</v>
      </c>
      <c r="H880">
        <v>8166</v>
      </c>
      <c r="I880" t="s">
        <v>9764</v>
      </c>
      <c r="J880" t="s">
        <v>9763</v>
      </c>
      <c r="K880" t="s">
        <v>9765</v>
      </c>
      <c r="L880">
        <v>19540523</v>
      </c>
      <c r="M880" t="s">
        <v>18592</v>
      </c>
      <c r="N880">
        <v>230018</v>
      </c>
      <c r="O880" t="s">
        <v>247</v>
      </c>
      <c r="Q880" t="s">
        <v>248</v>
      </c>
      <c r="S880" t="s">
        <v>8460</v>
      </c>
      <c r="T880" t="s">
        <v>18595</v>
      </c>
      <c r="U880" t="s">
        <v>227</v>
      </c>
      <c r="V880" t="s">
        <v>18596</v>
      </c>
      <c r="X880" t="s">
        <v>349</v>
      </c>
      <c r="Z880" t="s">
        <v>229</v>
      </c>
      <c r="AG880" t="s">
        <v>253</v>
      </c>
    </row>
    <row r="881" spans="1:33">
      <c r="A881" t="s">
        <v>18597</v>
      </c>
      <c r="B881">
        <v>10112388</v>
      </c>
      <c r="C881" t="s">
        <v>18598</v>
      </c>
      <c r="D881" t="s">
        <v>18599</v>
      </c>
      <c r="E881" t="s">
        <v>242</v>
      </c>
      <c r="F881">
        <v>23</v>
      </c>
      <c r="G881" t="s">
        <v>227</v>
      </c>
      <c r="H881">
        <v>8166</v>
      </c>
      <c r="I881" t="s">
        <v>9764</v>
      </c>
      <c r="J881" t="s">
        <v>9763</v>
      </c>
      <c r="K881" t="s">
        <v>9765</v>
      </c>
      <c r="L881">
        <v>19580524</v>
      </c>
      <c r="M881" t="s">
        <v>18597</v>
      </c>
      <c r="N881">
        <v>230018</v>
      </c>
      <c r="O881" t="s">
        <v>247</v>
      </c>
      <c r="Q881" t="s">
        <v>248</v>
      </c>
      <c r="S881" t="s">
        <v>8460</v>
      </c>
      <c r="T881" t="s">
        <v>16157</v>
      </c>
      <c r="U881" t="s">
        <v>227</v>
      </c>
      <c r="V881" t="s">
        <v>18600</v>
      </c>
      <c r="X881" t="s">
        <v>349</v>
      </c>
      <c r="Y881" t="s">
        <v>18601</v>
      </c>
      <c r="Z881" t="s">
        <v>680</v>
      </c>
      <c r="AG881" t="s">
        <v>253</v>
      </c>
    </row>
    <row r="882" spans="1:33">
      <c r="A882" t="s">
        <v>18602</v>
      </c>
      <c r="B882">
        <v>10157216</v>
      </c>
      <c r="C882" t="s">
        <v>18603</v>
      </c>
      <c r="D882" t="s">
        <v>18604</v>
      </c>
      <c r="E882" t="s">
        <v>242</v>
      </c>
      <c r="F882">
        <v>23</v>
      </c>
      <c r="G882" t="s">
        <v>227</v>
      </c>
      <c r="H882">
        <v>8166</v>
      </c>
      <c r="I882" t="s">
        <v>9764</v>
      </c>
      <c r="J882" t="s">
        <v>9763</v>
      </c>
      <c r="K882" t="s">
        <v>9765</v>
      </c>
      <c r="L882">
        <v>19561008</v>
      </c>
      <c r="M882" t="s">
        <v>18602</v>
      </c>
      <c r="N882">
        <v>230018</v>
      </c>
      <c r="O882" t="s">
        <v>247</v>
      </c>
      <c r="Q882" t="s">
        <v>248</v>
      </c>
      <c r="S882" t="s">
        <v>8460</v>
      </c>
      <c r="T882" t="s">
        <v>18605</v>
      </c>
      <c r="U882" t="s">
        <v>227</v>
      </c>
      <c r="V882" t="s">
        <v>18606</v>
      </c>
      <c r="X882" t="s">
        <v>349</v>
      </c>
      <c r="Z882" t="s">
        <v>229</v>
      </c>
      <c r="AG882" t="s">
        <v>253</v>
      </c>
    </row>
    <row r="883" spans="1:33">
      <c r="A883" t="s">
        <v>18607</v>
      </c>
      <c r="B883">
        <v>10066720</v>
      </c>
      <c r="C883" t="s">
        <v>18608</v>
      </c>
      <c r="D883" t="s">
        <v>18609</v>
      </c>
      <c r="E883" t="s">
        <v>242</v>
      </c>
      <c r="F883">
        <v>23</v>
      </c>
      <c r="G883" t="s">
        <v>227</v>
      </c>
      <c r="H883">
        <v>8166</v>
      </c>
      <c r="I883" t="s">
        <v>9764</v>
      </c>
      <c r="J883" t="s">
        <v>9763</v>
      </c>
      <c r="K883" t="s">
        <v>9765</v>
      </c>
      <c r="L883">
        <v>19451001</v>
      </c>
      <c r="M883" t="s">
        <v>18607</v>
      </c>
      <c r="N883">
        <v>230018</v>
      </c>
      <c r="O883" t="s">
        <v>247</v>
      </c>
      <c r="Q883" t="s">
        <v>248</v>
      </c>
      <c r="S883" t="s">
        <v>8460</v>
      </c>
      <c r="T883" t="s">
        <v>18610</v>
      </c>
      <c r="U883" t="s">
        <v>227</v>
      </c>
      <c r="V883" t="s">
        <v>18611</v>
      </c>
      <c r="X883" t="s">
        <v>343</v>
      </c>
      <c r="Z883" t="s">
        <v>229</v>
      </c>
      <c r="AG883" t="s">
        <v>253</v>
      </c>
    </row>
    <row r="884" spans="1:33">
      <c r="A884" t="s">
        <v>18612</v>
      </c>
      <c r="B884">
        <v>61986939</v>
      </c>
      <c r="C884" t="s">
        <v>18613</v>
      </c>
      <c r="D884" t="s">
        <v>18614</v>
      </c>
      <c r="E884" t="s">
        <v>262</v>
      </c>
      <c r="F884">
        <v>23</v>
      </c>
      <c r="G884" t="s">
        <v>227</v>
      </c>
      <c r="H884">
        <v>8166</v>
      </c>
      <c r="I884" t="s">
        <v>9764</v>
      </c>
      <c r="J884" t="s">
        <v>9763</v>
      </c>
      <c r="K884" t="s">
        <v>9765</v>
      </c>
      <c r="L884">
        <v>19891122</v>
      </c>
      <c r="M884" t="s">
        <v>18612</v>
      </c>
      <c r="N884">
        <v>230018</v>
      </c>
      <c r="O884" t="s">
        <v>247</v>
      </c>
      <c r="Q884" t="s">
        <v>248</v>
      </c>
      <c r="S884" t="s">
        <v>8460</v>
      </c>
      <c r="T884" t="s">
        <v>9399</v>
      </c>
      <c r="U884" t="s">
        <v>227</v>
      </c>
      <c r="V884" t="s">
        <v>18615</v>
      </c>
      <c r="X884" t="s">
        <v>267</v>
      </c>
      <c r="Z884" t="s">
        <v>229</v>
      </c>
      <c r="AB884" t="s">
        <v>227</v>
      </c>
      <c r="AD884" t="s">
        <v>227</v>
      </c>
      <c r="AG884" t="s">
        <v>253</v>
      </c>
    </row>
    <row r="885" spans="1:33">
      <c r="A885" t="s">
        <v>18616</v>
      </c>
      <c r="B885">
        <v>10063414</v>
      </c>
      <c r="C885" t="s">
        <v>18617</v>
      </c>
      <c r="D885" t="s">
        <v>18618</v>
      </c>
      <c r="E885" t="s">
        <v>242</v>
      </c>
      <c r="F885">
        <v>23</v>
      </c>
      <c r="G885" t="s">
        <v>227</v>
      </c>
      <c r="H885">
        <v>8166</v>
      </c>
      <c r="I885" t="s">
        <v>9764</v>
      </c>
      <c r="J885" t="s">
        <v>9763</v>
      </c>
      <c r="K885" t="s">
        <v>9765</v>
      </c>
      <c r="L885">
        <v>19450104</v>
      </c>
      <c r="M885" t="s">
        <v>18616</v>
      </c>
      <c r="N885">
        <v>230018</v>
      </c>
      <c r="O885" t="s">
        <v>247</v>
      </c>
      <c r="Q885" t="s">
        <v>248</v>
      </c>
      <c r="S885" t="s">
        <v>8460</v>
      </c>
      <c r="T885" t="s">
        <v>18610</v>
      </c>
      <c r="U885" t="s">
        <v>227</v>
      </c>
      <c r="V885" t="s">
        <v>18619</v>
      </c>
      <c r="X885" t="s">
        <v>343</v>
      </c>
      <c r="Y885" t="s">
        <v>18620</v>
      </c>
      <c r="Z885" t="s">
        <v>680</v>
      </c>
      <c r="AG885" t="s">
        <v>253</v>
      </c>
    </row>
    <row r="886" spans="1:33">
      <c r="A886" t="s">
        <v>18621</v>
      </c>
      <c r="B886">
        <v>39292833</v>
      </c>
      <c r="C886" t="s">
        <v>18622</v>
      </c>
      <c r="D886" t="s">
        <v>18623</v>
      </c>
      <c r="E886" t="s">
        <v>262</v>
      </c>
      <c r="F886">
        <v>23</v>
      </c>
      <c r="G886" t="s">
        <v>227</v>
      </c>
      <c r="H886">
        <v>8166</v>
      </c>
      <c r="I886" t="s">
        <v>9764</v>
      </c>
      <c r="J886" t="s">
        <v>9763</v>
      </c>
      <c r="K886" t="s">
        <v>9765</v>
      </c>
      <c r="L886">
        <v>19930710</v>
      </c>
      <c r="M886" t="s">
        <v>18621</v>
      </c>
      <c r="N886">
        <v>230018</v>
      </c>
      <c r="O886" t="s">
        <v>247</v>
      </c>
      <c r="Q886" t="s">
        <v>248</v>
      </c>
      <c r="S886" t="s">
        <v>8460</v>
      </c>
      <c r="T886" t="s">
        <v>18624</v>
      </c>
      <c r="U886" t="s">
        <v>227</v>
      </c>
      <c r="V886" t="s">
        <v>18625</v>
      </c>
      <c r="X886" t="s">
        <v>267</v>
      </c>
      <c r="Y886" t="s">
        <v>18626</v>
      </c>
      <c r="Z886" t="s">
        <v>680</v>
      </c>
      <c r="AB886" t="s">
        <v>227</v>
      </c>
      <c r="AC886" t="s">
        <v>10202</v>
      </c>
      <c r="AD886" t="s">
        <v>227</v>
      </c>
      <c r="AG886" t="s">
        <v>253</v>
      </c>
    </row>
    <row r="887" spans="1:33">
      <c r="A887" t="s">
        <v>18627</v>
      </c>
      <c r="B887">
        <v>52455425</v>
      </c>
      <c r="C887" t="s">
        <v>18628</v>
      </c>
      <c r="D887" t="s">
        <v>18629</v>
      </c>
      <c r="E887" t="s">
        <v>242</v>
      </c>
      <c r="F887">
        <v>23</v>
      </c>
      <c r="G887" t="s">
        <v>227</v>
      </c>
      <c r="H887">
        <v>8166</v>
      </c>
      <c r="I887" t="s">
        <v>9764</v>
      </c>
      <c r="J887" t="s">
        <v>9763</v>
      </c>
      <c r="K887" t="s">
        <v>9765</v>
      </c>
      <c r="L887">
        <v>19740928</v>
      </c>
      <c r="M887" t="s">
        <v>18627</v>
      </c>
      <c r="N887">
        <v>230018</v>
      </c>
      <c r="O887" t="s">
        <v>247</v>
      </c>
      <c r="Q887" t="s">
        <v>248</v>
      </c>
      <c r="S887" t="s">
        <v>8460</v>
      </c>
      <c r="T887" t="s">
        <v>6858</v>
      </c>
      <c r="U887" t="s">
        <v>227</v>
      </c>
      <c r="V887" t="s">
        <v>18630</v>
      </c>
      <c r="X887" t="s">
        <v>267</v>
      </c>
      <c r="Z887" t="s">
        <v>229</v>
      </c>
      <c r="AA887" t="s">
        <v>18631</v>
      </c>
      <c r="AB887" t="s">
        <v>227</v>
      </c>
      <c r="AD887" t="s">
        <v>227</v>
      </c>
      <c r="AG887" t="s">
        <v>253</v>
      </c>
    </row>
    <row r="888" spans="1:33">
      <c r="A888" t="s">
        <v>18632</v>
      </c>
      <c r="B888">
        <v>10056618</v>
      </c>
      <c r="C888" t="s">
        <v>18633</v>
      </c>
      <c r="D888" t="s">
        <v>18634</v>
      </c>
      <c r="E888" t="s">
        <v>242</v>
      </c>
      <c r="F888">
        <v>23</v>
      </c>
      <c r="G888" t="s">
        <v>227</v>
      </c>
      <c r="H888">
        <v>8166</v>
      </c>
      <c r="I888" t="s">
        <v>9764</v>
      </c>
      <c r="J888" t="s">
        <v>9763</v>
      </c>
      <c r="K888" t="s">
        <v>9765</v>
      </c>
      <c r="L888">
        <v>19230214</v>
      </c>
      <c r="M888" t="s">
        <v>18632</v>
      </c>
      <c r="N888">
        <v>230018</v>
      </c>
      <c r="O888" t="s">
        <v>247</v>
      </c>
      <c r="Q888" t="s">
        <v>248</v>
      </c>
      <c r="S888" t="s">
        <v>8460</v>
      </c>
      <c r="T888" t="s">
        <v>16141</v>
      </c>
      <c r="U888" t="s">
        <v>227</v>
      </c>
      <c r="V888" t="s">
        <v>18635</v>
      </c>
      <c r="X888" t="s">
        <v>349</v>
      </c>
      <c r="Z888" t="s">
        <v>229</v>
      </c>
      <c r="AG888" t="s">
        <v>253</v>
      </c>
    </row>
    <row r="889" spans="1:33">
      <c r="A889" t="s">
        <v>18636</v>
      </c>
      <c r="B889">
        <v>52455324</v>
      </c>
      <c r="C889" t="s">
        <v>18637</v>
      </c>
      <c r="D889" t="s">
        <v>18638</v>
      </c>
      <c r="E889" t="s">
        <v>262</v>
      </c>
      <c r="F889">
        <v>23</v>
      </c>
      <c r="G889" t="s">
        <v>227</v>
      </c>
      <c r="H889">
        <v>8166</v>
      </c>
      <c r="I889" t="s">
        <v>9764</v>
      </c>
      <c r="J889" t="s">
        <v>9763</v>
      </c>
      <c r="K889" t="s">
        <v>9765</v>
      </c>
      <c r="L889">
        <v>19890710</v>
      </c>
      <c r="M889" t="s">
        <v>18636</v>
      </c>
      <c r="N889">
        <v>230018</v>
      </c>
      <c r="O889" t="s">
        <v>247</v>
      </c>
      <c r="Q889" t="s">
        <v>248</v>
      </c>
      <c r="S889" t="s">
        <v>8460</v>
      </c>
      <c r="T889" t="s">
        <v>18639</v>
      </c>
      <c r="U889" t="s">
        <v>227</v>
      </c>
      <c r="V889" t="s">
        <v>18640</v>
      </c>
      <c r="W889" t="s">
        <v>18641</v>
      </c>
      <c r="X889" t="s">
        <v>267</v>
      </c>
      <c r="Z889" t="s">
        <v>229</v>
      </c>
      <c r="AA889" t="s">
        <v>18642</v>
      </c>
      <c r="AB889" t="s">
        <v>227</v>
      </c>
      <c r="AD889" t="s">
        <v>227</v>
      </c>
      <c r="AG889" t="s">
        <v>253</v>
      </c>
    </row>
    <row r="890" spans="1:33">
      <c r="A890" t="s">
        <v>18643</v>
      </c>
      <c r="B890">
        <v>10452214</v>
      </c>
      <c r="C890" t="s">
        <v>18644</v>
      </c>
      <c r="D890" t="s">
        <v>18645</v>
      </c>
      <c r="E890" t="s">
        <v>242</v>
      </c>
      <c r="F890">
        <v>23</v>
      </c>
      <c r="G890" t="s">
        <v>227</v>
      </c>
      <c r="H890">
        <v>8166</v>
      </c>
      <c r="I890" t="s">
        <v>9764</v>
      </c>
      <c r="J890" t="s">
        <v>9763</v>
      </c>
      <c r="K890" t="s">
        <v>9765</v>
      </c>
      <c r="L890">
        <v>19651001</v>
      </c>
      <c r="M890" t="s">
        <v>18643</v>
      </c>
      <c r="N890">
        <v>230018</v>
      </c>
      <c r="O890" t="s">
        <v>247</v>
      </c>
      <c r="Q890" t="s">
        <v>248</v>
      </c>
      <c r="S890" t="s">
        <v>8460</v>
      </c>
      <c r="T890" t="s">
        <v>18610</v>
      </c>
      <c r="U890" t="s">
        <v>227</v>
      </c>
      <c r="V890" t="s">
        <v>18646</v>
      </c>
      <c r="X890" t="s">
        <v>267</v>
      </c>
      <c r="Z890" t="s">
        <v>229</v>
      </c>
      <c r="AG890" t="s">
        <v>253</v>
      </c>
    </row>
    <row r="891" spans="1:33">
      <c r="A891" t="s">
        <v>18647</v>
      </c>
      <c r="B891">
        <v>10095621</v>
      </c>
      <c r="C891" t="s">
        <v>18648</v>
      </c>
      <c r="D891" t="s">
        <v>18649</v>
      </c>
      <c r="E891" t="s">
        <v>242</v>
      </c>
      <c r="F891">
        <v>23</v>
      </c>
      <c r="G891" t="s">
        <v>227</v>
      </c>
      <c r="H891">
        <v>8166</v>
      </c>
      <c r="I891" t="s">
        <v>9764</v>
      </c>
      <c r="J891" t="s">
        <v>9763</v>
      </c>
      <c r="K891" t="s">
        <v>9765</v>
      </c>
      <c r="L891">
        <v>19590405</v>
      </c>
      <c r="M891" t="s">
        <v>18647</v>
      </c>
      <c r="N891">
        <v>230018</v>
      </c>
      <c r="O891" t="s">
        <v>247</v>
      </c>
      <c r="Q891" t="s">
        <v>248</v>
      </c>
      <c r="S891" t="s">
        <v>8460</v>
      </c>
      <c r="T891" t="s">
        <v>18650</v>
      </c>
      <c r="U891" t="s">
        <v>227</v>
      </c>
      <c r="V891" t="s">
        <v>18651</v>
      </c>
      <c r="X891" t="s">
        <v>349</v>
      </c>
      <c r="Z891" t="s">
        <v>229</v>
      </c>
      <c r="AG891" t="s">
        <v>253</v>
      </c>
    </row>
    <row r="892" spans="1:33">
      <c r="A892" t="s">
        <v>18652</v>
      </c>
      <c r="B892">
        <v>10466421</v>
      </c>
      <c r="C892" t="s">
        <v>18653</v>
      </c>
      <c r="D892" t="s">
        <v>18654</v>
      </c>
      <c r="E892" t="s">
        <v>242</v>
      </c>
      <c r="F892">
        <v>23</v>
      </c>
      <c r="G892" t="s">
        <v>227</v>
      </c>
      <c r="H892">
        <v>8166</v>
      </c>
      <c r="I892" t="s">
        <v>9764</v>
      </c>
      <c r="J892" t="s">
        <v>9763</v>
      </c>
      <c r="K892" t="s">
        <v>9765</v>
      </c>
      <c r="L892">
        <v>19711118</v>
      </c>
      <c r="M892" t="s">
        <v>18652</v>
      </c>
      <c r="N892">
        <v>230018</v>
      </c>
      <c r="O892" t="s">
        <v>247</v>
      </c>
      <c r="Q892" t="s">
        <v>248</v>
      </c>
      <c r="S892" t="s">
        <v>8460</v>
      </c>
      <c r="T892" t="s">
        <v>9766</v>
      </c>
      <c r="U892" t="s">
        <v>227</v>
      </c>
      <c r="V892" t="s">
        <v>9773</v>
      </c>
      <c r="X892" t="s">
        <v>267</v>
      </c>
      <c r="Y892" t="s">
        <v>18655</v>
      </c>
      <c r="Z892" t="s">
        <v>680</v>
      </c>
      <c r="AB892" t="s">
        <v>227</v>
      </c>
      <c r="AD892" t="s">
        <v>227</v>
      </c>
      <c r="AG892" t="s">
        <v>253</v>
      </c>
    </row>
    <row r="893" spans="1:33">
      <c r="A893" t="s">
        <v>18656</v>
      </c>
      <c r="B893">
        <v>57435327</v>
      </c>
      <c r="C893" t="s">
        <v>18657</v>
      </c>
      <c r="D893" t="s">
        <v>18658</v>
      </c>
      <c r="E893" t="s">
        <v>242</v>
      </c>
      <c r="F893">
        <v>23</v>
      </c>
      <c r="G893" t="s">
        <v>227</v>
      </c>
      <c r="H893">
        <v>8166</v>
      </c>
      <c r="I893" t="s">
        <v>9764</v>
      </c>
      <c r="J893" t="s">
        <v>9763</v>
      </c>
      <c r="K893" t="s">
        <v>9765</v>
      </c>
      <c r="L893">
        <v>19811204</v>
      </c>
      <c r="M893" t="s">
        <v>18656</v>
      </c>
      <c r="N893">
        <v>230018</v>
      </c>
      <c r="O893" t="s">
        <v>247</v>
      </c>
      <c r="Q893" t="s">
        <v>248</v>
      </c>
      <c r="S893" t="s">
        <v>8460</v>
      </c>
      <c r="T893" t="s">
        <v>18659</v>
      </c>
      <c r="U893" t="s">
        <v>227</v>
      </c>
      <c r="V893" t="s">
        <v>18660</v>
      </c>
      <c r="W893" t="s">
        <v>18661</v>
      </c>
      <c r="X893" t="s">
        <v>267</v>
      </c>
      <c r="Z893" t="s">
        <v>229</v>
      </c>
      <c r="AB893" t="s">
        <v>227</v>
      </c>
      <c r="AD893" t="s">
        <v>227</v>
      </c>
      <c r="AG893" t="s">
        <v>253</v>
      </c>
    </row>
    <row r="894" spans="1:33">
      <c r="A894" t="s">
        <v>18662</v>
      </c>
      <c r="B894">
        <v>10077621</v>
      </c>
      <c r="C894" t="s">
        <v>18663</v>
      </c>
      <c r="D894" t="s">
        <v>18664</v>
      </c>
      <c r="E894" t="s">
        <v>242</v>
      </c>
      <c r="F894">
        <v>23</v>
      </c>
      <c r="G894" t="s">
        <v>227</v>
      </c>
      <c r="H894">
        <v>8166</v>
      </c>
      <c r="I894" t="s">
        <v>9764</v>
      </c>
      <c r="J894" t="s">
        <v>9763</v>
      </c>
      <c r="K894" t="s">
        <v>9765</v>
      </c>
      <c r="L894">
        <v>19640819</v>
      </c>
      <c r="M894" t="s">
        <v>18662</v>
      </c>
      <c r="N894">
        <v>230018</v>
      </c>
      <c r="O894" t="s">
        <v>247</v>
      </c>
      <c r="Q894" t="s">
        <v>248</v>
      </c>
      <c r="S894" t="s">
        <v>8460</v>
      </c>
      <c r="T894" t="s">
        <v>10592</v>
      </c>
      <c r="U894" t="s">
        <v>227</v>
      </c>
      <c r="V894" t="s">
        <v>18665</v>
      </c>
      <c r="X894" t="s">
        <v>267</v>
      </c>
      <c r="Z894" t="s">
        <v>229</v>
      </c>
      <c r="AG894" t="s">
        <v>253</v>
      </c>
    </row>
    <row r="895" spans="1:33">
      <c r="A895" t="s">
        <v>19110</v>
      </c>
      <c r="B895">
        <v>69629638</v>
      </c>
      <c r="C895" t="s">
        <v>19111</v>
      </c>
      <c r="D895" t="s">
        <v>19112</v>
      </c>
      <c r="E895" t="s">
        <v>242</v>
      </c>
      <c r="F895">
        <v>23</v>
      </c>
      <c r="G895" t="s">
        <v>227</v>
      </c>
      <c r="H895">
        <v>16822</v>
      </c>
      <c r="I895" t="s">
        <v>9851</v>
      </c>
      <c r="J895" t="s">
        <v>9850</v>
      </c>
      <c r="K895" t="s">
        <v>9852</v>
      </c>
      <c r="L895">
        <v>19740418</v>
      </c>
      <c r="M895" t="s">
        <v>19110</v>
      </c>
      <c r="N895">
        <v>230350</v>
      </c>
      <c r="Q895" t="s">
        <v>248</v>
      </c>
      <c r="S895" t="s">
        <v>8460</v>
      </c>
      <c r="T895" t="s">
        <v>14035</v>
      </c>
      <c r="U895" t="s">
        <v>227</v>
      </c>
      <c r="V895" t="s">
        <v>19113</v>
      </c>
      <c r="W895" t="s">
        <v>19114</v>
      </c>
      <c r="X895" t="s">
        <v>228</v>
      </c>
      <c r="Z895" t="s">
        <v>229</v>
      </c>
      <c r="AG895" t="s">
        <v>253</v>
      </c>
    </row>
    <row r="896" spans="1:33">
      <c r="A896" t="s">
        <v>19115</v>
      </c>
      <c r="B896">
        <v>5181621</v>
      </c>
      <c r="C896" t="s">
        <v>19116</v>
      </c>
      <c r="D896" t="s">
        <v>19117</v>
      </c>
      <c r="E896" t="s">
        <v>262</v>
      </c>
      <c r="F896">
        <v>23</v>
      </c>
      <c r="G896" t="s">
        <v>227</v>
      </c>
      <c r="H896">
        <v>16822</v>
      </c>
      <c r="I896" t="s">
        <v>9851</v>
      </c>
      <c r="J896" t="s">
        <v>9850</v>
      </c>
      <c r="K896" t="s">
        <v>9852</v>
      </c>
      <c r="L896">
        <v>19660818</v>
      </c>
      <c r="M896" t="s">
        <v>19115</v>
      </c>
      <c r="N896">
        <v>230350</v>
      </c>
      <c r="Q896" t="s">
        <v>248</v>
      </c>
      <c r="S896" t="s">
        <v>8460</v>
      </c>
      <c r="T896" t="s">
        <v>19118</v>
      </c>
      <c r="U896" t="s">
        <v>227</v>
      </c>
      <c r="V896" t="s">
        <v>19119</v>
      </c>
      <c r="X896" t="s">
        <v>228</v>
      </c>
      <c r="Z896" t="s">
        <v>229</v>
      </c>
      <c r="AG896" t="s">
        <v>253</v>
      </c>
    </row>
    <row r="897" spans="1:35">
      <c r="A897" t="s">
        <v>19120</v>
      </c>
      <c r="B897">
        <v>2943826</v>
      </c>
      <c r="C897" t="s">
        <v>6298</v>
      </c>
      <c r="D897" t="s">
        <v>6299</v>
      </c>
      <c r="E897" t="s">
        <v>242</v>
      </c>
      <c r="F897">
        <v>23</v>
      </c>
      <c r="G897" t="s">
        <v>227</v>
      </c>
      <c r="H897">
        <v>16822</v>
      </c>
      <c r="I897" t="s">
        <v>9851</v>
      </c>
      <c r="J897" t="s">
        <v>9850</v>
      </c>
      <c r="K897" t="s">
        <v>9852</v>
      </c>
      <c r="L897">
        <v>19761228</v>
      </c>
      <c r="M897" t="s">
        <v>19120</v>
      </c>
      <c r="N897">
        <v>230350</v>
      </c>
      <c r="Q897" t="s">
        <v>248</v>
      </c>
      <c r="S897" t="s">
        <v>8460</v>
      </c>
      <c r="T897" t="s">
        <v>3295</v>
      </c>
      <c r="U897" t="s">
        <v>227</v>
      </c>
      <c r="V897" t="s">
        <v>19121</v>
      </c>
      <c r="X897" t="s">
        <v>228</v>
      </c>
      <c r="Z897" t="s">
        <v>229</v>
      </c>
      <c r="AG897" t="s">
        <v>253</v>
      </c>
    </row>
    <row r="898" spans="1:35">
      <c r="A898" t="s">
        <v>19122</v>
      </c>
      <c r="B898">
        <v>69262429</v>
      </c>
      <c r="C898" t="s">
        <v>19123</v>
      </c>
      <c r="D898" t="s">
        <v>19124</v>
      </c>
      <c r="E898" t="s">
        <v>262</v>
      </c>
      <c r="F898">
        <v>23</v>
      </c>
      <c r="G898" t="s">
        <v>227</v>
      </c>
      <c r="H898">
        <v>16822</v>
      </c>
      <c r="I898" t="s">
        <v>9851</v>
      </c>
      <c r="J898" t="s">
        <v>9850</v>
      </c>
      <c r="K898" t="s">
        <v>9852</v>
      </c>
      <c r="L898">
        <v>19671023</v>
      </c>
      <c r="M898" t="s">
        <v>19122</v>
      </c>
      <c r="N898">
        <v>230350</v>
      </c>
      <c r="Q898" t="s">
        <v>248</v>
      </c>
      <c r="S898" t="s">
        <v>8460</v>
      </c>
      <c r="T898" t="s">
        <v>19125</v>
      </c>
      <c r="U898" t="s">
        <v>227</v>
      </c>
      <c r="V898" t="s">
        <v>19126</v>
      </c>
      <c r="X898" t="s">
        <v>228</v>
      </c>
      <c r="Z898" t="s">
        <v>229</v>
      </c>
      <c r="AG898" t="s">
        <v>253</v>
      </c>
    </row>
    <row r="899" spans="1:35">
      <c r="A899" t="s">
        <v>19127</v>
      </c>
      <c r="B899">
        <v>45949637</v>
      </c>
      <c r="C899" t="s">
        <v>19128</v>
      </c>
      <c r="D899" t="s">
        <v>19129</v>
      </c>
      <c r="E899" t="s">
        <v>262</v>
      </c>
      <c r="F899">
        <v>23</v>
      </c>
      <c r="G899" t="s">
        <v>227</v>
      </c>
      <c r="H899">
        <v>16822</v>
      </c>
      <c r="I899" t="s">
        <v>9851</v>
      </c>
      <c r="J899" t="s">
        <v>9850</v>
      </c>
      <c r="K899" t="s">
        <v>9852</v>
      </c>
      <c r="L899">
        <v>19771221</v>
      </c>
      <c r="M899" t="s">
        <v>19127</v>
      </c>
      <c r="N899">
        <v>230350</v>
      </c>
      <c r="Q899" t="s">
        <v>248</v>
      </c>
      <c r="S899" t="s">
        <v>8460</v>
      </c>
      <c r="T899" t="s">
        <v>18692</v>
      </c>
      <c r="U899" t="s">
        <v>227</v>
      </c>
      <c r="V899" t="s">
        <v>19130</v>
      </c>
      <c r="W899" t="s">
        <v>19131</v>
      </c>
      <c r="X899" t="s">
        <v>228</v>
      </c>
      <c r="Z899" t="s">
        <v>229</v>
      </c>
      <c r="AG899" t="s">
        <v>253</v>
      </c>
    </row>
    <row r="900" spans="1:35">
      <c r="A900" t="s">
        <v>19132</v>
      </c>
      <c r="B900">
        <v>21980222</v>
      </c>
      <c r="C900" t="s">
        <v>9854</v>
      </c>
      <c r="D900" t="s">
        <v>19133</v>
      </c>
      <c r="E900" t="s">
        <v>242</v>
      </c>
      <c r="F900">
        <v>23</v>
      </c>
      <c r="G900" t="s">
        <v>227</v>
      </c>
      <c r="H900">
        <v>16822</v>
      </c>
      <c r="I900" t="s">
        <v>9851</v>
      </c>
      <c r="J900" t="s">
        <v>9850</v>
      </c>
      <c r="K900" t="s">
        <v>9852</v>
      </c>
      <c r="L900">
        <v>19601225</v>
      </c>
      <c r="M900" t="s">
        <v>19132</v>
      </c>
      <c r="N900">
        <v>230350</v>
      </c>
      <c r="Q900" t="s">
        <v>248</v>
      </c>
      <c r="S900" t="s">
        <v>8460</v>
      </c>
      <c r="T900" t="s">
        <v>5319</v>
      </c>
      <c r="U900" t="s">
        <v>227</v>
      </c>
      <c r="V900" t="s">
        <v>19134</v>
      </c>
      <c r="X900" t="s">
        <v>228</v>
      </c>
      <c r="Z900" t="s">
        <v>229</v>
      </c>
      <c r="AG900" t="s">
        <v>253</v>
      </c>
    </row>
    <row r="901" spans="1:35">
      <c r="A901" t="s">
        <v>19135</v>
      </c>
      <c r="B901">
        <v>16864429</v>
      </c>
      <c r="C901" t="s">
        <v>19136</v>
      </c>
      <c r="D901" t="s">
        <v>19137</v>
      </c>
      <c r="E901" t="s">
        <v>242</v>
      </c>
      <c r="F901">
        <v>23</v>
      </c>
      <c r="G901" t="s">
        <v>227</v>
      </c>
      <c r="H901">
        <v>16822</v>
      </c>
      <c r="I901" t="s">
        <v>9851</v>
      </c>
      <c r="J901" t="s">
        <v>9850</v>
      </c>
      <c r="K901" t="s">
        <v>9852</v>
      </c>
      <c r="L901">
        <v>19890524</v>
      </c>
      <c r="M901" t="s">
        <v>19135</v>
      </c>
      <c r="N901">
        <v>230350</v>
      </c>
      <c r="Q901" t="s">
        <v>248</v>
      </c>
      <c r="S901" t="s">
        <v>8460</v>
      </c>
      <c r="T901" t="s">
        <v>10489</v>
      </c>
      <c r="U901" t="s">
        <v>227</v>
      </c>
      <c r="V901" t="s">
        <v>19138</v>
      </c>
      <c r="W901" t="s">
        <v>19139</v>
      </c>
      <c r="X901" t="s">
        <v>228</v>
      </c>
      <c r="Z901" t="s">
        <v>229</v>
      </c>
      <c r="AB901" t="s">
        <v>227</v>
      </c>
      <c r="AG901" t="s">
        <v>253</v>
      </c>
    </row>
    <row r="902" spans="1:35">
      <c r="A902" t="s">
        <v>19140</v>
      </c>
      <c r="B902">
        <v>69629537</v>
      </c>
      <c r="C902" t="s">
        <v>19141</v>
      </c>
      <c r="D902" t="s">
        <v>19142</v>
      </c>
      <c r="E902" t="s">
        <v>242</v>
      </c>
      <c r="F902">
        <v>23</v>
      </c>
      <c r="G902" t="s">
        <v>227</v>
      </c>
      <c r="H902">
        <v>16822</v>
      </c>
      <c r="I902" t="s">
        <v>9851</v>
      </c>
      <c r="J902" t="s">
        <v>9850</v>
      </c>
      <c r="K902" t="s">
        <v>9852</v>
      </c>
      <c r="L902">
        <v>19830114</v>
      </c>
      <c r="M902" t="s">
        <v>19140</v>
      </c>
      <c r="N902">
        <v>230350</v>
      </c>
      <c r="Q902" t="s">
        <v>248</v>
      </c>
      <c r="S902" t="s">
        <v>8460</v>
      </c>
      <c r="T902" t="s">
        <v>1813</v>
      </c>
      <c r="U902" t="s">
        <v>227</v>
      </c>
      <c r="V902" t="s">
        <v>19143</v>
      </c>
      <c r="X902" t="s">
        <v>228</v>
      </c>
      <c r="Z902" t="s">
        <v>229</v>
      </c>
      <c r="AG902" t="s">
        <v>253</v>
      </c>
      <c r="AH902" t="s">
        <v>227</v>
      </c>
    </row>
    <row r="903" spans="1:35">
      <c r="A903" t="s">
        <v>19144</v>
      </c>
      <c r="B903">
        <v>69630024</v>
      </c>
      <c r="C903" t="s">
        <v>19145</v>
      </c>
      <c r="D903" t="s">
        <v>19146</v>
      </c>
      <c r="E903" t="s">
        <v>242</v>
      </c>
      <c r="F903">
        <v>23</v>
      </c>
      <c r="G903" t="s">
        <v>227</v>
      </c>
      <c r="H903">
        <v>16822</v>
      </c>
      <c r="I903" t="s">
        <v>9851</v>
      </c>
      <c r="J903" t="s">
        <v>9850</v>
      </c>
      <c r="K903" t="s">
        <v>9852</v>
      </c>
      <c r="L903">
        <v>19741013</v>
      </c>
      <c r="M903" t="s">
        <v>19144</v>
      </c>
      <c r="N903">
        <v>230350</v>
      </c>
      <c r="Q903" t="s">
        <v>248</v>
      </c>
      <c r="S903" t="s">
        <v>8460</v>
      </c>
      <c r="T903" t="s">
        <v>19147</v>
      </c>
      <c r="U903" t="s">
        <v>1073</v>
      </c>
      <c r="V903" t="s">
        <v>19148</v>
      </c>
      <c r="W903" t="s">
        <v>19149</v>
      </c>
      <c r="X903" t="s">
        <v>228</v>
      </c>
      <c r="Z903" t="s">
        <v>229</v>
      </c>
      <c r="AG903" t="s">
        <v>253</v>
      </c>
    </row>
    <row r="904" spans="1:35">
      <c r="A904" t="s">
        <v>19150</v>
      </c>
      <c r="B904">
        <v>58634026</v>
      </c>
      <c r="C904" t="s">
        <v>19151</v>
      </c>
      <c r="D904" t="s">
        <v>19152</v>
      </c>
      <c r="E904" t="s">
        <v>242</v>
      </c>
      <c r="F904">
        <v>23</v>
      </c>
      <c r="G904" t="s">
        <v>227</v>
      </c>
      <c r="H904">
        <v>16822</v>
      </c>
      <c r="I904" t="s">
        <v>9851</v>
      </c>
      <c r="J904" t="s">
        <v>9850</v>
      </c>
      <c r="K904" t="s">
        <v>9852</v>
      </c>
      <c r="L904">
        <v>19650204</v>
      </c>
      <c r="M904" t="s">
        <v>19150</v>
      </c>
      <c r="N904">
        <v>230350</v>
      </c>
      <c r="Q904" t="s">
        <v>248</v>
      </c>
      <c r="S904" t="s">
        <v>8460</v>
      </c>
      <c r="T904" t="s">
        <v>5339</v>
      </c>
      <c r="U904" t="s">
        <v>227</v>
      </c>
      <c r="V904" t="s">
        <v>19153</v>
      </c>
      <c r="X904" t="s">
        <v>228</v>
      </c>
      <c r="Z904" t="s">
        <v>229</v>
      </c>
      <c r="AG904" t="s">
        <v>253</v>
      </c>
    </row>
    <row r="905" spans="1:35">
      <c r="A905" t="s">
        <v>19154</v>
      </c>
      <c r="B905">
        <v>71489029</v>
      </c>
      <c r="C905" t="s">
        <v>19155</v>
      </c>
      <c r="D905" t="s">
        <v>19156</v>
      </c>
      <c r="E905" t="s">
        <v>242</v>
      </c>
      <c r="F905">
        <v>23</v>
      </c>
      <c r="G905" t="s">
        <v>227</v>
      </c>
      <c r="H905">
        <v>7764</v>
      </c>
      <c r="I905" t="s">
        <v>9863</v>
      </c>
      <c r="J905" t="s">
        <v>9862</v>
      </c>
      <c r="K905" t="s">
        <v>9864</v>
      </c>
      <c r="L905">
        <v>19910504</v>
      </c>
      <c r="M905" t="s">
        <v>19154</v>
      </c>
      <c r="N905">
        <v>230328</v>
      </c>
      <c r="Q905" t="s">
        <v>248</v>
      </c>
      <c r="S905" t="s">
        <v>8460</v>
      </c>
      <c r="T905" t="s">
        <v>11776</v>
      </c>
      <c r="U905" t="s">
        <v>227</v>
      </c>
      <c r="V905" t="s">
        <v>19157</v>
      </c>
      <c r="W905" t="s">
        <v>19158</v>
      </c>
      <c r="X905" t="s">
        <v>228</v>
      </c>
      <c r="Z905" t="s">
        <v>229</v>
      </c>
      <c r="AB905" t="s">
        <v>11343</v>
      </c>
      <c r="AC905" t="s">
        <v>19159</v>
      </c>
      <c r="AD905" t="s">
        <v>11343</v>
      </c>
      <c r="AG905" t="s">
        <v>19160</v>
      </c>
      <c r="AH905" t="s">
        <v>19161</v>
      </c>
      <c r="AI905" t="s">
        <v>19162</v>
      </c>
    </row>
    <row r="906" spans="1:35">
      <c r="A906" t="s">
        <v>19163</v>
      </c>
      <c r="B906">
        <v>3112714</v>
      </c>
      <c r="C906" t="s">
        <v>19164</v>
      </c>
      <c r="D906" t="s">
        <v>19165</v>
      </c>
      <c r="E906" t="s">
        <v>242</v>
      </c>
      <c r="F906">
        <v>23</v>
      </c>
      <c r="G906" t="s">
        <v>227</v>
      </c>
      <c r="H906">
        <v>7764</v>
      </c>
      <c r="I906" t="s">
        <v>9863</v>
      </c>
      <c r="J906" t="s">
        <v>9862</v>
      </c>
      <c r="K906" t="s">
        <v>9864</v>
      </c>
      <c r="L906">
        <v>19870424</v>
      </c>
      <c r="M906" t="s">
        <v>19163</v>
      </c>
      <c r="N906">
        <v>230328</v>
      </c>
      <c r="Q906" t="s">
        <v>248</v>
      </c>
      <c r="S906" t="s">
        <v>8460</v>
      </c>
      <c r="T906" t="s">
        <v>19166</v>
      </c>
      <c r="U906" t="s">
        <v>227</v>
      </c>
      <c r="V906" t="s">
        <v>19167</v>
      </c>
      <c r="W906" t="s">
        <v>19168</v>
      </c>
      <c r="X906" t="s">
        <v>228</v>
      </c>
      <c r="Z906" t="s">
        <v>229</v>
      </c>
      <c r="AG906" t="s">
        <v>253</v>
      </c>
    </row>
    <row r="907" spans="1:35">
      <c r="A907" t="s">
        <v>19169</v>
      </c>
      <c r="B907">
        <v>7654426</v>
      </c>
      <c r="C907" t="s">
        <v>19170</v>
      </c>
      <c r="D907" t="s">
        <v>19171</v>
      </c>
      <c r="E907" t="s">
        <v>242</v>
      </c>
      <c r="F907">
        <v>23</v>
      </c>
      <c r="G907" t="s">
        <v>227</v>
      </c>
      <c r="H907">
        <v>7764</v>
      </c>
      <c r="I907" t="s">
        <v>9863</v>
      </c>
      <c r="J907" t="s">
        <v>9862</v>
      </c>
      <c r="K907" t="s">
        <v>9864</v>
      </c>
      <c r="L907">
        <v>19940310</v>
      </c>
      <c r="M907" t="s">
        <v>19169</v>
      </c>
      <c r="N907">
        <v>230328</v>
      </c>
      <c r="Q907" t="s">
        <v>248</v>
      </c>
      <c r="S907" t="s">
        <v>8460</v>
      </c>
      <c r="T907" t="s">
        <v>6815</v>
      </c>
      <c r="U907" t="s">
        <v>227</v>
      </c>
      <c r="V907" t="s">
        <v>9872</v>
      </c>
      <c r="W907" t="s">
        <v>19172</v>
      </c>
      <c r="X907" t="s">
        <v>228</v>
      </c>
      <c r="Z907" t="s">
        <v>229</v>
      </c>
      <c r="AB907" t="s">
        <v>999</v>
      </c>
      <c r="AC907" t="s">
        <v>19173</v>
      </c>
      <c r="AD907" t="s">
        <v>999</v>
      </c>
      <c r="AG907" t="s">
        <v>253</v>
      </c>
    </row>
    <row r="908" spans="1:35">
      <c r="A908" t="s">
        <v>19174</v>
      </c>
      <c r="B908">
        <v>23871526</v>
      </c>
      <c r="C908" t="s">
        <v>19175</v>
      </c>
      <c r="D908" t="s">
        <v>19176</v>
      </c>
      <c r="E908" t="s">
        <v>242</v>
      </c>
      <c r="F908">
        <v>23</v>
      </c>
      <c r="G908" t="s">
        <v>227</v>
      </c>
      <c r="H908">
        <v>7764</v>
      </c>
      <c r="I908" t="s">
        <v>9863</v>
      </c>
      <c r="J908" t="s">
        <v>9862</v>
      </c>
      <c r="K908" t="s">
        <v>9864</v>
      </c>
      <c r="L908">
        <v>19880607</v>
      </c>
      <c r="M908" t="s">
        <v>19174</v>
      </c>
      <c r="N908">
        <v>230328</v>
      </c>
      <c r="Q908" t="s">
        <v>248</v>
      </c>
      <c r="S908" t="s">
        <v>8460</v>
      </c>
      <c r="T908" t="s">
        <v>6815</v>
      </c>
      <c r="U908" t="s">
        <v>227</v>
      </c>
      <c r="V908" t="s">
        <v>9872</v>
      </c>
      <c r="W908" t="s">
        <v>19177</v>
      </c>
      <c r="X908" t="s">
        <v>228</v>
      </c>
      <c r="Z908" t="s">
        <v>229</v>
      </c>
      <c r="AB908" t="s">
        <v>11343</v>
      </c>
      <c r="AD908" t="s">
        <v>11343</v>
      </c>
      <c r="AG908" t="s">
        <v>253</v>
      </c>
    </row>
    <row r="909" spans="1:35">
      <c r="A909" t="s">
        <v>19178</v>
      </c>
      <c r="B909">
        <v>2959732</v>
      </c>
      <c r="C909" t="s">
        <v>19179</v>
      </c>
      <c r="D909" t="s">
        <v>19180</v>
      </c>
      <c r="E909" t="s">
        <v>242</v>
      </c>
      <c r="F909">
        <v>23</v>
      </c>
      <c r="G909" t="s">
        <v>227</v>
      </c>
      <c r="H909">
        <v>7764</v>
      </c>
      <c r="I909" t="s">
        <v>9863</v>
      </c>
      <c r="J909" t="s">
        <v>9862</v>
      </c>
      <c r="K909" t="s">
        <v>9864</v>
      </c>
      <c r="L909">
        <v>19850322</v>
      </c>
      <c r="M909" t="s">
        <v>19178</v>
      </c>
      <c r="N909">
        <v>230328</v>
      </c>
      <c r="Q909" t="s">
        <v>248</v>
      </c>
      <c r="S909" t="s">
        <v>8460</v>
      </c>
      <c r="T909" t="s">
        <v>19181</v>
      </c>
      <c r="U909" t="s">
        <v>227</v>
      </c>
      <c r="V909" t="s">
        <v>19182</v>
      </c>
      <c r="W909" t="s">
        <v>19183</v>
      </c>
      <c r="X909" t="s">
        <v>228</v>
      </c>
      <c r="Z909" t="s">
        <v>229</v>
      </c>
      <c r="AG909" t="s">
        <v>253</v>
      </c>
    </row>
    <row r="910" spans="1:35">
      <c r="A910" t="s">
        <v>19184</v>
      </c>
      <c r="B910">
        <v>24788231</v>
      </c>
      <c r="C910" t="s">
        <v>19185</v>
      </c>
      <c r="D910" t="s">
        <v>19186</v>
      </c>
      <c r="E910" t="s">
        <v>242</v>
      </c>
      <c r="F910">
        <v>23</v>
      </c>
      <c r="G910" t="s">
        <v>227</v>
      </c>
      <c r="H910">
        <v>7764</v>
      </c>
      <c r="I910" t="s">
        <v>9863</v>
      </c>
      <c r="J910" t="s">
        <v>9862</v>
      </c>
      <c r="K910" t="s">
        <v>9864</v>
      </c>
      <c r="L910">
        <v>19840928</v>
      </c>
      <c r="M910" t="s">
        <v>19184</v>
      </c>
      <c r="N910">
        <v>230328</v>
      </c>
      <c r="Q910" t="s">
        <v>248</v>
      </c>
      <c r="S910" t="s">
        <v>8460</v>
      </c>
      <c r="T910" t="s">
        <v>19187</v>
      </c>
      <c r="U910" t="s">
        <v>778</v>
      </c>
      <c r="V910" t="s">
        <v>19188</v>
      </c>
      <c r="X910" t="s">
        <v>228</v>
      </c>
      <c r="Z910" t="s">
        <v>229</v>
      </c>
      <c r="AG910" t="s">
        <v>253</v>
      </c>
    </row>
    <row r="911" spans="1:35">
      <c r="A911" t="s">
        <v>19189</v>
      </c>
      <c r="B911">
        <v>3067925</v>
      </c>
      <c r="C911" t="s">
        <v>19190</v>
      </c>
      <c r="D911" t="s">
        <v>19191</v>
      </c>
      <c r="E911" t="s">
        <v>242</v>
      </c>
      <c r="F911">
        <v>23</v>
      </c>
      <c r="G911" t="s">
        <v>227</v>
      </c>
      <c r="H911">
        <v>7764</v>
      </c>
      <c r="I911" t="s">
        <v>9863</v>
      </c>
      <c r="J911" t="s">
        <v>9862</v>
      </c>
      <c r="K911" t="s">
        <v>9864</v>
      </c>
      <c r="L911">
        <v>19860612</v>
      </c>
      <c r="M911" t="s">
        <v>19189</v>
      </c>
      <c r="N911">
        <v>230328</v>
      </c>
      <c r="Q911" t="s">
        <v>248</v>
      </c>
      <c r="S911" t="s">
        <v>8460</v>
      </c>
      <c r="T911" t="s">
        <v>6815</v>
      </c>
      <c r="U911" t="s">
        <v>227</v>
      </c>
      <c r="V911" t="s">
        <v>9872</v>
      </c>
      <c r="W911" t="s">
        <v>19192</v>
      </c>
      <c r="X911" t="s">
        <v>228</v>
      </c>
      <c r="Z911" t="s">
        <v>229</v>
      </c>
      <c r="AB911" t="s">
        <v>11343</v>
      </c>
      <c r="AD911" t="s">
        <v>11343</v>
      </c>
      <c r="AG911" t="s">
        <v>253</v>
      </c>
    </row>
    <row r="912" spans="1:35">
      <c r="A912" t="s">
        <v>19193</v>
      </c>
      <c r="B912">
        <v>45606728</v>
      </c>
      <c r="C912" t="s">
        <v>19194</v>
      </c>
      <c r="D912" t="s">
        <v>19195</v>
      </c>
      <c r="E912" t="s">
        <v>242</v>
      </c>
      <c r="F912">
        <v>23</v>
      </c>
      <c r="G912" t="s">
        <v>227</v>
      </c>
      <c r="H912">
        <v>7764</v>
      </c>
      <c r="I912" t="s">
        <v>9863</v>
      </c>
      <c r="J912" t="s">
        <v>9862</v>
      </c>
      <c r="K912" t="s">
        <v>9864</v>
      </c>
      <c r="L912">
        <v>19890408</v>
      </c>
      <c r="M912" t="s">
        <v>19193</v>
      </c>
      <c r="N912">
        <v>230328</v>
      </c>
      <c r="Q912" t="s">
        <v>248</v>
      </c>
      <c r="S912" t="s">
        <v>8460</v>
      </c>
      <c r="T912" t="s">
        <v>6815</v>
      </c>
      <c r="U912" t="s">
        <v>227</v>
      </c>
      <c r="V912" t="s">
        <v>9872</v>
      </c>
      <c r="W912" t="s">
        <v>9873</v>
      </c>
      <c r="X912" t="s">
        <v>228</v>
      </c>
      <c r="Y912" t="s">
        <v>19196</v>
      </c>
      <c r="Z912" t="s">
        <v>680</v>
      </c>
      <c r="AA912" t="s">
        <v>19197</v>
      </c>
      <c r="AB912" t="s">
        <v>227</v>
      </c>
      <c r="AD912" t="s">
        <v>227</v>
      </c>
      <c r="AF912" t="s">
        <v>19198</v>
      </c>
      <c r="AG912" t="s">
        <v>9865</v>
      </c>
      <c r="AH912" t="s">
        <v>19199</v>
      </c>
      <c r="AI912" t="s">
        <v>19162</v>
      </c>
    </row>
    <row r="913" spans="1:33">
      <c r="A913" t="s">
        <v>19200</v>
      </c>
      <c r="B913">
        <v>96800023</v>
      </c>
      <c r="C913" t="s">
        <v>19201</v>
      </c>
      <c r="D913" t="s">
        <v>19202</v>
      </c>
      <c r="E913" t="s">
        <v>262</v>
      </c>
      <c r="F913">
        <v>23</v>
      </c>
      <c r="G913" t="s">
        <v>227</v>
      </c>
      <c r="H913">
        <v>29589</v>
      </c>
      <c r="I913" t="s">
        <v>9894</v>
      </c>
      <c r="J913" t="s">
        <v>9893</v>
      </c>
      <c r="K913" t="s">
        <v>9895</v>
      </c>
      <c r="L913">
        <v>20040111</v>
      </c>
      <c r="M913" t="s">
        <v>19200</v>
      </c>
      <c r="N913">
        <v>230420</v>
      </c>
      <c r="Q913" t="s">
        <v>248</v>
      </c>
      <c r="S913" t="s">
        <v>8460</v>
      </c>
      <c r="T913" t="s">
        <v>19203</v>
      </c>
      <c r="U913" t="s">
        <v>227</v>
      </c>
      <c r="V913" t="s">
        <v>19204</v>
      </c>
      <c r="X913" t="s">
        <v>228</v>
      </c>
      <c r="Z913" t="s">
        <v>229</v>
      </c>
      <c r="AA913">
        <v>8036637020</v>
      </c>
      <c r="AD913" t="s">
        <v>227</v>
      </c>
      <c r="AG913" t="s">
        <v>253</v>
      </c>
    </row>
    <row r="914" spans="1:33">
      <c r="A914" t="s">
        <v>19205</v>
      </c>
      <c r="B914">
        <v>85033322</v>
      </c>
      <c r="C914" t="s">
        <v>19206</v>
      </c>
      <c r="D914" t="s">
        <v>19207</v>
      </c>
      <c r="E914" t="s">
        <v>262</v>
      </c>
      <c r="F914">
        <v>23</v>
      </c>
      <c r="G914" t="s">
        <v>227</v>
      </c>
      <c r="H914">
        <v>29589</v>
      </c>
      <c r="I914" t="s">
        <v>9894</v>
      </c>
      <c r="J914" t="s">
        <v>9893</v>
      </c>
      <c r="K914" t="s">
        <v>9895</v>
      </c>
      <c r="L914">
        <v>20021007</v>
      </c>
      <c r="M914" t="s">
        <v>19205</v>
      </c>
      <c r="N914">
        <v>230420</v>
      </c>
      <c r="Q914" t="s">
        <v>248</v>
      </c>
      <c r="S914" t="s">
        <v>8460</v>
      </c>
      <c r="T914" t="s">
        <v>19208</v>
      </c>
      <c r="U914" t="s">
        <v>227</v>
      </c>
      <c r="V914" t="s">
        <v>19209</v>
      </c>
      <c r="X914" t="s">
        <v>228</v>
      </c>
      <c r="Z914" t="s">
        <v>229</v>
      </c>
      <c r="AG914" t="s">
        <v>253</v>
      </c>
    </row>
    <row r="915" spans="1:33">
      <c r="A915" t="s">
        <v>19210</v>
      </c>
      <c r="B915">
        <v>85033625</v>
      </c>
      <c r="C915" t="s">
        <v>19211</v>
      </c>
      <c r="D915" t="s">
        <v>19212</v>
      </c>
      <c r="E915" t="s">
        <v>242</v>
      </c>
      <c r="F915">
        <v>23</v>
      </c>
      <c r="G915" t="s">
        <v>227</v>
      </c>
      <c r="H915">
        <v>29589</v>
      </c>
      <c r="I915" t="s">
        <v>9894</v>
      </c>
      <c r="J915" t="s">
        <v>9893</v>
      </c>
      <c r="K915" t="s">
        <v>9895</v>
      </c>
      <c r="L915">
        <v>20020408</v>
      </c>
      <c r="M915" t="s">
        <v>19210</v>
      </c>
      <c r="N915">
        <v>230420</v>
      </c>
      <c r="Q915" t="s">
        <v>248</v>
      </c>
      <c r="S915" t="s">
        <v>8460</v>
      </c>
      <c r="T915" t="s">
        <v>19213</v>
      </c>
      <c r="U915" t="s">
        <v>227</v>
      </c>
      <c r="V915" t="s">
        <v>19214</v>
      </c>
      <c r="X915" t="s">
        <v>228</v>
      </c>
      <c r="Z915" t="s">
        <v>229</v>
      </c>
      <c r="AG915" t="s">
        <v>253</v>
      </c>
    </row>
    <row r="916" spans="1:33">
      <c r="A916" t="s">
        <v>19215</v>
      </c>
      <c r="B916">
        <v>75847435</v>
      </c>
      <c r="C916" t="s">
        <v>19216</v>
      </c>
      <c r="D916" t="s">
        <v>19217</v>
      </c>
      <c r="E916" t="s">
        <v>242</v>
      </c>
      <c r="F916">
        <v>23</v>
      </c>
      <c r="G916" t="s">
        <v>227</v>
      </c>
      <c r="H916">
        <v>29589</v>
      </c>
      <c r="I916" t="s">
        <v>9894</v>
      </c>
      <c r="J916" t="s">
        <v>9893</v>
      </c>
      <c r="K916" t="s">
        <v>9895</v>
      </c>
      <c r="L916">
        <v>20010411</v>
      </c>
      <c r="M916" t="s">
        <v>19215</v>
      </c>
      <c r="N916">
        <v>230420</v>
      </c>
      <c r="Q916" t="s">
        <v>248</v>
      </c>
      <c r="S916" t="s">
        <v>8460</v>
      </c>
      <c r="T916" t="s">
        <v>19218</v>
      </c>
      <c r="U916" t="s">
        <v>227</v>
      </c>
      <c r="V916" t="s">
        <v>19219</v>
      </c>
      <c r="X916" t="s">
        <v>228</v>
      </c>
      <c r="Z916" t="s">
        <v>229</v>
      </c>
      <c r="AA916" t="s">
        <v>19220</v>
      </c>
      <c r="AD916" t="s">
        <v>227</v>
      </c>
      <c r="AG916" t="s">
        <v>253</v>
      </c>
    </row>
    <row r="917" spans="1:33">
      <c r="A917" t="s">
        <v>19221</v>
      </c>
      <c r="B917">
        <v>75846939</v>
      </c>
      <c r="C917" t="s">
        <v>19222</v>
      </c>
      <c r="D917" t="s">
        <v>19223</v>
      </c>
      <c r="E917" t="s">
        <v>262</v>
      </c>
      <c r="F917">
        <v>23</v>
      </c>
      <c r="G917" t="s">
        <v>227</v>
      </c>
      <c r="H917">
        <v>29589</v>
      </c>
      <c r="I917" t="s">
        <v>9894</v>
      </c>
      <c r="J917" t="s">
        <v>9893</v>
      </c>
      <c r="K917" t="s">
        <v>9895</v>
      </c>
      <c r="L917">
        <v>20011106</v>
      </c>
      <c r="M917" t="s">
        <v>19221</v>
      </c>
      <c r="N917">
        <v>230420</v>
      </c>
      <c r="Q917" t="s">
        <v>248</v>
      </c>
      <c r="S917" t="s">
        <v>8460</v>
      </c>
      <c r="T917" t="s">
        <v>19224</v>
      </c>
      <c r="U917" t="s">
        <v>227</v>
      </c>
      <c r="V917" t="s">
        <v>19225</v>
      </c>
      <c r="X917" t="s">
        <v>228</v>
      </c>
      <c r="Z917" t="s">
        <v>229</v>
      </c>
      <c r="AD917" t="s">
        <v>227</v>
      </c>
      <c r="AG917" t="s">
        <v>253</v>
      </c>
    </row>
    <row r="918" spans="1:33">
      <c r="A918" t="s">
        <v>19226</v>
      </c>
      <c r="B918">
        <v>75845938</v>
      </c>
      <c r="C918" t="s">
        <v>19227</v>
      </c>
      <c r="D918" t="s">
        <v>19228</v>
      </c>
      <c r="E918" t="s">
        <v>262</v>
      </c>
      <c r="F918">
        <v>23</v>
      </c>
      <c r="G918" t="s">
        <v>227</v>
      </c>
      <c r="H918">
        <v>29589</v>
      </c>
      <c r="I918" t="s">
        <v>9894</v>
      </c>
      <c r="J918" t="s">
        <v>9893</v>
      </c>
      <c r="K918" t="s">
        <v>9895</v>
      </c>
      <c r="L918">
        <v>20010427</v>
      </c>
      <c r="M918" t="s">
        <v>19226</v>
      </c>
      <c r="N918">
        <v>230420</v>
      </c>
      <c r="Q918" t="s">
        <v>248</v>
      </c>
      <c r="S918" t="s">
        <v>8460</v>
      </c>
      <c r="T918" t="s">
        <v>19229</v>
      </c>
      <c r="U918" t="s">
        <v>227</v>
      </c>
      <c r="V918" t="s">
        <v>19230</v>
      </c>
      <c r="X918" t="s">
        <v>228</v>
      </c>
      <c r="Z918" t="s">
        <v>229</v>
      </c>
      <c r="AA918" t="s">
        <v>19231</v>
      </c>
      <c r="AD918" t="s">
        <v>227</v>
      </c>
      <c r="AG918" t="s">
        <v>253</v>
      </c>
    </row>
    <row r="919" spans="1:33">
      <c r="A919" t="s">
        <v>19232</v>
      </c>
      <c r="B919">
        <v>96799949</v>
      </c>
      <c r="C919" t="s">
        <v>19233</v>
      </c>
      <c r="D919" t="s">
        <v>19234</v>
      </c>
      <c r="E919" t="s">
        <v>242</v>
      </c>
      <c r="F919">
        <v>23</v>
      </c>
      <c r="G919" t="s">
        <v>227</v>
      </c>
      <c r="H919">
        <v>29589</v>
      </c>
      <c r="I919" t="s">
        <v>9894</v>
      </c>
      <c r="J919" t="s">
        <v>9893</v>
      </c>
      <c r="K919" t="s">
        <v>9895</v>
      </c>
      <c r="L919">
        <v>20031217</v>
      </c>
      <c r="M919" t="s">
        <v>19232</v>
      </c>
      <c r="N919">
        <v>230420</v>
      </c>
      <c r="Q919" t="s">
        <v>248</v>
      </c>
      <c r="S919" t="s">
        <v>8460</v>
      </c>
      <c r="T919" t="s">
        <v>19235</v>
      </c>
      <c r="U919" t="s">
        <v>227</v>
      </c>
      <c r="V919" t="s">
        <v>19236</v>
      </c>
      <c r="X919" t="s">
        <v>228</v>
      </c>
      <c r="Z919" t="s">
        <v>229</v>
      </c>
      <c r="AA919" t="s">
        <v>19237</v>
      </c>
      <c r="AD919" t="s">
        <v>227</v>
      </c>
      <c r="AG919" t="s">
        <v>253</v>
      </c>
    </row>
    <row r="920" spans="1:33">
      <c r="A920" t="s">
        <v>19238</v>
      </c>
      <c r="B920">
        <v>75847637</v>
      </c>
      <c r="C920" t="s">
        <v>19239</v>
      </c>
      <c r="D920" t="s">
        <v>19240</v>
      </c>
      <c r="E920" t="s">
        <v>242</v>
      </c>
      <c r="F920">
        <v>23</v>
      </c>
      <c r="G920" t="s">
        <v>227</v>
      </c>
      <c r="H920">
        <v>29589</v>
      </c>
      <c r="I920" t="s">
        <v>9894</v>
      </c>
      <c r="J920" t="s">
        <v>9893</v>
      </c>
      <c r="K920" t="s">
        <v>9895</v>
      </c>
      <c r="L920">
        <v>20010522</v>
      </c>
      <c r="M920" t="s">
        <v>19238</v>
      </c>
      <c r="N920">
        <v>230420</v>
      </c>
      <c r="O920" t="s">
        <v>19241</v>
      </c>
      <c r="Q920" t="s">
        <v>248</v>
      </c>
      <c r="S920" t="s">
        <v>8460</v>
      </c>
      <c r="T920" t="s">
        <v>19242</v>
      </c>
      <c r="U920" t="s">
        <v>227</v>
      </c>
      <c r="V920" t="s">
        <v>19243</v>
      </c>
      <c r="X920" t="s">
        <v>228</v>
      </c>
      <c r="Z920" t="s">
        <v>229</v>
      </c>
      <c r="AA920" t="s">
        <v>19244</v>
      </c>
      <c r="AD920" t="s">
        <v>227</v>
      </c>
      <c r="AG920" t="s">
        <v>253</v>
      </c>
    </row>
    <row r="921" spans="1:33">
      <c r="A921" t="s">
        <v>19245</v>
      </c>
      <c r="B921">
        <v>75847031</v>
      </c>
      <c r="C921" t="s">
        <v>19246</v>
      </c>
      <c r="D921" t="s">
        <v>19247</v>
      </c>
      <c r="E921" t="s">
        <v>242</v>
      </c>
      <c r="F921">
        <v>23</v>
      </c>
      <c r="G921" t="s">
        <v>227</v>
      </c>
      <c r="H921">
        <v>29589</v>
      </c>
      <c r="I921" t="s">
        <v>9894</v>
      </c>
      <c r="J921" t="s">
        <v>9893</v>
      </c>
      <c r="K921" t="s">
        <v>9895</v>
      </c>
      <c r="L921">
        <v>20010915</v>
      </c>
      <c r="M921" t="s">
        <v>19245</v>
      </c>
      <c r="N921">
        <v>230420</v>
      </c>
      <c r="Q921" t="s">
        <v>248</v>
      </c>
      <c r="S921" t="s">
        <v>8460</v>
      </c>
      <c r="T921" t="s">
        <v>19248</v>
      </c>
      <c r="U921" t="s">
        <v>227</v>
      </c>
      <c r="V921" t="s">
        <v>19249</v>
      </c>
      <c r="X921" t="s">
        <v>228</v>
      </c>
      <c r="Z921" t="s">
        <v>229</v>
      </c>
      <c r="AA921" t="s">
        <v>19250</v>
      </c>
      <c r="AD921" t="s">
        <v>227</v>
      </c>
      <c r="AG921" t="s">
        <v>253</v>
      </c>
    </row>
    <row r="922" spans="1:33">
      <c r="A922" t="s">
        <v>19251</v>
      </c>
      <c r="B922">
        <v>96799848</v>
      </c>
      <c r="C922" t="s">
        <v>19252</v>
      </c>
      <c r="D922" t="s">
        <v>19253</v>
      </c>
      <c r="E922" t="s">
        <v>242</v>
      </c>
      <c r="F922">
        <v>23</v>
      </c>
      <c r="G922" t="s">
        <v>227</v>
      </c>
      <c r="H922">
        <v>29589</v>
      </c>
      <c r="I922" t="s">
        <v>9894</v>
      </c>
      <c r="J922" t="s">
        <v>9893</v>
      </c>
      <c r="K922" t="s">
        <v>9895</v>
      </c>
      <c r="L922">
        <v>20030702</v>
      </c>
      <c r="M922" t="s">
        <v>19251</v>
      </c>
      <c r="N922">
        <v>230420</v>
      </c>
      <c r="Q922" t="s">
        <v>248</v>
      </c>
      <c r="S922" t="s">
        <v>8460</v>
      </c>
      <c r="T922" t="s">
        <v>19229</v>
      </c>
      <c r="U922" t="s">
        <v>227</v>
      </c>
      <c r="V922" t="s">
        <v>19254</v>
      </c>
      <c r="X922" t="s">
        <v>228</v>
      </c>
      <c r="Z922" t="s">
        <v>229</v>
      </c>
      <c r="AA922" t="s">
        <v>19255</v>
      </c>
      <c r="AB922" t="s">
        <v>227</v>
      </c>
      <c r="AD922" t="s">
        <v>227</v>
      </c>
      <c r="AG922" t="s">
        <v>253</v>
      </c>
    </row>
    <row r="923" spans="1:33">
      <c r="A923" t="s">
        <v>19256</v>
      </c>
      <c r="B923">
        <v>75847334</v>
      </c>
      <c r="C923" t="s">
        <v>19257</v>
      </c>
      <c r="D923" t="s">
        <v>19258</v>
      </c>
      <c r="E923" t="s">
        <v>242</v>
      </c>
      <c r="F923">
        <v>23</v>
      </c>
      <c r="G923" t="s">
        <v>227</v>
      </c>
      <c r="H923">
        <v>29589</v>
      </c>
      <c r="I923" t="s">
        <v>9894</v>
      </c>
      <c r="J923" t="s">
        <v>9893</v>
      </c>
      <c r="K923" t="s">
        <v>9895</v>
      </c>
      <c r="L923">
        <v>20010902</v>
      </c>
      <c r="M923" t="s">
        <v>19256</v>
      </c>
      <c r="N923">
        <v>230420</v>
      </c>
      <c r="Q923" t="s">
        <v>248</v>
      </c>
      <c r="S923" t="s">
        <v>8460</v>
      </c>
      <c r="T923" t="s">
        <v>19213</v>
      </c>
      <c r="U923" t="s">
        <v>227</v>
      </c>
      <c r="V923" t="s">
        <v>19259</v>
      </c>
      <c r="X923" t="s">
        <v>228</v>
      </c>
      <c r="Z923" t="s">
        <v>229</v>
      </c>
      <c r="AD923" t="s">
        <v>227</v>
      </c>
      <c r="AG923" t="s">
        <v>253</v>
      </c>
    </row>
    <row r="924" spans="1:33">
      <c r="A924" t="s">
        <v>19260</v>
      </c>
      <c r="B924">
        <v>85033524</v>
      </c>
      <c r="C924" t="s">
        <v>19261</v>
      </c>
      <c r="D924" t="s">
        <v>19262</v>
      </c>
      <c r="E924" t="s">
        <v>262</v>
      </c>
      <c r="F924">
        <v>23</v>
      </c>
      <c r="G924" t="s">
        <v>227</v>
      </c>
      <c r="H924">
        <v>29589</v>
      </c>
      <c r="I924" t="s">
        <v>9894</v>
      </c>
      <c r="J924" t="s">
        <v>9893</v>
      </c>
      <c r="K924" t="s">
        <v>9895</v>
      </c>
      <c r="L924">
        <v>20021227</v>
      </c>
      <c r="M924" t="s">
        <v>19260</v>
      </c>
      <c r="N924">
        <v>230420</v>
      </c>
      <c r="Q924" t="s">
        <v>248</v>
      </c>
      <c r="S924" t="s">
        <v>8460</v>
      </c>
      <c r="T924" t="s">
        <v>12130</v>
      </c>
      <c r="U924" t="s">
        <v>227</v>
      </c>
      <c r="V924" t="s">
        <v>12131</v>
      </c>
      <c r="X924" t="s">
        <v>228</v>
      </c>
      <c r="Z924" t="s">
        <v>229</v>
      </c>
      <c r="AG924" t="s">
        <v>253</v>
      </c>
    </row>
    <row r="925" spans="1:33">
      <c r="A925" t="s">
        <v>19263</v>
      </c>
      <c r="B925">
        <v>40068624</v>
      </c>
      <c r="C925" t="s">
        <v>19264</v>
      </c>
      <c r="D925" t="s">
        <v>19265</v>
      </c>
      <c r="E925" t="s">
        <v>242</v>
      </c>
      <c r="F925">
        <v>23</v>
      </c>
      <c r="G925" t="s">
        <v>227</v>
      </c>
      <c r="H925">
        <v>27714</v>
      </c>
      <c r="I925" t="s">
        <v>9910</v>
      </c>
      <c r="J925" t="s">
        <v>9909</v>
      </c>
      <c r="K925" t="s">
        <v>9911</v>
      </c>
      <c r="L925">
        <v>19960606</v>
      </c>
      <c r="M925" t="s">
        <v>19263</v>
      </c>
      <c r="N925">
        <v>230386</v>
      </c>
      <c r="Q925" t="s">
        <v>248</v>
      </c>
      <c r="S925" t="s">
        <v>8460</v>
      </c>
      <c r="T925" t="s">
        <v>6241</v>
      </c>
      <c r="U925" t="s">
        <v>227</v>
      </c>
      <c r="V925" t="s">
        <v>19266</v>
      </c>
      <c r="W925" t="s">
        <v>19267</v>
      </c>
      <c r="X925" t="s">
        <v>228</v>
      </c>
      <c r="Z925" t="s">
        <v>229</v>
      </c>
      <c r="AB925" t="s">
        <v>227</v>
      </c>
      <c r="AD925" t="s">
        <v>227</v>
      </c>
      <c r="AG925" t="s">
        <v>253</v>
      </c>
    </row>
    <row r="926" spans="1:33">
      <c r="A926" t="s">
        <v>19268</v>
      </c>
      <c r="B926">
        <v>60791730</v>
      </c>
      <c r="C926" t="s">
        <v>19269</v>
      </c>
      <c r="D926" t="s">
        <v>19270</v>
      </c>
      <c r="E926" t="s">
        <v>262</v>
      </c>
      <c r="F926">
        <v>23</v>
      </c>
      <c r="G926" t="s">
        <v>227</v>
      </c>
      <c r="H926">
        <v>27714</v>
      </c>
      <c r="I926" t="s">
        <v>9910</v>
      </c>
      <c r="J926" t="s">
        <v>9909</v>
      </c>
      <c r="K926" t="s">
        <v>9911</v>
      </c>
      <c r="L926">
        <v>19711211</v>
      </c>
      <c r="M926" t="s">
        <v>19268</v>
      </c>
      <c r="N926">
        <v>230386</v>
      </c>
      <c r="Q926" t="s">
        <v>248</v>
      </c>
      <c r="S926" t="s">
        <v>8460</v>
      </c>
      <c r="T926" t="s">
        <v>10864</v>
      </c>
      <c r="U926" t="s">
        <v>227</v>
      </c>
      <c r="V926" t="s">
        <v>19271</v>
      </c>
      <c r="X926" t="s">
        <v>228</v>
      </c>
      <c r="Z926" t="s">
        <v>229</v>
      </c>
      <c r="AG926" t="s">
        <v>253</v>
      </c>
    </row>
    <row r="927" spans="1:33">
      <c r="A927" t="s">
        <v>19272</v>
      </c>
      <c r="B927">
        <v>3018214</v>
      </c>
      <c r="C927" t="s">
        <v>19273</v>
      </c>
      <c r="D927" t="s">
        <v>19274</v>
      </c>
      <c r="E927" t="s">
        <v>242</v>
      </c>
      <c r="F927">
        <v>23</v>
      </c>
      <c r="G927" t="s">
        <v>227</v>
      </c>
      <c r="H927">
        <v>27714</v>
      </c>
      <c r="I927" t="s">
        <v>9910</v>
      </c>
      <c r="J927" t="s">
        <v>9909</v>
      </c>
      <c r="K927" t="s">
        <v>9911</v>
      </c>
      <c r="L927">
        <v>19690414</v>
      </c>
      <c r="M927" t="s">
        <v>19272</v>
      </c>
      <c r="N927">
        <v>230386</v>
      </c>
      <c r="Q927" t="s">
        <v>248</v>
      </c>
      <c r="S927" t="s">
        <v>8460</v>
      </c>
      <c r="T927" t="s">
        <v>19275</v>
      </c>
      <c r="U927" t="s">
        <v>227</v>
      </c>
      <c r="V927" t="s">
        <v>19276</v>
      </c>
      <c r="X927" t="s">
        <v>228</v>
      </c>
      <c r="Z927" t="s">
        <v>229</v>
      </c>
      <c r="AG927" t="s">
        <v>253</v>
      </c>
    </row>
    <row r="928" spans="1:33">
      <c r="A928" t="s">
        <v>19277</v>
      </c>
      <c r="B928">
        <v>39679640</v>
      </c>
      <c r="C928" t="s">
        <v>19278</v>
      </c>
      <c r="D928" t="s">
        <v>19279</v>
      </c>
      <c r="E928" t="s">
        <v>242</v>
      </c>
      <c r="F928">
        <v>23</v>
      </c>
      <c r="G928" t="s">
        <v>227</v>
      </c>
      <c r="H928">
        <v>27714</v>
      </c>
      <c r="I928" t="s">
        <v>9910</v>
      </c>
      <c r="J928" t="s">
        <v>9909</v>
      </c>
      <c r="K928" t="s">
        <v>9911</v>
      </c>
      <c r="L928">
        <v>19941202</v>
      </c>
      <c r="M928" t="s">
        <v>19277</v>
      </c>
      <c r="N928">
        <v>230386</v>
      </c>
      <c r="Q928" t="s">
        <v>248</v>
      </c>
      <c r="S928" t="s">
        <v>8460</v>
      </c>
      <c r="T928" t="s">
        <v>15458</v>
      </c>
      <c r="U928" t="s">
        <v>227</v>
      </c>
      <c r="V928" t="s">
        <v>19280</v>
      </c>
      <c r="X928" t="s">
        <v>228</v>
      </c>
      <c r="Z928" t="s">
        <v>229</v>
      </c>
      <c r="AG928" t="s">
        <v>253</v>
      </c>
    </row>
    <row r="929" spans="1:33">
      <c r="A929" t="s">
        <v>19281</v>
      </c>
      <c r="B929">
        <v>72822627</v>
      </c>
      <c r="C929" t="s">
        <v>19282</v>
      </c>
      <c r="D929" t="s">
        <v>19283</v>
      </c>
      <c r="E929" t="s">
        <v>242</v>
      </c>
      <c r="F929">
        <v>23</v>
      </c>
      <c r="G929" t="s">
        <v>227</v>
      </c>
      <c r="H929">
        <v>27714</v>
      </c>
      <c r="I929" t="s">
        <v>9910</v>
      </c>
      <c r="J929" t="s">
        <v>9909</v>
      </c>
      <c r="K929" t="s">
        <v>9911</v>
      </c>
      <c r="L929">
        <v>19710920</v>
      </c>
      <c r="M929" t="s">
        <v>19281</v>
      </c>
      <c r="N929">
        <v>230386</v>
      </c>
      <c r="Q929" t="s">
        <v>248</v>
      </c>
      <c r="S929" t="s">
        <v>8460</v>
      </c>
      <c r="T929" t="s">
        <v>19284</v>
      </c>
      <c r="U929" t="s">
        <v>227</v>
      </c>
      <c r="V929" t="s">
        <v>19285</v>
      </c>
      <c r="X929" t="s">
        <v>228</v>
      </c>
      <c r="Z929" t="s">
        <v>229</v>
      </c>
      <c r="AG929" t="s">
        <v>253</v>
      </c>
    </row>
    <row r="930" spans="1:33">
      <c r="A930" t="s">
        <v>19286</v>
      </c>
      <c r="B930">
        <v>58877439</v>
      </c>
      <c r="C930" t="s">
        <v>19287</v>
      </c>
      <c r="D930" t="s">
        <v>19288</v>
      </c>
      <c r="E930" t="s">
        <v>242</v>
      </c>
      <c r="F930">
        <v>23</v>
      </c>
      <c r="G930" t="s">
        <v>227</v>
      </c>
      <c r="H930">
        <v>27714</v>
      </c>
      <c r="I930" t="s">
        <v>9910</v>
      </c>
      <c r="J930" t="s">
        <v>9909</v>
      </c>
      <c r="K930" t="s">
        <v>9911</v>
      </c>
      <c r="L930">
        <v>19940621</v>
      </c>
      <c r="M930" t="s">
        <v>19286</v>
      </c>
      <c r="N930">
        <v>230386</v>
      </c>
      <c r="Q930" t="s">
        <v>248</v>
      </c>
      <c r="S930" t="s">
        <v>8460</v>
      </c>
      <c r="T930" t="s">
        <v>13846</v>
      </c>
      <c r="U930" t="s">
        <v>227</v>
      </c>
      <c r="V930" t="s">
        <v>19289</v>
      </c>
      <c r="X930" t="s">
        <v>228</v>
      </c>
      <c r="Z930" t="s">
        <v>229</v>
      </c>
      <c r="AG930" t="s">
        <v>253</v>
      </c>
    </row>
    <row r="931" spans="1:33">
      <c r="A931" t="s">
        <v>19290</v>
      </c>
      <c r="B931">
        <v>58204524</v>
      </c>
      <c r="C931" t="s">
        <v>19291</v>
      </c>
      <c r="D931" t="s">
        <v>19292</v>
      </c>
      <c r="E931" t="s">
        <v>242</v>
      </c>
      <c r="F931">
        <v>23</v>
      </c>
      <c r="G931" t="s">
        <v>227</v>
      </c>
      <c r="H931">
        <v>27714</v>
      </c>
      <c r="I931" t="s">
        <v>9910</v>
      </c>
      <c r="J931" t="s">
        <v>9909</v>
      </c>
      <c r="K931" t="s">
        <v>9911</v>
      </c>
      <c r="L931">
        <v>19920416</v>
      </c>
      <c r="M931" t="s">
        <v>19290</v>
      </c>
      <c r="N931">
        <v>230386</v>
      </c>
      <c r="Q931" t="s">
        <v>248</v>
      </c>
      <c r="S931" t="s">
        <v>8460</v>
      </c>
      <c r="T931" t="s">
        <v>9912</v>
      </c>
      <c r="U931" t="s">
        <v>227</v>
      </c>
      <c r="V931" t="s">
        <v>9919</v>
      </c>
      <c r="X931" t="s">
        <v>228</v>
      </c>
      <c r="Y931" t="s">
        <v>19293</v>
      </c>
      <c r="Z931" t="s">
        <v>680</v>
      </c>
      <c r="AG931" t="s">
        <v>253</v>
      </c>
    </row>
    <row r="932" spans="1:33">
      <c r="A932" t="s">
        <v>19294</v>
      </c>
      <c r="B932">
        <v>39679539</v>
      </c>
      <c r="C932" t="s">
        <v>19295</v>
      </c>
      <c r="D932" t="s">
        <v>19296</v>
      </c>
      <c r="E932" t="s">
        <v>242</v>
      </c>
      <c r="F932">
        <v>23</v>
      </c>
      <c r="G932" t="s">
        <v>227</v>
      </c>
      <c r="H932">
        <v>27714</v>
      </c>
      <c r="I932" t="s">
        <v>9910</v>
      </c>
      <c r="J932" t="s">
        <v>9909</v>
      </c>
      <c r="K932" t="s">
        <v>9911</v>
      </c>
      <c r="L932">
        <v>19940831</v>
      </c>
      <c r="M932" t="s">
        <v>19294</v>
      </c>
      <c r="N932">
        <v>230386</v>
      </c>
      <c r="Q932" t="s">
        <v>248</v>
      </c>
      <c r="S932" t="s">
        <v>8460</v>
      </c>
      <c r="T932" t="s">
        <v>9912</v>
      </c>
      <c r="U932" t="s">
        <v>227</v>
      </c>
      <c r="V932" t="s">
        <v>19297</v>
      </c>
      <c r="X932" t="s">
        <v>228</v>
      </c>
      <c r="Z932" t="s">
        <v>229</v>
      </c>
      <c r="AG932" t="s">
        <v>253</v>
      </c>
    </row>
    <row r="933" spans="1:33">
      <c r="A933" t="s">
        <v>19298</v>
      </c>
      <c r="B933">
        <v>58204625</v>
      </c>
      <c r="C933" t="s">
        <v>19299</v>
      </c>
      <c r="D933" t="s">
        <v>19300</v>
      </c>
      <c r="E933" t="s">
        <v>242</v>
      </c>
      <c r="F933">
        <v>23</v>
      </c>
      <c r="G933" t="s">
        <v>227</v>
      </c>
      <c r="H933">
        <v>27714</v>
      </c>
      <c r="I933" t="s">
        <v>9910</v>
      </c>
      <c r="J933" t="s">
        <v>9909</v>
      </c>
      <c r="K933" t="s">
        <v>9911</v>
      </c>
      <c r="L933">
        <v>19641121</v>
      </c>
      <c r="M933" t="s">
        <v>19298</v>
      </c>
      <c r="N933">
        <v>230386</v>
      </c>
      <c r="Q933" t="s">
        <v>248</v>
      </c>
      <c r="S933" t="s">
        <v>8460</v>
      </c>
      <c r="T933" t="s">
        <v>9912</v>
      </c>
      <c r="U933" t="s">
        <v>227</v>
      </c>
      <c r="V933" t="s">
        <v>16570</v>
      </c>
      <c r="X933" t="s">
        <v>228</v>
      </c>
      <c r="Y933" t="s">
        <v>19293</v>
      </c>
      <c r="Z933" t="s">
        <v>680</v>
      </c>
      <c r="AG933" t="s">
        <v>253</v>
      </c>
    </row>
    <row r="934" spans="1:33">
      <c r="A934" t="s">
        <v>19301</v>
      </c>
      <c r="B934">
        <v>3017920</v>
      </c>
      <c r="C934" t="s">
        <v>19302</v>
      </c>
      <c r="D934" t="s">
        <v>19303</v>
      </c>
      <c r="E934" t="s">
        <v>242</v>
      </c>
      <c r="F934">
        <v>23</v>
      </c>
      <c r="G934" t="s">
        <v>227</v>
      </c>
      <c r="H934">
        <v>27714</v>
      </c>
      <c r="I934" t="s">
        <v>9910</v>
      </c>
      <c r="J934" t="s">
        <v>9909</v>
      </c>
      <c r="K934" t="s">
        <v>9911</v>
      </c>
      <c r="L934">
        <v>19661224</v>
      </c>
      <c r="M934" t="s">
        <v>19301</v>
      </c>
      <c r="N934">
        <v>230386</v>
      </c>
      <c r="Q934" t="s">
        <v>248</v>
      </c>
      <c r="S934" t="s">
        <v>8460</v>
      </c>
      <c r="T934" t="s">
        <v>19304</v>
      </c>
      <c r="U934" t="s">
        <v>227</v>
      </c>
      <c r="V934" t="s">
        <v>19305</v>
      </c>
      <c r="X934" t="s">
        <v>228</v>
      </c>
      <c r="Z934" t="s">
        <v>229</v>
      </c>
      <c r="AG934" t="s">
        <v>253</v>
      </c>
    </row>
    <row r="935" spans="1:33">
      <c r="A935" t="s">
        <v>19306</v>
      </c>
      <c r="B935">
        <v>8236625</v>
      </c>
      <c r="C935" t="s">
        <v>19307</v>
      </c>
      <c r="D935" t="s">
        <v>19308</v>
      </c>
      <c r="E935" t="s">
        <v>242</v>
      </c>
      <c r="F935">
        <v>23</v>
      </c>
      <c r="G935" t="s">
        <v>227</v>
      </c>
      <c r="H935">
        <v>8160</v>
      </c>
      <c r="I935" t="s">
        <v>9935</v>
      </c>
      <c r="J935" t="s">
        <v>9934</v>
      </c>
      <c r="K935" t="s">
        <v>9935</v>
      </c>
      <c r="L935">
        <v>19950315</v>
      </c>
      <c r="M935" t="s">
        <v>19306</v>
      </c>
      <c r="N935">
        <v>230007</v>
      </c>
      <c r="Q935" t="s">
        <v>248</v>
      </c>
      <c r="S935" t="s">
        <v>8460</v>
      </c>
      <c r="T935" t="s">
        <v>10494</v>
      </c>
      <c r="U935" t="s">
        <v>227</v>
      </c>
      <c r="V935" t="s">
        <v>19309</v>
      </c>
      <c r="W935" t="s">
        <v>19310</v>
      </c>
      <c r="X935" t="s">
        <v>228</v>
      </c>
      <c r="Z935" t="s">
        <v>229</v>
      </c>
      <c r="AG935" t="s">
        <v>253</v>
      </c>
    </row>
    <row r="936" spans="1:33">
      <c r="A936" t="s">
        <v>19311</v>
      </c>
      <c r="B936">
        <v>63730019</v>
      </c>
      <c r="C936" t="s">
        <v>19312</v>
      </c>
      <c r="D936" t="s">
        <v>19313</v>
      </c>
      <c r="E936" t="s">
        <v>242</v>
      </c>
      <c r="F936">
        <v>23</v>
      </c>
      <c r="G936" t="s">
        <v>227</v>
      </c>
      <c r="H936">
        <v>8160</v>
      </c>
      <c r="I936" t="s">
        <v>9935</v>
      </c>
      <c r="J936" t="s">
        <v>9934</v>
      </c>
      <c r="K936" t="s">
        <v>9935</v>
      </c>
      <c r="L936">
        <v>19880914</v>
      </c>
      <c r="M936" t="s">
        <v>19311</v>
      </c>
      <c r="N936">
        <v>230007</v>
      </c>
      <c r="Q936" t="s">
        <v>248</v>
      </c>
      <c r="S936" t="s">
        <v>8460</v>
      </c>
      <c r="T936" t="s">
        <v>13671</v>
      </c>
      <c r="U936" t="s">
        <v>227</v>
      </c>
      <c r="V936" t="s">
        <v>19314</v>
      </c>
      <c r="W936" t="s">
        <v>19315</v>
      </c>
      <c r="X936" t="s">
        <v>228</v>
      </c>
      <c r="Z936" t="s">
        <v>229</v>
      </c>
      <c r="AA936" t="s">
        <v>19316</v>
      </c>
      <c r="AG936" t="s">
        <v>253</v>
      </c>
    </row>
    <row r="937" spans="1:33">
      <c r="A937" t="s">
        <v>19317</v>
      </c>
      <c r="B937">
        <v>45572730</v>
      </c>
      <c r="C937" t="s">
        <v>19318</v>
      </c>
      <c r="D937" t="s">
        <v>19319</v>
      </c>
      <c r="E937" t="s">
        <v>242</v>
      </c>
      <c r="F937">
        <v>23</v>
      </c>
      <c r="G937" t="s">
        <v>227</v>
      </c>
      <c r="H937">
        <v>8160</v>
      </c>
      <c r="I937" t="s">
        <v>9935</v>
      </c>
      <c r="J937" t="s">
        <v>9934</v>
      </c>
      <c r="K937" t="s">
        <v>9935</v>
      </c>
      <c r="L937">
        <v>19880203</v>
      </c>
      <c r="M937" t="s">
        <v>19317</v>
      </c>
      <c r="N937">
        <v>230007</v>
      </c>
      <c r="Q937" t="s">
        <v>248</v>
      </c>
      <c r="S937" t="s">
        <v>8460</v>
      </c>
      <c r="T937" t="s">
        <v>16749</v>
      </c>
      <c r="U937" t="s">
        <v>227</v>
      </c>
      <c r="V937" t="s">
        <v>19320</v>
      </c>
      <c r="X937" t="s">
        <v>228</v>
      </c>
      <c r="Z937" t="s">
        <v>229</v>
      </c>
      <c r="AB937" t="s">
        <v>227</v>
      </c>
      <c r="AD937" t="s">
        <v>227</v>
      </c>
      <c r="AG937" t="s">
        <v>253</v>
      </c>
    </row>
    <row r="938" spans="1:33">
      <c r="A938" t="s">
        <v>19321</v>
      </c>
      <c r="B938">
        <v>2904116</v>
      </c>
      <c r="C938" t="s">
        <v>9938</v>
      </c>
      <c r="D938" t="s">
        <v>19322</v>
      </c>
      <c r="E938" t="s">
        <v>242</v>
      </c>
      <c r="F938">
        <v>23</v>
      </c>
      <c r="G938" t="s">
        <v>227</v>
      </c>
      <c r="H938">
        <v>8160</v>
      </c>
      <c r="I938" t="s">
        <v>9935</v>
      </c>
      <c r="J938" t="s">
        <v>9934</v>
      </c>
      <c r="K938" t="s">
        <v>9935</v>
      </c>
      <c r="L938">
        <v>19720318</v>
      </c>
      <c r="M938" t="s">
        <v>19321</v>
      </c>
      <c r="N938">
        <v>230007</v>
      </c>
      <c r="Q938" t="s">
        <v>248</v>
      </c>
      <c r="S938" t="s">
        <v>8460</v>
      </c>
      <c r="T938" t="s">
        <v>677</v>
      </c>
      <c r="U938" t="s">
        <v>227</v>
      </c>
      <c r="V938" t="s">
        <v>19323</v>
      </c>
      <c r="X938" t="s">
        <v>228</v>
      </c>
      <c r="Z938" t="s">
        <v>229</v>
      </c>
      <c r="AG938" t="s">
        <v>253</v>
      </c>
    </row>
    <row r="939" spans="1:33">
      <c r="A939" t="s">
        <v>19324</v>
      </c>
      <c r="B939">
        <v>24734626</v>
      </c>
      <c r="C939" t="s">
        <v>19325</v>
      </c>
      <c r="D939" t="s">
        <v>19326</v>
      </c>
      <c r="E939" t="s">
        <v>242</v>
      </c>
      <c r="F939">
        <v>23</v>
      </c>
      <c r="G939" t="s">
        <v>227</v>
      </c>
      <c r="H939">
        <v>8160</v>
      </c>
      <c r="I939" t="s">
        <v>9935</v>
      </c>
      <c r="J939" t="s">
        <v>9934</v>
      </c>
      <c r="K939" t="s">
        <v>9935</v>
      </c>
      <c r="L939">
        <v>19870121</v>
      </c>
      <c r="M939" t="s">
        <v>19324</v>
      </c>
      <c r="N939">
        <v>230007</v>
      </c>
      <c r="Q939" t="s">
        <v>248</v>
      </c>
      <c r="S939" t="s">
        <v>8460</v>
      </c>
      <c r="T939" t="s">
        <v>10971</v>
      </c>
      <c r="U939" t="s">
        <v>227</v>
      </c>
      <c r="V939" t="s">
        <v>19327</v>
      </c>
      <c r="W939" t="s">
        <v>19328</v>
      </c>
      <c r="X939" t="s">
        <v>228</v>
      </c>
      <c r="Z939" t="s">
        <v>229</v>
      </c>
      <c r="AG939" t="s">
        <v>253</v>
      </c>
    </row>
    <row r="940" spans="1:33">
      <c r="A940" t="s">
        <v>19329</v>
      </c>
      <c r="B940">
        <v>39261627</v>
      </c>
      <c r="C940" t="s">
        <v>19330</v>
      </c>
      <c r="D940" t="s">
        <v>19331</v>
      </c>
      <c r="E940" t="s">
        <v>242</v>
      </c>
      <c r="F940">
        <v>23</v>
      </c>
      <c r="G940" t="s">
        <v>227</v>
      </c>
      <c r="H940">
        <v>8160</v>
      </c>
      <c r="I940" t="s">
        <v>9935</v>
      </c>
      <c r="J940" t="s">
        <v>9934</v>
      </c>
      <c r="K940" t="s">
        <v>9935</v>
      </c>
      <c r="L940">
        <v>19930716</v>
      </c>
      <c r="M940" t="s">
        <v>19329</v>
      </c>
      <c r="N940">
        <v>230007</v>
      </c>
      <c r="Q940" t="s">
        <v>248</v>
      </c>
      <c r="S940" t="s">
        <v>8460</v>
      </c>
      <c r="T940" t="s">
        <v>19332</v>
      </c>
      <c r="U940" t="s">
        <v>227</v>
      </c>
      <c r="V940" t="s">
        <v>19333</v>
      </c>
      <c r="W940" t="s">
        <v>19334</v>
      </c>
      <c r="X940" t="s">
        <v>228</v>
      </c>
      <c r="Z940" t="s">
        <v>229</v>
      </c>
      <c r="AB940" t="s">
        <v>227</v>
      </c>
      <c r="AD940" t="s">
        <v>227</v>
      </c>
      <c r="AG940" t="s">
        <v>253</v>
      </c>
    </row>
    <row r="941" spans="1:33">
      <c r="A941" t="s">
        <v>19335</v>
      </c>
      <c r="B941">
        <v>2903519</v>
      </c>
      <c r="C941" t="s">
        <v>19336</v>
      </c>
      <c r="D941" t="s">
        <v>19337</v>
      </c>
      <c r="E941" t="s">
        <v>242</v>
      </c>
      <c r="F941">
        <v>23</v>
      </c>
      <c r="G941" t="s">
        <v>227</v>
      </c>
      <c r="H941">
        <v>8160</v>
      </c>
      <c r="I941" t="s">
        <v>9935</v>
      </c>
      <c r="J941" t="s">
        <v>9934</v>
      </c>
      <c r="K941" t="s">
        <v>9935</v>
      </c>
      <c r="L941">
        <v>19620705</v>
      </c>
      <c r="M941" t="s">
        <v>19335</v>
      </c>
      <c r="N941">
        <v>230007</v>
      </c>
      <c r="O941" t="s">
        <v>247</v>
      </c>
      <c r="Q941" t="s">
        <v>248</v>
      </c>
      <c r="S941" t="s">
        <v>8460</v>
      </c>
      <c r="T941" t="s">
        <v>19338</v>
      </c>
      <c r="U941" t="s">
        <v>227</v>
      </c>
      <c r="V941" t="s">
        <v>19339</v>
      </c>
      <c r="X941" t="s">
        <v>267</v>
      </c>
      <c r="Z941" t="s">
        <v>229</v>
      </c>
      <c r="AG941" t="s">
        <v>253</v>
      </c>
    </row>
    <row r="942" spans="1:33">
      <c r="A942" t="s">
        <v>19340</v>
      </c>
      <c r="B942">
        <v>96812531</v>
      </c>
      <c r="C942" t="s">
        <v>19341</v>
      </c>
      <c r="D942" t="s">
        <v>19342</v>
      </c>
      <c r="E942" t="s">
        <v>242</v>
      </c>
      <c r="F942">
        <v>23</v>
      </c>
      <c r="G942" t="s">
        <v>227</v>
      </c>
      <c r="H942">
        <v>8160</v>
      </c>
      <c r="I942" t="s">
        <v>9935</v>
      </c>
      <c r="J942" t="s">
        <v>9934</v>
      </c>
      <c r="K942" t="s">
        <v>9935</v>
      </c>
      <c r="L942">
        <v>19820402</v>
      </c>
      <c r="M942" t="s">
        <v>19340</v>
      </c>
      <c r="N942">
        <v>230007</v>
      </c>
      <c r="Q942" t="s">
        <v>248</v>
      </c>
      <c r="S942" t="s">
        <v>8460</v>
      </c>
      <c r="T942" t="s">
        <v>19343</v>
      </c>
      <c r="U942" t="s">
        <v>227</v>
      </c>
      <c r="V942" t="s">
        <v>19344</v>
      </c>
      <c r="W942" t="s">
        <v>19345</v>
      </c>
      <c r="X942" t="s">
        <v>228</v>
      </c>
      <c r="Y942" t="s">
        <v>9941</v>
      </c>
      <c r="Z942" t="s">
        <v>680</v>
      </c>
      <c r="AG942" t="s">
        <v>253</v>
      </c>
    </row>
    <row r="943" spans="1:33">
      <c r="A943" t="s">
        <v>19346</v>
      </c>
      <c r="B943">
        <v>15104920</v>
      </c>
      <c r="C943" t="s">
        <v>19347</v>
      </c>
      <c r="D943" t="s">
        <v>19348</v>
      </c>
      <c r="E943" t="s">
        <v>242</v>
      </c>
      <c r="F943">
        <v>23</v>
      </c>
      <c r="G943" t="s">
        <v>227</v>
      </c>
      <c r="H943">
        <v>8160</v>
      </c>
      <c r="I943" t="s">
        <v>9935</v>
      </c>
      <c r="J943" t="s">
        <v>9934</v>
      </c>
      <c r="K943" t="s">
        <v>9935</v>
      </c>
      <c r="L943">
        <v>19940123</v>
      </c>
      <c r="M943" t="s">
        <v>19346</v>
      </c>
      <c r="N943">
        <v>230007</v>
      </c>
      <c r="Q943" t="s">
        <v>248</v>
      </c>
      <c r="S943" t="s">
        <v>8460</v>
      </c>
      <c r="T943" t="s">
        <v>1326</v>
      </c>
      <c r="U943" t="s">
        <v>227</v>
      </c>
      <c r="V943" t="s">
        <v>19349</v>
      </c>
      <c r="W943" t="s">
        <v>19350</v>
      </c>
      <c r="X943" t="s">
        <v>228</v>
      </c>
      <c r="Y943" t="s">
        <v>19351</v>
      </c>
      <c r="Z943" t="s">
        <v>680</v>
      </c>
      <c r="AG943" t="s">
        <v>253</v>
      </c>
    </row>
    <row r="944" spans="1:33">
      <c r="A944" t="s">
        <v>19352</v>
      </c>
      <c r="B944">
        <v>3118922</v>
      </c>
      <c r="C944" t="s">
        <v>19353</v>
      </c>
      <c r="D944" t="s">
        <v>19354</v>
      </c>
      <c r="E944" t="s">
        <v>262</v>
      </c>
      <c r="F944">
        <v>23</v>
      </c>
      <c r="G944" t="s">
        <v>227</v>
      </c>
      <c r="H944">
        <v>8160</v>
      </c>
      <c r="I944" t="s">
        <v>9935</v>
      </c>
      <c r="J944" t="s">
        <v>9934</v>
      </c>
      <c r="K944" t="s">
        <v>9935</v>
      </c>
      <c r="L944">
        <v>19910928</v>
      </c>
      <c r="M944" t="s">
        <v>19352</v>
      </c>
      <c r="N944">
        <v>230007</v>
      </c>
      <c r="Q944" t="s">
        <v>248</v>
      </c>
      <c r="S944" t="s">
        <v>8460</v>
      </c>
      <c r="T944" t="s">
        <v>1801</v>
      </c>
      <c r="U944" t="s">
        <v>227</v>
      </c>
      <c r="V944" t="s">
        <v>19355</v>
      </c>
      <c r="X944" t="s">
        <v>228</v>
      </c>
      <c r="Z944" t="s">
        <v>229</v>
      </c>
      <c r="AG944" t="s">
        <v>253</v>
      </c>
    </row>
    <row r="945" spans="1:33">
      <c r="A945" t="s">
        <v>19356</v>
      </c>
      <c r="B945">
        <v>2904015</v>
      </c>
      <c r="C945" t="s">
        <v>19357</v>
      </c>
      <c r="D945" t="s">
        <v>19358</v>
      </c>
      <c r="E945" t="s">
        <v>242</v>
      </c>
      <c r="F945">
        <v>23</v>
      </c>
      <c r="G945" t="s">
        <v>227</v>
      </c>
      <c r="H945">
        <v>8160</v>
      </c>
      <c r="I945" t="s">
        <v>9935</v>
      </c>
      <c r="J945" t="s">
        <v>9934</v>
      </c>
      <c r="K945" t="s">
        <v>9935</v>
      </c>
      <c r="L945">
        <v>19900415</v>
      </c>
      <c r="M945" t="s">
        <v>19356</v>
      </c>
      <c r="N945">
        <v>230007</v>
      </c>
      <c r="Q945" t="s">
        <v>248</v>
      </c>
      <c r="S945" t="s">
        <v>8460</v>
      </c>
      <c r="T945" t="s">
        <v>19359</v>
      </c>
      <c r="U945" t="s">
        <v>227</v>
      </c>
      <c r="V945" t="s">
        <v>19360</v>
      </c>
      <c r="X945" t="s">
        <v>228</v>
      </c>
      <c r="Z945" t="s">
        <v>229</v>
      </c>
      <c r="AG945" t="s">
        <v>253</v>
      </c>
    </row>
    <row r="946" spans="1:33">
      <c r="A946" t="s">
        <v>19361</v>
      </c>
      <c r="B946">
        <v>39262628</v>
      </c>
      <c r="C946" t="s">
        <v>19362</v>
      </c>
      <c r="D946" t="s">
        <v>19363</v>
      </c>
      <c r="E946" t="s">
        <v>242</v>
      </c>
      <c r="F946">
        <v>23</v>
      </c>
      <c r="G946" t="s">
        <v>227</v>
      </c>
      <c r="H946">
        <v>8160</v>
      </c>
      <c r="I946" t="s">
        <v>9935</v>
      </c>
      <c r="J946" t="s">
        <v>9934</v>
      </c>
      <c r="K946" t="s">
        <v>9935</v>
      </c>
      <c r="L946">
        <v>19950530</v>
      </c>
      <c r="M946" t="s">
        <v>19361</v>
      </c>
      <c r="N946">
        <v>230007</v>
      </c>
      <c r="Q946" t="s">
        <v>248</v>
      </c>
      <c r="S946" t="s">
        <v>8460</v>
      </c>
      <c r="T946" t="s">
        <v>12056</v>
      </c>
      <c r="U946" t="s">
        <v>227</v>
      </c>
      <c r="V946" t="s">
        <v>19364</v>
      </c>
      <c r="X946" t="s">
        <v>228</v>
      </c>
      <c r="Z946" t="s">
        <v>229</v>
      </c>
      <c r="AB946" t="s">
        <v>227</v>
      </c>
      <c r="AG946" t="s">
        <v>253</v>
      </c>
    </row>
    <row r="947" spans="1:33">
      <c r="A947" t="s">
        <v>19365</v>
      </c>
      <c r="B947">
        <v>24735829</v>
      </c>
      <c r="C947" t="s">
        <v>19366</v>
      </c>
      <c r="D947" t="s">
        <v>19367</v>
      </c>
      <c r="E947" t="s">
        <v>242</v>
      </c>
      <c r="F947">
        <v>23</v>
      </c>
      <c r="G947" t="s">
        <v>227</v>
      </c>
      <c r="H947">
        <v>8160</v>
      </c>
      <c r="I947" t="s">
        <v>9935</v>
      </c>
      <c r="J947" t="s">
        <v>9934</v>
      </c>
      <c r="K947" t="s">
        <v>9935</v>
      </c>
      <c r="L947">
        <v>19920618</v>
      </c>
      <c r="M947" t="s">
        <v>19365</v>
      </c>
      <c r="N947">
        <v>230007</v>
      </c>
      <c r="Q947" t="s">
        <v>248</v>
      </c>
      <c r="S947" t="s">
        <v>8460</v>
      </c>
      <c r="T947" t="s">
        <v>10494</v>
      </c>
      <c r="U947" t="s">
        <v>227</v>
      </c>
      <c r="V947" t="s">
        <v>19368</v>
      </c>
      <c r="W947" t="s">
        <v>19369</v>
      </c>
      <c r="X947" t="s">
        <v>228</v>
      </c>
      <c r="Z947" t="s">
        <v>229</v>
      </c>
      <c r="AB947" t="s">
        <v>227</v>
      </c>
      <c r="AD947" t="s">
        <v>227</v>
      </c>
      <c r="AG947" t="s">
        <v>253</v>
      </c>
    </row>
    <row r="948" spans="1:33">
      <c r="A948" t="s">
        <v>19370</v>
      </c>
      <c r="B948">
        <v>2904217</v>
      </c>
      <c r="C948" t="s">
        <v>19371</v>
      </c>
      <c r="D948" t="s">
        <v>19372</v>
      </c>
      <c r="E948" t="s">
        <v>242</v>
      </c>
      <c r="F948">
        <v>23</v>
      </c>
      <c r="G948" t="s">
        <v>227</v>
      </c>
      <c r="H948">
        <v>8160</v>
      </c>
      <c r="I948" t="s">
        <v>9935</v>
      </c>
      <c r="J948" t="s">
        <v>9934</v>
      </c>
      <c r="K948" t="s">
        <v>9935</v>
      </c>
      <c r="L948">
        <v>19790904</v>
      </c>
      <c r="M948" t="s">
        <v>19370</v>
      </c>
      <c r="N948">
        <v>230007</v>
      </c>
      <c r="Q948" t="s">
        <v>248</v>
      </c>
      <c r="S948" t="s">
        <v>8460</v>
      </c>
      <c r="T948" t="s">
        <v>13860</v>
      </c>
      <c r="U948" t="s">
        <v>227</v>
      </c>
      <c r="V948" t="s">
        <v>19373</v>
      </c>
      <c r="W948" t="s">
        <v>19374</v>
      </c>
      <c r="X948" t="s">
        <v>228</v>
      </c>
      <c r="Z948" t="s">
        <v>229</v>
      </c>
      <c r="AG948" t="s">
        <v>253</v>
      </c>
    </row>
    <row r="949" spans="1:33">
      <c r="A949" t="s">
        <v>19508</v>
      </c>
      <c r="B949">
        <v>3040188</v>
      </c>
      <c r="C949" t="s">
        <v>19509</v>
      </c>
      <c r="D949" t="s">
        <v>19510</v>
      </c>
      <c r="E949" t="s">
        <v>242</v>
      </c>
      <c r="F949">
        <v>23</v>
      </c>
      <c r="G949" t="s">
        <v>227</v>
      </c>
      <c r="H949">
        <v>8281</v>
      </c>
      <c r="I949" t="s">
        <v>10021</v>
      </c>
      <c r="J949" t="s">
        <v>10020</v>
      </c>
      <c r="K949" t="s">
        <v>10021</v>
      </c>
      <c r="L949">
        <v>19780716</v>
      </c>
      <c r="M949" t="s">
        <v>19508</v>
      </c>
      <c r="N949">
        <v>230262</v>
      </c>
      <c r="Q949" t="s">
        <v>248</v>
      </c>
      <c r="S949" t="s">
        <v>8460</v>
      </c>
      <c r="T949" t="s">
        <v>14299</v>
      </c>
      <c r="U949" t="s">
        <v>227</v>
      </c>
      <c r="V949" t="s">
        <v>19511</v>
      </c>
      <c r="X949" t="s">
        <v>228</v>
      </c>
      <c r="Z949" t="s">
        <v>229</v>
      </c>
    </row>
    <row r="950" spans="1:33">
      <c r="A950" t="s">
        <v>19512</v>
      </c>
      <c r="B950">
        <v>3041917</v>
      </c>
      <c r="C950" t="s">
        <v>19513</v>
      </c>
      <c r="D950" t="s">
        <v>19514</v>
      </c>
      <c r="E950" t="s">
        <v>242</v>
      </c>
      <c r="F950">
        <v>23</v>
      </c>
      <c r="G950" t="s">
        <v>227</v>
      </c>
      <c r="H950">
        <v>8281</v>
      </c>
      <c r="I950" t="s">
        <v>10021</v>
      </c>
      <c r="J950" t="s">
        <v>10020</v>
      </c>
      <c r="K950" t="s">
        <v>10021</v>
      </c>
      <c r="L950">
        <v>19730326</v>
      </c>
      <c r="M950" t="s">
        <v>19512</v>
      </c>
      <c r="N950">
        <v>230262</v>
      </c>
      <c r="Q950" t="s">
        <v>248</v>
      </c>
      <c r="S950" t="s">
        <v>8460</v>
      </c>
      <c r="T950" t="s">
        <v>19515</v>
      </c>
      <c r="U950" t="s">
        <v>227</v>
      </c>
      <c r="V950" t="s">
        <v>19516</v>
      </c>
      <c r="X950" t="s">
        <v>228</v>
      </c>
      <c r="Z950" t="s">
        <v>229</v>
      </c>
    </row>
    <row r="951" spans="1:33">
      <c r="A951" t="s">
        <v>19517</v>
      </c>
      <c r="B951">
        <v>37165123</v>
      </c>
      <c r="C951" t="s">
        <v>19518</v>
      </c>
      <c r="D951" t="s">
        <v>19519</v>
      </c>
      <c r="E951" t="s">
        <v>242</v>
      </c>
      <c r="F951">
        <v>23</v>
      </c>
      <c r="G951" t="s">
        <v>227</v>
      </c>
      <c r="H951">
        <v>8281</v>
      </c>
      <c r="I951" t="s">
        <v>10021</v>
      </c>
      <c r="J951" t="s">
        <v>10020</v>
      </c>
      <c r="K951" t="s">
        <v>10021</v>
      </c>
      <c r="L951">
        <v>19860131</v>
      </c>
      <c r="M951" t="s">
        <v>19517</v>
      </c>
      <c r="N951">
        <v>230262</v>
      </c>
      <c r="Q951" t="s">
        <v>248</v>
      </c>
      <c r="S951" t="s">
        <v>8460</v>
      </c>
      <c r="T951" t="s">
        <v>10580</v>
      </c>
      <c r="U951" t="s">
        <v>227</v>
      </c>
      <c r="V951" t="s">
        <v>19520</v>
      </c>
      <c r="X951" t="s">
        <v>228</v>
      </c>
      <c r="Z951" t="s">
        <v>229</v>
      </c>
      <c r="AB951" t="s">
        <v>227</v>
      </c>
      <c r="AD951" t="s">
        <v>227</v>
      </c>
      <c r="AG951" t="s">
        <v>253</v>
      </c>
    </row>
    <row r="952" spans="1:33">
      <c r="A952" t="s">
        <v>19521</v>
      </c>
      <c r="B952">
        <v>3042110</v>
      </c>
      <c r="C952" t="s">
        <v>19522</v>
      </c>
      <c r="D952" t="s">
        <v>19523</v>
      </c>
      <c r="E952" t="s">
        <v>242</v>
      </c>
      <c r="F952">
        <v>23</v>
      </c>
      <c r="G952" t="s">
        <v>227</v>
      </c>
      <c r="H952">
        <v>8281</v>
      </c>
      <c r="I952" t="s">
        <v>10021</v>
      </c>
      <c r="J952" t="s">
        <v>10020</v>
      </c>
      <c r="K952" t="s">
        <v>10021</v>
      </c>
      <c r="L952">
        <v>19740904</v>
      </c>
      <c r="M952" t="s">
        <v>19521</v>
      </c>
      <c r="N952">
        <v>230262</v>
      </c>
      <c r="Q952" t="s">
        <v>248</v>
      </c>
      <c r="S952" t="s">
        <v>8460</v>
      </c>
      <c r="T952" t="s">
        <v>19524</v>
      </c>
      <c r="U952" t="s">
        <v>227</v>
      </c>
      <c r="V952" t="s">
        <v>19525</v>
      </c>
      <c r="X952" t="s">
        <v>228</v>
      </c>
      <c r="Z952" t="s">
        <v>229</v>
      </c>
      <c r="AG952" t="s">
        <v>253</v>
      </c>
    </row>
    <row r="953" spans="1:33">
      <c r="A953" t="s">
        <v>19526</v>
      </c>
      <c r="B953">
        <v>84931126</v>
      </c>
      <c r="C953" t="s">
        <v>19527</v>
      </c>
      <c r="D953" t="s">
        <v>19528</v>
      </c>
      <c r="E953" t="s">
        <v>242</v>
      </c>
      <c r="F953">
        <v>23</v>
      </c>
      <c r="G953" t="s">
        <v>227</v>
      </c>
      <c r="H953">
        <v>8281</v>
      </c>
      <c r="I953" t="s">
        <v>10021</v>
      </c>
      <c r="J953" t="s">
        <v>10020</v>
      </c>
      <c r="K953" t="s">
        <v>10021</v>
      </c>
      <c r="L953">
        <v>19811022</v>
      </c>
      <c r="M953" t="s">
        <v>19526</v>
      </c>
      <c r="N953">
        <v>230262</v>
      </c>
      <c r="Q953" t="s">
        <v>248</v>
      </c>
      <c r="S953" t="s">
        <v>8460</v>
      </c>
      <c r="T953" t="s">
        <v>2406</v>
      </c>
      <c r="U953" t="s">
        <v>227</v>
      </c>
      <c r="V953" t="s">
        <v>19529</v>
      </c>
      <c r="X953" t="s">
        <v>228</v>
      </c>
      <c r="Z953" t="s">
        <v>229</v>
      </c>
      <c r="AA953" t="s">
        <v>19530</v>
      </c>
      <c r="AB953" t="s">
        <v>227</v>
      </c>
      <c r="AD953" t="s">
        <v>227</v>
      </c>
      <c r="AG953" t="s">
        <v>253</v>
      </c>
    </row>
    <row r="954" spans="1:33">
      <c r="A954" t="s">
        <v>19531</v>
      </c>
      <c r="B954">
        <v>84931025</v>
      </c>
      <c r="C954" t="s">
        <v>19532</v>
      </c>
      <c r="D954" t="s">
        <v>19533</v>
      </c>
      <c r="E954" t="s">
        <v>242</v>
      </c>
      <c r="F954">
        <v>23</v>
      </c>
      <c r="G954" t="s">
        <v>227</v>
      </c>
      <c r="H954">
        <v>8281</v>
      </c>
      <c r="I954" t="s">
        <v>10021</v>
      </c>
      <c r="J954" t="s">
        <v>10020</v>
      </c>
      <c r="K954" t="s">
        <v>10021</v>
      </c>
      <c r="L954">
        <v>19790607</v>
      </c>
      <c r="M954" t="s">
        <v>19531</v>
      </c>
      <c r="N954">
        <v>230262</v>
      </c>
      <c r="Q954" t="s">
        <v>248</v>
      </c>
      <c r="S954" t="s">
        <v>8460</v>
      </c>
      <c r="T954" t="s">
        <v>5216</v>
      </c>
      <c r="U954" t="s">
        <v>227</v>
      </c>
      <c r="V954" t="s">
        <v>19534</v>
      </c>
      <c r="X954" t="s">
        <v>228</v>
      </c>
      <c r="Z954" t="s">
        <v>229</v>
      </c>
      <c r="AA954" t="s">
        <v>19535</v>
      </c>
      <c r="AB954" t="s">
        <v>227</v>
      </c>
      <c r="AD954" t="s">
        <v>227</v>
      </c>
      <c r="AG954" t="s">
        <v>253</v>
      </c>
    </row>
    <row r="955" spans="1:33">
      <c r="A955" t="s">
        <v>19536</v>
      </c>
      <c r="B955">
        <v>24727729</v>
      </c>
      <c r="C955" t="s">
        <v>19537</v>
      </c>
      <c r="D955" t="s">
        <v>19538</v>
      </c>
      <c r="E955" t="s">
        <v>242</v>
      </c>
      <c r="F955">
        <v>23</v>
      </c>
      <c r="G955" t="s">
        <v>227</v>
      </c>
      <c r="H955">
        <v>8281</v>
      </c>
      <c r="I955" t="s">
        <v>10021</v>
      </c>
      <c r="J955" t="s">
        <v>10020</v>
      </c>
      <c r="K955" t="s">
        <v>10021</v>
      </c>
      <c r="L955">
        <v>19740716</v>
      </c>
      <c r="M955" t="s">
        <v>19536</v>
      </c>
      <c r="N955">
        <v>230262</v>
      </c>
      <c r="Q955" t="s">
        <v>248</v>
      </c>
      <c r="S955" t="s">
        <v>8460</v>
      </c>
      <c r="T955" t="s">
        <v>15668</v>
      </c>
      <c r="U955" t="s">
        <v>227</v>
      </c>
      <c r="V955" t="s">
        <v>19539</v>
      </c>
      <c r="W955" t="s">
        <v>19540</v>
      </c>
      <c r="X955" t="s">
        <v>228</v>
      </c>
      <c r="Z955" t="s">
        <v>229</v>
      </c>
      <c r="AB955" t="s">
        <v>227</v>
      </c>
      <c r="AD955" t="s">
        <v>227</v>
      </c>
      <c r="AG955" t="s">
        <v>253</v>
      </c>
    </row>
    <row r="956" spans="1:33">
      <c r="A956" t="s">
        <v>19541</v>
      </c>
      <c r="B956">
        <v>3042099</v>
      </c>
      <c r="C956" t="s">
        <v>19542</v>
      </c>
      <c r="D956" t="s">
        <v>19543</v>
      </c>
      <c r="E956" t="s">
        <v>242</v>
      </c>
      <c r="F956">
        <v>23</v>
      </c>
      <c r="G956" t="s">
        <v>227</v>
      </c>
      <c r="H956">
        <v>8281</v>
      </c>
      <c r="I956" t="s">
        <v>10021</v>
      </c>
      <c r="J956" t="s">
        <v>10020</v>
      </c>
      <c r="K956" t="s">
        <v>10021</v>
      </c>
      <c r="L956">
        <v>19740413</v>
      </c>
      <c r="M956" t="s">
        <v>19541</v>
      </c>
      <c r="N956">
        <v>230262</v>
      </c>
      <c r="Q956" t="s">
        <v>248</v>
      </c>
      <c r="S956" t="s">
        <v>8460</v>
      </c>
      <c r="T956" t="s">
        <v>10765</v>
      </c>
      <c r="U956" t="s">
        <v>227</v>
      </c>
      <c r="V956" t="s">
        <v>19544</v>
      </c>
      <c r="X956" t="s">
        <v>228</v>
      </c>
      <c r="Y956" t="s">
        <v>10031</v>
      </c>
      <c r="Z956" t="s">
        <v>680</v>
      </c>
    </row>
    <row r="957" spans="1:33">
      <c r="A957" t="s">
        <v>19545</v>
      </c>
      <c r="B957">
        <v>45528226</v>
      </c>
      <c r="C957" t="s">
        <v>19546</v>
      </c>
      <c r="D957" t="s">
        <v>19547</v>
      </c>
      <c r="E957" t="s">
        <v>242</v>
      </c>
      <c r="F957">
        <v>23</v>
      </c>
      <c r="G957" t="s">
        <v>227</v>
      </c>
      <c r="H957">
        <v>8281</v>
      </c>
      <c r="I957" t="s">
        <v>10021</v>
      </c>
      <c r="J957" t="s">
        <v>10020</v>
      </c>
      <c r="K957" t="s">
        <v>10021</v>
      </c>
      <c r="L957">
        <v>19890408</v>
      </c>
      <c r="M957" t="s">
        <v>19545</v>
      </c>
      <c r="N957">
        <v>230262</v>
      </c>
      <c r="Q957" t="s">
        <v>248</v>
      </c>
      <c r="S957" t="s">
        <v>8460</v>
      </c>
      <c r="T957" t="s">
        <v>15797</v>
      </c>
      <c r="U957" t="s">
        <v>227</v>
      </c>
      <c r="V957" t="s">
        <v>19548</v>
      </c>
      <c r="X957" t="s">
        <v>228</v>
      </c>
      <c r="Z957" t="s">
        <v>229</v>
      </c>
      <c r="AB957" t="s">
        <v>227</v>
      </c>
      <c r="AD957" t="s">
        <v>227</v>
      </c>
      <c r="AG957" t="s">
        <v>253</v>
      </c>
    </row>
    <row r="958" spans="1:33">
      <c r="A958" t="s">
        <v>19549</v>
      </c>
      <c r="B958">
        <v>2945727</v>
      </c>
      <c r="C958" t="s">
        <v>19550</v>
      </c>
      <c r="D958" t="s">
        <v>19551</v>
      </c>
      <c r="E958" t="s">
        <v>242</v>
      </c>
      <c r="F958">
        <v>23</v>
      </c>
      <c r="G958" t="s">
        <v>227</v>
      </c>
      <c r="H958">
        <v>8281</v>
      </c>
      <c r="I958" t="s">
        <v>10021</v>
      </c>
      <c r="J958" t="s">
        <v>10020</v>
      </c>
      <c r="K958" t="s">
        <v>10021</v>
      </c>
      <c r="L958">
        <v>19821020</v>
      </c>
      <c r="M958" t="s">
        <v>19549</v>
      </c>
      <c r="N958">
        <v>230262</v>
      </c>
      <c r="Q958" t="s">
        <v>248</v>
      </c>
      <c r="S958" t="s">
        <v>8460</v>
      </c>
      <c r="T958" t="s">
        <v>17852</v>
      </c>
      <c r="U958" t="s">
        <v>227</v>
      </c>
      <c r="V958" t="s">
        <v>19552</v>
      </c>
      <c r="W958" t="s">
        <v>19553</v>
      </c>
      <c r="X958" t="s">
        <v>228</v>
      </c>
      <c r="Z958" t="s">
        <v>229</v>
      </c>
      <c r="AB958" t="s">
        <v>2463</v>
      </c>
      <c r="AD958" t="s">
        <v>2463</v>
      </c>
      <c r="AG958" t="s">
        <v>253</v>
      </c>
    </row>
    <row r="959" spans="1:33">
      <c r="A959" t="s">
        <v>19554</v>
      </c>
      <c r="B959">
        <v>3038822</v>
      </c>
      <c r="C959" t="s">
        <v>19555</v>
      </c>
      <c r="D959" t="s">
        <v>19556</v>
      </c>
      <c r="E959" t="s">
        <v>242</v>
      </c>
      <c r="F959">
        <v>23</v>
      </c>
      <c r="G959" t="s">
        <v>227</v>
      </c>
      <c r="H959">
        <v>8281</v>
      </c>
      <c r="I959" t="s">
        <v>10021</v>
      </c>
      <c r="J959" t="s">
        <v>10020</v>
      </c>
      <c r="K959" t="s">
        <v>10021</v>
      </c>
      <c r="L959">
        <v>19480525</v>
      </c>
      <c r="M959" t="s">
        <v>19554</v>
      </c>
      <c r="N959">
        <v>230262</v>
      </c>
      <c r="Q959" t="s">
        <v>248</v>
      </c>
      <c r="S959" t="s">
        <v>8460</v>
      </c>
      <c r="T959" t="s">
        <v>10494</v>
      </c>
      <c r="U959" t="s">
        <v>227</v>
      </c>
      <c r="V959" t="s">
        <v>19557</v>
      </c>
      <c r="X959" t="s">
        <v>267</v>
      </c>
      <c r="Z959" t="s">
        <v>229</v>
      </c>
      <c r="AG959" t="s">
        <v>253</v>
      </c>
    </row>
    <row r="960" spans="1:33">
      <c r="A960" t="s">
        <v>19558</v>
      </c>
      <c r="B960">
        <v>3038620</v>
      </c>
      <c r="C960" t="s">
        <v>19559</v>
      </c>
      <c r="D960" t="s">
        <v>19560</v>
      </c>
      <c r="E960" t="s">
        <v>242</v>
      </c>
      <c r="F960">
        <v>23</v>
      </c>
      <c r="G960" t="s">
        <v>227</v>
      </c>
      <c r="H960">
        <v>8281</v>
      </c>
      <c r="I960" t="s">
        <v>10021</v>
      </c>
      <c r="J960" t="s">
        <v>10020</v>
      </c>
      <c r="K960" t="s">
        <v>10021</v>
      </c>
      <c r="L960">
        <v>19620725</v>
      </c>
      <c r="M960" t="s">
        <v>19558</v>
      </c>
      <c r="N960">
        <v>230262</v>
      </c>
      <c r="Q960" t="s">
        <v>248</v>
      </c>
      <c r="S960" t="s">
        <v>8460</v>
      </c>
      <c r="T960" t="s">
        <v>9649</v>
      </c>
      <c r="U960" t="s">
        <v>227</v>
      </c>
      <c r="V960" t="s">
        <v>19561</v>
      </c>
      <c r="X960" t="s">
        <v>228</v>
      </c>
      <c r="Z960" t="s">
        <v>229</v>
      </c>
    </row>
    <row r="961" spans="1:33">
      <c r="A961" t="s">
        <v>19562</v>
      </c>
      <c r="B961">
        <v>3112916</v>
      </c>
      <c r="C961" t="s">
        <v>19563</v>
      </c>
      <c r="D961" t="s">
        <v>19564</v>
      </c>
      <c r="E961" t="s">
        <v>242</v>
      </c>
      <c r="F961">
        <v>23</v>
      </c>
      <c r="G961" t="s">
        <v>227</v>
      </c>
      <c r="H961">
        <v>8281</v>
      </c>
      <c r="I961" t="s">
        <v>10021</v>
      </c>
      <c r="J961" t="s">
        <v>10020</v>
      </c>
      <c r="K961" t="s">
        <v>10021</v>
      </c>
      <c r="L961">
        <v>19780927</v>
      </c>
      <c r="M961" t="s">
        <v>19562</v>
      </c>
      <c r="N961">
        <v>230262</v>
      </c>
      <c r="Q961" t="s">
        <v>248</v>
      </c>
      <c r="S961" t="s">
        <v>8460</v>
      </c>
      <c r="T961" t="s">
        <v>14035</v>
      </c>
      <c r="U961" t="s">
        <v>227</v>
      </c>
      <c r="V961" t="s">
        <v>19565</v>
      </c>
      <c r="X961" t="s">
        <v>228</v>
      </c>
      <c r="Z961" t="s">
        <v>229</v>
      </c>
    </row>
    <row r="962" spans="1:33">
      <c r="A962" t="s">
        <v>19566</v>
      </c>
      <c r="B962">
        <v>3038923</v>
      </c>
      <c r="C962" t="s">
        <v>19567</v>
      </c>
      <c r="D962" t="s">
        <v>19568</v>
      </c>
      <c r="E962" t="s">
        <v>242</v>
      </c>
      <c r="F962">
        <v>23</v>
      </c>
      <c r="G962" t="s">
        <v>227</v>
      </c>
      <c r="H962">
        <v>8281</v>
      </c>
      <c r="I962" t="s">
        <v>10021</v>
      </c>
      <c r="J962" t="s">
        <v>10020</v>
      </c>
      <c r="K962" t="s">
        <v>10021</v>
      </c>
      <c r="L962">
        <v>19800903</v>
      </c>
      <c r="M962" t="s">
        <v>19566</v>
      </c>
      <c r="N962">
        <v>230262</v>
      </c>
      <c r="Q962" t="s">
        <v>248</v>
      </c>
      <c r="S962" t="s">
        <v>8460</v>
      </c>
      <c r="T962" t="s">
        <v>8000</v>
      </c>
      <c r="U962" t="s">
        <v>227</v>
      </c>
      <c r="V962" t="s">
        <v>19569</v>
      </c>
      <c r="X962" t="s">
        <v>228</v>
      </c>
      <c r="Z962" t="s">
        <v>229</v>
      </c>
      <c r="AG962" t="s">
        <v>253</v>
      </c>
    </row>
    <row r="963" spans="1:33">
      <c r="A963" t="s">
        <v>19570</v>
      </c>
      <c r="B963">
        <v>3039520</v>
      </c>
      <c r="C963" t="s">
        <v>10024</v>
      </c>
      <c r="D963" t="s">
        <v>19571</v>
      </c>
      <c r="E963" t="s">
        <v>242</v>
      </c>
      <c r="F963">
        <v>23</v>
      </c>
      <c r="G963" t="s">
        <v>227</v>
      </c>
      <c r="H963">
        <v>8281</v>
      </c>
      <c r="I963" t="s">
        <v>10021</v>
      </c>
      <c r="J963" t="s">
        <v>10020</v>
      </c>
      <c r="K963" t="s">
        <v>10021</v>
      </c>
      <c r="L963">
        <v>19490102</v>
      </c>
      <c r="M963" t="s">
        <v>19570</v>
      </c>
      <c r="N963">
        <v>230262</v>
      </c>
      <c r="Q963" t="s">
        <v>248</v>
      </c>
      <c r="S963" t="s">
        <v>8460</v>
      </c>
      <c r="T963" t="s">
        <v>10029</v>
      </c>
      <c r="U963" t="s">
        <v>227</v>
      </c>
      <c r="V963" t="s">
        <v>10030</v>
      </c>
      <c r="X963" t="s">
        <v>349</v>
      </c>
      <c r="Z963" t="s">
        <v>229</v>
      </c>
      <c r="AG963" t="s">
        <v>253</v>
      </c>
    </row>
    <row r="964" spans="1:33">
      <c r="A964" t="s">
        <v>19572</v>
      </c>
      <c r="B964">
        <v>3041816</v>
      </c>
      <c r="C964" t="s">
        <v>19573</v>
      </c>
      <c r="D964" t="s">
        <v>19574</v>
      </c>
      <c r="E964" t="s">
        <v>262</v>
      </c>
      <c r="F964">
        <v>23</v>
      </c>
      <c r="G964" t="s">
        <v>227</v>
      </c>
      <c r="H964">
        <v>8281</v>
      </c>
      <c r="I964" t="s">
        <v>10021</v>
      </c>
      <c r="J964" t="s">
        <v>10020</v>
      </c>
      <c r="K964" t="s">
        <v>10021</v>
      </c>
      <c r="L964">
        <v>19840501</v>
      </c>
      <c r="M964" t="s">
        <v>19572</v>
      </c>
      <c r="N964">
        <v>230262</v>
      </c>
      <c r="Q964" t="s">
        <v>248</v>
      </c>
      <c r="S964" t="s">
        <v>8460</v>
      </c>
      <c r="T964" t="s">
        <v>4980</v>
      </c>
      <c r="U964" t="s">
        <v>227</v>
      </c>
      <c r="V964" t="s">
        <v>19575</v>
      </c>
      <c r="X964" t="s">
        <v>267</v>
      </c>
      <c r="Z964" t="s">
        <v>229</v>
      </c>
      <c r="AG964" t="s">
        <v>253</v>
      </c>
    </row>
    <row r="965" spans="1:33">
      <c r="A965" t="s">
        <v>19576</v>
      </c>
      <c r="B965">
        <v>24793227</v>
      </c>
      <c r="C965" t="s">
        <v>19577</v>
      </c>
      <c r="D965" t="s">
        <v>19578</v>
      </c>
      <c r="E965" t="s">
        <v>242</v>
      </c>
      <c r="F965">
        <v>23</v>
      </c>
      <c r="G965" t="s">
        <v>227</v>
      </c>
      <c r="H965">
        <v>8281</v>
      </c>
      <c r="I965" t="s">
        <v>10021</v>
      </c>
      <c r="J965" t="s">
        <v>10020</v>
      </c>
      <c r="K965" t="s">
        <v>10021</v>
      </c>
      <c r="L965">
        <v>19810215</v>
      </c>
      <c r="M965" t="s">
        <v>19576</v>
      </c>
      <c r="N965">
        <v>230262</v>
      </c>
      <c r="Q965" t="s">
        <v>248</v>
      </c>
      <c r="S965" t="s">
        <v>8460</v>
      </c>
      <c r="T965" t="s">
        <v>19579</v>
      </c>
      <c r="U965" t="s">
        <v>227</v>
      </c>
      <c r="V965" t="s">
        <v>19580</v>
      </c>
      <c r="X965" t="s">
        <v>228</v>
      </c>
      <c r="Z965" t="s">
        <v>229</v>
      </c>
      <c r="AG965" t="s">
        <v>253</v>
      </c>
    </row>
    <row r="966" spans="1:33">
      <c r="A966" t="s">
        <v>19581</v>
      </c>
      <c r="B966">
        <v>3042413</v>
      </c>
      <c r="C966" t="s">
        <v>19582</v>
      </c>
      <c r="D966" t="s">
        <v>19583</v>
      </c>
      <c r="E966" t="s">
        <v>242</v>
      </c>
      <c r="F966">
        <v>23</v>
      </c>
      <c r="G966" t="s">
        <v>227</v>
      </c>
      <c r="H966">
        <v>8281</v>
      </c>
      <c r="I966" t="s">
        <v>10021</v>
      </c>
      <c r="J966" t="s">
        <v>10020</v>
      </c>
      <c r="K966" t="s">
        <v>10021</v>
      </c>
      <c r="L966">
        <v>19730405</v>
      </c>
      <c r="M966" t="s">
        <v>19581</v>
      </c>
      <c r="N966">
        <v>230262</v>
      </c>
      <c r="Q966" t="s">
        <v>248</v>
      </c>
      <c r="S966" t="s">
        <v>8460</v>
      </c>
      <c r="T966" t="s">
        <v>19584</v>
      </c>
      <c r="U966" t="s">
        <v>227</v>
      </c>
      <c r="V966" t="s">
        <v>19585</v>
      </c>
      <c r="X966" t="s">
        <v>228</v>
      </c>
      <c r="Z966" t="s">
        <v>229</v>
      </c>
    </row>
    <row r="967" spans="1:33">
      <c r="A967" t="s">
        <v>19586</v>
      </c>
      <c r="B967">
        <v>72830626</v>
      </c>
      <c r="C967" t="s">
        <v>19587</v>
      </c>
      <c r="D967" t="s">
        <v>19588</v>
      </c>
      <c r="E967" t="s">
        <v>242</v>
      </c>
      <c r="F967">
        <v>23</v>
      </c>
      <c r="G967" t="s">
        <v>227</v>
      </c>
      <c r="H967">
        <v>8281</v>
      </c>
      <c r="I967" t="s">
        <v>10021</v>
      </c>
      <c r="J967" t="s">
        <v>10020</v>
      </c>
      <c r="K967" t="s">
        <v>10021</v>
      </c>
      <c r="L967">
        <v>19750417</v>
      </c>
      <c r="M967" t="s">
        <v>19586</v>
      </c>
      <c r="N967">
        <v>230262</v>
      </c>
      <c r="Q967" t="s">
        <v>248</v>
      </c>
      <c r="S967" t="s">
        <v>8460</v>
      </c>
      <c r="T967" t="s">
        <v>19589</v>
      </c>
      <c r="U967" t="s">
        <v>265</v>
      </c>
      <c r="V967" t="s">
        <v>19590</v>
      </c>
      <c r="W967">
        <v>42548</v>
      </c>
      <c r="X967" t="s">
        <v>228</v>
      </c>
      <c r="Z967" t="s">
        <v>229</v>
      </c>
      <c r="AB967" t="s">
        <v>227</v>
      </c>
      <c r="AD967" t="s">
        <v>227</v>
      </c>
      <c r="AG967" t="s">
        <v>253</v>
      </c>
    </row>
    <row r="968" spans="1:33">
      <c r="A968" t="s">
        <v>19591</v>
      </c>
      <c r="B968">
        <v>3029822</v>
      </c>
      <c r="C968" t="s">
        <v>19592</v>
      </c>
      <c r="D968" t="s">
        <v>19593</v>
      </c>
      <c r="E968" t="s">
        <v>262</v>
      </c>
      <c r="F968">
        <v>23</v>
      </c>
      <c r="G968" t="s">
        <v>227</v>
      </c>
      <c r="H968">
        <v>8281</v>
      </c>
      <c r="I968" t="s">
        <v>10021</v>
      </c>
      <c r="J968" t="s">
        <v>10020</v>
      </c>
      <c r="K968" t="s">
        <v>10021</v>
      </c>
      <c r="L968">
        <v>19600717</v>
      </c>
      <c r="M968" t="s">
        <v>19591</v>
      </c>
      <c r="N968">
        <v>230262</v>
      </c>
      <c r="Q968" t="s">
        <v>248</v>
      </c>
      <c r="S968" t="s">
        <v>8460</v>
      </c>
      <c r="T968" t="s">
        <v>19594</v>
      </c>
      <c r="U968" t="s">
        <v>227</v>
      </c>
      <c r="V968" t="s">
        <v>19595</v>
      </c>
      <c r="X968" t="s">
        <v>228</v>
      </c>
      <c r="Z968" t="s">
        <v>229</v>
      </c>
      <c r="AG968" t="s">
        <v>253</v>
      </c>
    </row>
    <row r="969" spans="1:33">
      <c r="A969" t="s">
        <v>19596</v>
      </c>
      <c r="B969">
        <v>3039318</v>
      </c>
      <c r="C969" t="s">
        <v>19597</v>
      </c>
      <c r="D969" t="s">
        <v>19598</v>
      </c>
      <c r="E969" t="s">
        <v>242</v>
      </c>
      <c r="F969">
        <v>23</v>
      </c>
      <c r="G969" t="s">
        <v>227</v>
      </c>
      <c r="H969">
        <v>8281</v>
      </c>
      <c r="I969" t="s">
        <v>10021</v>
      </c>
      <c r="J969" t="s">
        <v>10020</v>
      </c>
      <c r="K969" t="s">
        <v>10021</v>
      </c>
      <c r="L969">
        <v>19520720</v>
      </c>
      <c r="M969" t="s">
        <v>19596</v>
      </c>
      <c r="N969">
        <v>230262</v>
      </c>
      <c r="Q969" t="s">
        <v>248</v>
      </c>
      <c r="S969" t="s">
        <v>8460</v>
      </c>
      <c r="T969" t="s">
        <v>13846</v>
      </c>
      <c r="U969" t="s">
        <v>227</v>
      </c>
      <c r="V969" t="s">
        <v>19599</v>
      </c>
      <c r="X969" t="s">
        <v>228</v>
      </c>
      <c r="Z969" t="s">
        <v>229</v>
      </c>
      <c r="AG969" t="s">
        <v>253</v>
      </c>
    </row>
    <row r="970" spans="1:33">
      <c r="A970" t="s">
        <v>19600</v>
      </c>
      <c r="B970">
        <v>3040411</v>
      </c>
      <c r="C970" t="s">
        <v>19601</v>
      </c>
      <c r="D970" t="s">
        <v>19602</v>
      </c>
      <c r="E970" t="s">
        <v>242</v>
      </c>
      <c r="F970">
        <v>23</v>
      </c>
      <c r="G970" t="s">
        <v>227</v>
      </c>
      <c r="H970">
        <v>8281</v>
      </c>
      <c r="I970" t="s">
        <v>10021</v>
      </c>
      <c r="J970" t="s">
        <v>10020</v>
      </c>
      <c r="K970" t="s">
        <v>10021</v>
      </c>
      <c r="L970">
        <v>19690820</v>
      </c>
      <c r="M970" t="s">
        <v>19600</v>
      </c>
      <c r="N970">
        <v>230262</v>
      </c>
      <c r="Q970" t="s">
        <v>248</v>
      </c>
      <c r="S970" t="s">
        <v>8460</v>
      </c>
      <c r="T970" t="s">
        <v>12699</v>
      </c>
      <c r="U970" t="s">
        <v>227</v>
      </c>
      <c r="V970" t="s">
        <v>19603</v>
      </c>
      <c r="X970" t="s">
        <v>228</v>
      </c>
      <c r="Z970" t="s">
        <v>229</v>
      </c>
    </row>
    <row r="971" spans="1:33">
      <c r="A971" t="s">
        <v>19604</v>
      </c>
      <c r="B971">
        <v>3039621</v>
      </c>
      <c r="C971" t="s">
        <v>19605</v>
      </c>
      <c r="D971" t="s">
        <v>19606</v>
      </c>
      <c r="E971" t="s">
        <v>242</v>
      </c>
      <c r="F971">
        <v>23</v>
      </c>
      <c r="G971" t="s">
        <v>227</v>
      </c>
      <c r="H971">
        <v>8281</v>
      </c>
      <c r="I971" t="s">
        <v>10021</v>
      </c>
      <c r="J971" t="s">
        <v>10020</v>
      </c>
      <c r="K971" t="s">
        <v>10021</v>
      </c>
      <c r="L971">
        <v>19661201</v>
      </c>
      <c r="M971" t="s">
        <v>19604</v>
      </c>
      <c r="N971">
        <v>230262</v>
      </c>
      <c r="Q971" t="s">
        <v>248</v>
      </c>
      <c r="S971" t="s">
        <v>8460</v>
      </c>
      <c r="T971" t="s">
        <v>19607</v>
      </c>
      <c r="U971" t="s">
        <v>227</v>
      </c>
      <c r="V971" t="s">
        <v>19608</v>
      </c>
      <c r="W971" t="s">
        <v>19609</v>
      </c>
      <c r="X971" t="s">
        <v>228</v>
      </c>
      <c r="Z971" t="s">
        <v>229</v>
      </c>
      <c r="AB971" t="s">
        <v>7890</v>
      </c>
      <c r="AG971" t="s">
        <v>253</v>
      </c>
    </row>
    <row r="972" spans="1:33">
      <c r="A972" t="s">
        <v>19610</v>
      </c>
      <c r="B972">
        <v>3041614</v>
      </c>
      <c r="C972" t="s">
        <v>19611</v>
      </c>
      <c r="D972" t="s">
        <v>19612</v>
      </c>
      <c r="E972" t="s">
        <v>242</v>
      </c>
      <c r="F972">
        <v>23</v>
      </c>
      <c r="G972" t="s">
        <v>227</v>
      </c>
      <c r="H972">
        <v>8281</v>
      </c>
      <c r="I972" t="s">
        <v>10021</v>
      </c>
      <c r="J972" t="s">
        <v>10020</v>
      </c>
      <c r="K972" t="s">
        <v>10021</v>
      </c>
      <c r="L972">
        <v>19751216</v>
      </c>
      <c r="M972" t="s">
        <v>19610</v>
      </c>
      <c r="N972">
        <v>230262</v>
      </c>
      <c r="Q972" t="s">
        <v>248</v>
      </c>
      <c r="S972" t="s">
        <v>8460</v>
      </c>
      <c r="T972" t="s">
        <v>7430</v>
      </c>
      <c r="U972" t="s">
        <v>227</v>
      </c>
      <c r="V972" t="s">
        <v>19613</v>
      </c>
      <c r="X972" t="s">
        <v>228</v>
      </c>
      <c r="Z972" t="s">
        <v>229</v>
      </c>
    </row>
    <row r="973" spans="1:33">
      <c r="A973" t="s">
        <v>19614</v>
      </c>
      <c r="B973">
        <v>3040310</v>
      </c>
      <c r="C973" t="s">
        <v>19615</v>
      </c>
      <c r="D973" t="s">
        <v>19616</v>
      </c>
      <c r="E973" t="s">
        <v>262</v>
      </c>
      <c r="F973">
        <v>23</v>
      </c>
      <c r="G973" t="s">
        <v>227</v>
      </c>
      <c r="H973">
        <v>8281</v>
      </c>
      <c r="I973" t="s">
        <v>10021</v>
      </c>
      <c r="J973" t="s">
        <v>10020</v>
      </c>
      <c r="K973" t="s">
        <v>10021</v>
      </c>
      <c r="L973">
        <v>19690812</v>
      </c>
      <c r="M973" t="s">
        <v>19614</v>
      </c>
      <c r="N973">
        <v>230262</v>
      </c>
      <c r="Q973" t="s">
        <v>248</v>
      </c>
      <c r="S973" t="s">
        <v>8460</v>
      </c>
      <c r="T973" t="s">
        <v>4667</v>
      </c>
      <c r="U973" t="s">
        <v>227</v>
      </c>
      <c r="V973" t="s">
        <v>19617</v>
      </c>
      <c r="X973" t="s">
        <v>228</v>
      </c>
      <c r="Z973" t="s">
        <v>229</v>
      </c>
    </row>
    <row r="974" spans="1:33">
      <c r="A974" t="s">
        <v>19618</v>
      </c>
      <c r="B974">
        <v>3041715</v>
      </c>
      <c r="C974" t="s">
        <v>19619</v>
      </c>
      <c r="D974" t="s">
        <v>2771</v>
      </c>
      <c r="E974" t="s">
        <v>242</v>
      </c>
      <c r="F974">
        <v>23</v>
      </c>
      <c r="G974" t="s">
        <v>227</v>
      </c>
      <c r="H974">
        <v>8281</v>
      </c>
      <c r="I974" t="s">
        <v>10021</v>
      </c>
      <c r="J974" t="s">
        <v>10020</v>
      </c>
      <c r="K974" t="s">
        <v>10021</v>
      </c>
      <c r="L974">
        <v>19800818</v>
      </c>
      <c r="M974" t="s">
        <v>19618</v>
      </c>
      <c r="N974">
        <v>230262</v>
      </c>
      <c r="Q974" t="s">
        <v>248</v>
      </c>
      <c r="S974" t="s">
        <v>8460</v>
      </c>
      <c r="T974" t="s">
        <v>611</v>
      </c>
      <c r="U974" t="s">
        <v>227</v>
      </c>
      <c r="V974" t="s">
        <v>19620</v>
      </c>
      <c r="X974" t="s">
        <v>228</v>
      </c>
      <c r="Z974" t="s">
        <v>229</v>
      </c>
    </row>
    <row r="975" spans="1:33">
      <c r="A975" t="s">
        <v>19621</v>
      </c>
      <c r="B975">
        <v>53914729</v>
      </c>
      <c r="C975" t="s">
        <v>19622</v>
      </c>
      <c r="D975" t="s">
        <v>19623</v>
      </c>
      <c r="E975" t="s">
        <v>242</v>
      </c>
      <c r="F975">
        <v>23</v>
      </c>
      <c r="G975" t="s">
        <v>227</v>
      </c>
      <c r="H975">
        <v>8281</v>
      </c>
      <c r="I975" t="s">
        <v>10021</v>
      </c>
      <c r="J975" t="s">
        <v>10020</v>
      </c>
      <c r="K975" t="s">
        <v>10021</v>
      </c>
      <c r="L975">
        <v>19800321</v>
      </c>
      <c r="M975" t="s">
        <v>19621</v>
      </c>
      <c r="N975">
        <v>230262</v>
      </c>
      <c r="Q975" t="s">
        <v>248</v>
      </c>
      <c r="S975" t="s">
        <v>8460</v>
      </c>
      <c r="T975" t="s">
        <v>4581</v>
      </c>
      <c r="U975" t="s">
        <v>227</v>
      </c>
      <c r="V975" t="s">
        <v>19624</v>
      </c>
      <c r="X975" t="s">
        <v>228</v>
      </c>
      <c r="Z975" t="s">
        <v>229</v>
      </c>
      <c r="AA975" t="s">
        <v>19625</v>
      </c>
      <c r="AB975" t="s">
        <v>227</v>
      </c>
      <c r="AD975" t="s">
        <v>227</v>
      </c>
      <c r="AG975" t="s">
        <v>253</v>
      </c>
    </row>
    <row r="976" spans="1:33">
      <c r="A976" t="s">
        <v>19626</v>
      </c>
      <c r="B976">
        <v>3039823</v>
      </c>
      <c r="C976" t="s">
        <v>19627</v>
      </c>
      <c r="D976" t="s">
        <v>19628</v>
      </c>
      <c r="E976" t="s">
        <v>242</v>
      </c>
      <c r="F976">
        <v>23</v>
      </c>
      <c r="G976" t="s">
        <v>227</v>
      </c>
      <c r="H976">
        <v>8281</v>
      </c>
      <c r="I976" t="s">
        <v>10021</v>
      </c>
      <c r="J976" t="s">
        <v>10020</v>
      </c>
      <c r="K976" t="s">
        <v>10021</v>
      </c>
      <c r="L976">
        <v>19670724</v>
      </c>
      <c r="M976" t="s">
        <v>19626</v>
      </c>
      <c r="N976">
        <v>230262</v>
      </c>
      <c r="Q976" t="s">
        <v>248</v>
      </c>
      <c r="S976" t="s">
        <v>8460</v>
      </c>
      <c r="T976" t="s">
        <v>1600</v>
      </c>
      <c r="U976" t="s">
        <v>227</v>
      </c>
      <c r="V976" t="s">
        <v>19629</v>
      </c>
      <c r="X976" t="s">
        <v>228</v>
      </c>
      <c r="Z976" t="s">
        <v>229</v>
      </c>
    </row>
    <row r="977" spans="1:35">
      <c r="A977" t="s">
        <v>19630</v>
      </c>
      <c r="B977">
        <v>3039419</v>
      </c>
      <c r="C977" t="s">
        <v>19631</v>
      </c>
      <c r="D977" t="s">
        <v>19632</v>
      </c>
      <c r="E977" t="s">
        <v>242</v>
      </c>
      <c r="F977">
        <v>23</v>
      </c>
      <c r="G977" t="s">
        <v>227</v>
      </c>
      <c r="H977">
        <v>8281</v>
      </c>
      <c r="I977" t="s">
        <v>10021</v>
      </c>
      <c r="J977" t="s">
        <v>10020</v>
      </c>
      <c r="K977" t="s">
        <v>10021</v>
      </c>
      <c r="L977">
        <v>19540724</v>
      </c>
      <c r="M977" t="s">
        <v>19630</v>
      </c>
      <c r="N977">
        <v>230262</v>
      </c>
      <c r="Q977" t="s">
        <v>248</v>
      </c>
      <c r="S977" t="s">
        <v>8460</v>
      </c>
      <c r="T977" t="s">
        <v>12167</v>
      </c>
      <c r="U977" t="s">
        <v>227</v>
      </c>
      <c r="V977" t="s">
        <v>19633</v>
      </c>
      <c r="X977" t="s">
        <v>267</v>
      </c>
      <c r="Z977" t="s">
        <v>229</v>
      </c>
      <c r="AG977" t="s">
        <v>253</v>
      </c>
    </row>
    <row r="978" spans="1:35">
      <c r="A978" t="s">
        <v>10852</v>
      </c>
      <c r="B978">
        <v>3033413</v>
      </c>
      <c r="C978" t="s">
        <v>10853</v>
      </c>
      <c r="D978" t="s">
        <v>10854</v>
      </c>
      <c r="E978" t="s">
        <v>242</v>
      </c>
      <c r="F978">
        <v>23</v>
      </c>
      <c r="G978" t="s">
        <v>227</v>
      </c>
      <c r="H978">
        <v>19103</v>
      </c>
      <c r="I978" t="s">
        <v>8595</v>
      </c>
      <c r="J978" t="s">
        <v>8594</v>
      </c>
      <c r="K978" t="s">
        <v>8596</v>
      </c>
      <c r="L978">
        <v>19490716</v>
      </c>
      <c r="M978" t="s">
        <v>10852</v>
      </c>
      <c r="N978">
        <v>230240</v>
      </c>
      <c r="Q978" t="s">
        <v>248</v>
      </c>
      <c r="S978" t="s">
        <v>8593</v>
      </c>
      <c r="T978" t="s">
        <v>10855</v>
      </c>
      <c r="U978" t="s">
        <v>227</v>
      </c>
      <c r="V978" t="s">
        <v>10856</v>
      </c>
      <c r="X978" t="s">
        <v>228</v>
      </c>
      <c r="Z978" t="s">
        <v>229</v>
      </c>
      <c r="AG978" t="s">
        <v>253</v>
      </c>
    </row>
    <row r="979" spans="1:35">
      <c r="A979" t="s">
        <v>10857</v>
      </c>
      <c r="B979">
        <v>3033099</v>
      </c>
      <c r="C979" t="s">
        <v>10858</v>
      </c>
      <c r="D979" t="s">
        <v>10859</v>
      </c>
      <c r="E979" t="s">
        <v>262</v>
      </c>
      <c r="F979">
        <v>23</v>
      </c>
      <c r="G979" t="s">
        <v>227</v>
      </c>
      <c r="H979">
        <v>19103</v>
      </c>
      <c r="I979" t="s">
        <v>8595</v>
      </c>
      <c r="J979" t="s">
        <v>8594</v>
      </c>
      <c r="K979" t="s">
        <v>8596</v>
      </c>
      <c r="L979">
        <v>19601121</v>
      </c>
      <c r="M979" t="s">
        <v>10857</v>
      </c>
      <c r="N979">
        <v>230240</v>
      </c>
      <c r="Q979" t="s">
        <v>248</v>
      </c>
      <c r="S979" t="s">
        <v>8593</v>
      </c>
      <c r="T979" t="s">
        <v>896</v>
      </c>
      <c r="U979" t="s">
        <v>227</v>
      </c>
      <c r="V979" t="s">
        <v>10860</v>
      </c>
      <c r="X979" t="s">
        <v>228</v>
      </c>
      <c r="Z979" t="s">
        <v>229</v>
      </c>
    </row>
    <row r="980" spans="1:35">
      <c r="A980" t="s">
        <v>10861</v>
      </c>
      <c r="B980">
        <v>46162625</v>
      </c>
      <c r="C980" t="s">
        <v>10862</v>
      </c>
      <c r="D980" t="s">
        <v>10863</v>
      </c>
      <c r="E980" t="s">
        <v>242</v>
      </c>
      <c r="F980">
        <v>23</v>
      </c>
      <c r="G980" t="s">
        <v>227</v>
      </c>
      <c r="H980">
        <v>19103</v>
      </c>
      <c r="I980" t="s">
        <v>8595</v>
      </c>
      <c r="J980" t="s">
        <v>8594</v>
      </c>
      <c r="K980" t="s">
        <v>8596</v>
      </c>
      <c r="L980">
        <v>19290708</v>
      </c>
      <c r="M980" t="s">
        <v>10861</v>
      </c>
      <c r="N980">
        <v>230240</v>
      </c>
      <c r="Q980" t="s">
        <v>248</v>
      </c>
      <c r="S980" t="s">
        <v>8593</v>
      </c>
      <c r="T980" t="s">
        <v>10864</v>
      </c>
      <c r="U980" t="s">
        <v>227</v>
      </c>
      <c r="V980" t="s">
        <v>10865</v>
      </c>
      <c r="X980" t="s">
        <v>228</v>
      </c>
      <c r="Z980" t="s">
        <v>229</v>
      </c>
      <c r="AG980" t="s">
        <v>253</v>
      </c>
    </row>
    <row r="981" spans="1:35">
      <c r="A981" t="s">
        <v>10866</v>
      </c>
      <c r="B981">
        <v>97036934</v>
      </c>
      <c r="C981" t="s">
        <v>10867</v>
      </c>
      <c r="D981" t="s">
        <v>10868</v>
      </c>
      <c r="E981" t="s">
        <v>242</v>
      </c>
      <c r="F981">
        <v>23</v>
      </c>
      <c r="G981" t="s">
        <v>227</v>
      </c>
      <c r="H981">
        <v>19103</v>
      </c>
      <c r="I981" t="s">
        <v>8595</v>
      </c>
      <c r="J981" t="s">
        <v>8594</v>
      </c>
      <c r="K981" t="s">
        <v>8596</v>
      </c>
      <c r="L981">
        <v>19520627</v>
      </c>
      <c r="M981" t="s">
        <v>10866</v>
      </c>
      <c r="N981">
        <v>230240</v>
      </c>
      <c r="Q981" t="s">
        <v>248</v>
      </c>
      <c r="S981" t="s">
        <v>8593</v>
      </c>
      <c r="T981" t="s">
        <v>10869</v>
      </c>
      <c r="U981" t="s">
        <v>227</v>
      </c>
      <c r="V981" t="s">
        <v>10870</v>
      </c>
      <c r="X981" t="s">
        <v>228</v>
      </c>
      <c r="Z981" t="s">
        <v>229</v>
      </c>
      <c r="AG981" t="s">
        <v>253</v>
      </c>
    </row>
    <row r="982" spans="1:35">
      <c r="A982" t="s">
        <v>10871</v>
      </c>
      <c r="B982">
        <v>3032917</v>
      </c>
      <c r="C982" t="s">
        <v>10872</v>
      </c>
      <c r="D982" t="s">
        <v>10873</v>
      </c>
      <c r="E982" t="s">
        <v>262</v>
      </c>
      <c r="F982">
        <v>23</v>
      </c>
      <c r="G982" t="s">
        <v>227</v>
      </c>
      <c r="H982">
        <v>19103</v>
      </c>
      <c r="I982" t="s">
        <v>8595</v>
      </c>
      <c r="J982" t="s">
        <v>8594</v>
      </c>
      <c r="K982" t="s">
        <v>8596</v>
      </c>
      <c r="L982">
        <v>19450723</v>
      </c>
      <c r="M982" t="s">
        <v>10871</v>
      </c>
      <c r="N982">
        <v>230240</v>
      </c>
      <c r="Q982" t="s">
        <v>248</v>
      </c>
      <c r="S982" t="s">
        <v>8593</v>
      </c>
      <c r="T982" t="s">
        <v>10874</v>
      </c>
      <c r="U982" t="s">
        <v>227</v>
      </c>
      <c r="V982" t="s">
        <v>10875</v>
      </c>
      <c r="X982" t="s">
        <v>228</v>
      </c>
      <c r="Z982" t="s">
        <v>229</v>
      </c>
    </row>
    <row r="983" spans="1:35">
      <c r="A983" t="s">
        <v>10876</v>
      </c>
      <c r="B983">
        <v>58271225</v>
      </c>
      <c r="C983" t="s">
        <v>10877</v>
      </c>
      <c r="D983" t="s">
        <v>10878</v>
      </c>
      <c r="E983" t="s">
        <v>242</v>
      </c>
      <c r="F983">
        <v>23</v>
      </c>
      <c r="G983" t="s">
        <v>227</v>
      </c>
      <c r="H983">
        <v>19103</v>
      </c>
      <c r="I983" t="s">
        <v>8595</v>
      </c>
      <c r="J983" t="s">
        <v>8594</v>
      </c>
      <c r="K983" t="s">
        <v>8596</v>
      </c>
      <c r="L983">
        <v>19570331</v>
      </c>
      <c r="M983" t="s">
        <v>10876</v>
      </c>
      <c r="N983">
        <v>230240</v>
      </c>
      <c r="Q983" t="s">
        <v>248</v>
      </c>
      <c r="S983" t="s">
        <v>8593</v>
      </c>
      <c r="T983" t="s">
        <v>10879</v>
      </c>
      <c r="U983" t="s">
        <v>227</v>
      </c>
      <c r="V983" t="s">
        <v>10880</v>
      </c>
      <c r="W983" t="s">
        <v>10881</v>
      </c>
      <c r="X983" t="s">
        <v>228</v>
      </c>
      <c r="Z983" t="s">
        <v>229</v>
      </c>
      <c r="AA983" t="s">
        <v>10882</v>
      </c>
      <c r="AG983" t="s">
        <v>253</v>
      </c>
    </row>
    <row r="984" spans="1:35">
      <c r="A984" t="s">
        <v>10883</v>
      </c>
      <c r="B984">
        <v>66167632</v>
      </c>
      <c r="C984" t="s">
        <v>10884</v>
      </c>
      <c r="D984" t="s">
        <v>10885</v>
      </c>
      <c r="E984" t="s">
        <v>262</v>
      </c>
      <c r="F984">
        <v>23</v>
      </c>
      <c r="G984" t="s">
        <v>227</v>
      </c>
      <c r="H984">
        <v>19103</v>
      </c>
      <c r="I984" t="s">
        <v>8595</v>
      </c>
      <c r="J984" t="s">
        <v>8594</v>
      </c>
      <c r="K984" t="s">
        <v>8596</v>
      </c>
      <c r="L984">
        <v>19670402</v>
      </c>
      <c r="M984" t="s">
        <v>10883</v>
      </c>
      <c r="N984">
        <v>230240</v>
      </c>
      <c r="Q984" t="s">
        <v>248</v>
      </c>
      <c r="S984" t="s">
        <v>8593</v>
      </c>
      <c r="T984" t="s">
        <v>10886</v>
      </c>
      <c r="U984" t="s">
        <v>227</v>
      </c>
      <c r="V984" t="s">
        <v>10887</v>
      </c>
      <c r="X984" t="s">
        <v>228</v>
      </c>
      <c r="Z984" t="s">
        <v>229</v>
      </c>
      <c r="AG984" t="s">
        <v>253</v>
      </c>
    </row>
    <row r="985" spans="1:35">
      <c r="A985" t="s">
        <v>10888</v>
      </c>
      <c r="B985">
        <v>85745534</v>
      </c>
      <c r="C985" t="s">
        <v>10889</v>
      </c>
      <c r="D985" t="s">
        <v>10890</v>
      </c>
      <c r="E985" t="s">
        <v>262</v>
      </c>
      <c r="F985">
        <v>23</v>
      </c>
      <c r="G985" t="s">
        <v>227</v>
      </c>
      <c r="H985">
        <v>19103</v>
      </c>
      <c r="I985" t="s">
        <v>8595</v>
      </c>
      <c r="J985" t="s">
        <v>8594</v>
      </c>
      <c r="K985" t="s">
        <v>8596</v>
      </c>
      <c r="L985">
        <v>19640102</v>
      </c>
      <c r="M985" t="s">
        <v>10888</v>
      </c>
      <c r="N985">
        <v>230240</v>
      </c>
      <c r="Q985" t="s">
        <v>248</v>
      </c>
      <c r="S985" t="s">
        <v>8593</v>
      </c>
      <c r="T985" t="s">
        <v>10891</v>
      </c>
      <c r="U985" t="s">
        <v>227</v>
      </c>
      <c r="V985" t="s">
        <v>10892</v>
      </c>
      <c r="X985" t="s">
        <v>228</v>
      </c>
      <c r="Z985" t="s">
        <v>229</v>
      </c>
      <c r="AG985" t="s">
        <v>253</v>
      </c>
    </row>
    <row r="986" spans="1:35">
      <c r="A986" t="s">
        <v>10893</v>
      </c>
      <c r="B986">
        <v>97036530</v>
      </c>
      <c r="C986" t="s">
        <v>10894</v>
      </c>
      <c r="D986" t="s">
        <v>10895</v>
      </c>
      <c r="E986" t="s">
        <v>242</v>
      </c>
      <c r="F986">
        <v>23</v>
      </c>
      <c r="G986" t="s">
        <v>227</v>
      </c>
      <c r="H986">
        <v>19103</v>
      </c>
      <c r="I986" t="s">
        <v>8595</v>
      </c>
      <c r="J986" t="s">
        <v>8594</v>
      </c>
      <c r="K986" t="s">
        <v>8596</v>
      </c>
      <c r="L986">
        <v>19530422</v>
      </c>
      <c r="M986" t="s">
        <v>10893</v>
      </c>
      <c r="N986">
        <v>230240</v>
      </c>
      <c r="Q986" t="s">
        <v>248</v>
      </c>
      <c r="S986" t="s">
        <v>8593</v>
      </c>
      <c r="T986" t="s">
        <v>10896</v>
      </c>
      <c r="U986" t="s">
        <v>227</v>
      </c>
      <c r="V986" t="s">
        <v>10897</v>
      </c>
      <c r="X986" t="s">
        <v>228</v>
      </c>
      <c r="Z986" t="s">
        <v>229</v>
      </c>
      <c r="AA986" t="s">
        <v>10898</v>
      </c>
      <c r="AG986" t="s">
        <v>253</v>
      </c>
    </row>
    <row r="987" spans="1:35">
      <c r="A987" t="s">
        <v>10899</v>
      </c>
      <c r="B987">
        <v>3033514</v>
      </c>
      <c r="C987" t="s">
        <v>10900</v>
      </c>
      <c r="D987" t="s">
        <v>10901</v>
      </c>
      <c r="E987" t="s">
        <v>242</v>
      </c>
      <c r="F987">
        <v>23</v>
      </c>
      <c r="G987" t="s">
        <v>227</v>
      </c>
      <c r="H987">
        <v>19103</v>
      </c>
      <c r="I987" t="s">
        <v>8595</v>
      </c>
      <c r="J987" t="s">
        <v>8594</v>
      </c>
      <c r="K987" t="s">
        <v>8596</v>
      </c>
      <c r="L987">
        <v>19610427</v>
      </c>
      <c r="M987" t="s">
        <v>10899</v>
      </c>
      <c r="N987">
        <v>230240</v>
      </c>
      <c r="Q987" t="s">
        <v>248</v>
      </c>
      <c r="S987" t="s">
        <v>8593</v>
      </c>
      <c r="T987" t="s">
        <v>10902</v>
      </c>
      <c r="U987" t="s">
        <v>227</v>
      </c>
      <c r="V987" t="s">
        <v>10903</v>
      </c>
      <c r="X987" t="s">
        <v>267</v>
      </c>
      <c r="Z987" t="s">
        <v>229</v>
      </c>
      <c r="AG987" t="s">
        <v>253</v>
      </c>
    </row>
    <row r="988" spans="1:35">
      <c r="A988" t="s">
        <v>10904</v>
      </c>
      <c r="B988">
        <v>58271326</v>
      </c>
      <c r="C988" t="s">
        <v>10905</v>
      </c>
      <c r="D988" t="s">
        <v>10906</v>
      </c>
      <c r="E988" t="s">
        <v>242</v>
      </c>
      <c r="F988">
        <v>23</v>
      </c>
      <c r="G988" t="s">
        <v>227</v>
      </c>
      <c r="H988">
        <v>19103</v>
      </c>
      <c r="I988" t="s">
        <v>8595</v>
      </c>
      <c r="J988" t="s">
        <v>8594</v>
      </c>
      <c r="K988" t="s">
        <v>8596</v>
      </c>
      <c r="L988">
        <v>19520324</v>
      </c>
      <c r="M988" t="s">
        <v>10904</v>
      </c>
      <c r="N988">
        <v>230240</v>
      </c>
      <c r="Q988" t="s">
        <v>248</v>
      </c>
      <c r="S988" t="s">
        <v>8593</v>
      </c>
      <c r="T988" t="s">
        <v>10907</v>
      </c>
      <c r="U988" t="s">
        <v>227</v>
      </c>
      <c r="V988" t="s">
        <v>10908</v>
      </c>
      <c r="X988" t="s">
        <v>228</v>
      </c>
      <c r="Z988" t="s">
        <v>229</v>
      </c>
      <c r="AA988" t="s">
        <v>10909</v>
      </c>
      <c r="AG988" t="s">
        <v>253</v>
      </c>
    </row>
    <row r="989" spans="1:35">
      <c r="A989" t="s">
        <v>10910</v>
      </c>
      <c r="B989">
        <v>33653121</v>
      </c>
      <c r="C989" t="s">
        <v>10911</v>
      </c>
      <c r="D989" t="s">
        <v>10912</v>
      </c>
      <c r="E989" t="s">
        <v>242</v>
      </c>
      <c r="F989">
        <v>23</v>
      </c>
      <c r="G989" t="s">
        <v>227</v>
      </c>
      <c r="H989">
        <v>19103</v>
      </c>
      <c r="I989" t="s">
        <v>8595</v>
      </c>
      <c r="J989" t="s">
        <v>8594</v>
      </c>
      <c r="K989" t="s">
        <v>8596</v>
      </c>
      <c r="L989">
        <v>19681022</v>
      </c>
      <c r="M989" t="s">
        <v>10910</v>
      </c>
      <c r="N989">
        <v>230240</v>
      </c>
      <c r="Q989" t="s">
        <v>248</v>
      </c>
      <c r="S989" t="s">
        <v>8593</v>
      </c>
      <c r="T989" t="s">
        <v>10913</v>
      </c>
      <c r="U989" t="s">
        <v>560</v>
      </c>
      <c r="V989" t="s">
        <v>10914</v>
      </c>
      <c r="X989" t="s">
        <v>228</v>
      </c>
      <c r="Y989" t="s">
        <v>10915</v>
      </c>
      <c r="Z989" t="s">
        <v>229</v>
      </c>
      <c r="AA989" t="s">
        <v>10916</v>
      </c>
      <c r="AB989" t="s">
        <v>560</v>
      </c>
      <c r="AD989" t="s">
        <v>560</v>
      </c>
      <c r="AF989" t="s">
        <v>10917</v>
      </c>
      <c r="AG989" t="s">
        <v>10918</v>
      </c>
      <c r="AH989" t="s">
        <v>10919</v>
      </c>
      <c r="AI989" t="s">
        <v>10920</v>
      </c>
    </row>
    <row r="990" spans="1:35">
      <c r="A990" t="s">
        <v>10921</v>
      </c>
      <c r="B990">
        <v>93054728</v>
      </c>
      <c r="C990" t="s">
        <v>10922</v>
      </c>
      <c r="D990" t="s">
        <v>10923</v>
      </c>
      <c r="E990" t="s">
        <v>242</v>
      </c>
      <c r="F990">
        <v>23</v>
      </c>
      <c r="G990" t="s">
        <v>227</v>
      </c>
      <c r="H990">
        <v>19103</v>
      </c>
      <c r="I990" t="s">
        <v>8595</v>
      </c>
      <c r="J990" t="s">
        <v>8594</v>
      </c>
      <c r="K990" t="s">
        <v>8596</v>
      </c>
      <c r="L990">
        <v>19740327</v>
      </c>
      <c r="M990" t="s">
        <v>10921</v>
      </c>
      <c r="N990">
        <v>230240</v>
      </c>
      <c r="Q990" t="s">
        <v>248</v>
      </c>
      <c r="S990" t="s">
        <v>8593</v>
      </c>
      <c r="T990" t="s">
        <v>784</v>
      </c>
      <c r="U990" t="s">
        <v>227</v>
      </c>
      <c r="V990" t="s">
        <v>10924</v>
      </c>
      <c r="X990" t="s">
        <v>228</v>
      </c>
      <c r="Z990" t="s">
        <v>229</v>
      </c>
      <c r="AG990" t="s">
        <v>253</v>
      </c>
      <c r="AH990" t="s">
        <v>227</v>
      </c>
    </row>
    <row r="991" spans="1:35">
      <c r="A991" t="s">
        <v>10925</v>
      </c>
      <c r="B991">
        <v>58271023</v>
      </c>
      <c r="C991" t="s">
        <v>10926</v>
      </c>
      <c r="D991" t="s">
        <v>10927</v>
      </c>
      <c r="E991" t="s">
        <v>242</v>
      </c>
      <c r="F991">
        <v>23</v>
      </c>
      <c r="G991" t="s">
        <v>227</v>
      </c>
      <c r="H991">
        <v>19103</v>
      </c>
      <c r="I991" t="s">
        <v>8595</v>
      </c>
      <c r="J991" t="s">
        <v>8594</v>
      </c>
      <c r="K991" t="s">
        <v>8596</v>
      </c>
      <c r="L991">
        <v>19701208</v>
      </c>
      <c r="M991" t="s">
        <v>10925</v>
      </c>
      <c r="N991">
        <v>230240</v>
      </c>
      <c r="Q991" t="s">
        <v>248</v>
      </c>
      <c r="S991" t="s">
        <v>8593</v>
      </c>
      <c r="T991" t="s">
        <v>10928</v>
      </c>
      <c r="U991" t="s">
        <v>227</v>
      </c>
      <c r="V991" t="s">
        <v>10929</v>
      </c>
      <c r="X991" t="s">
        <v>228</v>
      </c>
      <c r="Z991" t="s">
        <v>229</v>
      </c>
      <c r="AA991" t="s">
        <v>10930</v>
      </c>
      <c r="AG991" t="s">
        <v>253</v>
      </c>
    </row>
    <row r="992" spans="1:35">
      <c r="A992" t="s">
        <v>10931</v>
      </c>
      <c r="B992">
        <v>97036631</v>
      </c>
      <c r="C992" t="s">
        <v>10932</v>
      </c>
      <c r="D992" t="s">
        <v>10933</v>
      </c>
      <c r="E992" t="s">
        <v>242</v>
      </c>
      <c r="F992">
        <v>23</v>
      </c>
      <c r="G992" t="s">
        <v>227</v>
      </c>
      <c r="H992">
        <v>19103</v>
      </c>
      <c r="I992" t="s">
        <v>8595</v>
      </c>
      <c r="J992" t="s">
        <v>8594</v>
      </c>
      <c r="K992" t="s">
        <v>8596</v>
      </c>
      <c r="L992">
        <v>19710509</v>
      </c>
      <c r="M992" t="s">
        <v>10931</v>
      </c>
      <c r="N992">
        <v>230240</v>
      </c>
      <c r="Q992" t="s">
        <v>248</v>
      </c>
      <c r="S992" t="s">
        <v>8593</v>
      </c>
      <c r="T992" t="s">
        <v>10934</v>
      </c>
      <c r="U992" t="s">
        <v>227</v>
      </c>
      <c r="V992" t="s">
        <v>10935</v>
      </c>
      <c r="X992" t="s">
        <v>228</v>
      </c>
      <c r="Z992" t="s">
        <v>229</v>
      </c>
      <c r="AG992" t="s">
        <v>253</v>
      </c>
    </row>
    <row r="993" spans="1:33">
      <c r="A993" t="s">
        <v>10936</v>
      </c>
      <c r="B993">
        <v>3033312</v>
      </c>
      <c r="C993" t="s">
        <v>10937</v>
      </c>
      <c r="D993" t="s">
        <v>10938</v>
      </c>
      <c r="E993" t="s">
        <v>242</v>
      </c>
      <c r="F993">
        <v>23</v>
      </c>
      <c r="G993" t="s">
        <v>227</v>
      </c>
      <c r="H993">
        <v>19103</v>
      </c>
      <c r="I993" t="s">
        <v>8595</v>
      </c>
      <c r="J993" t="s">
        <v>8594</v>
      </c>
      <c r="K993" t="s">
        <v>8596</v>
      </c>
      <c r="L993">
        <v>19491228</v>
      </c>
      <c r="M993" t="s">
        <v>10936</v>
      </c>
      <c r="N993">
        <v>230240</v>
      </c>
      <c r="Q993" t="s">
        <v>248</v>
      </c>
      <c r="S993" t="s">
        <v>8593</v>
      </c>
      <c r="T993" t="s">
        <v>10939</v>
      </c>
      <c r="U993" t="s">
        <v>227</v>
      </c>
      <c r="V993" t="s">
        <v>10940</v>
      </c>
      <c r="X993" t="s">
        <v>228</v>
      </c>
      <c r="Z993" t="s">
        <v>229</v>
      </c>
    </row>
    <row r="994" spans="1:33">
      <c r="A994" t="s">
        <v>10941</v>
      </c>
      <c r="B994">
        <v>84973536</v>
      </c>
      <c r="C994" t="s">
        <v>10942</v>
      </c>
      <c r="D994" t="s">
        <v>10943</v>
      </c>
      <c r="E994" t="s">
        <v>242</v>
      </c>
      <c r="F994">
        <v>23</v>
      </c>
      <c r="G994" t="s">
        <v>227</v>
      </c>
      <c r="H994">
        <v>19103</v>
      </c>
      <c r="I994" t="s">
        <v>8595</v>
      </c>
      <c r="J994" t="s">
        <v>8594</v>
      </c>
      <c r="K994" t="s">
        <v>8596</v>
      </c>
      <c r="L994">
        <v>19731031</v>
      </c>
      <c r="M994" t="s">
        <v>10941</v>
      </c>
      <c r="N994">
        <v>230240</v>
      </c>
      <c r="Q994" t="s">
        <v>248</v>
      </c>
      <c r="S994" t="s">
        <v>8593</v>
      </c>
      <c r="T994" t="s">
        <v>10944</v>
      </c>
      <c r="U994" t="s">
        <v>227</v>
      </c>
      <c r="V994" t="s">
        <v>10945</v>
      </c>
      <c r="X994" t="s">
        <v>228</v>
      </c>
      <c r="Z994" t="s">
        <v>229</v>
      </c>
      <c r="AG994" t="s">
        <v>253</v>
      </c>
    </row>
    <row r="995" spans="1:33">
      <c r="A995" t="s">
        <v>10946</v>
      </c>
      <c r="B995">
        <v>72840021</v>
      </c>
      <c r="C995" t="s">
        <v>10947</v>
      </c>
      <c r="D995" t="s">
        <v>10948</v>
      </c>
      <c r="E995" t="s">
        <v>242</v>
      </c>
      <c r="F995">
        <v>23</v>
      </c>
      <c r="G995" t="s">
        <v>227</v>
      </c>
      <c r="H995">
        <v>19103</v>
      </c>
      <c r="I995" t="s">
        <v>8595</v>
      </c>
      <c r="J995" t="s">
        <v>8594</v>
      </c>
      <c r="K995" t="s">
        <v>8596</v>
      </c>
      <c r="L995">
        <v>19730719</v>
      </c>
      <c r="M995" t="s">
        <v>10946</v>
      </c>
      <c r="N995">
        <v>230240</v>
      </c>
      <c r="Q995" t="s">
        <v>248</v>
      </c>
      <c r="S995" t="s">
        <v>8593</v>
      </c>
      <c r="T995" t="s">
        <v>10949</v>
      </c>
      <c r="U995" t="s">
        <v>227</v>
      </c>
      <c r="V995" t="s">
        <v>10950</v>
      </c>
      <c r="X995" t="s">
        <v>228</v>
      </c>
      <c r="Z995" t="s">
        <v>229</v>
      </c>
      <c r="AG995" t="s">
        <v>253</v>
      </c>
    </row>
    <row r="996" spans="1:33">
      <c r="A996" t="s">
        <v>10951</v>
      </c>
      <c r="B996">
        <v>3013310</v>
      </c>
      <c r="C996" t="s">
        <v>10952</v>
      </c>
      <c r="D996" t="s">
        <v>10953</v>
      </c>
      <c r="E996" t="s">
        <v>242</v>
      </c>
      <c r="F996">
        <v>23</v>
      </c>
      <c r="G996" t="s">
        <v>227</v>
      </c>
      <c r="H996">
        <v>19103</v>
      </c>
      <c r="I996" t="s">
        <v>8595</v>
      </c>
      <c r="J996" t="s">
        <v>8594</v>
      </c>
      <c r="K996" t="s">
        <v>8596</v>
      </c>
      <c r="L996">
        <v>19600929</v>
      </c>
      <c r="M996" t="s">
        <v>10951</v>
      </c>
      <c r="N996">
        <v>230240</v>
      </c>
      <c r="Q996" t="s">
        <v>248</v>
      </c>
      <c r="S996" t="s">
        <v>8593</v>
      </c>
      <c r="T996" t="s">
        <v>10954</v>
      </c>
      <c r="U996" t="s">
        <v>227</v>
      </c>
      <c r="V996" t="s">
        <v>10955</v>
      </c>
      <c r="X996" t="s">
        <v>228</v>
      </c>
      <c r="Z996" t="s">
        <v>229</v>
      </c>
      <c r="AG996" t="s">
        <v>253</v>
      </c>
    </row>
    <row r="997" spans="1:33">
      <c r="A997" t="s">
        <v>11831</v>
      </c>
      <c r="B997">
        <v>85678539</v>
      </c>
      <c r="C997" t="s">
        <v>11832</v>
      </c>
      <c r="D997" t="s">
        <v>11833</v>
      </c>
      <c r="E997" t="s">
        <v>242</v>
      </c>
      <c r="F997">
        <v>23</v>
      </c>
      <c r="G997" t="s">
        <v>227</v>
      </c>
      <c r="H997">
        <v>19866</v>
      </c>
      <c r="I997" t="s">
        <v>8673</v>
      </c>
      <c r="J997" t="s">
        <v>8672</v>
      </c>
      <c r="K997" t="s">
        <v>1829</v>
      </c>
      <c r="L997">
        <v>20030118</v>
      </c>
      <c r="M997" t="s">
        <v>11831</v>
      </c>
      <c r="N997">
        <v>230000</v>
      </c>
      <c r="O997" t="s">
        <v>11834</v>
      </c>
      <c r="Q997" t="s">
        <v>248</v>
      </c>
      <c r="S997" t="s">
        <v>8593</v>
      </c>
      <c r="T997" t="s">
        <v>11835</v>
      </c>
      <c r="U997" t="s">
        <v>227</v>
      </c>
      <c r="V997" t="s">
        <v>11836</v>
      </c>
      <c r="X997" t="s">
        <v>228</v>
      </c>
      <c r="Z997" t="s">
        <v>229</v>
      </c>
      <c r="AA997" t="s">
        <v>11837</v>
      </c>
      <c r="AG997" t="s">
        <v>253</v>
      </c>
    </row>
    <row r="998" spans="1:33">
      <c r="A998" t="s">
        <v>11838</v>
      </c>
      <c r="B998">
        <v>39363731</v>
      </c>
      <c r="C998" t="s">
        <v>11839</v>
      </c>
      <c r="D998" t="s">
        <v>11840</v>
      </c>
      <c r="E998" t="s">
        <v>242</v>
      </c>
      <c r="F998">
        <v>23</v>
      </c>
      <c r="G998" t="s">
        <v>227</v>
      </c>
      <c r="H998">
        <v>19866</v>
      </c>
      <c r="I998" t="s">
        <v>8673</v>
      </c>
      <c r="J998" t="s">
        <v>8672</v>
      </c>
      <c r="K998" t="s">
        <v>1829</v>
      </c>
      <c r="L998">
        <v>19930404</v>
      </c>
      <c r="M998" t="s">
        <v>11838</v>
      </c>
      <c r="N998">
        <v>230000</v>
      </c>
      <c r="Q998" t="s">
        <v>248</v>
      </c>
      <c r="S998" t="s">
        <v>8593</v>
      </c>
      <c r="T998" t="s">
        <v>11841</v>
      </c>
      <c r="U998" t="s">
        <v>227</v>
      </c>
      <c r="V998" t="s">
        <v>11842</v>
      </c>
      <c r="X998" t="s">
        <v>228</v>
      </c>
      <c r="Z998" t="s">
        <v>229</v>
      </c>
      <c r="AB998" t="s">
        <v>227</v>
      </c>
      <c r="AC998" t="s">
        <v>307</v>
      </c>
      <c r="AG998" t="s">
        <v>253</v>
      </c>
    </row>
    <row r="999" spans="1:33">
      <c r="A999" t="s">
        <v>11843</v>
      </c>
      <c r="B999">
        <v>98323631</v>
      </c>
      <c r="C999" t="s">
        <v>11844</v>
      </c>
      <c r="D999" t="s">
        <v>11845</v>
      </c>
      <c r="E999" t="s">
        <v>262</v>
      </c>
      <c r="F999">
        <v>23</v>
      </c>
      <c r="G999" t="s">
        <v>227</v>
      </c>
      <c r="H999">
        <v>19866</v>
      </c>
      <c r="I999" t="s">
        <v>8673</v>
      </c>
      <c r="J999" t="s">
        <v>8672</v>
      </c>
      <c r="K999" t="s">
        <v>1829</v>
      </c>
      <c r="L999">
        <v>20040114</v>
      </c>
      <c r="M999" t="s">
        <v>11843</v>
      </c>
      <c r="N999">
        <v>230000</v>
      </c>
      <c r="O999" t="s">
        <v>11834</v>
      </c>
      <c r="Q999" t="s">
        <v>248</v>
      </c>
      <c r="S999" t="s">
        <v>8593</v>
      </c>
      <c r="T999" t="s">
        <v>11835</v>
      </c>
      <c r="U999" t="s">
        <v>227</v>
      </c>
      <c r="V999" t="s">
        <v>11846</v>
      </c>
      <c r="X999" t="s">
        <v>228</v>
      </c>
      <c r="Z999" t="s">
        <v>229</v>
      </c>
      <c r="AA999" t="s">
        <v>11847</v>
      </c>
      <c r="AG999" t="s">
        <v>253</v>
      </c>
    </row>
    <row r="1000" spans="1:33">
      <c r="A1000" t="s">
        <v>11848</v>
      </c>
      <c r="B1000">
        <v>29287432</v>
      </c>
      <c r="C1000" t="s">
        <v>11849</v>
      </c>
      <c r="D1000" t="s">
        <v>11850</v>
      </c>
      <c r="E1000" t="s">
        <v>242</v>
      </c>
      <c r="F1000">
        <v>23</v>
      </c>
      <c r="G1000" t="s">
        <v>227</v>
      </c>
      <c r="H1000">
        <v>19866</v>
      </c>
      <c r="I1000" t="s">
        <v>8673</v>
      </c>
      <c r="J1000" t="s">
        <v>8672</v>
      </c>
      <c r="K1000" t="s">
        <v>1829</v>
      </c>
      <c r="L1000">
        <v>19860503</v>
      </c>
      <c r="M1000" t="s">
        <v>11848</v>
      </c>
      <c r="N1000">
        <v>230000</v>
      </c>
      <c r="Q1000" t="s">
        <v>248</v>
      </c>
      <c r="S1000" t="s">
        <v>8593</v>
      </c>
      <c r="T1000" t="s">
        <v>11851</v>
      </c>
      <c r="U1000" t="s">
        <v>227</v>
      </c>
      <c r="V1000" t="s">
        <v>11852</v>
      </c>
      <c r="X1000" t="s">
        <v>228</v>
      </c>
      <c r="Z1000" t="s">
        <v>229</v>
      </c>
      <c r="AG1000" t="s">
        <v>253</v>
      </c>
    </row>
    <row r="1001" spans="1:33">
      <c r="A1001" t="s">
        <v>11853</v>
      </c>
      <c r="B1001">
        <v>22708423</v>
      </c>
      <c r="C1001" t="s">
        <v>11854</v>
      </c>
      <c r="D1001" t="s">
        <v>11855</v>
      </c>
      <c r="E1001" t="s">
        <v>242</v>
      </c>
      <c r="F1001">
        <v>23</v>
      </c>
      <c r="G1001" t="s">
        <v>227</v>
      </c>
      <c r="H1001">
        <v>19866</v>
      </c>
      <c r="I1001" t="s">
        <v>8673</v>
      </c>
      <c r="J1001" t="s">
        <v>8672</v>
      </c>
      <c r="K1001" t="s">
        <v>1829</v>
      </c>
      <c r="L1001">
        <v>19851011</v>
      </c>
      <c r="M1001" t="s">
        <v>11853</v>
      </c>
      <c r="N1001">
        <v>230000</v>
      </c>
      <c r="Q1001" t="s">
        <v>248</v>
      </c>
      <c r="S1001" t="s">
        <v>8593</v>
      </c>
      <c r="T1001" t="s">
        <v>11856</v>
      </c>
      <c r="U1001" t="s">
        <v>227</v>
      </c>
      <c r="V1001" t="s">
        <v>11857</v>
      </c>
      <c r="W1001" t="s">
        <v>11858</v>
      </c>
      <c r="X1001" t="s">
        <v>267</v>
      </c>
      <c r="Z1001" t="s">
        <v>229</v>
      </c>
      <c r="AB1001" t="s">
        <v>2147</v>
      </c>
      <c r="AG1001" t="s">
        <v>253</v>
      </c>
    </row>
    <row r="1002" spans="1:33">
      <c r="A1002" t="s">
        <v>11859</v>
      </c>
      <c r="B1002">
        <v>96983742</v>
      </c>
      <c r="C1002" t="s">
        <v>11860</v>
      </c>
      <c r="D1002" t="s">
        <v>11861</v>
      </c>
      <c r="E1002" t="s">
        <v>242</v>
      </c>
      <c r="F1002">
        <v>23</v>
      </c>
      <c r="G1002" t="s">
        <v>227</v>
      </c>
      <c r="H1002">
        <v>19866</v>
      </c>
      <c r="I1002" t="s">
        <v>8673</v>
      </c>
      <c r="J1002" t="s">
        <v>8672</v>
      </c>
      <c r="K1002" t="s">
        <v>1829</v>
      </c>
      <c r="L1002">
        <v>20030816</v>
      </c>
      <c r="M1002" t="s">
        <v>11859</v>
      </c>
      <c r="N1002">
        <v>230000</v>
      </c>
      <c r="O1002" t="s">
        <v>11862</v>
      </c>
      <c r="Q1002" t="s">
        <v>248</v>
      </c>
      <c r="S1002" t="s">
        <v>8593</v>
      </c>
      <c r="T1002" t="s">
        <v>11863</v>
      </c>
      <c r="U1002" t="s">
        <v>227</v>
      </c>
      <c r="V1002" t="s">
        <v>11864</v>
      </c>
      <c r="X1002" t="s">
        <v>228</v>
      </c>
      <c r="Z1002" t="s">
        <v>229</v>
      </c>
      <c r="AA1002" t="s">
        <v>11865</v>
      </c>
      <c r="AG1002" t="s">
        <v>253</v>
      </c>
    </row>
    <row r="1003" spans="1:33">
      <c r="A1003" t="s">
        <v>11866</v>
      </c>
      <c r="B1003">
        <v>95395132</v>
      </c>
      <c r="C1003" t="s">
        <v>11867</v>
      </c>
      <c r="D1003" t="s">
        <v>11868</v>
      </c>
      <c r="E1003" t="s">
        <v>262</v>
      </c>
      <c r="F1003">
        <v>23</v>
      </c>
      <c r="G1003" t="s">
        <v>227</v>
      </c>
      <c r="H1003">
        <v>19866</v>
      </c>
      <c r="I1003" t="s">
        <v>8673</v>
      </c>
      <c r="J1003" t="s">
        <v>8672</v>
      </c>
      <c r="K1003" t="s">
        <v>1829</v>
      </c>
      <c r="L1003">
        <v>19770402</v>
      </c>
      <c r="M1003" t="s">
        <v>11866</v>
      </c>
      <c r="N1003">
        <v>230000</v>
      </c>
      <c r="Q1003" t="s">
        <v>248</v>
      </c>
      <c r="S1003" t="s">
        <v>8593</v>
      </c>
      <c r="T1003" t="s">
        <v>11869</v>
      </c>
      <c r="U1003" t="s">
        <v>227</v>
      </c>
      <c r="V1003" t="s">
        <v>11870</v>
      </c>
      <c r="X1003" t="s">
        <v>228</v>
      </c>
      <c r="Z1003" t="s">
        <v>229</v>
      </c>
      <c r="AB1003" t="s">
        <v>958</v>
      </c>
      <c r="AG1003" t="s">
        <v>253</v>
      </c>
    </row>
    <row r="1004" spans="1:33">
      <c r="A1004" t="s">
        <v>11871</v>
      </c>
      <c r="B1004">
        <v>56690834</v>
      </c>
      <c r="C1004" t="s">
        <v>11872</v>
      </c>
      <c r="D1004" t="s">
        <v>11873</v>
      </c>
      <c r="E1004" t="s">
        <v>242</v>
      </c>
      <c r="F1004">
        <v>23</v>
      </c>
      <c r="G1004" t="s">
        <v>227</v>
      </c>
      <c r="H1004">
        <v>19866</v>
      </c>
      <c r="I1004" t="s">
        <v>8673</v>
      </c>
      <c r="J1004" t="s">
        <v>8672</v>
      </c>
      <c r="K1004" t="s">
        <v>1829</v>
      </c>
      <c r="L1004">
        <v>19880106</v>
      </c>
      <c r="M1004" t="s">
        <v>11871</v>
      </c>
      <c r="N1004">
        <v>230000</v>
      </c>
      <c r="Q1004" t="s">
        <v>248</v>
      </c>
      <c r="S1004" t="s">
        <v>8593</v>
      </c>
      <c r="T1004" t="s">
        <v>9533</v>
      </c>
      <c r="U1004" t="s">
        <v>227</v>
      </c>
      <c r="V1004" t="s">
        <v>11874</v>
      </c>
      <c r="X1004" t="s">
        <v>228</v>
      </c>
      <c r="Z1004" t="s">
        <v>229</v>
      </c>
      <c r="AB1004" t="s">
        <v>227</v>
      </c>
      <c r="AG1004" t="s">
        <v>253</v>
      </c>
    </row>
    <row r="1005" spans="1:33">
      <c r="A1005" t="s">
        <v>11875</v>
      </c>
      <c r="B1005">
        <v>96829640</v>
      </c>
      <c r="C1005" t="s">
        <v>11876</v>
      </c>
      <c r="D1005" t="s">
        <v>11877</v>
      </c>
      <c r="E1005" t="s">
        <v>242</v>
      </c>
      <c r="F1005">
        <v>23</v>
      </c>
      <c r="G1005" t="s">
        <v>227</v>
      </c>
      <c r="H1005">
        <v>19866</v>
      </c>
      <c r="I1005" t="s">
        <v>8673</v>
      </c>
      <c r="J1005" t="s">
        <v>8672</v>
      </c>
      <c r="K1005" t="s">
        <v>1829</v>
      </c>
      <c r="L1005">
        <v>19841003</v>
      </c>
      <c r="M1005" t="s">
        <v>11875</v>
      </c>
      <c r="N1005">
        <v>230000</v>
      </c>
      <c r="Q1005" t="s">
        <v>248</v>
      </c>
      <c r="S1005" t="s">
        <v>8593</v>
      </c>
      <c r="T1005" t="s">
        <v>11878</v>
      </c>
      <c r="U1005" t="s">
        <v>227</v>
      </c>
      <c r="V1005" t="s">
        <v>11879</v>
      </c>
      <c r="X1005" t="s">
        <v>228</v>
      </c>
      <c r="Z1005" t="s">
        <v>229</v>
      </c>
      <c r="AB1005" t="s">
        <v>227</v>
      </c>
      <c r="AG1005" t="s">
        <v>253</v>
      </c>
    </row>
    <row r="1006" spans="1:33">
      <c r="A1006" t="s">
        <v>11880</v>
      </c>
      <c r="B1006">
        <v>84976539</v>
      </c>
      <c r="C1006" t="s">
        <v>11881</v>
      </c>
      <c r="D1006" t="s">
        <v>11882</v>
      </c>
      <c r="E1006" t="s">
        <v>262</v>
      </c>
      <c r="F1006">
        <v>23</v>
      </c>
      <c r="G1006" t="s">
        <v>227</v>
      </c>
      <c r="H1006">
        <v>19866</v>
      </c>
      <c r="I1006" t="s">
        <v>8673</v>
      </c>
      <c r="J1006" t="s">
        <v>8672</v>
      </c>
      <c r="K1006" t="s">
        <v>1829</v>
      </c>
      <c r="L1006">
        <v>19810803</v>
      </c>
      <c r="M1006" t="s">
        <v>11880</v>
      </c>
      <c r="N1006">
        <v>230000</v>
      </c>
      <c r="Q1006" t="s">
        <v>248</v>
      </c>
      <c r="S1006" t="s">
        <v>8593</v>
      </c>
      <c r="T1006" t="s">
        <v>11883</v>
      </c>
      <c r="U1006" t="s">
        <v>227</v>
      </c>
      <c r="V1006" t="s">
        <v>11884</v>
      </c>
      <c r="X1006" t="s">
        <v>228</v>
      </c>
      <c r="Z1006" t="s">
        <v>229</v>
      </c>
      <c r="AB1006" t="s">
        <v>227</v>
      </c>
      <c r="AG1006" t="s">
        <v>253</v>
      </c>
    </row>
    <row r="1007" spans="1:33">
      <c r="A1007" t="s">
        <v>11885</v>
      </c>
      <c r="B1007">
        <v>85935434</v>
      </c>
      <c r="C1007" t="s">
        <v>11886</v>
      </c>
      <c r="D1007" t="s">
        <v>11887</v>
      </c>
      <c r="E1007" t="s">
        <v>242</v>
      </c>
      <c r="F1007">
        <v>23</v>
      </c>
      <c r="G1007" t="s">
        <v>227</v>
      </c>
      <c r="H1007">
        <v>19866</v>
      </c>
      <c r="I1007" t="s">
        <v>8673</v>
      </c>
      <c r="J1007" t="s">
        <v>8672</v>
      </c>
      <c r="K1007" t="s">
        <v>1829</v>
      </c>
      <c r="L1007">
        <v>19860301</v>
      </c>
      <c r="M1007" t="s">
        <v>11885</v>
      </c>
      <c r="N1007">
        <v>230000</v>
      </c>
      <c r="Q1007" t="s">
        <v>248</v>
      </c>
      <c r="S1007" t="s">
        <v>8593</v>
      </c>
      <c r="T1007" t="s">
        <v>9506</v>
      </c>
      <c r="U1007" t="s">
        <v>227</v>
      </c>
      <c r="V1007" t="s">
        <v>11888</v>
      </c>
      <c r="X1007" t="s">
        <v>228</v>
      </c>
      <c r="Z1007" t="s">
        <v>229</v>
      </c>
      <c r="AB1007" t="s">
        <v>227</v>
      </c>
      <c r="AG1007" t="s">
        <v>253</v>
      </c>
    </row>
    <row r="1008" spans="1:33">
      <c r="A1008" t="s">
        <v>11889</v>
      </c>
      <c r="B1008">
        <v>59230423</v>
      </c>
      <c r="C1008" t="s">
        <v>11890</v>
      </c>
      <c r="D1008" t="s">
        <v>4987</v>
      </c>
      <c r="E1008" t="s">
        <v>242</v>
      </c>
      <c r="F1008">
        <v>23</v>
      </c>
      <c r="G1008" t="s">
        <v>227</v>
      </c>
      <c r="H1008">
        <v>19866</v>
      </c>
      <c r="I1008" t="s">
        <v>8673</v>
      </c>
      <c r="J1008" t="s">
        <v>8672</v>
      </c>
      <c r="K1008" t="s">
        <v>1829</v>
      </c>
      <c r="L1008">
        <v>19890109</v>
      </c>
      <c r="M1008" t="s">
        <v>11889</v>
      </c>
      <c r="N1008">
        <v>230000</v>
      </c>
      <c r="Q1008" t="s">
        <v>248</v>
      </c>
      <c r="S1008" t="s">
        <v>8593</v>
      </c>
      <c r="T1008" t="s">
        <v>11891</v>
      </c>
      <c r="U1008" t="s">
        <v>227</v>
      </c>
      <c r="V1008" t="s">
        <v>11892</v>
      </c>
      <c r="X1008" t="s">
        <v>228</v>
      </c>
      <c r="Z1008" t="s">
        <v>229</v>
      </c>
      <c r="AB1008" t="s">
        <v>227</v>
      </c>
      <c r="AG1008" t="s">
        <v>253</v>
      </c>
    </row>
    <row r="1009" spans="1:35">
      <c r="A1009" t="s">
        <v>11893</v>
      </c>
      <c r="B1009">
        <v>100353214</v>
      </c>
      <c r="C1009" t="s">
        <v>11894</v>
      </c>
      <c r="D1009" t="s">
        <v>11895</v>
      </c>
      <c r="E1009" t="s">
        <v>242</v>
      </c>
      <c r="F1009">
        <v>23</v>
      </c>
      <c r="G1009" t="s">
        <v>227</v>
      </c>
      <c r="H1009">
        <v>19866</v>
      </c>
      <c r="I1009" t="s">
        <v>8673</v>
      </c>
      <c r="J1009" t="s">
        <v>8672</v>
      </c>
      <c r="K1009" t="s">
        <v>1829</v>
      </c>
      <c r="L1009">
        <v>19930327</v>
      </c>
      <c r="M1009" t="s">
        <v>11893</v>
      </c>
      <c r="N1009">
        <v>230000</v>
      </c>
      <c r="Q1009" t="s">
        <v>248</v>
      </c>
      <c r="S1009" t="s">
        <v>8593</v>
      </c>
      <c r="T1009" t="s">
        <v>11896</v>
      </c>
      <c r="U1009" t="s">
        <v>227</v>
      </c>
      <c r="V1009" t="s">
        <v>11897</v>
      </c>
      <c r="X1009" t="s">
        <v>228</v>
      </c>
      <c r="Z1009" t="s">
        <v>229</v>
      </c>
      <c r="AB1009" t="s">
        <v>227</v>
      </c>
      <c r="AG1009" t="s">
        <v>253</v>
      </c>
    </row>
    <row r="1010" spans="1:35">
      <c r="A1010" t="s">
        <v>11898</v>
      </c>
      <c r="B1010">
        <v>99895444</v>
      </c>
      <c r="C1010" t="s">
        <v>11899</v>
      </c>
      <c r="D1010" t="s">
        <v>11900</v>
      </c>
      <c r="E1010" t="s">
        <v>242</v>
      </c>
      <c r="F1010">
        <v>23</v>
      </c>
      <c r="G1010" t="s">
        <v>227</v>
      </c>
      <c r="H1010">
        <v>19866</v>
      </c>
      <c r="I1010" t="s">
        <v>8673</v>
      </c>
      <c r="J1010" t="s">
        <v>8672</v>
      </c>
      <c r="K1010" t="s">
        <v>1829</v>
      </c>
      <c r="L1010">
        <v>19860812</v>
      </c>
      <c r="M1010" t="s">
        <v>11898</v>
      </c>
      <c r="N1010">
        <v>230000</v>
      </c>
      <c r="Q1010" t="s">
        <v>248</v>
      </c>
      <c r="S1010" t="s">
        <v>8593</v>
      </c>
      <c r="T1010" t="s">
        <v>11896</v>
      </c>
      <c r="U1010" t="s">
        <v>227</v>
      </c>
      <c r="V1010" t="s">
        <v>11897</v>
      </c>
      <c r="X1010" t="s">
        <v>228</v>
      </c>
      <c r="Z1010" t="s">
        <v>229</v>
      </c>
      <c r="AB1010" t="s">
        <v>227</v>
      </c>
      <c r="AG1010" t="s">
        <v>253</v>
      </c>
    </row>
    <row r="1011" spans="1:35">
      <c r="A1011" t="s">
        <v>11901</v>
      </c>
      <c r="B1011">
        <v>69701528</v>
      </c>
      <c r="C1011" t="s">
        <v>11902</v>
      </c>
      <c r="D1011" t="s">
        <v>11903</v>
      </c>
      <c r="E1011" t="s">
        <v>242</v>
      </c>
      <c r="F1011">
        <v>23</v>
      </c>
      <c r="G1011" t="s">
        <v>227</v>
      </c>
      <c r="H1011">
        <v>19866</v>
      </c>
      <c r="I1011" t="s">
        <v>8673</v>
      </c>
      <c r="J1011" t="s">
        <v>8672</v>
      </c>
      <c r="K1011" t="s">
        <v>1829</v>
      </c>
      <c r="L1011">
        <v>19681202</v>
      </c>
      <c r="M1011" t="s">
        <v>11901</v>
      </c>
      <c r="N1011">
        <v>230000</v>
      </c>
      <c r="Q1011" t="s">
        <v>248</v>
      </c>
      <c r="S1011" t="s">
        <v>8593</v>
      </c>
      <c r="T1011" t="s">
        <v>11904</v>
      </c>
      <c r="U1011" t="s">
        <v>227</v>
      </c>
      <c r="V1011" t="s">
        <v>11905</v>
      </c>
      <c r="X1011" t="s">
        <v>228</v>
      </c>
      <c r="Z1011" t="s">
        <v>229</v>
      </c>
      <c r="AB1011" t="s">
        <v>227</v>
      </c>
      <c r="AG1011" t="s">
        <v>253</v>
      </c>
    </row>
    <row r="1012" spans="1:35">
      <c r="A1012" t="s">
        <v>11906</v>
      </c>
      <c r="B1012">
        <v>96983843</v>
      </c>
      <c r="C1012" t="s">
        <v>11907</v>
      </c>
      <c r="D1012" t="s">
        <v>11908</v>
      </c>
      <c r="E1012" t="s">
        <v>242</v>
      </c>
      <c r="F1012">
        <v>23</v>
      </c>
      <c r="G1012" t="s">
        <v>227</v>
      </c>
      <c r="H1012">
        <v>19866</v>
      </c>
      <c r="I1012" t="s">
        <v>8673</v>
      </c>
      <c r="J1012" t="s">
        <v>8672</v>
      </c>
      <c r="K1012" t="s">
        <v>1829</v>
      </c>
      <c r="L1012">
        <v>20031121</v>
      </c>
      <c r="M1012" t="s">
        <v>11906</v>
      </c>
      <c r="N1012">
        <v>230000</v>
      </c>
      <c r="O1012" t="s">
        <v>11862</v>
      </c>
      <c r="Q1012" t="s">
        <v>248</v>
      </c>
      <c r="S1012" t="s">
        <v>8593</v>
      </c>
      <c r="T1012" t="s">
        <v>11863</v>
      </c>
      <c r="U1012" t="s">
        <v>227</v>
      </c>
      <c r="V1012" t="s">
        <v>11909</v>
      </c>
      <c r="W1012" t="s">
        <v>11910</v>
      </c>
      <c r="X1012" t="s">
        <v>228</v>
      </c>
      <c r="Z1012" t="s">
        <v>229</v>
      </c>
      <c r="AA1012" t="s">
        <v>11911</v>
      </c>
      <c r="AG1012" t="s">
        <v>253</v>
      </c>
    </row>
    <row r="1013" spans="1:35">
      <c r="A1013" t="s">
        <v>11912</v>
      </c>
      <c r="B1013">
        <v>92970027</v>
      </c>
      <c r="C1013" t="s">
        <v>11913</v>
      </c>
      <c r="D1013" t="s">
        <v>11914</v>
      </c>
      <c r="E1013" t="s">
        <v>242</v>
      </c>
      <c r="F1013">
        <v>23</v>
      </c>
      <c r="G1013" t="s">
        <v>227</v>
      </c>
      <c r="H1013">
        <v>19866</v>
      </c>
      <c r="I1013" t="s">
        <v>8673</v>
      </c>
      <c r="J1013" t="s">
        <v>8672</v>
      </c>
      <c r="K1013" t="s">
        <v>1829</v>
      </c>
      <c r="L1013">
        <v>19850413</v>
      </c>
      <c r="M1013" t="s">
        <v>11912</v>
      </c>
      <c r="N1013">
        <v>230000</v>
      </c>
      <c r="Q1013" t="s">
        <v>248</v>
      </c>
      <c r="S1013" t="s">
        <v>8593</v>
      </c>
      <c r="T1013" t="s">
        <v>11915</v>
      </c>
      <c r="U1013" t="s">
        <v>227</v>
      </c>
      <c r="V1013" t="s">
        <v>11916</v>
      </c>
      <c r="W1013" t="s">
        <v>11917</v>
      </c>
      <c r="X1013" t="s">
        <v>228</v>
      </c>
      <c r="Z1013" t="s">
        <v>229</v>
      </c>
      <c r="AB1013" t="s">
        <v>227</v>
      </c>
      <c r="AG1013" t="s">
        <v>253</v>
      </c>
    </row>
    <row r="1014" spans="1:35">
      <c r="A1014" t="s">
        <v>11918</v>
      </c>
      <c r="B1014">
        <v>2840014</v>
      </c>
      <c r="C1014" t="s">
        <v>11919</v>
      </c>
      <c r="D1014" t="s">
        <v>11920</v>
      </c>
      <c r="E1014" t="s">
        <v>242</v>
      </c>
      <c r="F1014">
        <v>23</v>
      </c>
      <c r="G1014" t="s">
        <v>227</v>
      </c>
      <c r="H1014">
        <v>19866</v>
      </c>
      <c r="I1014" t="s">
        <v>8673</v>
      </c>
      <c r="J1014" t="s">
        <v>8672</v>
      </c>
      <c r="K1014" t="s">
        <v>1829</v>
      </c>
      <c r="L1014">
        <v>19850801</v>
      </c>
      <c r="M1014" t="s">
        <v>11918</v>
      </c>
      <c r="N1014">
        <v>230000</v>
      </c>
      <c r="O1014" t="s">
        <v>11921</v>
      </c>
      <c r="Q1014" t="s">
        <v>248</v>
      </c>
      <c r="S1014" t="s">
        <v>8593</v>
      </c>
      <c r="T1014" t="s">
        <v>11922</v>
      </c>
      <c r="U1014" t="s">
        <v>227</v>
      </c>
      <c r="V1014" t="s">
        <v>11923</v>
      </c>
      <c r="W1014" t="s">
        <v>11924</v>
      </c>
      <c r="X1014" t="s">
        <v>267</v>
      </c>
      <c r="Z1014" t="s">
        <v>229</v>
      </c>
      <c r="AB1014" t="s">
        <v>227</v>
      </c>
      <c r="AG1014" t="s">
        <v>253</v>
      </c>
    </row>
    <row r="1015" spans="1:35">
      <c r="A1015" t="s">
        <v>11925</v>
      </c>
      <c r="B1015">
        <v>5109924</v>
      </c>
      <c r="C1015" t="s">
        <v>11926</v>
      </c>
      <c r="D1015" t="s">
        <v>11927</v>
      </c>
      <c r="E1015" t="s">
        <v>242</v>
      </c>
      <c r="F1015">
        <v>23</v>
      </c>
      <c r="G1015" t="s">
        <v>227</v>
      </c>
      <c r="H1015">
        <v>19866</v>
      </c>
      <c r="I1015" t="s">
        <v>8673</v>
      </c>
      <c r="J1015" t="s">
        <v>8672</v>
      </c>
      <c r="K1015" t="s">
        <v>1829</v>
      </c>
      <c r="L1015">
        <v>19580225</v>
      </c>
      <c r="M1015" t="s">
        <v>11925</v>
      </c>
      <c r="N1015">
        <v>230000</v>
      </c>
      <c r="Q1015" t="s">
        <v>248</v>
      </c>
      <c r="S1015" t="s">
        <v>8593</v>
      </c>
      <c r="T1015" t="s">
        <v>11928</v>
      </c>
      <c r="U1015" t="s">
        <v>227</v>
      </c>
      <c r="V1015" t="s">
        <v>11929</v>
      </c>
      <c r="X1015" t="s">
        <v>267</v>
      </c>
      <c r="Z1015" t="s">
        <v>229</v>
      </c>
      <c r="AG1015" t="s">
        <v>253</v>
      </c>
    </row>
    <row r="1016" spans="1:35">
      <c r="A1016" t="s">
        <v>11930</v>
      </c>
      <c r="B1016">
        <v>84952230</v>
      </c>
      <c r="C1016" t="s">
        <v>11931</v>
      </c>
      <c r="D1016" t="s">
        <v>11932</v>
      </c>
      <c r="E1016" t="s">
        <v>242</v>
      </c>
      <c r="F1016">
        <v>23</v>
      </c>
      <c r="G1016" t="s">
        <v>227</v>
      </c>
      <c r="H1016">
        <v>19866</v>
      </c>
      <c r="I1016" t="s">
        <v>8673</v>
      </c>
      <c r="J1016" t="s">
        <v>8672</v>
      </c>
      <c r="K1016" t="s">
        <v>1829</v>
      </c>
      <c r="L1016">
        <v>20011228</v>
      </c>
      <c r="M1016" t="s">
        <v>11930</v>
      </c>
      <c r="N1016">
        <v>230000</v>
      </c>
      <c r="O1016" t="s">
        <v>11862</v>
      </c>
      <c r="Q1016" t="s">
        <v>248</v>
      </c>
      <c r="S1016" t="s">
        <v>8593</v>
      </c>
      <c r="T1016" t="s">
        <v>11933</v>
      </c>
      <c r="U1016" t="s">
        <v>227</v>
      </c>
      <c r="V1016" t="s">
        <v>11934</v>
      </c>
      <c r="X1016" t="s">
        <v>228</v>
      </c>
      <c r="Z1016" t="s">
        <v>229</v>
      </c>
      <c r="AA1016" t="s">
        <v>11935</v>
      </c>
      <c r="AG1016" t="s">
        <v>253</v>
      </c>
    </row>
    <row r="1017" spans="1:35">
      <c r="A1017" t="s">
        <v>11936</v>
      </c>
      <c r="B1017">
        <v>97818538</v>
      </c>
      <c r="C1017" t="s">
        <v>11937</v>
      </c>
      <c r="D1017" t="s">
        <v>11938</v>
      </c>
      <c r="E1017" t="s">
        <v>262</v>
      </c>
      <c r="F1017">
        <v>23</v>
      </c>
      <c r="G1017" t="s">
        <v>227</v>
      </c>
      <c r="H1017">
        <v>19866</v>
      </c>
      <c r="I1017" t="s">
        <v>8673</v>
      </c>
      <c r="J1017" t="s">
        <v>8672</v>
      </c>
      <c r="K1017" t="s">
        <v>1829</v>
      </c>
      <c r="L1017">
        <v>20040213</v>
      </c>
      <c r="M1017" t="s">
        <v>11936</v>
      </c>
      <c r="N1017">
        <v>230000</v>
      </c>
      <c r="Q1017" t="s">
        <v>248</v>
      </c>
      <c r="S1017" t="s">
        <v>8593</v>
      </c>
      <c r="T1017" t="s">
        <v>11939</v>
      </c>
      <c r="U1017" t="s">
        <v>227</v>
      </c>
      <c r="V1017" t="s">
        <v>11940</v>
      </c>
      <c r="X1017" t="s">
        <v>228</v>
      </c>
      <c r="Z1017" t="s">
        <v>229</v>
      </c>
      <c r="AA1017" t="s">
        <v>11941</v>
      </c>
      <c r="AG1017" t="s">
        <v>253</v>
      </c>
    </row>
    <row r="1018" spans="1:35">
      <c r="A1018" t="s">
        <v>11942</v>
      </c>
      <c r="B1018">
        <v>39694031</v>
      </c>
      <c r="C1018" t="s">
        <v>11943</v>
      </c>
      <c r="D1018" t="s">
        <v>11944</v>
      </c>
      <c r="E1018" t="s">
        <v>242</v>
      </c>
      <c r="F1018">
        <v>23</v>
      </c>
      <c r="G1018" t="s">
        <v>227</v>
      </c>
      <c r="H1018">
        <v>19866</v>
      </c>
      <c r="I1018" t="s">
        <v>8673</v>
      </c>
      <c r="J1018" t="s">
        <v>8672</v>
      </c>
      <c r="K1018" t="s">
        <v>1829</v>
      </c>
      <c r="L1018">
        <v>19930512</v>
      </c>
      <c r="M1018" t="s">
        <v>11942</v>
      </c>
      <c r="N1018">
        <v>230000</v>
      </c>
      <c r="Q1018" t="s">
        <v>248</v>
      </c>
      <c r="S1018" t="s">
        <v>8593</v>
      </c>
      <c r="T1018" t="s">
        <v>3478</v>
      </c>
      <c r="U1018" t="s">
        <v>227</v>
      </c>
      <c r="V1018" t="s">
        <v>11945</v>
      </c>
      <c r="X1018" t="s">
        <v>228</v>
      </c>
      <c r="Z1018" t="s">
        <v>229</v>
      </c>
      <c r="AB1018" t="s">
        <v>227</v>
      </c>
      <c r="AG1018" t="s">
        <v>253</v>
      </c>
    </row>
    <row r="1019" spans="1:35">
      <c r="A1019" t="s">
        <v>11946</v>
      </c>
      <c r="B1019">
        <v>63236222</v>
      </c>
      <c r="C1019" t="s">
        <v>11947</v>
      </c>
      <c r="D1019" t="s">
        <v>11948</v>
      </c>
      <c r="E1019" t="s">
        <v>242</v>
      </c>
      <c r="F1019">
        <v>23</v>
      </c>
      <c r="G1019" t="s">
        <v>227</v>
      </c>
      <c r="H1019">
        <v>19866</v>
      </c>
      <c r="I1019" t="s">
        <v>8673</v>
      </c>
      <c r="J1019" t="s">
        <v>8672</v>
      </c>
      <c r="K1019" t="s">
        <v>1829</v>
      </c>
      <c r="L1019">
        <v>19830205</v>
      </c>
      <c r="M1019" t="s">
        <v>11946</v>
      </c>
      <c r="N1019">
        <v>230000</v>
      </c>
      <c r="Q1019" t="s">
        <v>248</v>
      </c>
      <c r="S1019" t="s">
        <v>8593</v>
      </c>
      <c r="T1019" t="s">
        <v>11949</v>
      </c>
      <c r="U1019" t="s">
        <v>227</v>
      </c>
      <c r="V1019" t="s">
        <v>11950</v>
      </c>
      <c r="W1019" t="s">
        <v>11951</v>
      </c>
      <c r="X1019" t="s">
        <v>228</v>
      </c>
      <c r="Z1019" t="s">
        <v>229</v>
      </c>
      <c r="AB1019" t="s">
        <v>548</v>
      </c>
      <c r="AG1019" t="s">
        <v>253</v>
      </c>
    </row>
    <row r="1020" spans="1:35">
      <c r="A1020" t="s">
        <v>11952</v>
      </c>
      <c r="B1020">
        <v>21974427</v>
      </c>
      <c r="C1020" t="s">
        <v>11953</v>
      </c>
      <c r="D1020" t="s">
        <v>11954</v>
      </c>
      <c r="E1020" t="s">
        <v>242</v>
      </c>
      <c r="F1020">
        <v>23</v>
      </c>
      <c r="G1020" t="s">
        <v>227</v>
      </c>
      <c r="H1020">
        <v>19866</v>
      </c>
      <c r="I1020" t="s">
        <v>8673</v>
      </c>
      <c r="J1020" t="s">
        <v>8672</v>
      </c>
      <c r="K1020" t="s">
        <v>1829</v>
      </c>
      <c r="L1020">
        <v>19650118</v>
      </c>
      <c r="M1020" t="s">
        <v>11952</v>
      </c>
      <c r="N1020">
        <v>230000</v>
      </c>
      <c r="Q1020" t="s">
        <v>248</v>
      </c>
      <c r="S1020" t="s">
        <v>8593</v>
      </c>
      <c r="T1020" t="s">
        <v>11955</v>
      </c>
      <c r="U1020" t="s">
        <v>227</v>
      </c>
      <c r="V1020" t="s">
        <v>11956</v>
      </c>
      <c r="X1020" t="s">
        <v>228</v>
      </c>
      <c r="Z1020" t="s">
        <v>229</v>
      </c>
      <c r="AA1020" t="s">
        <v>11957</v>
      </c>
      <c r="AF1020" t="s">
        <v>11958</v>
      </c>
      <c r="AG1020" t="s">
        <v>11959</v>
      </c>
      <c r="AH1020" t="s">
        <v>11960</v>
      </c>
      <c r="AI1020" t="s">
        <v>11961</v>
      </c>
    </row>
    <row r="1021" spans="1:35">
      <c r="A1021" t="s">
        <v>11962</v>
      </c>
      <c r="B1021">
        <v>25810420</v>
      </c>
      <c r="C1021" t="s">
        <v>11963</v>
      </c>
      <c r="D1021" t="s">
        <v>11964</v>
      </c>
      <c r="E1021" t="s">
        <v>262</v>
      </c>
      <c r="F1021">
        <v>23</v>
      </c>
      <c r="G1021" t="s">
        <v>227</v>
      </c>
      <c r="H1021">
        <v>19866</v>
      </c>
      <c r="I1021" t="s">
        <v>8673</v>
      </c>
      <c r="J1021" t="s">
        <v>8672</v>
      </c>
      <c r="K1021" t="s">
        <v>1829</v>
      </c>
      <c r="L1021">
        <v>19850729</v>
      </c>
      <c r="M1021" t="s">
        <v>11962</v>
      </c>
      <c r="N1021">
        <v>230000</v>
      </c>
      <c r="Q1021" t="s">
        <v>248</v>
      </c>
      <c r="S1021" t="s">
        <v>8593</v>
      </c>
      <c r="T1021" t="s">
        <v>11965</v>
      </c>
      <c r="U1021" t="s">
        <v>227</v>
      </c>
      <c r="V1021" t="s">
        <v>11966</v>
      </c>
      <c r="X1021" t="s">
        <v>228</v>
      </c>
      <c r="Z1021" t="s">
        <v>229</v>
      </c>
      <c r="AB1021" t="s">
        <v>227</v>
      </c>
      <c r="AG1021" t="s">
        <v>253</v>
      </c>
    </row>
    <row r="1022" spans="1:35">
      <c r="A1022" t="s">
        <v>11967</v>
      </c>
      <c r="B1022">
        <v>3089323</v>
      </c>
      <c r="C1022" t="s">
        <v>11968</v>
      </c>
      <c r="D1022" t="s">
        <v>3444</v>
      </c>
      <c r="E1022" t="s">
        <v>242</v>
      </c>
      <c r="F1022">
        <v>23</v>
      </c>
      <c r="G1022" t="s">
        <v>227</v>
      </c>
      <c r="H1022">
        <v>19866</v>
      </c>
      <c r="I1022" t="s">
        <v>8673</v>
      </c>
      <c r="J1022" t="s">
        <v>8672</v>
      </c>
      <c r="K1022" t="s">
        <v>1829</v>
      </c>
      <c r="L1022">
        <v>19671216</v>
      </c>
      <c r="M1022" t="s">
        <v>11967</v>
      </c>
      <c r="N1022">
        <v>230000</v>
      </c>
      <c r="Q1022" t="s">
        <v>248</v>
      </c>
      <c r="S1022" t="s">
        <v>8593</v>
      </c>
      <c r="T1022" t="s">
        <v>11969</v>
      </c>
      <c r="U1022" t="s">
        <v>227</v>
      </c>
      <c r="V1022" t="s">
        <v>11970</v>
      </c>
      <c r="X1022" t="s">
        <v>228</v>
      </c>
      <c r="Z1022" t="s">
        <v>229</v>
      </c>
      <c r="AG1022" t="s">
        <v>253</v>
      </c>
    </row>
    <row r="1023" spans="1:35">
      <c r="A1023" t="s">
        <v>11971</v>
      </c>
      <c r="B1023">
        <v>99767947</v>
      </c>
      <c r="C1023" t="s">
        <v>11972</v>
      </c>
      <c r="D1023" t="s">
        <v>11973</v>
      </c>
      <c r="E1023" t="s">
        <v>242</v>
      </c>
      <c r="F1023">
        <v>23</v>
      </c>
      <c r="G1023" t="s">
        <v>227</v>
      </c>
      <c r="H1023">
        <v>19866</v>
      </c>
      <c r="I1023" t="s">
        <v>8673</v>
      </c>
      <c r="J1023" t="s">
        <v>8672</v>
      </c>
      <c r="K1023" t="s">
        <v>1829</v>
      </c>
      <c r="L1023">
        <v>19680114</v>
      </c>
      <c r="M1023" t="s">
        <v>11971</v>
      </c>
      <c r="N1023">
        <v>230000</v>
      </c>
      <c r="Q1023" t="s">
        <v>248</v>
      </c>
      <c r="S1023" t="s">
        <v>8593</v>
      </c>
      <c r="T1023" t="s">
        <v>11974</v>
      </c>
      <c r="U1023" t="s">
        <v>227</v>
      </c>
      <c r="V1023" t="s">
        <v>11975</v>
      </c>
      <c r="W1023" t="s">
        <v>11976</v>
      </c>
      <c r="X1023" t="s">
        <v>228</v>
      </c>
      <c r="Z1023" t="s">
        <v>229</v>
      </c>
      <c r="AB1023" t="s">
        <v>1084</v>
      </c>
      <c r="AG1023" t="s">
        <v>253</v>
      </c>
    </row>
    <row r="1024" spans="1:35">
      <c r="A1024" t="s">
        <v>11977</v>
      </c>
      <c r="B1024">
        <v>96983944</v>
      </c>
      <c r="C1024" t="s">
        <v>11978</v>
      </c>
      <c r="D1024" t="s">
        <v>11979</v>
      </c>
      <c r="E1024" t="s">
        <v>242</v>
      </c>
      <c r="F1024">
        <v>23</v>
      </c>
      <c r="G1024" t="s">
        <v>227</v>
      </c>
      <c r="H1024">
        <v>19866</v>
      </c>
      <c r="I1024" t="s">
        <v>8673</v>
      </c>
      <c r="J1024" t="s">
        <v>8672</v>
      </c>
      <c r="K1024" t="s">
        <v>1829</v>
      </c>
      <c r="L1024">
        <v>20030408</v>
      </c>
      <c r="M1024" t="s">
        <v>11977</v>
      </c>
      <c r="N1024">
        <v>230000</v>
      </c>
      <c r="Q1024" t="s">
        <v>248</v>
      </c>
      <c r="S1024" t="s">
        <v>8593</v>
      </c>
      <c r="T1024" t="s">
        <v>11980</v>
      </c>
      <c r="U1024" t="s">
        <v>227</v>
      </c>
      <c r="V1024" t="s">
        <v>11981</v>
      </c>
      <c r="X1024" t="s">
        <v>228</v>
      </c>
      <c r="Z1024" t="s">
        <v>229</v>
      </c>
      <c r="AA1024" t="s">
        <v>11982</v>
      </c>
      <c r="AG1024" t="s">
        <v>253</v>
      </c>
    </row>
    <row r="1025" spans="1:35">
      <c r="A1025" t="s">
        <v>12009</v>
      </c>
      <c r="B1025">
        <v>21979230</v>
      </c>
      <c r="C1025" t="s">
        <v>12010</v>
      </c>
      <c r="D1025" t="s">
        <v>12011</v>
      </c>
      <c r="E1025" t="s">
        <v>262</v>
      </c>
      <c r="F1025">
        <v>23</v>
      </c>
      <c r="G1025" t="s">
        <v>227</v>
      </c>
      <c r="H1025">
        <v>18551</v>
      </c>
      <c r="I1025" t="s">
        <v>8696</v>
      </c>
      <c r="J1025" t="s">
        <v>8695</v>
      </c>
      <c r="K1025" t="s">
        <v>8697</v>
      </c>
      <c r="L1025">
        <v>19871125</v>
      </c>
      <c r="M1025" t="s">
        <v>12009</v>
      </c>
      <c r="N1025">
        <v>230352</v>
      </c>
      <c r="Q1025" t="s">
        <v>248</v>
      </c>
      <c r="S1025" t="s">
        <v>8593</v>
      </c>
      <c r="T1025" t="s">
        <v>12012</v>
      </c>
      <c r="U1025" t="s">
        <v>227</v>
      </c>
      <c r="V1025" t="s">
        <v>12013</v>
      </c>
      <c r="X1025" t="s">
        <v>228</v>
      </c>
      <c r="Y1025" t="s">
        <v>12014</v>
      </c>
      <c r="Z1025" t="s">
        <v>680</v>
      </c>
      <c r="AG1025" t="s">
        <v>253</v>
      </c>
    </row>
    <row r="1026" spans="1:35">
      <c r="A1026" t="s">
        <v>12015</v>
      </c>
      <c r="B1026">
        <v>7939331</v>
      </c>
      <c r="C1026" t="s">
        <v>12016</v>
      </c>
      <c r="D1026" t="s">
        <v>12017</v>
      </c>
      <c r="E1026" t="s">
        <v>262</v>
      </c>
      <c r="F1026">
        <v>23</v>
      </c>
      <c r="G1026" t="s">
        <v>227</v>
      </c>
      <c r="H1026">
        <v>18551</v>
      </c>
      <c r="I1026" t="s">
        <v>8696</v>
      </c>
      <c r="J1026" t="s">
        <v>8695</v>
      </c>
      <c r="K1026" t="s">
        <v>8697</v>
      </c>
      <c r="L1026">
        <v>19940521</v>
      </c>
      <c r="M1026" t="s">
        <v>12015</v>
      </c>
      <c r="N1026">
        <v>230352</v>
      </c>
      <c r="Q1026" t="s">
        <v>248</v>
      </c>
      <c r="S1026" t="s">
        <v>8593</v>
      </c>
      <c r="T1026" t="s">
        <v>12018</v>
      </c>
      <c r="U1026" t="s">
        <v>1008</v>
      </c>
      <c r="V1026" t="s">
        <v>12019</v>
      </c>
      <c r="X1026" t="s">
        <v>228</v>
      </c>
      <c r="Z1026" t="s">
        <v>229</v>
      </c>
      <c r="AB1026" t="s">
        <v>1008</v>
      </c>
      <c r="AD1026" t="s">
        <v>1008</v>
      </c>
      <c r="AF1026" t="s">
        <v>12020</v>
      </c>
      <c r="AG1026" t="s">
        <v>8698</v>
      </c>
      <c r="AH1026" t="s">
        <v>12021</v>
      </c>
      <c r="AI1026" t="s">
        <v>8706</v>
      </c>
    </row>
    <row r="1027" spans="1:35">
      <c r="A1027" t="s">
        <v>12022</v>
      </c>
      <c r="B1027">
        <v>16327726</v>
      </c>
      <c r="C1027" t="s">
        <v>12023</v>
      </c>
      <c r="D1027" t="s">
        <v>12024</v>
      </c>
      <c r="E1027" t="s">
        <v>242</v>
      </c>
      <c r="F1027">
        <v>23</v>
      </c>
      <c r="G1027" t="s">
        <v>227</v>
      </c>
      <c r="H1027">
        <v>18551</v>
      </c>
      <c r="I1027" t="s">
        <v>8696</v>
      </c>
      <c r="J1027" t="s">
        <v>8695</v>
      </c>
      <c r="K1027" t="s">
        <v>8697</v>
      </c>
      <c r="L1027">
        <v>19680604</v>
      </c>
      <c r="M1027" t="s">
        <v>12022</v>
      </c>
      <c r="N1027">
        <v>230352</v>
      </c>
      <c r="Q1027" t="s">
        <v>248</v>
      </c>
      <c r="S1027" t="s">
        <v>8593</v>
      </c>
      <c r="T1027" t="s">
        <v>12025</v>
      </c>
      <c r="U1027" t="s">
        <v>2147</v>
      </c>
      <c r="V1027" t="s">
        <v>12026</v>
      </c>
      <c r="X1027" t="s">
        <v>228</v>
      </c>
      <c r="Y1027" t="s">
        <v>12027</v>
      </c>
      <c r="Z1027" t="s">
        <v>680</v>
      </c>
      <c r="AA1027" t="s">
        <v>12028</v>
      </c>
      <c r="AB1027" t="s">
        <v>2147</v>
      </c>
      <c r="AD1027" t="s">
        <v>2147</v>
      </c>
      <c r="AF1027" t="s">
        <v>12029</v>
      </c>
      <c r="AG1027" t="s">
        <v>12030</v>
      </c>
      <c r="AH1027" t="s">
        <v>12031</v>
      </c>
      <c r="AI1027" t="s">
        <v>12032</v>
      </c>
    </row>
    <row r="1028" spans="1:35">
      <c r="A1028" t="s">
        <v>12033</v>
      </c>
      <c r="B1028">
        <v>2982425</v>
      </c>
      <c r="C1028" t="s">
        <v>12034</v>
      </c>
      <c r="D1028" t="s">
        <v>12035</v>
      </c>
      <c r="E1028" t="s">
        <v>242</v>
      </c>
      <c r="F1028">
        <v>23</v>
      </c>
      <c r="G1028" t="s">
        <v>227</v>
      </c>
      <c r="H1028">
        <v>18551</v>
      </c>
      <c r="I1028" t="s">
        <v>8696</v>
      </c>
      <c r="J1028" t="s">
        <v>8695</v>
      </c>
      <c r="K1028" t="s">
        <v>8697</v>
      </c>
      <c r="L1028">
        <v>19821127</v>
      </c>
      <c r="M1028" t="s">
        <v>12033</v>
      </c>
      <c r="N1028">
        <v>230352</v>
      </c>
      <c r="Q1028" t="s">
        <v>248</v>
      </c>
      <c r="S1028" t="s">
        <v>8593</v>
      </c>
      <c r="T1028" t="s">
        <v>12036</v>
      </c>
      <c r="U1028" t="s">
        <v>227</v>
      </c>
      <c r="V1028" t="s">
        <v>12037</v>
      </c>
      <c r="X1028" t="s">
        <v>228</v>
      </c>
      <c r="Z1028" t="s">
        <v>229</v>
      </c>
      <c r="AB1028" t="s">
        <v>227</v>
      </c>
      <c r="AD1028" t="s">
        <v>227</v>
      </c>
      <c r="AF1028" t="s">
        <v>12029</v>
      </c>
      <c r="AG1028" t="s">
        <v>8698</v>
      </c>
      <c r="AH1028" t="s">
        <v>8699</v>
      </c>
      <c r="AI1028" t="s">
        <v>8706</v>
      </c>
    </row>
    <row r="1029" spans="1:35">
      <c r="A1029" t="s">
        <v>12038</v>
      </c>
      <c r="B1029">
        <v>14473827</v>
      </c>
      <c r="C1029" t="s">
        <v>12039</v>
      </c>
      <c r="D1029" t="s">
        <v>12040</v>
      </c>
      <c r="E1029" t="s">
        <v>262</v>
      </c>
      <c r="F1029">
        <v>23</v>
      </c>
      <c r="G1029" t="s">
        <v>227</v>
      </c>
      <c r="H1029">
        <v>18551</v>
      </c>
      <c r="I1029" t="s">
        <v>8696</v>
      </c>
      <c r="J1029" t="s">
        <v>8695</v>
      </c>
      <c r="K1029" t="s">
        <v>8697</v>
      </c>
      <c r="L1029">
        <v>19940218</v>
      </c>
      <c r="M1029" t="s">
        <v>12038</v>
      </c>
      <c r="N1029">
        <v>230352</v>
      </c>
      <c r="Q1029" t="s">
        <v>248</v>
      </c>
      <c r="S1029" t="s">
        <v>8593</v>
      </c>
      <c r="T1029" t="s">
        <v>12041</v>
      </c>
      <c r="U1029" t="s">
        <v>844</v>
      </c>
      <c r="V1029" t="s">
        <v>12042</v>
      </c>
      <c r="X1029" t="s">
        <v>228</v>
      </c>
      <c r="Z1029" t="s">
        <v>229</v>
      </c>
      <c r="AB1029" t="s">
        <v>844</v>
      </c>
      <c r="AC1029" t="s">
        <v>12043</v>
      </c>
      <c r="AD1029" t="s">
        <v>844</v>
      </c>
      <c r="AF1029" t="s">
        <v>12020</v>
      </c>
      <c r="AG1029" t="s">
        <v>8698</v>
      </c>
      <c r="AH1029" t="s">
        <v>12021</v>
      </c>
      <c r="AI1029" t="s">
        <v>8706</v>
      </c>
    </row>
    <row r="1030" spans="1:35">
      <c r="A1030" t="s">
        <v>14642</v>
      </c>
      <c r="B1030">
        <v>2939629</v>
      </c>
      <c r="C1030" t="s">
        <v>14643</v>
      </c>
      <c r="D1030" t="s">
        <v>14644</v>
      </c>
      <c r="E1030" t="s">
        <v>242</v>
      </c>
      <c r="F1030">
        <v>23</v>
      </c>
      <c r="G1030" t="s">
        <v>227</v>
      </c>
      <c r="H1030">
        <v>8190</v>
      </c>
      <c r="I1030" t="s">
        <v>9029</v>
      </c>
      <c r="J1030" t="s">
        <v>9028</v>
      </c>
      <c r="K1030" t="s">
        <v>9029</v>
      </c>
      <c r="L1030">
        <v>19560816</v>
      </c>
      <c r="M1030" t="s">
        <v>14642</v>
      </c>
      <c r="N1030">
        <v>230058</v>
      </c>
      <c r="Q1030" t="s">
        <v>248</v>
      </c>
      <c r="S1030" t="s">
        <v>8593</v>
      </c>
      <c r="T1030" t="s">
        <v>13860</v>
      </c>
      <c r="U1030" t="s">
        <v>227</v>
      </c>
      <c r="V1030" t="s">
        <v>14645</v>
      </c>
      <c r="X1030" t="s">
        <v>349</v>
      </c>
      <c r="Z1030" t="s">
        <v>229</v>
      </c>
      <c r="AG1030" t="s">
        <v>253</v>
      </c>
    </row>
    <row r="1031" spans="1:35">
      <c r="A1031" t="s">
        <v>14646</v>
      </c>
      <c r="B1031">
        <v>58190427</v>
      </c>
      <c r="C1031" t="s">
        <v>14647</v>
      </c>
      <c r="D1031" t="s">
        <v>14648</v>
      </c>
      <c r="E1031" t="s">
        <v>262</v>
      </c>
      <c r="F1031">
        <v>23</v>
      </c>
      <c r="G1031" t="s">
        <v>227</v>
      </c>
      <c r="H1031">
        <v>8190</v>
      </c>
      <c r="I1031" t="s">
        <v>9029</v>
      </c>
      <c r="J1031" t="s">
        <v>9028</v>
      </c>
      <c r="K1031" t="s">
        <v>9029</v>
      </c>
      <c r="L1031">
        <v>19680522</v>
      </c>
      <c r="M1031" t="s">
        <v>14646</v>
      </c>
      <c r="N1031">
        <v>230058</v>
      </c>
      <c r="Q1031" t="s">
        <v>248</v>
      </c>
      <c r="S1031" t="s">
        <v>8593</v>
      </c>
      <c r="T1031" t="s">
        <v>14204</v>
      </c>
      <c r="U1031" t="s">
        <v>227</v>
      </c>
      <c r="V1031" t="s">
        <v>14649</v>
      </c>
      <c r="X1031" t="s">
        <v>267</v>
      </c>
      <c r="Z1031" t="s">
        <v>229</v>
      </c>
      <c r="AG1031" t="s">
        <v>253</v>
      </c>
    </row>
    <row r="1032" spans="1:35">
      <c r="A1032" t="s">
        <v>14650</v>
      </c>
      <c r="B1032">
        <v>27989136</v>
      </c>
      <c r="C1032" t="s">
        <v>14651</v>
      </c>
      <c r="D1032" t="s">
        <v>14652</v>
      </c>
      <c r="E1032" t="s">
        <v>242</v>
      </c>
      <c r="F1032">
        <v>23</v>
      </c>
      <c r="G1032" t="s">
        <v>227</v>
      </c>
      <c r="H1032">
        <v>8190</v>
      </c>
      <c r="I1032" t="s">
        <v>9029</v>
      </c>
      <c r="J1032" t="s">
        <v>9028</v>
      </c>
      <c r="K1032" t="s">
        <v>9029</v>
      </c>
      <c r="L1032">
        <v>19910411</v>
      </c>
      <c r="M1032" t="s">
        <v>14650</v>
      </c>
      <c r="N1032">
        <v>230058</v>
      </c>
      <c r="Q1032" t="s">
        <v>248</v>
      </c>
      <c r="S1032" t="s">
        <v>8593</v>
      </c>
      <c r="T1032" t="s">
        <v>6747</v>
      </c>
      <c r="U1032" t="s">
        <v>227</v>
      </c>
      <c r="V1032" t="s">
        <v>14653</v>
      </c>
      <c r="X1032" t="s">
        <v>267</v>
      </c>
      <c r="Z1032" t="s">
        <v>229</v>
      </c>
      <c r="AB1032" t="s">
        <v>227</v>
      </c>
      <c r="AD1032" t="s">
        <v>227</v>
      </c>
      <c r="AG1032" t="s">
        <v>253</v>
      </c>
    </row>
    <row r="1033" spans="1:35">
      <c r="A1033" t="s">
        <v>14654</v>
      </c>
      <c r="B1033">
        <v>2938830</v>
      </c>
      <c r="C1033" t="s">
        <v>14655</v>
      </c>
      <c r="D1033" t="s">
        <v>14656</v>
      </c>
      <c r="E1033" t="s">
        <v>242</v>
      </c>
      <c r="F1033">
        <v>23</v>
      </c>
      <c r="G1033" t="s">
        <v>227</v>
      </c>
      <c r="H1033">
        <v>8190</v>
      </c>
      <c r="I1033" t="s">
        <v>9029</v>
      </c>
      <c r="J1033" t="s">
        <v>9028</v>
      </c>
      <c r="K1033" t="s">
        <v>9029</v>
      </c>
      <c r="L1033">
        <v>19400730</v>
      </c>
      <c r="M1033" t="s">
        <v>14654</v>
      </c>
      <c r="N1033">
        <v>230058</v>
      </c>
      <c r="Q1033" t="s">
        <v>248</v>
      </c>
      <c r="S1033" t="s">
        <v>8593</v>
      </c>
      <c r="T1033" t="s">
        <v>14657</v>
      </c>
      <c r="U1033" t="s">
        <v>227</v>
      </c>
      <c r="V1033" t="s">
        <v>14658</v>
      </c>
      <c r="X1033" t="s">
        <v>267</v>
      </c>
      <c r="Z1033" t="s">
        <v>229</v>
      </c>
      <c r="AG1033" t="s">
        <v>253</v>
      </c>
    </row>
    <row r="1034" spans="1:35">
      <c r="A1034" t="s">
        <v>14659</v>
      </c>
      <c r="B1034">
        <v>72756128</v>
      </c>
      <c r="C1034" t="s">
        <v>14660</v>
      </c>
      <c r="D1034" t="s">
        <v>7308</v>
      </c>
      <c r="E1034" t="s">
        <v>262</v>
      </c>
      <c r="F1034">
        <v>23</v>
      </c>
      <c r="G1034" t="s">
        <v>227</v>
      </c>
      <c r="H1034">
        <v>8190</v>
      </c>
      <c r="I1034" t="s">
        <v>9029</v>
      </c>
      <c r="J1034" t="s">
        <v>9028</v>
      </c>
      <c r="K1034" t="s">
        <v>9029</v>
      </c>
      <c r="L1034">
        <v>19940319</v>
      </c>
      <c r="M1034" t="s">
        <v>14659</v>
      </c>
      <c r="N1034">
        <v>230058</v>
      </c>
      <c r="Q1034" t="s">
        <v>248</v>
      </c>
      <c r="S1034" t="s">
        <v>8593</v>
      </c>
      <c r="T1034" t="s">
        <v>13680</v>
      </c>
      <c r="U1034" t="s">
        <v>227</v>
      </c>
      <c r="V1034" t="s">
        <v>14661</v>
      </c>
      <c r="W1034" t="s">
        <v>14662</v>
      </c>
      <c r="X1034" t="s">
        <v>267</v>
      </c>
      <c r="Z1034" t="s">
        <v>229</v>
      </c>
      <c r="AG1034" t="s">
        <v>253</v>
      </c>
    </row>
    <row r="1035" spans="1:35">
      <c r="A1035" t="s">
        <v>14663</v>
      </c>
      <c r="B1035">
        <v>2940823</v>
      </c>
      <c r="C1035" t="s">
        <v>14664</v>
      </c>
      <c r="D1035" t="s">
        <v>14665</v>
      </c>
      <c r="E1035" t="s">
        <v>242</v>
      </c>
      <c r="F1035">
        <v>23</v>
      </c>
      <c r="G1035" t="s">
        <v>227</v>
      </c>
      <c r="H1035">
        <v>8190</v>
      </c>
      <c r="I1035" t="s">
        <v>9029</v>
      </c>
      <c r="J1035" t="s">
        <v>9028</v>
      </c>
      <c r="K1035" t="s">
        <v>9029</v>
      </c>
      <c r="L1035">
        <v>19610429</v>
      </c>
      <c r="M1035" t="s">
        <v>14663</v>
      </c>
      <c r="N1035">
        <v>230058</v>
      </c>
      <c r="Q1035" t="s">
        <v>248</v>
      </c>
      <c r="S1035" t="s">
        <v>8593</v>
      </c>
      <c r="T1035" t="s">
        <v>14666</v>
      </c>
      <c r="U1035" t="s">
        <v>227</v>
      </c>
      <c r="V1035" t="s">
        <v>14667</v>
      </c>
      <c r="X1035" t="s">
        <v>349</v>
      </c>
      <c r="Y1035" t="s">
        <v>14668</v>
      </c>
      <c r="Z1035" t="s">
        <v>680</v>
      </c>
      <c r="AG1035" t="s">
        <v>253</v>
      </c>
    </row>
    <row r="1036" spans="1:35">
      <c r="A1036" t="s">
        <v>14669</v>
      </c>
      <c r="B1036">
        <v>47877942</v>
      </c>
      <c r="C1036" t="s">
        <v>14670</v>
      </c>
      <c r="D1036" t="s">
        <v>14671</v>
      </c>
      <c r="E1036" t="s">
        <v>262</v>
      </c>
      <c r="F1036">
        <v>23</v>
      </c>
      <c r="G1036" t="s">
        <v>227</v>
      </c>
      <c r="H1036">
        <v>8190</v>
      </c>
      <c r="I1036" t="s">
        <v>9029</v>
      </c>
      <c r="J1036" t="s">
        <v>9028</v>
      </c>
      <c r="K1036" t="s">
        <v>9029</v>
      </c>
      <c r="L1036">
        <v>19960402</v>
      </c>
      <c r="M1036" t="s">
        <v>14669</v>
      </c>
      <c r="N1036">
        <v>230058</v>
      </c>
      <c r="Q1036" t="s">
        <v>248</v>
      </c>
      <c r="S1036" t="s">
        <v>8593</v>
      </c>
      <c r="T1036" t="s">
        <v>6747</v>
      </c>
      <c r="U1036" t="s">
        <v>227</v>
      </c>
      <c r="V1036" t="s">
        <v>14672</v>
      </c>
      <c r="X1036" t="s">
        <v>267</v>
      </c>
      <c r="Z1036" t="s">
        <v>229</v>
      </c>
      <c r="AG1036" t="s">
        <v>253</v>
      </c>
    </row>
    <row r="1037" spans="1:35">
      <c r="A1037" t="s">
        <v>14673</v>
      </c>
      <c r="B1037">
        <v>2940722</v>
      </c>
      <c r="C1037" t="s">
        <v>14674</v>
      </c>
      <c r="D1037" t="s">
        <v>14675</v>
      </c>
      <c r="E1037" t="s">
        <v>262</v>
      </c>
      <c r="F1037">
        <v>23</v>
      </c>
      <c r="G1037" t="s">
        <v>227</v>
      </c>
      <c r="H1037">
        <v>8190</v>
      </c>
      <c r="I1037" t="s">
        <v>9029</v>
      </c>
      <c r="J1037" t="s">
        <v>9028</v>
      </c>
      <c r="K1037" t="s">
        <v>9029</v>
      </c>
      <c r="L1037">
        <v>19581003</v>
      </c>
      <c r="M1037" t="s">
        <v>14673</v>
      </c>
      <c r="N1037">
        <v>230058</v>
      </c>
      <c r="Q1037" t="s">
        <v>248</v>
      </c>
      <c r="S1037" t="s">
        <v>8593</v>
      </c>
      <c r="T1037" t="s">
        <v>14666</v>
      </c>
      <c r="U1037" t="s">
        <v>227</v>
      </c>
      <c r="V1037" t="s">
        <v>14676</v>
      </c>
      <c r="X1037" t="s">
        <v>267</v>
      </c>
      <c r="Z1037" t="s">
        <v>229</v>
      </c>
      <c r="AG1037" t="s">
        <v>253</v>
      </c>
    </row>
    <row r="1038" spans="1:35">
      <c r="A1038" t="s">
        <v>14677</v>
      </c>
      <c r="B1038">
        <v>2941723</v>
      </c>
      <c r="C1038" t="s">
        <v>14678</v>
      </c>
      <c r="D1038" t="s">
        <v>14679</v>
      </c>
      <c r="E1038" t="s">
        <v>262</v>
      </c>
      <c r="F1038">
        <v>23</v>
      </c>
      <c r="G1038" t="s">
        <v>227</v>
      </c>
      <c r="H1038">
        <v>8190</v>
      </c>
      <c r="I1038" t="s">
        <v>9029</v>
      </c>
      <c r="J1038" t="s">
        <v>9028</v>
      </c>
      <c r="K1038" t="s">
        <v>9029</v>
      </c>
      <c r="L1038">
        <v>19490109</v>
      </c>
      <c r="M1038" t="s">
        <v>14677</v>
      </c>
      <c r="N1038">
        <v>230058</v>
      </c>
      <c r="Q1038" t="s">
        <v>248</v>
      </c>
      <c r="S1038" t="s">
        <v>8593</v>
      </c>
      <c r="T1038" t="s">
        <v>6747</v>
      </c>
      <c r="U1038" t="s">
        <v>227</v>
      </c>
      <c r="V1038" t="s">
        <v>14680</v>
      </c>
      <c r="X1038" t="s">
        <v>267</v>
      </c>
      <c r="Z1038" t="s">
        <v>229</v>
      </c>
      <c r="AG1038" t="s">
        <v>253</v>
      </c>
    </row>
    <row r="1039" spans="1:35">
      <c r="A1039" t="s">
        <v>14681</v>
      </c>
      <c r="B1039">
        <v>2940924</v>
      </c>
      <c r="C1039" t="s">
        <v>14682</v>
      </c>
      <c r="D1039" t="s">
        <v>14683</v>
      </c>
      <c r="E1039" t="s">
        <v>242</v>
      </c>
      <c r="F1039">
        <v>23</v>
      </c>
      <c r="G1039" t="s">
        <v>227</v>
      </c>
      <c r="H1039">
        <v>8190</v>
      </c>
      <c r="I1039" t="s">
        <v>9029</v>
      </c>
      <c r="J1039" t="s">
        <v>9028</v>
      </c>
      <c r="K1039" t="s">
        <v>9029</v>
      </c>
      <c r="L1039">
        <v>19620813</v>
      </c>
      <c r="M1039" t="s">
        <v>14681</v>
      </c>
      <c r="N1039">
        <v>230058</v>
      </c>
      <c r="Q1039" t="s">
        <v>248</v>
      </c>
      <c r="S1039" t="s">
        <v>8593</v>
      </c>
      <c r="T1039" t="s">
        <v>12120</v>
      </c>
      <c r="U1039" t="s">
        <v>227</v>
      </c>
      <c r="V1039" t="s">
        <v>14684</v>
      </c>
      <c r="X1039" t="s">
        <v>267</v>
      </c>
      <c r="Z1039" t="s">
        <v>229</v>
      </c>
      <c r="AG1039" t="s">
        <v>253</v>
      </c>
    </row>
    <row r="1040" spans="1:35">
      <c r="A1040" t="s">
        <v>14685</v>
      </c>
      <c r="B1040">
        <v>39367230</v>
      </c>
      <c r="C1040" t="s">
        <v>14686</v>
      </c>
      <c r="D1040" t="s">
        <v>14687</v>
      </c>
      <c r="E1040" t="s">
        <v>262</v>
      </c>
      <c r="F1040">
        <v>23</v>
      </c>
      <c r="G1040" t="s">
        <v>227</v>
      </c>
      <c r="H1040">
        <v>8190</v>
      </c>
      <c r="I1040" t="s">
        <v>9029</v>
      </c>
      <c r="J1040" t="s">
        <v>9028</v>
      </c>
      <c r="K1040" t="s">
        <v>9029</v>
      </c>
      <c r="L1040">
        <v>19960208</v>
      </c>
      <c r="M1040" t="s">
        <v>14685</v>
      </c>
      <c r="N1040">
        <v>230058</v>
      </c>
      <c r="Q1040" t="s">
        <v>248</v>
      </c>
      <c r="S1040" t="s">
        <v>8593</v>
      </c>
      <c r="T1040" t="s">
        <v>6747</v>
      </c>
      <c r="U1040" t="s">
        <v>227</v>
      </c>
      <c r="V1040" t="s">
        <v>14688</v>
      </c>
      <c r="X1040" t="s">
        <v>267</v>
      </c>
      <c r="Z1040" t="s">
        <v>229</v>
      </c>
      <c r="AG1040" t="s">
        <v>253</v>
      </c>
    </row>
    <row r="1041" spans="1:33">
      <c r="A1041" t="s">
        <v>14689</v>
      </c>
      <c r="B1041">
        <v>24780627</v>
      </c>
      <c r="C1041" t="s">
        <v>14690</v>
      </c>
      <c r="D1041" t="s">
        <v>14691</v>
      </c>
      <c r="E1041" t="s">
        <v>242</v>
      </c>
      <c r="F1041">
        <v>23</v>
      </c>
      <c r="G1041" t="s">
        <v>227</v>
      </c>
      <c r="H1041">
        <v>8190</v>
      </c>
      <c r="I1041" t="s">
        <v>9029</v>
      </c>
      <c r="J1041" t="s">
        <v>9028</v>
      </c>
      <c r="K1041" t="s">
        <v>9029</v>
      </c>
      <c r="L1041">
        <v>19850802</v>
      </c>
      <c r="M1041" t="s">
        <v>14689</v>
      </c>
      <c r="N1041">
        <v>230058</v>
      </c>
      <c r="Q1041" t="s">
        <v>248</v>
      </c>
      <c r="S1041" t="s">
        <v>8593</v>
      </c>
      <c r="T1041" t="s">
        <v>14692</v>
      </c>
      <c r="U1041" t="s">
        <v>227</v>
      </c>
      <c r="V1041" t="s">
        <v>14693</v>
      </c>
      <c r="W1041" t="s">
        <v>14694</v>
      </c>
      <c r="X1041" t="s">
        <v>267</v>
      </c>
      <c r="Z1041" t="s">
        <v>229</v>
      </c>
      <c r="AG1041" t="s">
        <v>253</v>
      </c>
    </row>
    <row r="1042" spans="1:33">
      <c r="A1042" t="s">
        <v>14695</v>
      </c>
      <c r="B1042">
        <v>2938224</v>
      </c>
      <c r="C1042" t="s">
        <v>14696</v>
      </c>
      <c r="D1042" t="s">
        <v>14697</v>
      </c>
      <c r="E1042" t="s">
        <v>242</v>
      </c>
      <c r="F1042">
        <v>23</v>
      </c>
      <c r="G1042" t="s">
        <v>227</v>
      </c>
      <c r="H1042">
        <v>8190</v>
      </c>
      <c r="I1042" t="s">
        <v>9029</v>
      </c>
      <c r="J1042" t="s">
        <v>9028</v>
      </c>
      <c r="K1042" t="s">
        <v>9029</v>
      </c>
      <c r="L1042">
        <v>19360415</v>
      </c>
      <c r="M1042" t="s">
        <v>14695</v>
      </c>
      <c r="N1042">
        <v>230058</v>
      </c>
      <c r="Q1042" t="s">
        <v>248</v>
      </c>
      <c r="S1042" t="s">
        <v>8593</v>
      </c>
      <c r="T1042" t="s">
        <v>14698</v>
      </c>
      <c r="U1042" t="s">
        <v>227</v>
      </c>
      <c r="V1042" t="s">
        <v>14699</v>
      </c>
      <c r="X1042" t="s">
        <v>343</v>
      </c>
      <c r="Z1042" t="s">
        <v>229</v>
      </c>
      <c r="AG1042" t="s">
        <v>253</v>
      </c>
    </row>
    <row r="1043" spans="1:33">
      <c r="A1043" t="s">
        <v>14700</v>
      </c>
      <c r="B1043">
        <v>73283528</v>
      </c>
      <c r="C1043" t="s">
        <v>14701</v>
      </c>
      <c r="D1043" t="s">
        <v>14702</v>
      </c>
      <c r="E1043" t="s">
        <v>262</v>
      </c>
      <c r="F1043">
        <v>23</v>
      </c>
      <c r="G1043" t="s">
        <v>227</v>
      </c>
      <c r="H1043">
        <v>8190</v>
      </c>
      <c r="I1043" t="s">
        <v>9029</v>
      </c>
      <c r="J1043" t="s">
        <v>9028</v>
      </c>
      <c r="K1043" t="s">
        <v>9029</v>
      </c>
      <c r="L1043">
        <v>19650211</v>
      </c>
      <c r="M1043" t="s">
        <v>14700</v>
      </c>
      <c r="N1043">
        <v>230058</v>
      </c>
      <c r="Q1043" t="s">
        <v>248</v>
      </c>
      <c r="S1043" t="s">
        <v>8593</v>
      </c>
      <c r="T1043" t="s">
        <v>6747</v>
      </c>
      <c r="U1043" t="s">
        <v>227</v>
      </c>
      <c r="V1043" t="s">
        <v>14703</v>
      </c>
      <c r="X1043" t="s">
        <v>267</v>
      </c>
      <c r="Z1043" t="s">
        <v>229</v>
      </c>
      <c r="AG1043" t="s">
        <v>253</v>
      </c>
    </row>
    <row r="1044" spans="1:33">
      <c r="A1044" t="s">
        <v>14704</v>
      </c>
      <c r="B1044">
        <v>84903327</v>
      </c>
      <c r="C1044" t="s">
        <v>14705</v>
      </c>
      <c r="D1044" t="s">
        <v>14706</v>
      </c>
      <c r="E1044" t="s">
        <v>242</v>
      </c>
      <c r="F1044">
        <v>23</v>
      </c>
      <c r="G1044" t="s">
        <v>227</v>
      </c>
      <c r="H1044">
        <v>8190</v>
      </c>
      <c r="I1044" t="s">
        <v>9029</v>
      </c>
      <c r="J1044" t="s">
        <v>9028</v>
      </c>
      <c r="K1044" t="s">
        <v>9029</v>
      </c>
      <c r="L1044">
        <v>19500419</v>
      </c>
      <c r="M1044" t="s">
        <v>14704</v>
      </c>
      <c r="N1044">
        <v>230058</v>
      </c>
      <c r="Q1044" t="s">
        <v>248</v>
      </c>
      <c r="S1044" t="s">
        <v>8593</v>
      </c>
      <c r="T1044" t="s">
        <v>11617</v>
      </c>
      <c r="U1044" t="s">
        <v>227</v>
      </c>
      <c r="V1044" t="s">
        <v>14707</v>
      </c>
      <c r="X1044" t="s">
        <v>267</v>
      </c>
      <c r="Z1044" t="s">
        <v>229</v>
      </c>
      <c r="AG1044" t="s">
        <v>253</v>
      </c>
    </row>
    <row r="1045" spans="1:33">
      <c r="A1045" t="s">
        <v>14708</v>
      </c>
      <c r="B1045">
        <v>38977842</v>
      </c>
      <c r="C1045" t="s">
        <v>14709</v>
      </c>
      <c r="D1045" t="s">
        <v>14710</v>
      </c>
      <c r="E1045" t="s">
        <v>242</v>
      </c>
      <c r="F1045">
        <v>23</v>
      </c>
      <c r="G1045" t="s">
        <v>227</v>
      </c>
      <c r="H1045">
        <v>8190</v>
      </c>
      <c r="I1045" t="s">
        <v>9029</v>
      </c>
      <c r="J1045" t="s">
        <v>9028</v>
      </c>
      <c r="K1045" t="s">
        <v>9029</v>
      </c>
      <c r="L1045">
        <v>19880824</v>
      </c>
      <c r="M1045" t="s">
        <v>14708</v>
      </c>
      <c r="N1045">
        <v>230058</v>
      </c>
      <c r="Q1045" t="s">
        <v>248</v>
      </c>
      <c r="S1045" t="s">
        <v>8593</v>
      </c>
      <c r="T1045" t="s">
        <v>14711</v>
      </c>
      <c r="U1045" t="s">
        <v>227</v>
      </c>
      <c r="V1045" t="s">
        <v>14712</v>
      </c>
      <c r="W1045" t="s">
        <v>14713</v>
      </c>
      <c r="X1045" t="s">
        <v>267</v>
      </c>
      <c r="Z1045" t="s">
        <v>229</v>
      </c>
      <c r="AB1045" t="s">
        <v>227</v>
      </c>
      <c r="AD1045" t="s">
        <v>227</v>
      </c>
      <c r="AG1045" t="s">
        <v>253</v>
      </c>
    </row>
    <row r="1046" spans="1:33">
      <c r="A1046" t="s">
        <v>14714</v>
      </c>
      <c r="B1046">
        <v>27989237</v>
      </c>
      <c r="C1046" t="s">
        <v>14715</v>
      </c>
      <c r="D1046" t="s">
        <v>14716</v>
      </c>
      <c r="E1046" t="s">
        <v>262</v>
      </c>
      <c r="F1046">
        <v>23</v>
      </c>
      <c r="G1046" t="s">
        <v>227</v>
      </c>
      <c r="H1046">
        <v>8190</v>
      </c>
      <c r="I1046" t="s">
        <v>9029</v>
      </c>
      <c r="J1046" t="s">
        <v>9028</v>
      </c>
      <c r="K1046" t="s">
        <v>9029</v>
      </c>
      <c r="L1046">
        <v>19921003</v>
      </c>
      <c r="M1046" t="s">
        <v>14714</v>
      </c>
      <c r="N1046">
        <v>230058</v>
      </c>
      <c r="Q1046" t="s">
        <v>248</v>
      </c>
      <c r="S1046" t="s">
        <v>8593</v>
      </c>
      <c r="T1046" t="s">
        <v>13680</v>
      </c>
      <c r="U1046" t="s">
        <v>227</v>
      </c>
      <c r="V1046" t="s">
        <v>14717</v>
      </c>
      <c r="X1046" t="s">
        <v>267</v>
      </c>
      <c r="Z1046" t="s">
        <v>229</v>
      </c>
      <c r="AB1046" t="s">
        <v>227</v>
      </c>
      <c r="AD1046" t="s">
        <v>227</v>
      </c>
      <c r="AG1046" t="s">
        <v>253</v>
      </c>
    </row>
    <row r="1047" spans="1:33">
      <c r="A1047" t="s">
        <v>14718</v>
      </c>
      <c r="B1047">
        <v>39360627</v>
      </c>
      <c r="C1047" t="s">
        <v>14719</v>
      </c>
      <c r="D1047" t="s">
        <v>14720</v>
      </c>
      <c r="E1047" t="s">
        <v>262</v>
      </c>
      <c r="F1047">
        <v>23</v>
      </c>
      <c r="G1047" t="s">
        <v>227</v>
      </c>
      <c r="H1047">
        <v>8190</v>
      </c>
      <c r="I1047" t="s">
        <v>9029</v>
      </c>
      <c r="J1047" t="s">
        <v>9028</v>
      </c>
      <c r="K1047" t="s">
        <v>9029</v>
      </c>
      <c r="L1047">
        <v>19930813</v>
      </c>
      <c r="M1047" t="s">
        <v>14718</v>
      </c>
      <c r="N1047">
        <v>230058</v>
      </c>
      <c r="Q1047" t="s">
        <v>248</v>
      </c>
      <c r="S1047" t="s">
        <v>8593</v>
      </c>
      <c r="T1047" t="s">
        <v>14721</v>
      </c>
      <c r="U1047" t="s">
        <v>227</v>
      </c>
      <c r="V1047" t="s">
        <v>14722</v>
      </c>
      <c r="X1047" t="s">
        <v>267</v>
      </c>
      <c r="Z1047" t="s">
        <v>229</v>
      </c>
      <c r="AG1047" t="s">
        <v>253</v>
      </c>
    </row>
    <row r="1048" spans="1:33">
      <c r="A1048" t="s">
        <v>14723</v>
      </c>
      <c r="B1048">
        <v>2941420</v>
      </c>
      <c r="C1048" t="s">
        <v>14724</v>
      </c>
      <c r="D1048" t="s">
        <v>14725</v>
      </c>
      <c r="E1048" t="s">
        <v>262</v>
      </c>
      <c r="F1048">
        <v>23</v>
      </c>
      <c r="G1048" t="s">
        <v>227</v>
      </c>
      <c r="H1048">
        <v>8190</v>
      </c>
      <c r="I1048" t="s">
        <v>9029</v>
      </c>
      <c r="J1048" t="s">
        <v>9028</v>
      </c>
      <c r="K1048" t="s">
        <v>9029</v>
      </c>
      <c r="L1048">
        <v>19500919</v>
      </c>
      <c r="M1048" t="s">
        <v>14723</v>
      </c>
      <c r="N1048">
        <v>230058</v>
      </c>
      <c r="Q1048" t="s">
        <v>248</v>
      </c>
      <c r="S1048" t="s">
        <v>8593</v>
      </c>
      <c r="T1048" t="s">
        <v>14657</v>
      </c>
      <c r="U1048" t="s">
        <v>227</v>
      </c>
      <c r="V1048" t="s">
        <v>14726</v>
      </c>
      <c r="X1048" t="s">
        <v>267</v>
      </c>
      <c r="Z1048" t="s">
        <v>229</v>
      </c>
      <c r="AG1048" t="s">
        <v>253</v>
      </c>
    </row>
    <row r="1049" spans="1:33">
      <c r="A1049" t="s">
        <v>14727</v>
      </c>
      <c r="B1049">
        <v>2940217</v>
      </c>
      <c r="C1049" t="s">
        <v>14728</v>
      </c>
      <c r="D1049" t="s">
        <v>14729</v>
      </c>
      <c r="E1049" t="s">
        <v>242</v>
      </c>
      <c r="F1049">
        <v>23</v>
      </c>
      <c r="G1049" t="s">
        <v>227</v>
      </c>
      <c r="H1049">
        <v>8190</v>
      </c>
      <c r="I1049" t="s">
        <v>9029</v>
      </c>
      <c r="J1049" t="s">
        <v>9028</v>
      </c>
      <c r="K1049" t="s">
        <v>9029</v>
      </c>
      <c r="L1049">
        <v>19610519</v>
      </c>
      <c r="M1049" t="s">
        <v>14727</v>
      </c>
      <c r="N1049">
        <v>230058</v>
      </c>
      <c r="Q1049" t="s">
        <v>248</v>
      </c>
      <c r="S1049" t="s">
        <v>8593</v>
      </c>
      <c r="T1049" t="s">
        <v>14730</v>
      </c>
      <c r="U1049" t="s">
        <v>227</v>
      </c>
      <c r="V1049" t="s">
        <v>14731</v>
      </c>
      <c r="X1049" t="s">
        <v>267</v>
      </c>
      <c r="Z1049" t="s">
        <v>229</v>
      </c>
      <c r="AG1049" t="s">
        <v>253</v>
      </c>
    </row>
    <row r="1050" spans="1:33">
      <c r="A1050" t="s">
        <v>14732</v>
      </c>
      <c r="B1050">
        <v>2940116</v>
      </c>
      <c r="C1050" t="s">
        <v>14733</v>
      </c>
      <c r="D1050" t="s">
        <v>14734</v>
      </c>
      <c r="E1050" t="s">
        <v>242</v>
      </c>
      <c r="F1050">
        <v>23</v>
      </c>
      <c r="G1050" t="s">
        <v>227</v>
      </c>
      <c r="H1050">
        <v>8190</v>
      </c>
      <c r="I1050" t="s">
        <v>9029</v>
      </c>
      <c r="J1050" t="s">
        <v>9028</v>
      </c>
      <c r="K1050" t="s">
        <v>9029</v>
      </c>
      <c r="L1050">
        <v>19580721</v>
      </c>
      <c r="M1050" t="s">
        <v>14732</v>
      </c>
      <c r="N1050">
        <v>230058</v>
      </c>
      <c r="Q1050" t="s">
        <v>248</v>
      </c>
      <c r="S1050" t="s">
        <v>8593</v>
      </c>
      <c r="T1050" t="s">
        <v>14735</v>
      </c>
      <c r="U1050" t="s">
        <v>227</v>
      </c>
      <c r="V1050" t="s">
        <v>14736</v>
      </c>
      <c r="X1050" t="s">
        <v>228</v>
      </c>
      <c r="Y1050" t="s">
        <v>14737</v>
      </c>
      <c r="Z1050" t="s">
        <v>680</v>
      </c>
      <c r="AB1050" t="s">
        <v>227</v>
      </c>
      <c r="AD1050" t="s">
        <v>227</v>
      </c>
      <c r="AG1050" t="s">
        <v>253</v>
      </c>
    </row>
    <row r="1051" spans="1:33">
      <c r="A1051" t="s">
        <v>14738</v>
      </c>
      <c r="B1051">
        <v>72752730</v>
      </c>
      <c r="C1051" t="s">
        <v>14739</v>
      </c>
      <c r="D1051" t="s">
        <v>14740</v>
      </c>
      <c r="E1051" t="s">
        <v>242</v>
      </c>
      <c r="F1051">
        <v>23</v>
      </c>
      <c r="G1051" t="s">
        <v>227</v>
      </c>
      <c r="H1051">
        <v>8190</v>
      </c>
      <c r="I1051" t="s">
        <v>9029</v>
      </c>
      <c r="J1051" t="s">
        <v>9028</v>
      </c>
      <c r="K1051" t="s">
        <v>9029</v>
      </c>
      <c r="L1051">
        <v>19910414</v>
      </c>
      <c r="M1051" t="s">
        <v>14738</v>
      </c>
      <c r="N1051">
        <v>230058</v>
      </c>
      <c r="Q1051" t="s">
        <v>248</v>
      </c>
      <c r="S1051" t="s">
        <v>8593</v>
      </c>
      <c r="T1051" t="s">
        <v>14741</v>
      </c>
      <c r="U1051" t="s">
        <v>227</v>
      </c>
      <c r="V1051" t="s">
        <v>14742</v>
      </c>
      <c r="X1051" t="s">
        <v>267</v>
      </c>
      <c r="Z1051" t="s">
        <v>229</v>
      </c>
      <c r="AG1051" t="s">
        <v>253</v>
      </c>
    </row>
    <row r="1052" spans="1:33">
      <c r="A1052" t="s">
        <v>14743</v>
      </c>
      <c r="B1052">
        <v>2940419</v>
      </c>
      <c r="C1052" t="s">
        <v>14744</v>
      </c>
      <c r="D1052" t="s">
        <v>14745</v>
      </c>
      <c r="E1052" t="s">
        <v>242</v>
      </c>
      <c r="F1052">
        <v>23</v>
      </c>
      <c r="G1052" t="s">
        <v>227</v>
      </c>
      <c r="H1052">
        <v>8190</v>
      </c>
      <c r="I1052" t="s">
        <v>9029</v>
      </c>
      <c r="J1052" t="s">
        <v>9028</v>
      </c>
      <c r="K1052" t="s">
        <v>9029</v>
      </c>
      <c r="L1052">
        <v>19460915</v>
      </c>
      <c r="M1052" t="s">
        <v>14743</v>
      </c>
      <c r="N1052">
        <v>230058</v>
      </c>
      <c r="Q1052" t="s">
        <v>248</v>
      </c>
      <c r="S1052" t="s">
        <v>8593</v>
      </c>
      <c r="T1052" t="s">
        <v>11949</v>
      </c>
      <c r="U1052" t="s">
        <v>227</v>
      </c>
      <c r="V1052" t="s">
        <v>14746</v>
      </c>
      <c r="X1052" t="s">
        <v>267</v>
      </c>
      <c r="Y1052" t="s">
        <v>14747</v>
      </c>
      <c r="Z1052" t="s">
        <v>680</v>
      </c>
      <c r="AG1052" t="s">
        <v>253</v>
      </c>
    </row>
    <row r="1053" spans="1:33">
      <c r="A1053" t="s">
        <v>14748</v>
      </c>
      <c r="B1053">
        <v>84902932</v>
      </c>
      <c r="C1053" t="s">
        <v>14749</v>
      </c>
      <c r="D1053" t="s">
        <v>14750</v>
      </c>
      <c r="E1053" t="s">
        <v>262</v>
      </c>
      <c r="F1053">
        <v>23</v>
      </c>
      <c r="G1053" t="s">
        <v>227</v>
      </c>
      <c r="H1053">
        <v>8190</v>
      </c>
      <c r="I1053" t="s">
        <v>9029</v>
      </c>
      <c r="J1053" t="s">
        <v>9028</v>
      </c>
      <c r="K1053" t="s">
        <v>9029</v>
      </c>
      <c r="L1053">
        <v>19700812</v>
      </c>
      <c r="M1053" t="s">
        <v>14748</v>
      </c>
      <c r="N1053">
        <v>230058</v>
      </c>
      <c r="Q1053" t="s">
        <v>248</v>
      </c>
      <c r="S1053" t="s">
        <v>8593</v>
      </c>
      <c r="T1053" t="s">
        <v>14657</v>
      </c>
      <c r="U1053" t="s">
        <v>227</v>
      </c>
      <c r="V1053" t="s">
        <v>14751</v>
      </c>
      <c r="X1053" t="s">
        <v>267</v>
      </c>
      <c r="Z1053" t="s">
        <v>229</v>
      </c>
      <c r="AB1053" t="s">
        <v>227</v>
      </c>
      <c r="AD1053" t="s">
        <v>227</v>
      </c>
      <c r="AG1053" t="s">
        <v>253</v>
      </c>
    </row>
    <row r="1054" spans="1:33">
      <c r="A1054" t="s">
        <v>14752</v>
      </c>
      <c r="B1054">
        <v>40337724</v>
      </c>
      <c r="C1054" t="s">
        <v>14753</v>
      </c>
      <c r="D1054" t="s">
        <v>14754</v>
      </c>
      <c r="E1054" t="s">
        <v>262</v>
      </c>
      <c r="F1054">
        <v>23</v>
      </c>
      <c r="G1054" t="s">
        <v>227</v>
      </c>
      <c r="H1054">
        <v>8190</v>
      </c>
      <c r="I1054" t="s">
        <v>9029</v>
      </c>
      <c r="J1054" t="s">
        <v>9028</v>
      </c>
      <c r="K1054" t="s">
        <v>9029</v>
      </c>
      <c r="L1054">
        <v>19970509</v>
      </c>
      <c r="M1054" t="s">
        <v>14752</v>
      </c>
      <c r="N1054">
        <v>230058</v>
      </c>
      <c r="Q1054" t="s">
        <v>248</v>
      </c>
      <c r="S1054" t="s">
        <v>8593</v>
      </c>
      <c r="T1054" t="s">
        <v>14666</v>
      </c>
      <c r="U1054" t="s">
        <v>227</v>
      </c>
      <c r="V1054" t="s">
        <v>14755</v>
      </c>
      <c r="X1054" t="s">
        <v>228</v>
      </c>
      <c r="Z1054" t="s">
        <v>229</v>
      </c>
      <c r="AG1054" t="s">
        <v>253</v>
      </c>
    </row>
    <row r="1055" spans="1:33">
      <c r="A1055" t="s">
        <v>14756</v>
      </c>
      <c r="B1055">
        <v>2939023</v>
      </c>
      <c r="C1055" t="s">
        <v>14757</v>
      </c>
      <c r="D1055" t="s">
        <v>14758</v>
      </c>
      <c r="E1055" t="s">
        <v>242</v>
      </c>
      <c r="F1055">
        <v>23</v>
      </c>
      <c r="G1055" t="s">
        <v>227</v>
      </c>
      <c r="H1055">
        <v>8190</v>
      </c>
      <c r="I1055" t="s">
        <v>9029</v>
      </c>
      <c r="J1055" t="s">
        <v>9028</v>
      </c>
      <c r="K1055" t="s">
        <v>9029</v>
      </c>
      <c r="L1055">
        <v>19520514</v>
      </c>
      <c r="M1055" t="s">
        <v>14756</v>
      </c>
      <c r="N1055">
        <v>230058</v>
      </c>
      <c r="Q1055" t="s">
        <v>248</v>
      </c>
      <c r="S1055" t="s">
        <v>8593</v>
      </c>
      <c r="T1055" t="s">
        <v>14721</v>
      </c>
      <c r="U1055" t="s">
        <v>227</v>
      </c>
      <c r="V1055" t="s">
        <v>14759</v>
      </c>
      <c r="X1055" t="s">
        <v>267</v>
      </c>
      <c r="Z1055" t="s">
        <v>229</v>
      </c>
      <c r="AG1055" t="s">
        <v>253</v>
      </c>
    </row>
    <row r="1056" spans="1:33">
      <c r="A1056" t="s">
        <v>14760</v>
      </c>
      <c r="B1056">
        <v>73283831</v>
      </c>
      <c r="C1056" t="s">
        <v>14761</v>
      </c>
      <c r="D1056" t="s">
        <v>14762</v>
      </c>
      <c r="E1056" t="s">
        <v>242</v>
      </c>
      <c r="F1056">
        <v>23</v>
      </c>
      <c r="G1056" t="s">
        <v>227</v>
      </c>
      <c r="H1056">
        <v>8190</v>
      </c>
      <c r="I1056" t="s">
        <v>9029</v>
      </c>
      <c r="J1056" t="s">
        <v>9028</v>
      </c>
      <c r="K1056" t="s">
        <v>9029</v>
      </c>
      <c r="L1056">
        <v>19480508</v>
      </c>
      <c r="M1056" t="s">
        <v>14760</v>
      </c>
      <c r="N1056">
        <v>230058</v>
      </c>
      <c r="Q1056" t="s">
        <v>248</v>
      </c>
      <c r="S1056" t="s">
        <v>8593</v>
      </c>
      <c r="T1056" t="s">
        <v>6747</v>
      </c>
      <c r="U1056" t="s">
        <v>227</v>
      </c>
      <c r="V1056" t="s">
        <v>14763</v>
      </c>
      <c r="X1056" t="s">
        <v>267</v>
      </c>
      <c r="Z1056" t="s">
        <v>229</v>
      </c>
      <c r="AG1056" t="s">
        <v>253</v>
      </c>
    </row>
    <row r="1057" spans="1:33">
      <c r="A1057" t="s">
        <v>14764</v>
      </c>
      <c r="B1057">
        <v>2940520</v>
      </c>
      <c r="C1057" t="s">
        <v>14765</v>
      </c>
      <c r="D1057" t="s">
        <v>14766</v>
      </c>
      <c r="E1057" t="s">
        <v>262</v>
      </c>
      <c r="F1057">
        <v>23</v>
      </c>
      <c r="G1057" t="s">
        <v>227</v>
      </c>
      <c r="H1057">
        <v>8190</v>
      </c>
      <c r="I1057" t="s">
        <v>9029</v>
      </c>
      <c r="J1057" t="s">
        <v>9028</v>
      </c>
      <c r="K1057" t="s">
        <v>9029</v>
      </c>
      <c r="L1057">
        <v>19520824</v>
      </c>
      <c r="M1057" t="s">
        <v>14764</v>
      </c>
      <c r="N1057">
        <v>230058</v>
      </c>
      <c r="Q1057" t="s">
        <v>248</v>
      </c>
      <c r="S1057" t="s">
        <v>8593</v>
      </c>
      <c r="T1057" t="s">
        <v>14767</v>
      </c>
      <c r="U1057" t="s">
        <v>227</v>
      </c>
      <c r="V1057" t="s">
        <v>14768</v>
      </c>
      <c r="X1057" t="s">
        <v>267</v>
      </c>
      <c r="Z1057" t="s">
        <v>229</v>
      </c>
      <c r="AG1057" t="s">
        <v>253</v>
      </c>
    </row>
    <row r="1058" spans="1:33">
      <c r="A1058" t="s">
        <v>14769</v>
      </c>
      <c r="B1058">
        <v>3104199</v>
      </c>
      <c r="C1058" t="s">
        <v>14770</v>
      </c>
      <c r="D1058" t="s">
        <v>14771</v>
      </c>
      <c r="E1058" t="s">
        <v>242</v>
      </c>
      <c r="F1058">
        <v>23</v>
      </c>
      <c r="G1058" t="s">
        <v>227</v>
      </c>
      <c r="H1058">
        <v>8190</v>
      </c>
      <c r="I1058" t="s">
        <v>9029</v>
      </c>
      <c r="J1058" t="s">
        <v>9028</v>
      </c>
      <c r="K1058" t="s">
        <v>9029</v>
      </c>
      <c r="L1058">
        <v>19460526</v>
      </c>
      <c r="M1058" t="s">
        <v>14769</v>
      </c>
      <c r="N1058">
        <v>230058</v>
      </c>
      <c r="Q1058" t="s">
        <v>248</v>
      </c>
      <c r="S1058" t="s">
        <v>8593</v>
      </c>
      <c r="T1058" t="s">
        <v>14772</v>
      </c>
      <c r="U1058" t="s">
        <v>227</v>
      </c>
      <c r="V1058" t="s">
        <v>14773</v>
      </c>
      <c r="X1058" t="s">
        <v>267</v>
      </c>
      <c r="Z1058" t="s">
        <v>229</v>
      </c>
      <c r="AG1058" t="s">
        <v>253</v>
      </c>
    </row>
    <row r="1059" spans="1:33">
      <c r="A1059" t="s">
        <v>14774</v>
      </c>
      <c r="B1059">
        <v>2938729</v>
      </c>
      <c r="C1059" t="s">
        <v>14775</v>
      </c>
      <c r="D1059" t="s">
        <v>14776</v>
      </c>
      <c r="E1059" t="s">
        <v>242</v>
      </c>
      <c r="F1059">
        <v>23</v>
      </c>
      <c r="G1059" t="s">
        <v>227</v>
      </c>
      <c r="H1059">
        <v>8190</v>
      </c>
      <c r="I1059" t="s">
        <v>9029</v>
      </c>
      <c r="J1059" t="s">
        <v>9028</v>
      </c>
      <c r="K1059" t="s">
        <v>9029</v>
      </c>
      <c r="L1059">
        <v>19361007</v>
      </c>
      <c r="M1059" t="s">
        <v>14774</v>
      </c>
      <c r="N1059">
        <v>230058</v>
      </c>
      <c r="Q1059" t="s">
        <v>248</v>
      </c>
      <c r="S1059" t="s">
        <v>8593</v>
      </c>
      <c r="T1059" t="s">
        <v>14777</v>
      </c>
      <c r="U1059" t="s">
        <v>227</v>
      </c>
      <c r="V1059" t="s">
        <v>14778</v>
      </c>
      <c r="X1059" t="s">
        <v>343</v>
      </c>
      <c r="Y1059" t="s">
        <v>14779</v>
      </c>
      <c r="Z1059" t="s">
        <v>680</v>
      </c>
      <c r="AG1059" t="s">
        <v>253</v>
      </c>
    </row>
    <row r="1060" spans="1:33">
      <c r="A1060" t="s">
        <v>14780</v>
      </c>
      <c r="B1060">
        <v>2941319</v>
      </c>
      <c r="C1060" t="s">
        <v>14781</v>
      </c>
      <c r="D1060" t="s">
        <v>14782</v>
      </c>
      <c r="E1060" t="s">
        <v>242</v>
      </c>
      <c r="F1060">
        <v>23</v>
      </c>
      <c r="G1060" t="s">
        <v>227</v>
      </c>
      <c r="H1060">
        <v>8190</v>
      </c>
      <c r="I1060" t="s">
        <v>9029</v>
      </c>
      <c r="J1060" t="s">
        <v>9028</v>
      </c>
      <c r="K1060" t="s">
        <v>9029</v>
      </c>
      <c r="L1060">
        <v>19570821</v>
      </c>
      <c r="M1060" t="s">
        <v>14780</v>
      </c>
      <c r="N1060">
        <v>230058</v>
      </c>
      <c r="Q1060" t="s">
        <v>248</v>
      </c>
      <c r="S1060" t="s">
        <v>8593</v>
      </c>
      <c r="T1060" t="s">
        <v>9030</v>
      </c>
      <c r="U1060" t="s">
        <v>227</v>
      </c>
      <c r="V1060" t="s">
        <v>9036</v>
      </c>
      <c r="X1060" t="s">
        <v>267</v>
      </c>
      <c r="Y1060" t="s">
        <v>9037</v>
      </c>
      <c r="Z1060" t="s">
        <v>680</v>
      </c>
      <c r="AG1060" t="s">
        <v>253</v>
      </c>
    </row>
    <row r="1061" spans="1:33">
      <c r="A1061" t="s">
        <v>14783</v>
      </c>
      <c r="B1061">
        <v>2942017</v>
      </c>
      <c r="C1061" t="s">
        <v>14784</v>
      </c>
      <c r="D1061" t="s">
        <v>14785</v>
      </c>
      <c r="E1061" t="s">
        <v>262</v>
      </c>
      <c r="F1061">
        <v>23</v>
      </c>
      <c r="G1061" t="s">
        <v>227</v>
      </c>
      <c r="H1061">
        <v>8190</v>
      </c>
      <c r="I1061" t="s">
        <v>9029</v>
      </c>
      <c r="J1061" t="s">
        <v>9028</v>
      </c>
      <c r="K1061" t="s">
        <v>9029</v>
      </c>
      <c r="L1061">
        <v>19651029</v>
      </c>
      <c r="M1061" t="s">
        <v>14783</v>
      </c>
      <c r="N1061">
        <v>230058</v>
      </c>
      <c r="Q1061" t="s">
        <v>248</v>
      </c>
      <c r="S1061" t="s">
        <v>8593</v>
      </c>
      <c r="T1061" t="s">
        <v>6606</v>
      </c>
      <c r="U1061" t="s">
        <v>227</v>
      </c>
      <c r="V1061" t="s">
        <v>14786</v>
      </c>
      <c r="X1061" t="s">
        <v>267</v>
      </c>
      <c r="Z1061" t="s">
        <v>229</v>
      </c>
      <c r="AG1061" t="s">
        <v>253</v>
      </c>
    </row>
    <row r="1062" spans="1:33">
      <c r="A1062" t="s">
        <v>14787</v>
      </c>
      <c r="B1062">
        <v>84903125</v>
      </c>
      <c r="C1062" t="s">
        <v>14788</v>
      </c>
      <c r="D1062" t="s">
        <v>14789</v>
      </c>
      <c r="E1062" t="s">
        <v>242</v>
      </c>
      <c r="F1062">
        <v>23</v>
      </c>
      <c r="G1062" t="s">
        <v>227</v>
      </c>
      <c r="H1062">
        <v>8190</v>
      </c>
      <c r="I1062" t="s">
        <v>9029</v>
      </c>
      <c r="J1062" t="s">
        <v>9028</v>
      </c>
      <c r="K1062" t="s">
        <v>9029</v>
      </c>
      <c r="L1062">
        <v>19831030</v>
      </c>
      <c r="M1062" t="s">
        <v>14787</v>
      </c>
      <c r="N1062">
        <v>230058</v>
      </c>
      <c r="Q1062" t="s">
        <v>248</v>
      </c>
      <c r="S1062" t="s">
        <v>8593</v>
      </c>
      <c r="T1062" t="s">
        <v>11969</v>
      </c>
      <c r="U1062" t="s">
        <v>227</v>
      </c>
      <c r="V1062" t="s">
        <v>14790</v>
      </c>
      <c r="X1062" t="s">
        <v>267</v>
      </c>
      <c r="Z1062" t="s">
        <v>229</v>
      </c>
      <c r="AG1062" t="s">
        <v>253</v>
      </c>
    </row>
    <row r="1063" spans="1:33">
      <c r="A1063" t="s">
        <v>14791</v>
      </c>
      <c r="B1063">
        <v>2941824</v>
      </c>
      <c r="C1063" t="s">
        <v>14792</v>
      </c>
      <c r="D1063" t="s">
        <v>14793</v>
      </c>
      <c r="E1063" t="s">
        <v>242</v>
      </c>
      <c r="F1063">
        <v>23</v>
      </c>
      <c r="G1063" t="s">
        <v>227</v>
      </c>
      <c r="H1063">
        <v>8190</v>
      </c>
      <c r="I1063" t="s">
        <v>9029</v>
      </c>
      <c r="J1063" t="s">
        <v>9028</v>
      </c>
      <c r="K1063" t="s">
        <v>9029</v>
      </c>
      <c r="L1063">
        <v>19500619</v>
      </c>
      <c r="M1063" t="s">
        <v>14791</v>
      </c>
      <c r="N1063">
        <v>230058</v>
      </c>
      <c r="Q1063" t="s">
        <v>248</v>
      </c>
      <c r="S1063" t="s">
        <v>8593</v>
      </c>
      <c r="T1063" t="s">
        <v>14794</v>
      </c>
      <c r="U1063" t="s">
        <v>227</v>
      </c>
      <c r="V1063" t="s">
        <v>14795</v>
      </c>
      <c r="X1063" t="s">
        <v>267</v>
      </c>
      <c r="Z1063" t="s">
        <v>229</v>
      </c>
      <c r="AG1063" t="s">
        <v>253</v>
      </c>
    </row>
    <row r="1064" spans="1:33">
      <c r="A1064" t="s">
        <v>14796</v>
      </c>
      <c r="B1064">
        <v>2941117</v>
      </c>
      <c r="C1064" t="s">
        <v>14797</v>
      </c>
      <c r="D1064" t="s">
        <v>14798</v>
      </c>
      <c r="E1064" t="s">
        <v>242</v>
      </c>
      <c r="F1064">
        <v>23</v>
      </c>
      <c r="G1064" t="s">
        <v>227</v>
      </c>
      <c r="H1064">
        <v>8190</v>
      </c>
      <c r="I1064" t="s">
        <v>9029</v>
      </c>
      <c r="J1064" t="s">
        <v>9028</v>
      </c>
      <c r="K1064" t="s">
        <v>9029</v>
      </c>
      <c r="L1064">
        <v>19551028</v>
      </c>
      <c r="M1064" t="s">
        <v>14796</v>
      </c>
      <c r="N1064">
        <v>230058</v>
      </c>
      <c r="Q1064" t="s">
        <v>248</v>
      </c>
      <c r="S1064" t="s">
        <v>8593</v>
      </c>
      <c r="T1064" t="s">
        <v>784</v>
      </c>
      <c r="U1064" t="s">
        <v>227</v>
      </c>
      <c r="V1064" t="s">
        <v>14799</v>
      </c>
      <c r="X1064" t="s">
        <v>267</v>
      </c>
      <c r="Y1064" t="s">
        <v>14800</v>
      </c>
      <c r="Z1064" t="s">
        <v>680</v>
      </c>
      <c r="AB1064" t="s">
        <v>227</v>
      </c>
      <c r="AD1064" t="s">
        <v>227</v>
      </c>
      <c r="AG1064" t="s">
        <v>253</v>
      </c>
    </row>
    <row r="1065" spans="1:33">
      <c r="A1065" t="s">
        <v>14801</v>
      </c>
      <c r="B1065">
        <v>2940015</v>
      </c>
      <c r="C1065" t="s">
        <v>14802</v>
      </c>
      <c r="D1065" t="s">
        <v>14803</v>
      </c>
      <c r="E1065" t="s">
        <v>242</v>
      </c>
      <c r="F1065">
        <v>23</v>
      </c>
      <c r="G1065" t="s">
        <v>227</v>
      </c>
      <c r="H1065">
        <v>8190</v>
      </c>
      <c r="I1065" t="s">
        <v>9029</v>
      </c>
      <c r="J1065" t="s">
        <v>9028</v>
      </c>
      <c r="K1065" t="s">
        <v>9029</v>
      </c>
      <c r="L1065">
        <v>19390427</v>
      </c>
      <c r="M1065" t="s">
        <v>14801</v>
      </c>
      <c r="N1065">
        <v>230058</v>
      </c>
      <c r="Q1065" t="s">
        <v>248</v>
      </c>
      <c r="S1065" t="s">
        <v>8593</v>
      </c>
      <c r="T1065" t="s">
        <v>14666</v>
      </c>
      <c r="U1065" t="s">
        <v>227</v>
      </c>
      <c r="V1065" t="s">
        <v>14804</v>
      </c>
      <c r="X1065" t="s">
        <v>349</v>
      </c>
      <c r="Z1065" t="s">
        <v>229</v>
      </c>
      <c r="AG1065" t="s">
        <v>253</v>
      </c>
    </row>
    <row r="1066" spans="1:33">
      <c r="A1066" t="s">
        <v>14805</v>
      </c>
      <c r="B1066">
        <v>2942118</v>
      </c>
      <c r="C1066" t="s">
        <v>14806</v>
      </c>
      <c r="D1066" t="s">
        <v>14807</v>
      </c>
      <c r="E1066" t="s">
        <v>242</v>
      </c>
      <c r="F1066">
        <v>23</v>
      </c>
      <c r="G1066" t="s">
        <v>227</v>
      </c>
      <c r="H1066">
        <v>8190</v>
      </c>
      <c r="I1066" t="s">
        <v>9029</v>
      </c>
      <c r="J1066" t="s">
        <v>9028</v>
      </c>
      <c r="K1066" t="s">
        <v>9029</v>
      </c>
      <c r="L1066">
        <v>19660910</v>
      </c>
      <c r="M1066" t="s">
        <v>14805</v>
      </c>
      <c r="N1066">
        <v>230058</v>
      </c>
      <c r="Q1066" t="s">
        <v>248</v>
      </c>
      <c r="S1066" t="s">
        <v>8593</v>
      </c>
      <c r="T1066" t="s">
        <v>11969</v>
      </c>
      <c r="U1066" t="s">
        <v>227</v>
      </c>
      <c r="V1066" t="s">
        <v>14808</v>
      </c>
      <c r="X1066" t="s">
        <v>267</v>
      </c>
      <c r="Z1066" t="s">
        <v>229</v>
      </c>
      <c r="AG1066" t="s">
        <v>253</v>
      </c>
    </row>
    <row r="1067" spans="1:33">
      <c r="A1067" t="s">
        <v>14809</v>
      </c>
      <c r="B1067">
        <v>2941218</v>
      </c>
      <c r="C1067" t="s">
        <v>9032</v>
      </c>
      <c r="D1067" t="s">
        <v>14810</v>
      </c>
      <c r="E1067" t="s">
        <v>242</v>
      </c>
      <c r="F1067">
        <v>23</v>
      </c>
      <c r="G1067" t="s">
        <v>227</v>
      </c>
      <c r="H1067">
        <v>8190</v>
      </c>
      <c r="I1067" t="s">
        <v>9029</v>
      </c>
      <c r="J1067" t="s">
        <v>9028</v>
      </c>
      <c r="K1067" t="s">
        <v>9029</v>
      </c>
      <c r="L1067">
        <v>19570424</v>
      </c>
      <c r="M1067" t="s">
        <v>14809</v>
      </c>
      <c r="N1067">
        <v>230058</v>
      </c>
      <c r="Q1067" t="s">
        <v>248</v>
      </c>
      <c r="S1067" t="s">
        <v>8593</v>
      </c>
      <c r="T1067" t="s">
        <v>784</v>
      </c>
      <c r="U1067" t="s">
        <v>227</v>
      </c>
      <c r="V1067" t="s">
        <v>14811</v>
      </c>
      <c r="X1067" t="s">
        <v>267</v>
      </c>
      <c r="Z1067" t="s">
        <v>229</v>
      </c>
      <c r="AB1067" t="s">
        <v>227</v>
      </c>
      <c r="AD1067" t="s">
        <v>227</v>
      </c>
      <c r="AG1067" t="s">
        <v>253</v>
      </c>
    </row>
    <row r="1068" spans="1:33">
      <c r="A1068" t="s">
        <v>14812</v>
      </c>
      <c r="B1068">
        <v>2939225</v>
      </c>
      <c r="C1068" t="s">
        <v>14813</v>
      </c>
      <c r="D1068" t="s">
        <v>14814</v>
      </c>
      <c r="E1068" t="s">
        <v>242</v>
      </c>
      <c r="F1068">
        <v>23</v>
      </c>
      <c r="G1068" t="s">
        <v>227</v>
      </c>
      <c r="H1068">
        <v>8190</v>
      </c>
      <c r="I1068" t="s">
        <v>9029</v>
      </c>
      <c r="J1068" t="s">
        <v>9028</v>
      </c>
      <c r="K1068" t="s">
        <v>9029</v>
      </c>
      <c r="L1068">
        <v>19570223</v>
      </c>
      <c r="M1068" t="s">
        <v>14812</v>
      </c>
      <c r="N1068">
        <v>230058</v>
      </c>
      <c r="Q1068" t="s">
        <v>248</v>
      </c>
      <c r="S1068" t="s">
        <v>8593</v>
      </c>
      <c r="T1068" t="s">
        <v>9030</v>
      </c>
      <c r="U1068" t="s">
        <v>227</v>
      </c>
      <c r="V1068" t="s">
        <v>14815</v>
      </c>
      <c r="X1068" t="s">
        <v>267</v>
      </c>
      <c r="Y1068" t="s">
        <v>14816</v>
      </c>
      <c r="Z1068" t="s">
        <v>680</v>
      </c>
      <c r="AG1068" t="s">
        <v>253</v>
      </c>
    </row>
    <row r="1069" spans="1:33">
      <c r="A1069" t="s">
        <v>14817</v>
      </c>
      <c r="B1069">
        <v>2938022</v>
      </c>
      <c r="C1069" t="s">
        <v>14818</v>
      </c>
      <c r="D1069" t="s">
        <v>14819</v>
      </c>
      <c r="E1069" t="s">
        <v>242</v>
      </c>
      <c r="F1069">
        <v>23</v>
      </c>
      <c r="G1069" t="s">
        <v>227</v>
      </c>
      <c r="H1069">
        <v>8190</v>
      </c>
      <c r="I1069" t="s">
        <v>9029</v>
      </c>
      <c r="J1069" t="s">
        <v>9028</v>
      </c>
      <c r="K1069" t="s">
        <v>9029</v>
      </c>
      <c r="L1069">
        <v>19391129</v>
      </c>
      <c r="M1069" t="s">
        <v>14817</v>
      </c>
      <c r="N1069">
        <v>230058</v>
      </c>
      <c r="Q1069" t="s">
        <v>248</v>
      </c>
      <c r="S1069" t="s">
        <v>8593</v>
      </c>
      <c r="T1069" t="s">
        <v>14820</v>
      </c>
      <c r="U1069" t="s">
        <v>227</v>
      </c>
      <c r="V1069" t="s">
        <v>14821</v>
      </c>
      <c r="X1069" t="s">
        <v>267</v>
      </c>
      <c r="Z1069" t="s">
        <v>229</v>
      </c>
      <c r="AG1069" t="s">
        <v>253</v>
      </c>
    </row>
    <row r="1070" spans="1:33">
      <c r="A1070" t="s">
        <v>14822</v>
      </c>
      <c r="B1070">
        <v>2939528</v>
      </c>
      <c r="C1070" t="s">
        <v>14823</v>
      </c>
      <c r="D1070" t="s">
        <v>14824</v>
      </c>
      <c r="E1070" t="s">
        <v>242</v>
      </c>
      <c r="F1070">
        <v>23</v>
      </c>
      <c r="G1070" t="s">
        <v>227</v>
      </c>
      <c r="H1070">
        <v>8190</v>
      </c>
      <c r="I1070" t="s">
        <v>9029</v>
      </c>
      <c r="J1070" t="s">
        <v>9028</v>
      </c>
      <c r="K1070" t="s">
        <v>9029</v>
      </c>
      <c r="L1070">
        <v>19531007</v>
      </c>
      <c r="M1070" t="s">
        <v>14822</v>
      </c>
      <c r="N1070">
        <v>230058</v>
      </c>
      <c r="Q1070" t="s">
        <v>248</v>
      </c>
      <c r="S1070" t="s">
        <v>8593</v>
      </c>
      <c r="T1070" t="s">
        <v>2729</v>
      </c>
      <c r="U1070" t="s">
        <v>227</v>
      </c>
      <c r="V1070" t="s">
        <v>14825</v>
      </c>
      <c r="X1070" t="s">
        <v>267</v>
      </c>
      <c r="Z1070" t="s">
        <v>229</v>
      </c>
      <c r="AB1070" t="s">
        <v>227</v>
      </c>
      <c r="AD1070" t="s">
        <v>227</v>
      </c>
      <c r="AG1070" t="s">
        <v>253</v>
      </c>
    </row>
    <row r="1071" spans="1:33">
      <c r="A1071" t="s">
        <v>14826</v>
      </c>
      <c r="B1071">
        <v>2939932</v>
      </c>
      <c r="C1071" t="s">
        <v>14827</v>
      </c>
      <c r="D1071" t="s">
        <v>14828</v>
      </c>
      <c r="E1071" t="s">
        <v>242</v>
      </c>
      <c r="F1071">
        <v>23</v>
      </c>
      <c r="G1071" t="s">
        <v>227</v>
      </c>
      <c r="H1071">
        <v>8190</v>
      </c>
      <c r="I1071" t="s">
        <v>9029</v>
      </c>
      <c r="J1071" t="s">
        <v>9028</v>
      </c>
      <c r="K1071" t="s">
        <v>9029</v>
      </c>
      <c r="L1071">
        <v>19370214</v>
      </c>
      <c r="M1071" t="s">
        <v>14826</v>
      </c>
      <c r="N1071">
        <v>230058</v>
      </c>
      <c r="Q1071" t="s">
        <v>248</v>
      </c>
      <c r="S1071" t="s">
        <v>8593</v>
      </c>
      <c r="T1071" t="s">
        <v>14777</v>
      </c>
      <c r="U1071" t="s">
        <v>227</v>
      </c>
      <c r="V1071" t="s">
        <v>14829</v>
      </c>
      <c r="X1071" t="s">
        <v>343</v>
      </c>
      <c r="Z1071" t="s">
        <v>229</v>
      </c>
      <c r="AG1071" t="s">
        <v>253</v>
      </c>
    </row>
    <row r="1072" spans="1:33">
      <c r="A1072" t="s">
        <v>14830</v>
      </c>
      <c r="B1072">
        <v>2941925</v>
      </c>
      <c r="C1072" t="s">
        <v>14831</v>
      </c>
      <c r="D1072" t="s">
        <v>14832</v>
      </c>
      <c r="E1072" t="s">
        <v>262</v>
      </c>
      <c r="F1072">
        <v>23</v>
      </c>
      <c r="G1072" t="s">
        <v>227</v>
      </c>
      <c r="H1072">
        <v>8190</v>
      </c>
      <c r="I1072" t="s">
        <v>9029</v>
      </c>
      <c r="J1072" t="s">
        <v>9028</v>
      </c>
      <c r="K1072" t="s">
        <v>9029</v>
      </c>
      <c r="L1072">
        <v>19480318</v>
      </c>
      <c r="M1072" t="s">
        <v>14830</v>
      </c>
      <c r="N1072">
        <v>230058</v>
      </c>
      <c r="Q1072" t="s">
        <v>248</v>
      </c>
      <c r="S1072" t="s">
        <v>8593</v>
      </c>
      <c r="T1072" t="s">
        <v>14833</v>
      </c>
      <c r="U1072" t="s">
        <v>227</v>
      </c>
      <c r="V1072" t="s">
        <v>14834</v>
      </c>
      <c r="X1072" t="s">
        <v>267</v>
      </c>
      <c r="Z1072" t="s">
        <v>229</v>
      </c>
      <c r="AG1072" t="s">
        <v>253</v>
      </c>
    </row>
    <row r="1073" spans="1:33">
      <c r="A1073" t="s">
        <v>14835</v>
      </c>
      <c r="B1073">
        <v>2938325</v>
      </c>
      <c r="C1073" t="s">
        <v>14836</v>
      </c>
      <c r="D1073" t="s">
        <v>14837</v>
      </c>
      <c r="E1073" t="s">
        <v>242</v>
      </c>
      <c r="F1073">
        <v>23</v>
      </c>
      <c r="G1073" t="s">
        <v>227</v>
      </c>
      <c r="H1073">
        <v>8190</v>
      </c>
      <c r="I1073" t="s">
        <v>9029</v>
      </c>
      <c r="J1073" t="s">
        <v>9028</v>
      </c>
      <c r="K1073" t="s">
        <v>9029</v>
      </c>
      <c r="L1073">
        <v>19440328</v>
      </c>
      <c r="M1073" t="s">
        <v>14835</v>
      </c>
      <c r="N1073">
        <v>230058</v>
      </c>
      <c r="Q1073" t="s">
        <v>248</v>
      </c>
      <c r="S1073" t="s">
        <v>8593</v>
      </c>
      <c r="T1073" t="s">
        <v>14721</v>
      </c>
      <c r="U1073" t="s">
        <v>227</v>
      </c>
      <c r="V1073" t="s">
        <v>14838</v>
      </c>
      <c r="X1073" t="s">
        <v>343</v>
      </c>
      <c r="Z1073" t="s">
        <v>229</v>
      </c>
      <c r="AG1073" t="s">
        <v>253</v>
      </c>
    </row>
    <row r="1074" spans="1:33">
      <c r="A1074" t="s">
        <v>14839</v>
      </c>
      <c r="B1074">
        <v>45615627</v>
      </c>
      <c r="C1074" t="s">
        <v>14840</v>
      </c>
      <c r="D1074" t="s">
        <v>14841</v>
      </c>
      <c r="E1074" t="s">
        <v>242</v>
      </c>
      <c r="F1074">
        <v>23</v>
      </c>
      <c r="G1074" t="s">
        <v>227</v>
      </c>
      <c r="H1074">
        <v>8190</v>
      </c>
      <c r="I1074" t="s">
        <v>9029</v>
      </c>
      <c r="J1074" t="s">
        <v>9028</v>
      </c>
      <c r="K1074" t="s">
        <v>9029</v>
      </c>
      <c r="L1074">
        <v>19810407</v>
      </c>
      <c r="M1074" t="s">
        <v>14839</v>
      </c>
      <c r="N1074">
        <v>230058</v>
      </c>
      <c r="Q1074" t="s">
        <v>248</v>
      </c>
      <c r="S1074" t="s">
        <v>8593</v>
      </c>
      <c r="T1074" t="s">
        <v>6747</v>
      </c>
      <c r="U1074" t="s">
        <v>227</v>
      </c>
      <c r="V1074" t="s">
        <v>14842</v>
      </c>
      <c r="X1074" t="s">
        <v>267</v>
      </c>
      <c r="Z1074" t="s">
        <v>229</v>
      </c>
      <c r="AG1074" t="s">
        <v>253</v>
      </c>
    </row>
    <row r="1075" spans="1:33">
      <c r="A1075" t="s">
        <v>14843</v>
      </c>
      <c r="B1075">
        <v>2940621</v>
      </c>
      <c r="C1075" t="s">
        <v>14844</v>
      </c>
      <c r="D1075" t="s">
        <v>14845</v>
      </c>
      <c r="E1075" t="s">
        <v>242</v>
      </c>
      <c r="F1075">
        <v>23</v>
      </c>
      <c r="G1075" t="s">
        <v>227</v>
      </c>
      <c r="H1075">
        <v>8190</v>
      </c>
      <c r="I1075" t="s">
        <v>9029</v>
      </c>
      <c r="J1075" t="s">
        <v>9028</v>
      </c>
      <c r="K1075" t="s">
        <v>9029</v>
      </c>
      <c r="L1075">
        <v>19430529</v>
      </c>
      <c r="M1075" t="s">
        <v>14843</v>
      </c>
      <c r="N1075">
        <v>230058</v>
      </c>
      <c r="Q1075" t="s">
        <v>248</v>
      </c>
      <c r="S1075" t="s">
        <v>8593</v>
      </c>
      <c r="T1075" t="s">
        <v>6747</v>
      </c>
      <c r="U1075" t="s">
        <v>227</v>
      </c>
      <c r="V1075" t="s">
        <v>14846</v>
      </c>
      <c r="X1075" t="s">
        <v>267</v>
      </c>
      <c r="Z1075" t="s">
        <v>229</v>
      </c>
      <c r="AG1075" t="s">
        <v>253</v>
      </c>
    </row>
    <row r="1076" spans="1:33">
      <c r="A1076" t="s">
        <v>14847</v>
      </c>
      <c r="B1076">
        <v>26478936</v>
      </c>
      <c r="C1076" t="s">
        <v>14848</v>
      </c>
      <c r="D1076" t="s">
        <v>14849</v>
      </c>
      <c r="E1076" t="s">
        <v>242</v>
      </c>
      <c r="F1076">
        <v>23</v>
      </c>
      <c r="G1076" t="s">
        <v>227</v>
      </c>
      <c r="H1076">
        <v>8190</v>
      </c>
      <c r="I1076" t="s">
        <v>9029</v>
      </c>
      <c r="J1076" t="s">
        <v>9028</v>
      </c>
      <c r="K1076" t="s">
        <v>9029</v>
      </c>
      <c r="L1076">
        <v>19920622</v>
      </c>
      <c r="M1076" t="s">
        <v>14847</v>
      </c>
      <c r="N1076">
        <v>230058</v>
      </c>
      <c r="Q1076" t="s">
        <v>248</v>
      </c>
      <c r="S1076" t="s">
        <v>8593</v>
      </c>
      <c r="T1076" t="s">
        <v>6747</v>
      </c>
      <c r="U1076" t="s">
        <v>227</v>
      </c>
      <c r="V1076" t="s">
        <v>14850</v>
      </c>
      <c r="X1076" t="s">
        <v>228</v>
      </c>
      <c r="Z1076" t="s">
        <v>229</v>
      </c>
      <c r="AG1076" t="s">
        <v>253</v>
      </c>
    </row>
    <row r="1077" spans="1:33">
      <c r="A1077" t="s">
        <v>14851</v>
      </c>
      <c r="B1077">
        <v>39674433</v>
      </c>
      <c r="C1077" t="s">
        <v>14852</v>
      </c>
      <c r="D1077" t="s">
        <v>14853</v>
      </c>
      <c r="E1077" t="s">
        <v>262</v>
      </c>
      <c r="F1077">
        <v>23</v>
      </c>
      <c r="G1077" t="s">
        <v>227</v>
      </c>
      <c r="H1077">
        <v>8190</v>
      </c>
      <c r="I1077" t="s">
        <v>9029</v>
      </c>
      <c r="J1077" t="s">
        <v>9028</v>
      </c>
      <c r="K1077" t="s">
        <v>9029</v>
      </c>
      <c r="L1077">
        <v>19960215</v>
      </c>
      <c r="M1077" t="s">
        <v>14851</v>
      </c>
      <c r="N1077">
        <v>230058</v>
      </c>
      <c r="Q1077" t="s">
        <v>248</v>
      </c>
      <c r="S1077" t="s">
        <v>8593</v>
      </c>
      <c r="T1077" t="s">
        <v>6747</v>
      </c>
      <c r="U1077" t="s">
        <v>227</v>
      </c>
      <c r="V1077" t="s">
        <v>14854</v>
      </c>
      <c r="X1077" t="s">
        <v>267</v>
      </c>
      <c r="Z1077" t="s">
        <v>229</v>
      </c>
      <c r="AG1077" t="s">
        <v>253</v>
      </c>
    </row>
    <row r="1078" spans="1:33">
      <c r="A1078" t="s">
        <v>14855</v>
      </c>
      <c r="B1078">
        <v>58190528</v>
      </c>
      <c r="C1078" t="s">
        <v>14856</v>
      </c>
      <c r="D1078" t="s">
        <v>14857</v>
      </c>
      <c r="E1078" t="s">
        <v>242</v>
      </c>
      <c r="F1078">
        <v>23</v>
      </c>
      <c r="G1078" t="s">
        <v>227</v>
      </c>
      <c r="H1078">
        <v>8190</v>
      </c>
      <c r="I1078" t="s">
        <v>9029</v>
      </c>
      <c r="J1078" t="s">
        <v>9028</v>
      </c>
      <c r="K1078" t="s">
        <v>9029</v>
      </c>
      <c r="L1078">
        <v>19570517</v>
      </c>
      <c r="M1078" t="s">
        <v>14855</v>
      </c>
      <c r="N1078">
        <v>230058</v>
      </c>
      <c r="Q1078" t="s">
        <v>248</v>
      </c>
      <c r="S1078" t="s">
        <v>8593</v>
      </c>
      <c r="T1078" t="s">
        <v>14721</v>
      </c>
      <c r="U1078" t="s">
        <v>227</v>
      </c>
      <c r="V1078" t="s">
        <v>14858</v>
      </c>
      <c r="X1078" t="s">
        <v>267</v>
      </c>
      <c r="Z1078" t="s">
        <v>229</v>
      </c>
      <c r="AG1078" t="s">
        <v>253</v>
      </c>
    </row>
    <row r="1079" spans="1:33">
      <c r="A1079" t="s">
        <v>14859</v>
      </c>
      <c r="B1079">
        <v>2941521</v>
      </c>
      <c r="C1079" t="s">
        <v>14860</v>
      </c>
      <c r="D1079" t="s">
        <v>14861</v>
      </c>
      <c r="E1079" t="s">
        <v>262</v>
      </c>
      <c r="F1079">
        <v>23</v>
      </c>
      <c r="G1079" t="s">
        <v>227</v>
      </c>
      <c r="H1079">
        <v>8190</v>
      </c>
      <c r="I1079" t="s">
        <v>9029</v>
      </c>
      <c r="J1079" t="s">
        <v>9028</v>
      </c>
      <c r="K1079" t="s">
        <v>9029</v>
      </c>
      <c r="L1079">
        <v>19530401</v>
      </c>
      <c r="M1079" t="s">
        <v>14859</v>
      </c>
      <c r="N1079">
        <v>230058</v>
      </c>
      <c r="Q1079" t="s">
        <v>248</v>
      </c>
      <c r="S1079" t="s">
        <v>8593</v>
      </c>
      <c r="T1079" t="s">
        <v>14018</v>
      </c>
      <c r="U1079" t="s">
        <v>227</v>
      </c>
      <c r="V1079" t="s">
        <v>14862</v>
      </c>
      <c r="X1079" t="s">
        <v>267</v>
      </c>
      <c r="Z1079" t="s">
        <v>229</v>
      </c>
      <c r="AG1079" t="s">
        <v>253</v>
      </c>
    </row>
    <row r="1080" spans="1:33">
      <c r="A1080" t="s">
        <v>14863</v>
      </c>
      <c r="B1080">
        <v>84903024</v>
      </c>
      <c r="C1080" t="s">
        <v>14864</v>
      </c>
      <c r="D1080" t="s">
        <v>14865</v>
      </c>
      <c r="E1080" t="s">
        <v>262</v>
      </c>
      <c r="F1080">
        <v>23</v>
      </c>
      <c r="G1080" t="s">
        <v>227</v>
      </c>
      <c r="H1080">
        <v>8190</v>
      </c>
      <c r="I1080" t="s">
        <v>9029</v>
      </c>
      <c r="J1080" t="s">
        <v>9028</v>
      </c>
      <c r="K1080" t="s">
        <v>9029</v>
      </c>
      <c r="L1080">
        <v>19490613</v>
      </c>
      <c r="M1080" t="s">
        <v>14863</v>
      </c>
      <c r="N1080">
        <v>230058</v>
      </c>
      <c r="Q1080" t="s">
        <v>248</v>
      </c>
      <c r="S1080" t="s">
        <v>8593</v>
      </c>
      <c r="T1080" t="s">
        <v>784</v>
      </c>
      <c r="U1080" t="s">
        <v>227</v>
      </c>
      <c r="V1080" t="s">
        <v>14866</v>
      </c>
      <c r="X1080" t="s">
        <v>267</v>
      </c>
      <c r="Z1080" t="s">
        <v>229</v>
      </c>
      <c r="AG1080" t="s">
        <v>253</v>
      </c>
    </row>
    <row r="1081" spans="1:33">
      <c r="A1081" t="s">
        <v>14867</v>
      </c>
      <c r="B1081">
        <v>2942320</v>
      </c>
      <c r="C1081" t="s">
        <v>14868</v>
      </c>
      <c r="D1081" t="s">
        <v>14869</v>
      </c>
      <c r="E1081" t="s">
        <v>242</v>
      </c>
      <c r="F1081">
        <v>23</v>
      </c>
      <c r="G1081" t="s">
        <v>227</v>
      </c>
      <c r="H1081">
        <v>8190</v>
      </c>
      <c r="I1081" t="s">
        <v>9029</v>
      </c>
      <c r="J1081" t="s">
        <v>9028</v>
      </c>
      <c r="K1081" t="s">
        <v>9029</v>
      </c>
      <c r="L1081">
        <v>19711114</v>
      </c>
      <c r="M1081" t="s">
        <v>14867</v>
      </c>
      <c r="N1081">
        <v>230058</v>
      </c>
      <c r="Q1081" t="s">
        <v>248</v>
      </c>
      <c r="S1081" t="s">
        <v>8593</v>
      </c>
      <c r="T1081" t="s">
        <v>784</v>
      </c>
      <c r="U1081" t="s">
        <v>227</v>
      </c>
      <c r="V1081" t="s">
        <v>14870</v>
      </c>
      <c r="X1081" t="s">
        <v>267</v>
      </c>
      <c r="Z1081" t="s">
        <v>229</v>
      </c>
      <c r="AB1081" t="s">
        <v>227</v>
      </c>
      <c r="AD1081" t="s">
        <v>227</v>
      </c>
      <c r="AG1081" t="s">
        <v>253</v>
      </c>
    </row>
    <row r="1082" spans="1:33">
      <c r="A1082" t="s">
        <v>14871</v>
      </c>
      <c r="B1082">
        <v>92946333</v>
      </c>
      <c r="C1082" t="s">
        <v>14872</v>
      </c>
      <c r="D1082" t="s">
        <v>14873</v>
      </c>
      <c r="E1082" t="s">
        <v>242</v>
      </c>
      <c r="F1082">
        <v>23</v>
      </c>
      <c r="G1082" t="s">
        <v>227</v>
      </c>
      <c r="H1082">
        <v>8190</v>
      </c>
      <c r="I1082" t="s">
        <v>9029</v>
      </c>
      <c r="J1082" t="s">
        <v>9028</v>
      </c>
      <c r="K1082" t="s">
        <v>9029</v>
      </c>
      <c r="L1082">
        <v>19570719</v>
      </c>
      <c r="M1082" t="s">
        <v>14871</v>
      </c>
      <c r="N1082">
        <v>230058</v>
      </c>
      <c r="Q1082" t="s">
        <v>248</v>
      </c>
      <c r="S1082" t="s">
        <v>8593</v>
      </c>
      <c r="T1082" t="s">
        <v>2729</v>
      </c>
      <c r="U1082" t="s">
        <v>227</v>
      </c>
      <c r="V1082" t="s">
        <v>14874</v>
      </c>
      <c r="X1082" t="s">
        <v>267</v>
      </c>
      <c r="Z1082" t="s">
        <v>229</v>
      </c>
      <c r="AG1082" t="s">
        <v>253</v>
      </c>
    </row>
    <row r="1083" spans="1:33">
      <c r="A1083" t="s">
        <v>14875</v>
      </c>
      <c r="B1083">
        <v>2938931</v>
      </c>
      <c r="C1083" t="s">
        <v>14876</v>
      </c>
      <c r="D1083" t="s">
        <v>14877</v>
      </c>
      <c r="E1083" t="s">
        <v>242</v>
      </c>
      <c r="F1083">
        <v>23</v>
      </c>
      <c r="G1083" t="s">
        <v>227</v>
      </c>
      <c r="H1083">
        <v>8190</v>
      </c>
      <c r="I1083" t="s">
        <v>9029</v>
      </c>
      <c r="J1083" t="s">
        <v>9028</v>
      </c>
      <c r="K1083" t="s">
        <v>9029</v>
      </c>
      <c r="L1083">
        <v>19490426</v>
      </c>
      <c r="M1083" t="s">
        <v>14875</v>
      </c>
      <c r="N1083">
        <v>230058</v>
      </c>
      <c r="Q1083" t="s">
        <v>248</v>
      </c>
      <c r="S1083" t="s">
        <v>8593</v>
      </c>
      <c r="T1083" t="s">
        <v>14878</v>
      </c>
      <c r="U1083" t="s">
        <v>227</v>
      </c>
      <c r="V1083" t="s">
        <v>14879</v>
      </c>
      <c r="X1083" t="s">
        <v>267</v>
      </c>
      <c r="Z1083" t="s">
        <v>229</v>
      </c>
      <c r="AB1083" t="s">
        <v>227</v>
      </c>
      <c r="AD1083" t="s">
        <v>227</v>
      </c>
      <c r="AG1083" t="s">
        <v>253</v>
      </c>
    </row>
    <row r="1084" spans="1:33">
      <c r="A1084" t="s">
        <v>14880</v>
      </c>
      <c r="B1084">
        <v>40337926</v>
      </c>
      <c r="C1084" t="s">
        <v>14881</v>
      </c>
      <c r="D1084" t="s">
        <v>14882</v>
      </c>
      <c r="E1084" t="s">
        <v>242</v>
      </c>
      <c r="F1084">
        <v>23</v>
      </c>
      <c r="G1084" t="s">
        <v>227</v>
      </c>
      <c r="H1084">
        <v>8190</v>
      </c>
      <c r="I1084" t="s">
        <v>9029</v>
      </c>
      <c r="J1084" t="s">
        <v>9028</v>
      </c>
      <c r="K1084" t="s">
        <v>9029</v>
      </c>
      <c r="L1084">
        <v>19970703</v>
      </c>
      <c r="M1084" t="s">
        <v>14880</v>
      </c>
      <c r="N1084">
        <v>230058</v>
      </c>
      <c r="Q1084" t="s">
        <v>248</v>
      </c>
      <c r="S1084" t="s">
        <v>8593</v>
      </c>
      <c r="T1084" t="s">
        <v>14721</v>
      </c>
      <c r="U1084" t="s">
        <v>227</v>
      </c>
      <c r="V1084" t="s">
        <v>14883</v>
      </c>
      <c r="X1084" t="s">
        <v>228</v>
      </c>
      <c r="Z1084" t="s">
        <v>229</v>
      </c>
      <c r="AG1084" t="s">
        <v>253</v>
      </c>
    </row>
    <row r="1085" spans="1:33">
      <c r="A1085" t="s">
        <v>14884</v>
      </c>
      <c r="B1085">
        <v>2938628</v>
      </c>
      <c r="C1085" t="s">
        <v>14885</v>
      </c>
      <c r="D1085" t="s">
        <v>14886</v>
      </c>
      <c r="E1085" t="s">
        <v>242</v>
      </c>
      <c r="F1085">
        <v>23</v>
      </c>
      <c r="G1085" t="s">
        <v>227</v>
      </c>
      <c r="H1085">
        <v>8190</v>
      </c>
      <c r="I1085" t="s">
        <v>9029</v>
      </c>
      <c r="J1085" t="s">
        <v>9028</v>
      </c>
      <c r="K1085" t="s">
        <v>9029</v>
      </c>
      <c r="L1085">
        <v>19341113</v>
      </c>
      <c r="M1085" t="s">
        <v>14884</v>
      </c>
      <c r="N1085">
        <v>230058</v>
      </c>
      <c r="Q1085" t="s">
        <v>248</v>
      </c>
      <c r="S1085" t="s">
        <v>8593</v>
      </c>
      <c r="T1085" t="s">
        <v>12976</v>
      </c>
      <c r="U1085" t="s">
        <v>227</v>
      </c>
      <c r="V1085" t="s">
        <v>14887</v>
      </c>
      <c r="X1085" t="s">
        <v>349</v>
      </c>
      <c r="Z1085" t="s">
        <v>229</v>
      </c>
      <c r="AG1085" t="s">
        <v>253</v>
      </c>
    </row>
    <row r="1086" spans="1:33">
      <c r="A1086" t="s">
        <v>14888</v>
      </c>
      <c r="B1086">
        <v>2941622</v>
      </c>
      <c r="C1086" t="s">
        <v>14889</v>
      </c>
      <c r="D1086" t="s">
        <v>14890</v>
      </c>
      <c r="E1086" t="s">
        <v>242</v>
      </c>
      <c r="F1086">
        <v>23</v>
      </c>
      <c r="G1086" t="s">
        <v>227</v>
      </c>
      <c r="H1086">
        <v>8190</v>
      </c>
      <c r="I1086" t="s">
        <v>9029</v>
      </c>
      <c r="J1086" t="s">
        <v>9028</v>
      </c>
      <c r="K1086" t="s">
        <v>9029</v>
      </c>
      <c r="L1086">
        <v>19620523</v>
      </c>
      <c r="M1086" t="s">
        <v>14888</v>
      </c>
      <c r="N1086">
        <v>230058</v>
      </c>
      <c r="Q1086" t="s">
        <v>248</v>
      </c>
      <c r="S1086" t="s">
        <v>8593</v>
      </c>
      <c r="T1086" t="s">
        <v>14772</v>
      </c>
      <c r="U1086" t="s">
        <v>227</v>
      </c>
      <c r="V1086" t="s">
        <v>14891</v>
      </c>
      <c r="X1086" t="s">
        <v>267</v>
      </c>
      <c r="Z1086" t="s">
        <v>229</v>
      </c>
      <c r="AG1086" t="s">
        <v>253</v>
      </c>
    </row>
    <row r="1087" spans="1:33">
      <c r="A1087" t="s">
        <v>14892</v>
      </c>
      <c r="B1087">
        <v>2939326</v>
      </c>
      <c r="C1087" t="s">
        <v>14893</v>
      </c>
      <c r="D1087" t="s">
        <v>14894</v>
      </c>
      <c r="E1087" t="s">
        <v>242</v>
      </c>
      <c r="F1087">
        <v>23</v>
      </c>
      <c r="G1087" t="s">
        <v>227</v>
      </c>
      <c r="H1087">
        <v>8190</v>
      </c>
      <c r="I1087" t="s">
        <v>9029</v>
      </c>
      <c r="J1087" t="s">
        <v>9028</v>
      </c>
      <c r="K1087" t="s">
        <v>9029</v>
      </c>
      <c r="L1087">
        <v>19610126</v>
      </c>
      <c r="M1087" t="s">
        <v>14892</v>
      </c>
      <c r="N1087">
        <v>230058</v>
      </c>
      <c r="Q1087" t="s">
        <v>248</v>
      </c>
      <c r="S1087" t="s">
        <v>8593</v>
      </c>
      <c r="T1087" t="s">
        <v>14666</v>
      </c>
      <c r="U1087" t="s">
        <v>227</v>
      </c>
      <c r="V1087" t="s">
        <v>14895</v>
      </c>
      <c r="X1087" t="s">
        <v>267</v>
      </c>
      <c r="Y1087" t="s">
        <v>14896</v>
      </c>
      <c r="Z1087" t="s">
        <v>680</v>
      </c>
      <c r="AG1087" t="s">
        <v>253</v>
      </c>
    </row>
    <row r="1088" spans="1:33">
      <c r="A1088" t="s">
        <v>14897</v>
      </c>
      <c r="B1088">
        <v>58190629</v>
      </c>
      <c r="C1088" t="s">
        <v>14898</v>
      </c>
      <c r="D1088" t="s">
        <v>14899</v>
      </c>
      <c r="E1088" t="s">
        <v>242</v>
      </c>
      <c r="F1088">
        <v>23</v>
      </c>
      <c r="G1088" t="s">
        <v>227</v>
      </c>
      <c r="H1088">
        <v>8190</v>
      </c>
      <c r="I1088" t="s">
        <v>9029</v>
      </c>
      <c r="J1088" t="s">
        <v>9028</v>
      </c>
      <c r="K1088" t="s">
        <v>9029</v>
      </c>
      <c r="L1088">
        <v>19930422</v>
      </c>
      <c r="M1088" t="s">
        <v>14897</v>
      </c>
      <c r="N1088">
        <v>230058</v>
      </c>
      <c r="Q1088" t="s">
        <v>248</v>
      </c>
      <c r="S1088" t="s">
        <v>8593</v>
      </c>
      <c r="T1088" t="s">
        <v>13680</v>
      </c>
      <c r="U1088" t="s">
        <v>227</v>
      </c>
      <c r="V1088" t="s">
        <v>14900</v>
      </c>
      <c r="X1088" t="s">
        <v>267</v>
      </c>
      <c r="Z1088" t="s">
        <v>229</v>
      </c>
      <c r="AG1088" t="s">
        <v>253</v>
      </c>
    </row>
    <row r="1089" spans="1:34">
      <c r="A1089" t="s">
        <v>14901</v>
      </c>
      <c r="B1089">
        <v>39367129</v>
      </c>
      <c r="C1089" t="s">
        <v>14902</v>
      </c>
      <c r="D1089" t="s">
        <v>14903</v>
      </c>
      <c r="E1089" t="s">
        <v>242</v>
      </c>
      <c r="F1089">
        <v>23</v>
      </c>
      <c r="G1089" t="s">
        <v>227</v>
      </c>
      <c r="H1089">
        <v>8190</v>
      </c>
      <c r="I1089" t="s">
        <v>9029</v>
      </c>
      <c r="J1089" t="s">
        <v>9028</v>
      </c>
      <c r="K1089" t="s">
        <v>9029</v>
      </c>
      <c r="L1089">
        <v>19950722</v>
      </c>
      <c r="M1089" t="s">
        <v>14901</v>
      </c>
      <c r="N1089">
        <v>230058</v>
      </c>
      <c r="Q1089" t="s">
        <v>248</v>
      </c>
      <c r="S1089" t="s">
        <v>8593</v>
      </c>
      <c r="T1089" t="s">
        <v>14794</v>
      </c>
      <c r="U1089" t="s">
        <v>227</v>
      </c>
      <c r="V1089" t="s">
        <v>14904</v>
      </c>
      <c r="X1089" t="s">
        <v>267</v>
      </c>
      <c r="Z1089" t="s">
        <v>229</v>
      </c>
      <c r="AG1089" t="s">
        <v>253</v>
      </c>
    </row>
    <row r="1090" spans="1:34">
      <c r="A1090" t="s">
        <v>15077</v>
      </c>
      <c r="B1090">
        <v>39665534</v>
      </c>
      <c r="C1090" t="s">
        <v>15078</v>
      </c>
      <c r="D1090" t="s">
        <v>15079</v>
      </c>
      <c r="E1090" t="s">
        <v>242</v>
      </c>
      <c r="F1090">
        <v>23</v>
      </c>
      <c r="G1090" t="s">
        <v>227</v>
      </c>
      <c r="H1090">
        <v>29523</v>
      </c>
      <c r="I1090" t="s">
        <v>9098</v>
      </c>
      <c r="J1090" t="s">
        <v>9097</v>
      </c>
      <c r="K1090" t="s">
        <v>9097</v>
      </c>
      <c r="L1090">
        <v>19931211</v>
      </c>
      <c r="M1090" t="s">
        <v>15077</v>
      </c>
      <c r="N1090">
        <v>230422</v>
      </c>
      <c r="Q1090" t="s">
        <v>248</v>
      </c>
      <c r="S1090" t="s">
        <v>8593</v>
      </c>
      <c r="T1090" t="s">
        <v>15080</v>
      </c>
      <c r="U1090" t="s">
        <v>227</v>
      </c>
      <c r="V1090" t="s">
        <v>15081</v>
      </c>
      <c r="X1090" t="s">
        <v>228</v>
      </c>
      <c r="Z1090" t="s">
        <v>229</v>
      </c>
      <c r="AB1090" t="s">
        <v>227</v>
      </c>
      <c r="AD1090" t="s">
        <v>227</v>
      </c>
      <c r="AG1090" t="s">
        <v>253</v>
      </c>
    </row>
    <row r="1091" spans="1:34">
      <c r="A1091" t="s">
        <v>15082</v>
      </c>
      <c r="B1091">
        <v>78188739</v>
      </c>
      <c r="C1091" t="s">
        <v>15083</v>
      </c>
      <c r="D1091" t="s">
        <v>15084</v>
      </c>
      <c r="E1091" t="s">
        <v>242</v>
      </c>
      <c r="F1091">
        <v>23</v>
      </c>
      <c r="G1091" t="s">
        <v>227</v>
      </c>
      <c r="H1091">
        <v>29523</v>
      </c>
      <c r="I1091" t="s">
        <v>9098</v>
      </c>
      <c r="J1091" t="s">
        <v>9097</v>
      </c>
      <c r="K1091" t="s">
        <v>9097</v>
      </c>
      <c r="L1091">
        <v>19920830</v>
      </c>
      <c r="M1091" t="s">
        <v>15082</v>
      </c>
      <c r="N1091">
        <v>230422</v>
      </c>
      <c r="Q1091" t="s">
        <v>248</v>
      </c>
      <c r="S1091" t="s">
        <v>8593</v>
      </c>
      <c r="T1091" t="s">
        <v>15080</v>
      </c>
      <c r="U1091" t="s">
        <v>227</v>
      </c>
      <c r="V1091" t="s">
        <v>15085</v>
      </c>
      <c r="X1091" t="s">
        <v>228</v>
      </c>
      <c r="Z1091" t="s">
        <v>229</v>
      </c>
      <c r="AG1091" t="s">
        <v>253</v>
      </c>
    </row>
    <row r="1092" spans="1:34">
      <c r="A1092" t="s">
        <v>15086</v>
      </c>
      <c r="B1092">
        <v>39724530</v>
      </c>
      <c r="C1092" t="s">
        <v>15087</v>
      </c>
      <c r="D1092" t="s">
        <v>15088</v>
      </c>
      <c r="E1092" t="s">
        <v>242</v>
      </c>
      <c r="F1092">
        <v>23</v>
      </c>
      <c r="G1092" t="s">
        <v>227</v>
      </c>
      <c r="H1092">
        <v>29523</v>
      </c>
      <c r="I1092" t="s">
        <v>9098</v>
      </c>
      <c r="J1092" t="s">
        <v>9097</v>
      </c>
      <c r="K1092" t="s">
        <v>9097</v>
      </c>
      <c r="L1092">
        <v>19950423</v>
      </c>
      <c r="M1092" t="s">
        <v>15086</v>
      </c>
      <c r="N1092">
        <v>230422</v>
      </c>
      <c r="Q1092" t="s">
        <v>248</v>
      </c>
      <c r="S1092" t="s">
        <v>8593</v>
      </c>
      <c r="T1092" t="s">
        <v>15089</v>
      </c>
      <c r="U1092" t="s">
        <v>227</v>
      </c>
      <c r="V1092" t="s">
        <v>15090</v>
      </c>
      <c r="X1092" t="s">
        <v>228</v>
      </c>
      <c r="Z1092" t="s">
        <v>229</v>
      </c>
      <c r="AG1092" t="s">
        <v>253</v>
      </c>
    </row>
    <row r="1093" spans="1:34">
      <c r="A1093" t="s">
        <v>15091</v>
      </c>
      <c r="B1093">
        <v>66944534</v>
      </c>
      <c r="C1093" t="s">
        <v>15092</v>
      </c>
      <c r="D1093" t="s">
        <v>15093</v>
      </c>
      <c r="E1093" t="s">
        <v>242</v>
      </c>
      <c r="F1093">
        <v>23</v>
      </c>
      <c r="G1093" t="s">
        <v>227</v>
      </c>
      <c r="H1093">
        <v>29523</v>
      </c>
      <c r="I1093" t="s">
        <v>9098</v>
      </c>
      <c r="J1093" t="s">
        <v>9097</v>
      </c>
      <c r="K1093" t="s">
        <v>9097</v>
      </c>
      <c r="L1093">
        <v>19970419</v>
      </c>
      <c r="M1093" t="s">
        <v>15091</v>
      </c>
      <c r="N1093">
        <v>230422</v>
      </c>
      <c r="Q1093" t="s">
        <v>248</v>
      </c>
      <c r="S1093" t="s">
        <v>8593</v>
      </c>
      <c r="T1093" t="s">
        <v>9099</v>
      </c>
      <c r="U1093" t="s">
        <v>227</v>
      </c>
      <c r="V1093" t="s">
        <v>15094</v>
      </c>
      <c r="W1093" t="s">
        <v>15095</v>
      </c>
      <c r="X1093" t="s">
        <v>228</v>
      </c>
      <c r="Z1093" t="s">
        <v>229</v>
      </c>
      <c r="AB1093" t="s">
        <v>227</v>
      </c>
      <c r="AD1093" t="s">
        <v>560</v>
      </c>
      <c r="AG1093" t="s">
        <v>253</v>
      </c>
    </row>
    <row r="1094" spans="1:34">
      <c r="A1094" t="s">
        <v>15096</v>
      </c>
      <c r="B1094">
        <v>78193028</v>
      </c>
      <c r="C1094" t="s">
        <v>15097</v>
      </c>
      <c r="D1094" t="s">
        <v>15098</v>
      </c>
      <c r="E1094" t="s">
        <v>242</v>
      </c>
      <c r="F1094">
        <v>23</v>
      </c>
      <c r="G1094" t="s">
        <v>227</v>
      </c>
      <c r="H1094">
        <v>29523</v>
      </c>
      <c r="I1094" t="s">
        <v>9098</v>
      </c>
      <c r="J1094" t="s">
        <v>9097</v>
      </c>
      <c r="K1094" t="s">
        <v>9097</v>
      </c>
      <c r="L1094">
        <v>19921125</v>
      </c>
      <c r="M1094" t="s">
        <v>15096</v>
      </c>
      <c r="N1094">
        <v>230422</v>
      </c>
      <c r="Q1094" t="s">
        <v>248</v>
      </c>
      <c r="S1094" t="s">
        <v>8593</v>
      </c>
      <c r="T1094" t="s">
        <v>15080</v>
      </c>
      <c r="U1094" t="s">
        <v>227</v>
      </c>
      <c r="V1094" t="s">
        <v>15099</v>
      </c>
      <c r="X1094" t="s">
        <v>228</v>
      </c>
      <c r="Z1094" t="s">
        <v>229</v>
      </c>
      <c r="AG1094" t="s">
        <v>253</v>
      </c>
    </row>
    <row r="1095" spans="1:34">
      <c r="A1095" t="s">
        <v>15100</v>
      </c>
      <c r="B1095">
        <v>85588943</v>
      </c>
      <c r="C1095" t="s">
        <v>15101</v>
      </c>
      <c r="D1095" t="s">
        <v>15102</v>
      </c>
      <c r="E1095" t="s">
        <v>242</v>
      </c>
      <c r="F1095">
        <v>23</v>
      </c>
      <c r="G1095" t="s">
        <v>227</v>
      </c>
      <c r="H1095">
        <v>29523</v>
      </c>
      <c r="I1095" t="s">
        <v>9098</v>
      </c>
      <c r="J1095" t="s">
        <v>9097</v>
      </c>
      <c r="K1095" t="s">
        <v>9097</v>
      </c>
      <c r="L1095">
        <v>19691116</v>
      </c>
      <c r="M1095" t="s">
        <v>15100</v>
      </c>
      <c r="N1095">
        <v>230422</v>
      </c>
      <c r="Q1095" t="s">
        <v>248</v>
      </c>
      <c r="S1095" t="s">
        <v>8593</v>
      </c>
      <c r="T1095" t="s">
        <v>15103</v>
      </c>
      <c r="U1095" t="s">
        <v>227</v>
      </c>
      <c r="V1095" t="s">
        <v>15104</v>
      </c>
      <c r="X1095" t="s">
        <v>228</v>
      </c>
      <c r="Z1095" t="s">
        <v>229</v>
      </c>
      <c r="AG1095" t="s">
        <v>253</v>
      </c>
    </row>
    <row r="1096" spans="1:34">
      <c r="A1096" t="s">
        <v>15105</v>
      </c>
      <c r="B1096">
        <v>90347225</v>
      </c>
      <c r="C1096" t="s">
        <v>15106</v>
      </c>
      <c r="D1096" t="s">
        <v>15107</v>
      </c>
      <c r="E1096" t="s">
        <v>242</v>
      </c>
      <c r="F1096">
        <v>23</v>
      </c>
      <c r="G1096" t="s">
        <v>227</v>
      </c>
      <c r="H1096">
        <v>29523</v>
      </c>
      <c r="I1096" t="s">
        <v>9098</v>
      </c>
      <c r="J1096" t="s">
        <v>9097</v>
      </c>
      <c r="K1096" t="s">
        <v>9097</v>
      </c>
      <c r="L1096">
        <v>19940720</v>
      </c>
      <c r="M1096" t="s">
        <v>15105</v>
      </c>
      <c r="N1096">
        <v>230422</v>
      </c>
      <c r="Q1096" t="s">
        <v>248</v>
      </c>
      <c r="S1096" t="s">
        <v>8593</v>
      </c>
      <c r="T1096" t="s">
        <v>9107</v>
      </c>
      <c r="U1096" t="s">
        <v>227</v>
      </c>
      <c r="V1096" t="s">
        <v>9108</v>
      </c>
      <c r="X1096" t="s">
        <v>228</v>
      </c>
      <c r="Z1096" t="s">
        <v>229</v>
      </c>
      <c r="AG1096" t="s">
        <v>253</v>
      </c>
    </row>
    <row r="1097" spans="1:34">
      <c r="A1097" t="s">
        <v>15108</v>
      </c>
      <c r="B1097">
        <v>3102915</v>
      </c>
      <c r="C1097" t="s">
        <v>15109</v>
      </c>
      <c r="D1097" t="s">
        <v>15110</v>
      </c>
      <c r="E1097" t="s">
        <v>242</v>
      </c>
      <c r="F1097">
        <v>23</v>
      </c>
      <c r="G1097" t="s">
        <v>227</v>
      </c>
      <c r="H1097">
        <v>29523</v>
      </c>
      <c r="I1097" t="s">
        <v>9098</v>
      </c>
      <c r="J1097" t="s">
        <v>9097</v>
      </c>
      <c r="K1097" t="s">
        <v>9097</v>
      </c>
      <c r="L1097">
        <v>19840710</v>
      </c>
      <c r="M1097" t="s">
        <v>15108</v>
      </c>
      <c r="N1097">
        <v>230422</v>
      </c>
      <c r="Q1097" t="s">
        <v>248</v>
      </c>
      <c r="S1097" t="s">
        <v>8593</v>
      </c>
      <c r="T1097" t="s">
        <v>9107</v>
      </c>
      <c r="U1097" t="s">
        <v>227</v>
      </c>
      <c r="V1097" t="s">
        <v>9108</v>
      </c>
      <c r="X1097" t="s">
        <v>228</v>
      </c>
      <c r="Y1097" t="s">
        <v>15111</v>
      </c>
      <c r="Z1097" t="s">
        <v>680</v>
      </c>
      <c r="AA1097" t="s">
        <v>15112</v>
      </c>
      <c r="AB1097" t="s">
        <v>1073</v>
      </c>
      <c r="AD1097" t="s">
        <v>15113</v>
      </c>
      <c r="AF1097" t="s">
        <v>2545</v>
      </c>
      <c r="AG1097" t="s">
        <v>253</v>
      </c>
      <c r="AH1097" t="s">
        <v>15114</v>
      </c>
    </row>
    <row r="1098" spans="1:34">
      <c r="A1098" t="s">
        <v>15115</v>
      </c>
      <c r="B1098">
        <v>78193432</v>
      </c>
      <c r="C1098" t="s">
        <v>15116</v>
      </c>
      <c r="D1098" t="s">
        <v>15117</v>
      </c>
      <c r="E1098" t="s">
        <v>242</v>
      </c>
      <c r="F1098">
        <v>23</v>
      </c>
      <c r="G1098" t="s">
        <v>227</v>
      </c>
      <c r="H1098">
        <v>29523</v>
      </c>
      <c r="I1098" t="s">
        <v>9098</v>
      </c>
      <c r="J1098" t="s">
        <v>9097</v>
      </c>
      <c r="K1098" t="s">
        <v>9097</v>
      </c>
      <c r="L1098">
        <v>19900709</v>
      </c>
      <c r="M1098" t="s">
        <v>15115</v>
      </c>
      <c r="N1098">
        <v>230422</v>
      </c>
      <c r="Q1098" t="s">
        <v>248</v>
      </c>
      <c r="S1098" t="s">
        <v>8593</v>
      </c>
      <c r="T1098" t="s">
        <v>15080</v>
      </c>
      <c r="U1098" t="s">
        <v>227</v>
      </c>
      <c r="V1098" t="s">
        <v>15081</v>
      </c>
      <c r="X1098" t="s">
        <v>228</v>
      </c>
      <c r="Z1098" t="s">
        <v>229</v>
      </c>
      <c r="AG1098" t="s">
        <v>253</v>
      </c>
    </row>
    <row r="1099" spans="1:34">
      <c r="A1099" t="s">
        <v>15118</v>
      </c>
      <c r="B1099">
        <v>97452431</v>
      </c>
      <c r="C1099" t="s">
        <v>15119</v>
      </c>
      <c r="D1099" t="s">
        <v>15120</v>
      </c>
      <c r="E1099" t="s">
        <v>242</v>
      </c>
      <c r="F1099">
        <v>23</v>
      </c>
      <c r="G1099" t="s">
        <v>227</v>
      </c>
      <c r="H1099">
        <v>29523</v>
      </c>
      <c r="I1099" t="s">
        <v>9098</v>
      </c>
      <c r="J1099" t="s">
        <v>9097</v>
      </c>
      <c r="K1099" t="s">
        <v>9097</v>
      </c>
      <c r="L1099">
        <v>19870902</v>
      </c>
      <c r="M1099" t="s">
        <v>15118</v>
      </c>
      <c r="N1099">
        <v>230422</v>
      </c>
      <c r="Q1099" t="s">
        <v>248</v>
      </c>
      <c r="S1099" t="s">
        <v>8593</v>
      </c>
      <c r="T1099" t="s">
        <v>15121</v>
      </c>
      <c r="U1099" t="s">
        <v>227</v>
      </c>
      <c r="V1099" t="s">
        <v>15122</v>
      </c>
      <c r="W1099" t="s">
        <v>15123</v>
      </c>
      <c r="X1099" t="s">
        <v>228</v>
      </c>
      <c r="Z1099" t="s">
        <v>229</v>
      </c>
      <c r="AB1099" t="s">
        <v>265</v>
      </c>
      <c r="AD1099" t="s">
        <v>265</v>
      </c>
      <c r="AG1099" t="s">
        <v>253</v>
      </c>
    </row>
    <row r="1100" spans="1:34">
      <c r="A1100" t="s">
        <v>15124</v>
      </c>
      <c r="B1100">
        <v>78188941</v>
      </c>
      <c r="C1100" t="s">
        <v>15125</v>
      </c>
      <c r="D1100" t="s">
        <v>15126</v>
      </c>
      <c r="E1100" t="s">
        <v>242</v>
      </c>
      <c r="F1100">
        <v>23</v>
      </c>
      <c r="G1100" t="s">
        <v>227</v>
      </c>
      <c r="H1100">
        <v>29523</v>
      </c>
      <c r="I1100" t="s">
        <v>9098</v>
      </c>
      <c r="J1100" t="s">
        <v>9097</v>
      </c>
      <c r="K1100" t="s">
        <v>9097</v>
      </c>
      <c r="L1100">
        <v>19870129</v>
      </c>
      <c r="M1100" t="s">
        <v>15124</v>
      </c>
      <c r="N1100">
        <v>230422</v>
      </c>
      <c r="Q1100" t="s">
        <v>248</v>
      </c>
      <c r="S1100" t="s">
        <v>8593</v>
      </c>
      <c r="T1100" t="s">
        <v>15127</v>
      </c>
      <c r="U1100" t="s">
        <v>227</v>
      </c>
      <c r="V1100" t="s">
        <v>15128</v>
      </c>
      <c r="X1100" t="s">
        <v>228</v>
      </c>
      <c r="Z1100" t="s">
        <v>229</v>
      </c>
      <c r="AG1100" t="s">
        <v>253</v>
      </c>
    </row>
    <row r="1101" spans="1:34">
      <c r="A1101" t="s">
        <v>15129</v>
      </c>
      <c r="B1101">
        <v>3103077</v>
      </c>
      <c r="C1101" t="s">
        <v>15130</v>
      </c>
      <c r="D1101" t="s">
        <v>15131</v>
      </c>
      <c r="E1101" t="s">
        <v>242</v>
      </c>
      <c r="F1101">
        <v>23</v>
      </c>
      <c r="G1101" t="s">
        <v>227</v>
      </c>
      <c r="H1101">
        <v>29523</v>
      </c>
      <c r="I1101" t="s">
        <v>9098</v>
      </c>
      <c r="J1101" t="s">
        <v>9097</v>
      </c>
      <c r="K1101" t="s">
        <v>9097</v>
      </c>
      <c r="L1101">
        <v>19800515</v>
      </c>
      <c r="M1101" t="s">
        <v>15129</v>
      </c>
      <c r="N1101">
        <v>230422</v>
      </c>
      <c r="Q1101" t="s">
        <v>248</v>
      </c>
      <c r="S1101" t="s">
        <v>8593</v>
      </c>
      <c r="T1101" t="s">
        <v>15080</v>
      </c>
      <c r="U1101" t="s">
        <v>227</v>
      </c>
      <c r="V1101" t="s">
        <v>15132</v>
      </c>
      <c r="X1101" t="s">
        <v>228</v>
      </c>
      <c r="Z1101" t="s">
        <v>229</v>
      </c>
      <c r="AG1101" t="s">
        <v>253</v>
      </c>
    </row>
    <row r="1102" spans="1:34">
      <c r="A1102" t="s">
        <v>15133</v>
      </c>
      <c r="B1102">
        <v>40251315</v>
      </c>
      <c r="C1102" t="s">
        <v>15134</v>
      </c>
      <c r="D1102" t="s">
        <v>6774</v>
      </c>
      <c r="E1102" t="s">
        <v>242</v>
      </c>
      <c r="F1102">
        <v>23</v>
      </c>
      <c r="G1102" t="s">
        <v>227</v>
      </c>
      <c r="H1102">
        <v>29523</v>
      </c>
      <c r="I1102" t="s">
        <v>9098</v>
      </c>
      <c r="J1102" t="s">
        <v>9097</v>
      </c>
      <c r="K1102" t="s">
        <v>9097</v>
      </c>
      <c r="L1102">
        <v>19960801</v>
      </c>
      <c r="M1102" t="s">
        <v>15133</v>
      </c>
      <c r="N1102">
        <v>230422</v>
      </c>
      <c r="Q1102" t="s">
        <v>248</v>
      </c>
      <c r="S1102" t="s">
        <v>8593</v>
      </c>
      <c r="T1102" t="s">
        <v>15080</v>
      </c>
      <c r="U1102" t="s">
        <v>227</v>
      </c>
      <c r="V1102" t="s">
        <v>15081</v>
      </c>
      <c r="W1102" t="s">
        <v>15135</v>
      </c>
      <c r="X1102" t="s">
        <v>228</v>
      </c>
      <c r="Z1102" t="s">
        <v>229</v>
      </c>
      <c r="AG1102" t="s">
        <v>253</v>
      </c>
    </row>
    <row r="1103" spans="1:34">
      <c r="A1103" t="s">
        <v>15136</v>
      </c>
      <c r="B1103">
        <v>35678938</v>
      </c>
      <c r="C1103" t="s">
        <v>15137</v>
      </c>
      <c r="D1103" t="s">
        <v>15138</v>
      </c>
      <c r="E1103" t="s">
        <v>242</v>
      </c>
      <c r="F1103">
        <v>23</v>
      </c>
      <c r="G1103" t="s">
        <v>227</v>
      </c>
      <c r="H1103">
        <v>29523</v>
      </c>
      <c r="I1103" t="s">
        <v>9098</v>
      </c>
      <c r="J1103" t="s">
        <v>9097</v>
      </c>
      <c r="K1103" t="s">
        <v>9097</v>
      </c>
      <c r="L1103">
        <v>19961001</v>
      </c>
      <c r="M1103" t="s">
        <v>15136</v>
      </c>
      <c r="N1103">
        <v>230422</v>
      </c>
      <c r="Q1103" t="s">
        <v>248</v>
      </c>
      <c r="S1103" t="s">
        <v>8593</v>
      </c>
      <c r="T1103" t="s">
        <v>15089</v>
      </c>
      <c r="U1103" t="s">
        <v>227</v>
      </c>
      <c r="V1103" t="s">
        <v>15139</v>
      </c>
      <c r="W1103" t="s">
        <v>15140</v>
      </c>
      <c r="X1103" t="s">
        <v>228</v>
      </c>
      <c r="Z1103" t="s">
        <v>229</v>
      </c>
      <c r="AG1103" t="s">
        <v>253</v>
      </c>
    </row>
    <row r="1104" spans="1:34">
      <c r="A1104" t="s">
        <v>15141</v>
      </c>
      <c r="B1104">
        <v>40138016</v>
      </c>
      <c r="C1104" t="s">
        <v>15142</v>
      </c>
      <c r="D1104" t="s">
        <v>15143</v>
      </c>
      <c r="E1104" t="s">
        <v>242</v>
      </c>
      <c r="F1104">
        <v>23</v>
      </c>
      <c r="G1104" t="s">
        <v>227</v>
      </c>
      <c r="H1104">
        <v>29523</v>
      </c>
      <c r="I1104" t="s">
        <v>9098</v>
      </c>
      <c r="J1104" t="s">
        <v>9097</v>
      </c>
      <c r="K1104" t="s">
        <v>9097</v>
      </c>
      <c r="L1104">
        <v>19960909</v>
      </c>
      <c r="M1104" t="s">
        <v>15141</v>
      </c>
      <c r="N1104">
        <v>230422</v>
      </c>
      <c r="Q1104" t="s">
        <v>248</v>
      </c>
      <c r="S1104" t="s">
        <v>8593</v>
      </c>
      <c r="T1104" t="s">
        <v>15080</v>
      </c>
      <c r="U1104" t="s">
        <v>227</v>
      </c>
      <c r="V1104" t="s">
        <v>15144</v>
      </c>
      <c r="X1104" t="s">
        <v>228</v>
      </c>
      <c r="Z1104" t="s">
        <v>229</v>
      </c>
      <c r="AG1104" t="s">
        <v>253</v>
      </c>
    </row>
    <row r="1105" spans="1:35">
      <c r="A1105" t="s">
        <v>15497</v>
      </c>
      <c r="B1105">
        <v>76774738</v>
      </c>
      <c r="C1105" t="s">
        <v>15498</v>
      </c>
      <c r="D1105" t="s">
        <v>15499</v>
      </c>
      <c r="E1105" t="s">
        <v>242</v>
      </c>
      <c r="F1105">
        <v>23</v>
      </c>
      <c r="G1105" t="s">
        <v>227</v>
      </c>
      <c r="H1105">
        <v>8189</v>
      </c>
      <c r="I1105" t="s">
        <v>9239</v>
      </c>
      <c r="J1105" t="s">
        <v>9238</v>
      </c>
      <c r="K1105" t="s">
        <v>9239</v>
      </c>
      <c r="L1105">
        <v>19840506</v>
      </c>
      <c r="M1105" t="s">
        <v>15497</v>
      </c>
      <c r="N1105">
        <v>230057</v>
      </c>
      <c r="O1105" t="s">
        <v>247</v>
      </c>
      <c r="Q1105" t="s">
        <v>248</v>
      </c>
      <c r="S1105" t="s">
        <v>8593</v>
      </c>
      <c r="T1105" t="s">
        <v>15500</v>
      </c>
      <c r="U1105" t="s">
        <v>227</v>
      </c>
      <c r="V1105" t="s">
        <v>15501</v>
      </c>
      <c r="W1105" t="s">
        <v>15502</v>
      </c>
      <c r="X1105" t="s">
        <v>267</v>
      </c>
      <c r="Z1105" t="s">
        <v>229</v>
      </c>
      <c r="AA1105" t="s">
        <v>15503</v>
      </c>
      <c r="AB1105" t="s">
        <v>2147</v>
      </c>
      <c r="AD1105" t="s">
        <v>2147</v>
      </c>
      <c r="AF1105" t="s">
        <v>15504</v>
      </c>
      <c r="AG1105" t="s">
        <v>15505</v>
      </c>
      <c r="AH1105" t="s">
        <v>15506</v>
      </c>
      <c r="AI1105" t="s">
        <v>15507</v>
      </c>
    </row>
    <row r="1106" spans="1:35">
      <c r="A1106" t="s">
        <v>15508</v>
      </c>
      <c r="B1106">
        <v>2936727</v>
      </c>
      <c r="C1106" t="s">
        <v>15509</v>
      </c>
      <c r="D1106" t="s">
        <v>15510</v>
      </c>
      <c r="E1106" t="s">
        <v>242</v>
      </c>
      <c r="F1106">
        <v>23</v>
      </c>
      <c r="G1106" t="s">
        <v>227</v>
      </c>
      <c r="H1106">
        <v>8189</v>
      </c>
      <c r="I1106" t="s">
        <v>9239</v>
      </c>
      <c r="J1106" t="s">
        <v>9238</v>
      </c>
      <c r="K1106" t="s">
        <v>9239</v>
      </c>
      <c r="L1106">
        <v>19491009</v>
      </c>
      <c r="M1106" t="s">
        <v>15508</v>
      </c>
      <c r="N1106">
        <v>230057</v>
      </c>
      <c r="O1106" t="s">
        <v>247</v>
      </c>
      <c r="Q1106" t="s">
        <v>248</v>
      </c>
      <c r="S1106" t="s">
        <v>8593</v>
      </c>
      <c r="T1106" t="s">
        <v>9245</v>
      </c>
      <c r="U1106" t="s">
        <v>227</v>
      </c>
      <c r="V1106" t="s">
        <v>9246</v>
      </c>
      <c r="X1106" t="s">
        <v>343</v>
      </c>
      <c r="Z1106" t="s">
        <v>229</v>
      </c>
      <c r="AA1106" t="s">
        <v>15511</v>
      </c>
      <c r="AB1106" t="s">
        <v>227</v>
      </c>
      <c r="AD1106" t="s">
        <v>227</v>
      </c>
      <c r="AG1106" t="s">
        <v>253</v>
      </c>
    </row>
    <row r="1107" spans="1:35">
      <c r="A1107" t="s">
        <v>15512</v>
      </c>
      <c r="B1107">
        <v>2937425</v>
      </c>
      <c r="C1107" t="s">
        <v>15513</v>
      </c>
      <c r="D1107" t="s">
        <v>15514</v>
      </c>
      <c r="E1107" t="s">
        <v>242</v>
      </c>
      <c r="F1107">
        <v>23</v>
      </c>
      <c r="G1107" t="s">
        <v>227</v>
      </c>
      <c r="H1107">
        <v>8189</v>
      </c>
      <c r="I1107" t="s">
        <v>9239</v>
      </c>
      <c r="J1107" t="s">
        <v>9238</v>
      </c>
      <c r="K1107" t="s">
        <v>9239</v>
      </c>
      <c r="L1107">
        <v>19560515</v>
      </c>
      <c r="M1107" t="s">
        <v>15512</v>
      </c>
      <c r="N1107">
        <v>230057</v>
      </c>
      <c r="O1107" t="s">
        <v>247</v>
      </c>
      <c r="Q1107" t="s">
        <v>248</v>
      </c>
      <c r="S1107" t="s">
        <v>8593</v>
      </c>
      <c r="T1107" t="s">
        <v>10855</v>
      </c>
      <c r="U1107" t="s">
        <v>227</v>
      </c>
      <c r="V1107" t="s">
        <v>15515</v>
      </c>
      <c r="X1107" t="s">
        <v>349</v>
      </c>
      <c r="Z1107" t="s">
        <v>229</v>
      </c>
      <c r="AA1107" t="s">
        <v>15516</v>
      </c>
      <c r="AB1107" t="s">
        <v>227</v>
      </c>
      <c r="AD1107" t="s">
        <v>227</v>
      </c>
      <c r="AG1107" t="s">
        <v>253</v>
      </c>
    </row>
    <row r="1108" spans="1:35">
      <c r="A1108" t="s">
        <v>15517</v>
      </c>
      <c r="B1108">
        <v>2936525</v>
      </c>
      <c r="C1108" t="s">
        <v>15518</v>
      </c>
      <c r="D1108" t="s">
        <v>15519</v>
      </c>
      <c r="E1108" t="s">
        <v>242</v>
      </c>
      <c r="F1108">
        <v>23</v>
      </c>
      <c r="G1108" t="s">
        <v>227</v>
      </c>
      <c r="H1108">
        <v>8189</v>
      </c>
      <c r="I1108" t="s">
        <v>9239</v>
      </c>
      <c r="J1108" t="s">
        <v>9238</v>
      </c>
      <c r="K1108" t="s">
        <v>9239</v>
      </c>
      <c r="L1108">
        <v>19340616</v>
      </c>
      <c r="M1108" t="s">
        <v>15517</v>
      </c>
      <c r="N1108">
        <v>230057</v>
      </c>
      <c r="O1108" t="s">
        <v>247</v>
      </c>
      <c r="Q1108" t="s">
        <v>248</v>
      </c>
      <c r="S1108" t="s">
        <v>8593</v>
      </c>
      <c r="T1108" t="s">
        <v>15520</v>
      </c>
      <c r="U1108" t="s">
        <v>227</v>
      </c>
      <c r="V1108" t="s">
        <v>15521</v>
      </c>
      <c r="X1108" t="s">
        <v>349</v>
      </c>
      <c r="Z1108" t="s">
        <v>229</v>
      </c>
      <c r="AA1108" t="s">
        <v>15522</v>
      </c>
      <c r="AB1108" t="s">
        <v>227</v>
      </c>
      <c r="AD1108" t="s">
        <v>227</v>
      </c>
      <c r="AG1108" t="s">
        <v>253</v>
      </c>
    </row>
    <row r="1109" spans="1:35">
      <c r="A1109" t="s">
        <v>15523</v>
      </c>
      <c r="B1109">
        <v>2935827</v>
      </c>
      <c r="C1109" t="s">
        <v>15524</v>
      </c>
      <c r="D1109" t="s">
        <v>15525</v>
      </c>
      <c r="E1109" t="s">
        <v>242</v>
      </c>
      <c r="F1109">
        <v>23</v>
      </c>
      <c r="G1109" t="s">
        <v>227</v>
      </c>
      <c r="H1109">
        <v>8189</v>
      </c>
      <c r="I1109" t="s">
        <v>9239</v>
      </c>
      <c r="J1109" t="s">
        <v>9238</v>
      </c>
      <c r="K1109" t="s">
        <v>9239</v>
      </c>
      <c r="L1109">
        <v>19381125</v>
      </c>
      <c r="M1109" t="s">
        <v>15523</v>
      </c>
      <c r="N1109">
        <v>230057</v>
      </c>
      <c r="O1109" t="s">
        <v>247</v>
      </c>
      <c r="Q1109" t="s">
        <v>248</v>
      </c>
      <c r="S1109" t="s">
        <v>8593</v>
      </c>
      <c r="T1109" t="s">
        <v>15526</v>
      </c>
      <c r="U1109" t="s">
        <v>227</v>
      </c>
      <c r="V1109" t="s">
        <v>15527</v>
      </c>
      <c r="X1109" t="s">
        <v>343</v>
      </c>
      <c r="Z1109" t="s">
        <v>229</v>
      </c>
      <c r="AA1109" t="s">
        <v>15528</v>
      </c>
      <c r="AB1109" t="s">
        <v>227</v>
      </c>
      <c r="AD1109" t="s">
        <v>227</v>
      </c>
      <c r="AG1109" t="s">
        <v>253</v>
      </c>
    </row>
    <row r="1110" spans="1:35">
      <c r="A1110" t="s">
        <v>15529</v>
      </c>
      <c r="B1110">
        <v>2937728</v>
      </c>
      <c r="C1110" t="s">
        <v>15530</v>
      </c>
      <c r="D1110" t="s">
        <v>15531</v>
      </c>
      <c r="E1110" t="s">
        <v>262</v>
      </c>
      <c r="F1110">
        <v>23</v>
      </c>
      <c r="G1110" t="s">
        <v>227</v>
      </c>
      <c r="H1110">
        <v>8189</v>
      </c>
      <c r="I1110" t="s">
        <v>9239</v>
      </c>
      <c r="J1110" t="s">
        <v>9238</v>
      </c>
      <c r="K1110" t="s">
        <v>9239</v>
      </c>
      <c r="L1110">
        <v>19681011</v>
      </c>
      <c r="M1110" t="s">
        <v>15529</v>
      </c>
      <c r="N1110">
        <v>230057</v>
      </c>
      <c r="O1110" t="s">
        <v>247</v>
      </c>
      <c r="Q1110" t="s">
        <v>248</v>
      </c>
      <c r="S1110" t="s">
        <v>8593</v>
      </c>
      <c r="T1110" t="s">
        <v>15532</v>
      </c>
      <c r="U1110" t="s">
        <v>227</v>
      </c>
      <c r="V1110" t="s">
        <v>15533</v>
      </c>
      <c r="X1110" t="s">
        <v>267</v>
      </c>
      <c r="Z1110" t="s">
        <v>229</v>
      </c>
      <c r="AA1110" t="s">
        <v>15534</v>
      </c>
      <c r="AB1110" t="s">
        <v>227</v>
      </c>
      <c r="AD1110" t="s">
        <v>227</v>
      </c>
      <c r="AG1110" t="s">
        <v>253</v>
      </c>
    </row>
    <row r="1111" spans="1:35">
      <c r="A1111" t="s">
        <v>15535</v>
      </c>
      <c r="B1111">
        <v>2936929</v>
      </c>
      <c r="C1111" t="s">
        <v>15536</v>
      </c>
      <c r="D1111" t="s">
        <v>15537</v>
      </c>
      <c r="E1111" t="s">
        <v>242</v>
      </c>
      <c r="F1111">
        <v>23</v>
      </c>
      <c r="G1111" t="s">
        <v>227</v>
      </c>
      <c r="H1111">
        <v>8189</v>
      </c>
      <c r="I1111" t="s">
        <v>9239</v>
      </c>
      <c r="J1111" t="s">
        <v>9238</v>
      </c>
      <c r="K1111" t="s">
        <v>9239</v>
      </c>
      <c r="L1111">
        <v>19520705</v>
      </c>
      <c r="M1111" t="s">
        <v>15535</v>
      </c>
      <c r="N1111">
        <v>230057</v>
      </c>
      <c r="Q1111" t="s">
        <v>248</v>
      </c>
      <c r="S1111" t="s">
        <v>8593</v>
      </c>
      <c r="T1111" t="s">
        <v>15538</v>
      </c>
      <c r="U1111" t="s">
        <v>227</v>
      </c>
      <c r="V1111" t="s">
        <v>15539</v>
      </c>
      <c r="X1111" t="s">
        <v>228</v>
      </c>
      <c r="Z1111" t="s">
        <v>229</v>
      </c>
      <c r="AB1111" t="s">
        <v>227</v>
      </c>
      <c r="AD1111" t="s">
        <v>227</v>
      </c>
      <c r="AG1111" t="s">
        <v>253</v>
      </c>
    </row>
    <row r="1112" spans="1:35">
      <c r="A1112" t="s">
        <v>15540</v>
      </c>
      <c r="B1112">
        <v>2937223</v>
      </c>
      <c r="C1112" t="s">
        <v>15541</v>
      </c>
      <c r="D1112" t="s">
        <v>15542</v>
      </c>
      <c r="E1112" t="s">
        <v>242</v>
      </c>
      <c r="F1112">
        <v>23</v>
      </c>
      <c r="G1112" t="s">
        <v>227</v>
      </c>
      <c r="H1112">
        <v>8189</v>
      </c>
      <c r="I1112" t="s">
        <v>9239</v>
      </c>
      <c r="J1112" t="s">
        <v>9238</v>
      </c>
      <c r="K1112" t="s">
        <v>9239</v>
      </c>
      <c r="L1112">
        <v>19650204</v>
      </c>
      <c r="M1112" t="s">
        <v>15540</v>
      </c>
      <c r="N1112">
        <v>230057</v>
      </c>
      <c r="O1112" t="s">
        <v>247</v>
      </c>
      <c r="Q1112" t="s">
        <v>248</v>
      </c>
      <c r="S1112" t="s">
        <v>8593</v>
      </c>
      <c r="T1112" t="s">
        <v>15543</v>
      </c>
      <c r="U1112" t="s">
        <v>227</v>
      </c>
      <c r="V1112" t="s">
        <v>15544</v>
      </c>
      <c r="X1112" t="s">
        <v>267</v>
      </c>
      <c r="Z1112" t="s">
        <v>229</v>
      </c>
      <c r="AA1112" t="s">
        <v>15545</v>
      </c>
      <c r="AB1112" t="s">
        <v>227</v>
      </c>
      <c r="AD1112" t="s">
        <v>227</v>
      </c>
      <c r="AG1112" t="s">
        <v>253</v>
      </c>
    </row>
    <row r="1113" spans="1:35">
      <c r="A1113" t="s">
        <v>15546</v>
      </c>
      <c r="B1113">
        <v>2936020</v>
      </c>
      <c r="C1113" t="s">
        <v>15547</v>
      </c>
      <c r="D1113" t="s">
        <v>15548</v>
      </c>
      <c r="E1113" t="s">
        <v>242</v>
      </c>
      <c r="F1113">
        <v>23</v>
      </c>
      <c r="G1113" t="s">
        <v>227</v>
      </c>
      <c r="H1113">
        <v>8189</v>
      </c>
      <c r="I1113" t="s">
        <v>9239</v>
      </c>
      <c r="J1113" t="s">
        <v>9238</v>
      </c>
      <c r="K1113" t="s">
        <v>9239</v>
      </c>
      <c r="L1113">
        <v>19550518</v>
      </c>
      <c r="M1113" t="s">
        <v>15546</v>
      </c>
      <c r="N1113">
        <v>230057</v>
      </c>
      <c r="O1113" t="s">
        <v>247</v>
      </c>
      <c r="Q1113" t="s">
        <v>248</v>
      </c>
      <c r="S1113" t="s">
        <v>8593</v>
      </c>
      <c r="T1113" t="s">
        <v>15549</v>
      </c>
      <c r="U1113" t="s">
        <v>227</v>
      </c>
      <c r="V1113" t="s">
        <v>15550</v>
      </c>
      <c r="X1113" t="s">
        <v>267</v>
      </c>
      <c r="Z1113" t="s">
        <v>229</v>
      </c>
      <c r="AA1113" t="s">
        <v>15551</v>
      </c>
      <c r="AB1113" t="s">
        <v>227</v>
      </c>
      <c r="AD1113" t="s">
        <v>227</v>
      </c>
      <c r="AG1113" t="s">
        <v>253</v>
      </c>
    </row>
    <row r="1114" spans="1:35">
      <c r="A1114" t="s">
        <v>15552</v>
      </c>
      <c r="B1114">
        <v>2935726</v>
      </c>
      <c r="C1114" t="s">
        <v>9242</v>
      </c>
      <c r="D1114" t="s">
        <v>15553</v>
      </c>
      <c r="E1114" t="s">
        <v>242</v>
      </c>
      <c r="F1114">
        <v>23</v>
      </c>
      <c r="G1114" t="s">
        <v>227</v>
      </c>
      <c r="H1114">
        <v>8189</v>
      </c>
      <c r="I1114" t="s">
        <v>9239</v>
      </c>
      <c r="J1114" t="s">
        <v>9238</v>
      </c>
      <c r="K1114" t="s">
        <v>9239</v>
      </c>
      <c r="L1114">
        <v>19310503</v>
      </c>
      <c r="M1114" t="s">
        <v>15552</v>
      </c>
      <c r="N1114">
        <v>230057</v>
      </c>
      <c r="O1114" t="s">
        <v>247</v>
      </c>
      <c r="Q1114" t="s">
        <v>248</v>
      </c>
      <c r="S1114" t="s">
        <v>8593</v>
      </c>
      <c r="T1114" t="s">
        <v>9240</v>
      </c>
      <c r="U1114" t="s">
        <v>227</v>
      </c>
      <c r="V1114" t="s">
        <v>15554</v>
      </c>
      <c r="X1114" t="s">
        <v>267</v>
      </c>
      <c r="Z1114" t="s">
        <v>229</v>
      </c>
      <c r="AA1114" t="s">
        <v>15555</v>
      </c>
      <c r="AB1114" t="s">
        <v>227</v>
      </c>
      <c r="AD1114" t="s">
        <v>227</v>
      </c>
      <c r="AG1114" t="s">
        <v>253</v>
      </c>
    </row>
    <row r="1115" spans="1:35">
      <c r="A1115" t="s">
        <v>15556</v>
      </c>
      <c r="B1115">
        <v>2937122</v>
      </c>
      <c r="C1115" t="s">
        <v>15557</v>
      </c>
      <c r="D1115" t="s">
        <v>15558</v>
      </c>
      <c r="E1115" t="s">
        <v>242</v>
      </c>
      <c r="F1115">
        <v>23</v>
      </c>
      <c r="G1115" t="s">
        <v>227</v>
      </c>
      <c r="H1115">
        <v>8189</v>
      </c>
      <c r="I1115" t="s">
        <v>9239</v>
      </c>
      <c r="J1115" t="s">
        <v>9238</v>
      </c>
      <c r="K1115" t="s">
        <v>9239</v>
      </c>
      <c r="L1115">
        <v>19630502</v>
      </c>
      <c r="M1115" t="s">
        <v>15556</v>
      </c>
      <c r="N1115">
        <v>230057</v>
      </c>
      <c r="O1115" t="s">
        <v>247</v>
      </c>
      <c r="Q1115" t="s">
        <v>248</v>
      </c>
      <c r="S1115" t="s">
        <v>8593</v>
      </c>
      <c r="T1115" t="s">
        <v>15559</v>
      </c>
      <c r="U1115" t="s">
        <v>227</v>
      </c>
      <c r="V1115" t="s">
        <v>15560</v>
      </c>
      <c r="X1115" t="s">
        <v>267</v>
      </c>
      <c r="Z1115" t="s">
        <v>229</v>
      </c>
      <c r="AA1115" t="s">
        <v>15561</v>
      </c>
      <c r="AB1115" t="s">
        <v>227</v>
      </c>
      <c r="AD1115" t="s">
        <v>227</v>
      </c>
      <c r="AG1115" t="s">
        <v>253</v>
      </c>
    </row>
    <row r="1116" spans="1:35">
      <c r="A1116" t="s">
        <v>15562</v>
      </c>
      <c r="B1116">
        <v>72064928</v>
      </c>
      <c r="C1116" t="s">
        <v>15563</v>
      </c>
      <c r="D1116" t="s">
        <v>15564</v>
      </c>
      <c r="E1116" t="s">
        <v>242</v>
      </c>
      <c r="F1116">
        <v>23</v>
      </c>
      <c r="G1116" t="s">
        <v>227</v>
      </c>
      <c r="H1116">
        <v>8189</v>
      </c>
      <c r="I1116" t="s">
        <v>9239</v>
      </c>
      <c r="J1116" t="s">
        <v>9238</v>
      </c>
      <c r="K1116" t="s">
        <v>9239</v>
      </c>
      <c r="L1116">
        <v>19910817</v>
      </c>
      <c r="M1116" t="s">
        <v>15562</v>
      </c>
      <c r="N1116">
        <v>230057</v>
      </c>
      <c r="Q1116" t="s">
        <v>248</v>
      </c>
      <c r="S1116" t="s">
        <v>8593</v>
      </c>
      <c r="T1116" t="s">
        <v>15559</v>
      </c>
      <c r="U1116" t="s">
        <v>227</v>
      </c>
      <c r="V1116" t="s">
        <v>15565</v>
      </c>
      <c r="X1116" t="s">
        <v>267</v>
      </c>
      <c r="Z1116" t="s">
        <v>229</v>
      </c>
      <c r="AA1116" t="s">
        <v>15566</v>
      </c>
      <c r="AB1116" t="s">
        <v>227</v>
      </c>
      <c r="AC1116" t="s">
        <v>15567</v>
      </c>
      <c r="AD1116" t="s">
        <v>227</v>
      </c>
      <c r="AG1116" t="s">
        <v>253</v>
      </c>
    </row>
    <row r="1117" spans="1:35">
      <c r="A1117" t="s">
        <v>15568</v>
      </c>
      <c r="B1117">
        <v>2937021</v>
      </c>
      <c r="C1117" t="s">
        <v>15569</v>
      </c>
      <c r="D1117" t="s">
        <v>15570</v>
      </c>
      <c r="E1117" t="s">
        <v>242</v>
      </c>
      <c r="F1117">
        <v>23</v>
      </c>
      <c r="G1117" t="s">
        <v>227</v>
      </c>
      <c r="H1117">
        <v>8189</v>
      </c>
      <c r="I1117" t="s">
        <v>9239</v>
      </c>
      <c r="J1117" t="s">
        <v>9238</v>
      </c>
      <c r="K1117" t="s">
        <v>9239</v>
      </c>
      <c r="L1117">
        <v>19500719</v>
      </c>
      <c r="M1117" t="s">
        <v>15568</v>
      </c>
      <c r="N1117">
        <v>230057</v>
      </c>
      <c r="Q1117" t="s">
        <v>248</v>
      </c>
      <c r="S1117" t="s">
        <v>8593</v>
      </c>
      <c r="T1117" t="s">
        <v>15571</v>
      </c>
      <c r="U1117" t="s">
        <v>227</v>
      </c>
      <c r="V1117" t="s">
        <v>15572</v>
      </c>
      <c r="X1117" t="s">
        <v>228</v>
      </c>
      <c r="Z1117" t="s">
        <v>229</v>
      </c>
      <c r="AB1117" t="s">
        <v>227</v>
      </c>
      <c r="AD1117" t="s">
        <v>227</v>
      </c>
      <c r="AG1117" t="s">
        <v>253</v>
      </c>
    </row>
    <row r="1118" spans="1:35">
      <c r="A1118" t="s">
        <v>15573</v>
      </c>
      <c r="B1118">
        <v>2934220</v>
      </c>
      <c r="C1118" t="s">
        <v>15574</v>
      </c>
      <c r="D1118" t="s">
        <v>15575</v>
      </c>
      <c r="E1118" t="s">
        <v>242</v>
      </c>
      <c r="F1118">
        <v>23</v>
      </c>
      <c r="G1118" t="s">
        <v>227</v>
      </c>
      <c r="H1118">
        <v>8189</v>
      </c>
      <c r="I1118" t="s">
        <v>9239</v>
      </c>
      <c r="J1118" t="s">
        <v>9238</v>
      </c>
      <c r="K1118" t="s">
        <v>9239</v>
      </c>
      <c r="L1118">
        <v>19640429</v>
      </c>
      <c r="M1118" t="s">
        <v>15573</v>
      </c>
      <c r="N1118">
        <v>230057</v>
      </c>
      <c r="O1118" t="s">
        <v>247</v>
      </c>
      <c r="Q1118" t="s">
        <v>248</v>
      </c>
      <c r="S1118" t="s">
        <v>8593</v>
      </c>
      <c r="T1118" t="s">
        <v>15526</v>
      </c>
      <c r="U1118" t="s">
        <v>227</v>
      </c>
      <c r="V1118" t="s">
        <v>15576</v>
      </c>
      <c r="X1118" t="s">
        <v>349</v>
      </c>
      <c r="Z1118" t="s">
        <v>229</v>
      </c>
      <c r="AA1118" t="s">
        <v>15577</v>
      </c>
      <c r="AB1118" t="s">
        <v>227</v>
      </c>
      <c r="AD1118" t="s">
        <v>227</v>
      </c>
      <c r="AG1118" t="s">
        <v>253</v>
      </c>
    </row>
    <row r="1119" spans="1:35">
      <c r="A1119" t="s">
        <v>15578</v>
      </c>
      <c r="B1119">
        <v>2936828</v>
      </c>
      <c r="C1119" t="s">
        <v>15579</v>
      </c>
      <c r="D1119" t="s">
        <v>15580</v>
      </c>
      <c r="E1119" t="s">
        <v>242</v>
      </c>
      <c r="F1119">
        <v>23</v>
      </c>
      <c r="G1119" t="s">
        <v>227</v>
      </c>
      <c r="H1119">
        <v>8189</v>
      </c>
      <c r="I1119" t="s">
        <v>9239</v>
      </c>
      <c r="J1119" t="s">
        <v>9238</v>
      </c>
      <c r="K1119" t="s">
        <v>9239</v>
      </c>
      <c r="L1119">
        <v>19630514</v>
      </c>
      <c r="M1119" t="s">
        <v>15578</v>
      </c>
      <c r="N1119">
        <v>230057</v>
      </c>
      <c r="O1119" t="s">
        <v>247</v>
      </c>
      <c r="Q1119" t="s">
        <v>248</v>
      </c>
      <c r="S1119" t="s">
        <v>8593</v>
      </c>
      <c r="T1119" t="s">
        <v>15581</v>
      </c>
      <c r="U1119" t="s">
        <v>227</v>
      </c>
      <c r="V1119" t="s">
        <v>15582</v>
      </c>
      <c r="X1119" t="s">
        <v>267</v>
      </c>
      <c r="Z1119" t="s">
        <v>229</v>
      </c>
      <c r="AA1119" t="s">
        <v>15583</v>
      </c>
      <c r="AB1119" t="s">
        <v>227</v>
      </c>
      <c r="AD1119" t="s">
        <v>227</v>
      </c>
      <c r="AG1119" t="s">
        <v>253</v>
      </c>
    </row>
    <row r="1120" spans="1:35">
      <c r="A1120" t="s">
        <v>15584</v>
      </c>
      <c r="B1120">
        <v>2935625</v>
      </c>
      <c r="C1120" t="s">
        <v>15585</v>
      </c>
      <c r="D1120" t="s">
        <v>15586</v>
      </c>
      <c r="E1120" t="s">
        <v>242</v>
      </c>
      <c r="F1120">
        <v>23</v>
      </c>
      <c r="G1120" t="s">
        <v>227</v>
      </c>
      <c r="H1120">
        <v>8189</v>
      </c>
      <c r="I1120" t="s">
        <v>9239</v>
      </c>
      <c r="J1120" t="s">
        <v>9238</v>
      </c>
      <c r="K1120" t="s">
        <v>9239</v>
      </c>
      <c r="L1120">
        <v>19301005</v>
      </c>
      <c r="M1120" t="s">
        <v>15584</v>
      </c>
      <c r="N1120">
        <v>230057</v>
      </c>
      <c r="O1120" t="s">
        <v>247</v>
      </c>
      <c r="Q1120" t="s">
        <v>248</v>
      </c>
      <c r="S1120" t="s">
        <v>8593</v>
      </c>
      <c r="T1120" t="s">
        <v>15587</v>
      </c>
      <c r="U1120" t="s">
        <v>227</v>
      </c>
      <c r="V1120" t="s">
        <v>15588</v>
      </c>
      <c r="X1120" t="s">
        <v>267</v>
      </c>
      <c r="Z1120" t="s">
        <v>229</v>
      </c>
      <c r="AA1120" t="s">
        <v>15589</v>
      </c>
      <c r="AB1120" t="s">
        <v>227</v>
      </c>
      <c r="AD1120" t="s">
        <v>227</v>
      </c>
      <c r="AG1120" t="s">
        <v>253</v>
      </c>
    </row>
    <row r="1121" spans="1:35">
      <c r="A1121" t="s">
        <v>15590</v>
      </c>
      <c r="B1121">
        <v>2937526</v>
      </c>
      <c r="C1121" t="s">
        <v>15591</v>
      </c>
      <c r="D1121" t="s">
        <v>15592</v>
      </c>
      <c r="E1121" t="s">
        <v>242</v>
      </c>
      <c r="F1121">
        <v>23</v>
      </c>
      <c r="G1121" t="s">
        <v>227</v>
      </c>
      <c r="H1121">
        <v>8189</v>
      </c>
      <c r="I1121" t="s">
        <v>9239</v>
      </c>
      <c r="J1121" t="s">
        <v>9238</v>
      </c>
      <c r="K1121" t="s">
        <v>9239</v>
      </c>
      <c r="L1121">
        <v>19650424</v>
      </c>
      <c r="M1121" t="s">
        <v>15590</v>
      </c>
      <c r="N1121">
        <v>230057</v>
      </c>
      <c r="O1121" t="s">
        <v>247</v>
      </c>
      <c r="Q1121" t="s">
        <v>248</v>
      </c>
      <c r="S1121" t="s">
        <v>8593</v>
      </c>
      <c r="T1121" t="s">
        <v>15593</v>
      </c>
      <c r="U1121" t="s">
        <v>227</v>
      </c>
      <c r="V1121" t="s">
        <v>15594</v>
      </c>
      <c r="X1121" t="s">
        <v>267</v>
      </c>
      <c r="Z1121" t="s">
        <v>229</v>
      </c>
      <c r="AA1121" t="s">
        <v>15595</v>
      </c>
      <c r="AB1121" t="s">
        <v>227</v>
      </c>
      <c r="AD1121" t="s">
        <v>227</v>
      </c>
      <c r="AG1121" t="s">
        <v>253</v>
      </c>
    </row>
    <row r="1122" spans="1:35">
      <c r="A1122" t="s">
        <v>15806</v>
      </c>
      <c r="B1122">
        <v>89242126</v>
      </c>
      <c r="C1122" t="s">
        <v>15807</v>
      </c>
      <c r="D1122" t="s">
        <v>15808</v>
      </c>
      <c r="E1122" t="s">
        <v>242</v>
      </c>
      <c r="F1122">
        <v>23</v>
      </c>
      <c r="G1122" t="s">
        <v>227</v>
      </c>
      <c r="H1122">
        <v>30544</v>
      </c>
      <c r="I1122" t="s">
        <v>9322</v>
      </c>
      <c r="J1122" t="s">
        <v>9321</v>
      </c>
      <c r="K1122" t="s">
        <v>9323</v>
      </c>
      <c r="L1122">
        <v>19920108</v>
      </c>
      <c r="M1122" t="s">
        <v>15806</v>
      </c>
      <c r="N1122">
        <v>230441</v>
      </c>
      <c r="Q1122" t="s">
        <v>248</v>
      </c>
      <c r="S1122" t="s">
        <v>8593</v>
      </c>
      <c r="T1122" t="s">
        <v>14833</v>
      </c>
      <c r="U1122" t="s">
        <v>227</v>
      </c>
      <c r="V1122" t="s">
        <v>15809</v>
      </c>
      <c r="W1122" t="s">
        <v>15810</v>
      </c>
      <c r="X1122" t="s">
        <v>228</v>
      </c>
      <c r="Z1122" t="s">
        <v>229</v>
      </c>
      <c r="AB1122" t="s">
        <v>11343</v>
      </c>
      <c r="AD1122" t="s">
        <v>11343</v>
      </c>
      <c r="AG1122" t="s">
        <v>253</v>
      </c>
    </row>
    <row r="1123" spans="1:35">
      <c r="A1123" t="s">
        <v>15811</v>
      </c>
      <c r="B1123">
        <v>89241630</v>
      </c>
      <c r="C1123" t="s">
        <v>15812</v>
      </c>
      <c r="D1123" t="s">
        <v>15813</v>
      </c>
      <c r="E1123" t="s">
        <v>242</v>
      </c>
      <c r="F1123">
        <v>23</v>
      </c>
      <c r="G1123" t="s">
        <v>227</v>
      </c>
      <c r="H1123">
        <v>30544</v>
      </c>
      <c r="I1123" t="s">
        <v>9322</v>
      </c>
      <c r="J1123" t="s">
        <v>9321</v>
      </c>
      <c r="K1123" t="s">
        <v>9323</v>
      </c>
      <c r="L1123">
        <v>19831103</v>
      </c>
      <c r="M1123" t="s">
        <v>15811</v>
      </c>
      <c r="N1123">
        <v>230441</v>
      </c>
      <c r="Q1123" t="s">
        <v>248</v>
      </c>
      <c r="S1123" t="s">
        <v>8593</v>
      </c>
      <c r="T1123" t="s">
        <v>9324</v>
      </c>
      <c r="U1123" t="s">
        <v>227</v>
      </c>
      <c r="V1123" t="s">
        <v>9333</v>
      </c>
      <c r="X1123" t="s">
        <v>228</v>
      </c>
      <c r="Z1123" t="s">
        <v>229</v>
      </c>
      <c r="AA1123">
        <v>9022848734</v>
      </c>
      <c r="AB1123" t="s">
        <v>999</v>
      </c>
      <c r="AD1123" t="s">
        <v>999</v>
      </c>
      <c r="AF1123" t="s">
        <v>15814</v>
      </c>
      <c r="AG1123" t="s">
        <v>9324</v>
      </c>
      <c r="AH1123" t="s">
        <v>15815</v>
      </c>
      <c r="AI1123" t="s">
        <v>9326</v>
      </c>
    </row>
    <row r="1124" spans="1:35">
      <c r="A1124" t="s">
        <v>15816</v>
      </c>
      <c r="B1124">
        <v>71479937</v>
      </c>
      <c r="C1124" t="s">
        <v>15817</v>
      </c>
      <c r="D1124" t="s">
        <v>15818</v>
      </c>
      <c r="E1124" t="s">
        <v>242</v>
      </c>
      <c r="F1124">
        <v>23</v>
      </c>
      <c r="G1124" t="s">
        <v>227</v>
      </c>
      <c r="H1124">
        <v>30544</v>
      </c>
      <c r="I1124" t="s">
        <v>9322</v>
      </c>
      <c r="J1124" t="s">
        <v>9321</v>
      </c>
      <c r="K1124" t="s">
        <v>9323</v>
      </c>
      <c r="L1124">
        <v>19920922</v>
      </c>
      <c r="M1124" t="s">
        <v>15816</v>
      </c>
      <c r="N1124">
        <v>230441</v>
      </c>
      <c r="Q1124" t="s">
        <v>248</v>
      </c>
      <c r="S1124" t="s">
        <v>8593</v>
      </c>
      <c r="T1124" t="s">
        <v>14833</v>
      </c>
      <c r="U1124" t="s">
        <v>227</v>
      </c>
      <c r="V1124" t="s">
        <v>15809</v>
      </c>
      <c r="W1124" t="s">
        <v>15819</v>
      </c>
      <c r="X1124" t="s">
        <v>228</v>
      </c>
      <c r="Z1124" t="s">
        <v>229</v>
      </c>
      <c r="AB1124" t="s">
        <v>2147</v>
      </c>
      <c r="AC1124" t="s">
        <v>15820</v>
      </c>
      <c r="AD1124" t="s">
        <v>2147</v>
      </c>
      <c r="AG1124" t="s">
        <v>253</v>
      </c>
    </row>
    <row r="1125" spans="1:35">
      <c r="A1125" t="s">
        <v>15821</v>
      </c>
      <c r="B1125">
        <v>90219627</v>
      </c>
      <c r="C1125" t="s">
        <v>15822</v>
      </c>
      <c r="D1125" t="s">
        <v>15823</v>
      </c>
      <c r="E1125" t="s">
        <v>242</v>
      </c>
      <c r="F1125">
        <v>23</v>
      </c>
      <c r="G1125" t="s">
        <v>227</v>
      </c>
      <c r="H1125">
        <v>30544</v>
      </c>
      <c r="I1125" t="s">
        <v>9322</v>
      </c>
      <c r="J1125" t="s">
        <v>9321</v>
      </c>
      <c r="K1125" t="s">
        <v>9323</v>
      </c>
      <c r="L1125">
        <v>19820827</v>
      </c>
      <c r="M1125" t="s">
        <v>15821</v>
      </c>
      <c r="N1125">
        <v>230441</v>
      </c>
      <c r="Q1125" t="s">
        <v>248</v>
      </c>
      <c r="S1125" t="s">
        <v>8593</v>
      </c>
      <c r="T1125" t="s">
        <v>381</v>
      </c>
      <c r="U1125" t="s">
        <v>227</v>
      </c>
      <c r="V1125" t="s">
        <v>15824</v>
      </c>
      <c r="X1125" t="s">
        <v>228</v>
      </c>
      <c r="Z1125" t="s">
        <v>229</v>
      </c>
      <c r="AB1125" t="s">
        <v>227</v>
      </c>
      <c r="AD1125" t="s">
        <v>227</v>
      </c>
      <c r="AG1125" t="s">
        <v>253</v>
      </c>
    </row>
    <row r="1126" spans="1:35">
      <c r="A1126" t="s">
        <v>15825</v>
      </c>
      <c r="B1126">
        <v>89242732</v>
      </c>
      <c r="C1126" t="s">
        <v>15826</v>
      </c>
      <c r="D1126" t="s">
        <v>15827</v>
      </c>
      <c r="E1126" t="s">
        <v>242</v>
      </c>
      <c r="F1126">
        <v>23</v>
      </c>
      <c r="G1126" t="s">
        <v>227</v>
      </c>
      <c r="H1126">
        <v>30544</v>
      </c>
      <c r="I1126" t="s">
        <v>9322</v>
      </c>
      <c r="J1126" t="s">
        <v>9321</v>
      </c>
      <c r="K1126" t="s">
        <v>9323</v>
      </c>
      <c r="L1126">
        <v>19821013</v>
      </c>
      <c r="M1126" t="s">
        <v>15825</v>
      </c>
      <c r="N1126">
        <v>230441</v>
      </c>
      <c r="Q1126" t="s">
        <v>248</v>
      </c>
      <c r="S1126" t="s">
        <v>8593</v>
      </c>
      <c r="T1126" t="s">
        <v>15828</v>
      </c>
      <c r="U1126" t="s">
        <v>227</v>
      </c>
      <c r="V1126" t="s">
        <v>15829</v>
      </c>
      <c r="X1126" t="s">
        <v>228</v>
      </c>
      <c r="Z1126" t="s">
        <v>229</v>
      </c>
      <c r="AB1126" t="s">
        <v>227</v>
      </c>
      <c r="AD1126" t="s">
        <v>227</v>
      </c>
      <c r="AG1126" t="s">
        <v>253</v>
      </c>
    </row>
    <row r="1127" spans="1:35">
      <c r="A1127" t="s">
        <v>15864</v>
      </c>
      <c r="B1127">
        <v>84919233</v>
      </c>
      <c r="C1127" t="s">
        <v>15865</v>
      </c>
      <c r="D1127" t="s">
        <v>15866</v>
      </c>
      <c r="E1127" t="s">
        <v>242</v>
      </c>
      <c r="F1127">
        <v>23</v>
      </c>
      <c r="G1127" t="s">
        <v>227</v>
      </c>
      <c r="H1127">
        <v>30203</v>
      </c>
      <c r="I1127" t="s">
        <v>9354</v>
      </c>
      <c r="J1127" t="s">
        <v>9353</v>
      </c>
      <c r="K1127" t="s">
        <v>9355</v>
      </c>
      <c r="L1127">
        <v>19870410</v>
      </c>
      <c r="M1127" t="s">
        <v>15864</v>
      </c>
      <c r="N1127">
        <v>230429</v>
      </c>
      <c r="Q1127" t="s">
        <v>248</v>
      </c>
      <c r="S1127" t="s">
        <v>8593</v>
      </c>
      <c r="T1127" t="s">
        <v>9099</v>
      </c>
      <c r="U1127" t="s">
        <v>227</v>
      </c>
      <c r="V1127" t="s">
        <v>15867</v>
      </c>
      <c r="W1127" t="s">
        <v>15868</v>
      </c>
      <c r="X1127" t="s">
        <v>228</v>
      </c>
      <c r="Z1127" t="s">
        <v>229</v>
      </c>
      <c r="AB1127" t="s">
        <v>11033</v>
      </c>
      <c r="AD1127" t="s">
        <v>11033</v>
      </c>
      <c r="AG1127" t="s">
        <v>253</v>
      </c>
    </row>
    <row r="1128" spans="1:35">
      <c r="A1128" t="s">
        <v>15869</v>
      </c>
      <c r="B1128">
        <v>3017112</v>
      </c>
      <c r="C1128" t="s">
        <v>15870</v>
      </c>
      <c r="D1128" t="s">
        <v>15871</v>
      </c>
      <c r="E1128" t="s">
        <v>242</v>
      </c>
      <c r="F1128">
        <v>23</v>
      </c>
      <c r="G1128" t="s">
        <v>227</v>
      </c>
      <c r="H1128">
        <v>30203</v>
      </c>
      <c r="I1128" t="s">
        <v>9354</v>
      </c>
      <c r="J1128" t="s">
        <v>9353</v>
      </c>
      <c r="K1128" t="s">
        <v>9355</v>
      </c>
      <c r="L1128">
        <v>19811017</v>
      </c>
      <c r="M1128" t="s">
        <v>15869</v>
      </c>
      <c r="N1128">
        <v>230429</v>
      </c>
      <c r="Q1128" t="s">
        <v>248</v>
      </c>
      <c r="S1128" t="s">
        <v>8593</v>
      </c>
      <c r="T1128" t="s">
        <v>15872</v>
      </c>
      <c r="U1128" t="s">
        <v>227</v>
      </c>
      <c r="V1128" t="s">
        <v>15873</v>
      </c>
      <c r="W1128" t="s">
        <v>15874</v>
      </c>
      <c r="X1128" t="s">
        <v>228</v>
      </c>
      <c r="Z1128" t="s">
        <v>229</v>
      </c>
      <c r="AB1128" t="s">
        <v>227</v>
      </c>
      <c r="AD1128" t="s">
        <v>227</v>
      </c>
      <c r="AG1128" t="s">
        <v>253</v>
      </c>
    </row>
    <row r="1129" spans="1:35">
      <c r="A1129" t="s">
        <v>15875</v>
      </c>
      <c r="B1129">
        <v>3016616</v>
      </c>
      <c r="C1129" t="s">
        <v>15876</v>
      </c>
      <c r="D1129" t="s">
        <v>15877</v>
      </c>
      <c r="E1129" t="s">
        <v>242</v>
      </c>
      <c r="F1129">
        <v>23</v>
      </c>
      <c r="G1129" t="s">
        <v>227</v>
      </c>
      <c r="H1129">
        <v>30203</v>
      </c>
      <c r="I1129" t="s">
        <v>9354</v>
      </c>
      <c r="J1129" t="s">
        <v>9353</v>
      </c>
      <c r="K1129" t="s">
        <v>9355</v>
      </c>
      <c r="L1129">
        <v>19801205</v>
      </c>
      <c r="M1129" t="s">
        <v>15875</v>
      </c>
      <c r="N1129">
        <v>230429</v>
      </c>
      <c r="Q1129" t="s">
        <v>248</v>
      </c>
      <c r="S1129" t="s">
        <v>8593</v>
      </c>
      <c r="T1129" t="s">
        <v>15080</v>
      </c>
      <c r="U1129" t="s">
        <v>227</v>
      </c>
      <c r="V1129" t="s">
        <v>15878</v>
      </c>
      <c r="W1129" t="s">
        <v>15879</v>
      </c>
      <c r="X1129" t="s">
        <v>228</v>
      </c>
      <c r="Z1129" t="s">
        <v>229</v>
      </c>
      <c r="AB1129" t="s">
        <v>1073</v>
      </c>
      <c r="AD1129" t="s">
        <v>945</v>
      </c>
      <c r="AG1129" t="s">
        <v>253</v>
      </c>
    </row>
    <row r="1130" spans="1:35">
      <c r="A1130" t="s">
        <v>15880</v>
      </c>
      <c r="B1130">
        <v>3017415</v>
      </c>
      <c r="C1130" t="s">
        <v>15881</v>
      </c>
      <c r="D1130" t="s">
        <v>15882</v>
      </c>
      <c r="E1130" t="s">
        <v>242</v>
      </c>
      <c r="F1130">
        <v>23</v>
      </c>
      <c r="G1130" t="s">
        <v>227</v>
      </c>
      <c r="H1130">
        <v>30203</v>
      </c>
      <c r="I1130" t="s">
        <v>9354</v>
      </c>
      <c r="J1130" t="s">
        <v>9353</v>
      </c>
      <c r="K1130" t="s">
        <v>9355</v>
      </c>
      <c r="L1130">
        <v>19860424</v>
      </c>
      <c r="M1130" t="s">
        <v>15880</v>
      </c>
      <c r="N1130">
        <v>230429</v>
      </c>
      <c r="Q1130" t="s">
        <v>248</v>
      </c>
      <c r="S1130" t="s">
        <v>8593</v>
      </c>
      <c r="T1130" t="s">
        <v>15080</v>
      </c>
      <c r="U1130" t="s">
        <v>227</v>
      </c>
      <c r="V1130" t="s">
        <v>15878</v>
      </c>
      <c r="W1130" t="s">
        <v>15883</v>
      </c>
      <c r="X1130" t="s">
        <v>228</v>
      </c>
      <c r="Z1130" t="s">
        <v>229</v>
      </c>
      <c r="AB1130" t="s">
        <v>778</v>
      </c>
      <c r="AD1130" t="s">
        <v>778</v>
      </c>
      <c r="AG1130" t="s">
        <v>253</v>
      </c>
    </row>
    <row r="1131" spans="1:35">
      <c r="A1131" t="s">
        <v>15884</v>
      </c>
      <c r="B1131">
        <v>56961936</v>
      </c>
      <c r="C1131" t="s">
        <v>15885</v>
      </c>
      <c r="D1131" t="s">
        <v>15886</v>
      </c>
      <c r="E1131" t="s">
        <v>242</v>
      </c>
      <c r="F1131">
        <v>23</v>
      </c>
      <c r="G1131" t="s">
        <v>227</v>
      </c>
      <c r="H1131">
        <v>30203</v>
      </c>
      <c r="I1131" t="s">
        <v>9354</v>
      </c>
      <c r="J1131" t="s">
        <v>9353</v>
      </c>
      <c r="K1131" t="s">
        <v>9355</v>
      </c>
      <c r="L1131">
        <v>19780530</v>
      </c>
      <c r="M1131" t="s">
        <v>15884</v>
      </c>
      <c r="N1131">
        <v>230429</v>
      </c>
      <c r="Q1131" t="s">
        <v>248</v>
      </c>
      <c r="S1131" t="s">
        <v>8593</v>
      </c>
      <c r="T1131" t="s">
        <v>15887</v>
      </c>
      <c r="U1131" t="s">
        <v>227</v>
      </c>
      <c r="V1131" t="s">
        <v>15888</v>
      </c>
      <c r="W1131" t="s">
        <v>15889</v>
      </c>
      <c r="X1131" t="s">
        <v>228</v>
      </c>
      <c r="Z1131" t="s">
        <v>229</v>
      </c>
      <c r="AB1131" t="s">
        <v>1008</v>
      </c>
      <c r="AD1131" t="s">
        <v>1008</v>
      </c>
      <c r="AG1131" t="s">
        <v>253</v>
      </c>
    </row>
    <row r="1132" spans="1:35">
      <c r="A1132" t="s">
        <v>15890</v>
      </c>
      <c r="B1132">
        <v>3103310</v>
      </c>
      <c r="C1132" t="s">
        <v>15891</v>
      </c>
      <c r="D1132" t="s">
        <v>15892</v>
      </c>
      <c r="E1132" t="s">
        <v>242</v>
      </c>
      <c r="F1132">
        <v>23</v>
      </c>
      <c r="G1132" t="s">
        <v>227</v>
      </c>
      <c r="H1132">
        <v>30203</v>
      </c>
      <c r="I1132" t="s">
        <v>9354</v>
      </c>
      <c r="J1132" t="s">
        <v>9353</v>
      </c>
      <c r="K1132" t="s">
        <v>9355</v>
      </c>
      <c r="L1132">
        <v>19870719</v>
      </c>
      <c r="M1132" t="s">
        <v>15890</v>
      </c>
      <c r="N1132">
        <v>230429</v>
      </c>
      <c r="Q1132" t="s">
        <v>248</v>
      </c>
      <c r="S1132" t="s">
        <v>8593</v>
      </c>
      <c r="T1132" t="s">
        <v>15080</v>
      </c>
      <c r="U1132" t="s">
        <v>227</v>
      </c>
      <c r="V1132" t="s">
        <v>15878</v>
      </c>
      <c r="W1132" t="s">
        <v>15893</v>
      </c>
      <c r="X1132" t="s">
        <v>228</v>
      </c>
      <c r="Z1132" t="s">
        <v>229</v>
      </c>
      <c r="AB1132" t="s">
        <v>778</v>
      </c>
      <c r="AD1132" t="s">
        <v>778</v>
      </c>
      <c r="AG1132" t="s">
        <v>253</v>
      </c>
    </row>
    <row r="1133" spans="1:35">
      <c r="A1133" t="s">
        <v>15894</v>
      </c>
      <c r="B1133">
        <v>84919132</v>
      </c>
      <c r="C1133" t="s">
        <v>15895</v>
      </c>
      <c r="D1133" t="s">
        <v>15896</v>
      </c>
      <c r="E1133" t="s">
        <v>242</v>
      </c>
      <c r="F1133">
        <v>23</v>
      </c>
      <c r="G1133" t="s">
        <v>227</v>
      </c>
      <c r="H1133">
        <v>30203</v>
      </c>
      <c r="I1133" t="s">
        <v>9354</v>
      </c>
      <c r="J1133" t="s">
        <v>9353</v>
      </c>
      <c r="K1133" t="s">
        <v>9355</v>
      </c>
      <c r="L1133">
        <v>19900426</v>
      </c>
      <c r="M1133" t="s">
        <v>15894</v>
      </c>
      <c r="N1133">
        <v>230429</v>
      </c>
      <c r="Q1133" t="s">
        <v>248</v>
      </c>
      <c r="S1133" t="s">
        <v>8593</v>
      </c>
      <c r="T1133" t="s">
        <v>9099</v>
      </c>
      <c r="U1133" t="s">
        <v>227</v>
      </c>
      <c r="V1133" t="s">
        <v>15867</v>
      </c>
      <c r="W1133" t="s">
        <v>15897</v>
      </c>
      <c r="X1133" t="s">
        <v>228</v>
      </c>
      <c r="Z1133" t="s">
        <v>229</v>
      </c>
      <c r="AB1133" t="s">
        <v>1084</v>
      </c>
      <c r="AD1133" t="s">
        <v>548</v>
      </c>
      <c r="AG1133" t="s">
        <v>253</v>
      </c>
    </row>
    <row r="1134" spans="1:35">
      <c r="A1134" t="s">
        <v>15898</v>
      </c>
      <c r="B1134">
        <v>38954029</v>
      </c>
      <c r="C1134" t="s">
        <v>15899</v>
      </c>
      <c r="D1134" t="s">
        <v>15900</v>
      </c>
      <c r="E1134" t="s">
        <v>242</v>
      </c>
      <c r="F1134">
        <v>23</v>
      </c>
      <c r="G1134" t="s">
        <v>227</v>
      </c>
      <c r="H1134">
        <v>30203</v>
      </c>
      <c r="I1134" t="s">
        <v>9354</v>
      </c>
      <c r="J1134" t="s">
        <v>9353</v>
      </c>
      <c r="K1134" t="s">
        <v>9355</v>
      </c>
      <c r="L1134">
        <v>19800620</v>
      </c>
      <c r="M1134" t="s">
        <v>15898</v>
      </c>
      <c r="N1134">
        <v>230429</v>
      </c>
      <c r="Q1134" t="s">
        <v>248</v>
      </c>
      <c r="S1134" t="s">
        <v>8593</v>
      </c>
      <c r="T1134" t="s">
        <v>15901</v>
      </c>
      <c r="U1134" t="s">
        <v>227</v>
      </c>
      <c r="V1134" t="s">
        <v>15902</v>
      </c>
      <c r="W1134" t="s">
        <v>15903</v>
      </c>
      <c r="X1134" t="s">
        <v>228</v>
      </c>
      <c r="Z1134" t="s">
        <v>229</v>
      </c>
      <c r="AB1134" t="s">
        <v>560</v>
      </c>
      <c r="AD1134" t="s">
        <v>560</v>
      </c>
      <c r="AG1134" t="s">
        <v>253</v>
      </c>
    </row>
    <row r="1135" spans="1:35">
      <c r="A1135" t="s">
        <v>15904</v>
      </c>
      <c r="B1135">
        <v>84919435</v>
      </c>
      <c r="C1135" t="s">
        <v>15905</v>
      </c>
      <c r="D1135" t="s">
        <v>15906</v>
      </c>
      <c r="E1135" t="s">
        <v>242</v>
      </c>
      <c r="F1135">
        <v>23</v>
      </c>
      <c r="G1135" t="s">
        <v>227</v>
      </c>
      <c r="H1135">
        <v>30203</v>
      </c>
      <c r="I1135" t="s">
        <v>9354</v>
      </c>
      <c r="J1135" t="s">
        <v>9353</v>
      </c>
      <c r="K1135" t="s">
        <v>9355</v>
      </c>
      <c r="L1135">
        <v>19921205</v>
      </c>
      <c r="M1135" t="s">
        <v>15904</v>
      </c>
      <c r="N1135">
        <v>230429</v>
      </c>
      <c r="Q1135" t="s">
        <v>248</v>
      </c>
      <c r="S1135" t="s">
        <v>8593</v>
      </c>
      <c r="T1135" t="s">
        <v>15907</v>
      </c>
      <c r="U1135" t="s">
        <v>227</v>
      </c>
      <c r="V1135" t="s">
        <v>15908</v>
      </c>
      <c r="W1135" t="s">
        <v>15909</v>
      </c>
      <c r="X1135" t="s">
        <v>228</v>
      </c>
      <c r="Z1135" t="s">
        <v>229</v>
      </c>
      <c r="AB1135" t="s">
        <v>560</v>
      </c>
      <c r="AD1135" t="s">
        <v>560</v>
      </c>
      <c r="AG1135" t="s">
        <v>253</v>
      </c>
    </row>
    <row r="1136" spans="1:35">
      <c r="A1136" t="s">
        <v>15910</v>
      </c>
      <c r="B1136">
        <v>84919536</v>
      </c>
      <c r="C1136" t="s">
        <v>15911</v>
      </c>
      <c r="D1136" t="s">
        <v>15912</v>
      </c>
      <c r="E1136" t="s">
        <v>242</v>
      </c>
      <c r="F1136">
        <v>23</v>
      </c>
      <c r="G1136" t="s">
        <v>227</v>
      </c>
      <c r="H1136">
        <v>30203</v>
      </c>
      <c r="I1136" t="s">
        <v>9354</v>
      </c>
      <c r="J1136" t="s">
        <v>9353</v>
      </c>
      <c r="K1136" t="s">
        <v>9355</v>
      </c>
      <c r="L1136">
        <v>19901114</v>
      </c>
      <c r="M1136" t="s">
        <v>15910</v>
      </c>
      <c r="N1136">
        <v>230429</v>
      </c>
      <c r="Q1136" t="s">
        <v>248</v>
      </c>
      <c r="S1136" t="s">
        <v>8593</v>
      </c>
      <c r="T1136" t="s">
        <v>9099</v>
      </c>
      <c r="U1136" t="s">
        <v>227</v>
      </c>
      <c r="V1136" t="s">
        <v>15867</v>
      </c>
      <c r="W1136" t="s">
        <v>15913</v>
      </c>
      <c r="X1136" t="s">
        <v>228</v>
      </c>
      <c r="Z1136" t="s">
        <v>229</v>
      </c>
      <c r="AB1136" t="s">
        <v>1008</v>
      </c>
      <c r="AD1136" t="s">
        <v>1008</v>
      </c>
      <c r="AG1136" t="s">
        <v>253</v>
      </c>
    </row>
    <row r="1137" spans="1:34">
      <c r="A1137" t="s">
        <v>15914</v>
      </c>
      <c r="B1137">
        <v>3017011</v>
      </c>
      <c r="C1137" t="s">
        <v>15915</v>
      </c>
      <c r="D1137" t="s">
        <v>15916</v>
      </c>
      <c r="E1137" t="s">
        <v>242</v>
      </c>
      <c r="F1137">
        <v>23</v>
      </c>
      <c r="G1137" t="s">
        <v>227</v>
      </c>
      <c r="H1137">
        <v>30203</v>
      </c>
      <c r="I1137" t="s">
        <v>9354</v>
      </c>
      <c r="J1137" t="s">
        <v>9353</v>
      </c>
      <c r="K1137" t="s">
        <v>9355</v>
      </c>
      <c r="L1137">
        <v>19811205</v>
      </c>
      <c r="M1137" t="s">
        <v>15914</v>
      </c>
      <c r="N1137">
        <v>230429</v>
      </c>
      <c r="Q1137" t="s">
        <v>248</v>
      </c>
      <c r="S1137" t="s">
        <v>8593</v>
      </c>
      <c r="T1137" t="s">
        <v>3779</v>
      </c>
      <c r="U1137" t="s">
        <v>227</v>
      </c>
      <c r="V1137" t="s">
        <v>15917</v>
      </c>
      <c r="W1137" t="s">
        <v>15918</v>
      </c>
      <c r="X1137" t="s">
        <v>228</v>
      </c>
      <c r="Z1137" t="s">
        <v>229</v>
      </c>
      <c r="AB1137" t="s">
        <v>778</v>
      </c>
      <c r="AD1137" t="s">
        <v>778</v>
      </c>
      <c r="AG1137" t="s">
        <v>253</v>
      </c>
    </row>
    <row r="1138" spans="1:34">
      <c r="A1138" t="s">
        <v>15919</v>
      </c>
      <c r="B1138">
        <v>84978743</v>
      </c>
      <c r="C1138" t="s">
        <v>15920</v>
      </c>
      <c r="D1138" t="s">
        <v>3276</v>
      </c>
      <c r="E1138" t="s">
        <v>242</v>
      </c>
      <c r="F1138">
        <v>23</v>
      </c>
      <c r="G1138" t="s">
        <v>227</v>
      </c>
      <c r="H1138">
        <v>30203</v>
      </c>
      <c r="I1138" t="s">
        <v>9354</v>
      </c>
      <c r="J1138" t="s">
        <v>9353</v>
      </c>
      <c r="K1138" t="s">
        <v>9355</v>
      </c>
      <c r="L1138">
        <v>19890613</v>
      </c>
      <c r="M1138" t="s">
        <v>15919</v>
      </c>
      <c r="N1138">
        <v>230429</v>
      </c>
      <c r="Q1138" t="s">
        <v>248</v>
      </c>
      <c r="S1138" t="s">
        <v>8593</v>
      </c>
      <c r="T1138" t="s">
        <v>9099</v>
      </c>
      <c r="U1138" t="s">
        <v>227</v>
      </c>
      <c r="V1138" t="s">
        <v>15867</v>
      </c>
      <c r="W1138" t="s">
        <v>15921</v>
      </c>
      <c r="X1138" t="s">
        <v>228</v>
      </c>
      <c r="Z1138" t="s">
        <v>229</v>
      </c>
      <c r="AB1138" t="s">
        <v>548</v>
      </c>
      <c r="AD1138" t="s">
        <v>548</v>
      </c>
      <c r="AG1138" t="s">
        <v>253</v>
      </c>
    </row>
    <row r="1139" spans="1:34">
      <c r="A1139" t="s">
        <v>15922</v>
      </c>
      <c r="B1139">
        <v>25973834</v>
      </c>
      <c r="C1139" t="s">
        <v>9369</v>
      </c>
      <c r="D1139" t="s">
        <v>15923</v>
      </c>
      <c r="E1139" t="s">
        <v>242</v>
      </c>
      <c r="F1139">
        <v>23</v>
      </c>
      <c r="G1139" t="s">
        <v>227</v>
      </c>
      <c r="H1139">
        <v>19083</v>
      </c>
      <c r="I1139" t="s">
        <v>9365</v>
      </c>
      <c r="J1139" t="s">
        <v>9364</v>
      </c>
      <c r="K1139" t="s">
        <v>9366</v>
      </c>
      <c r="L1139">
        <v>19680602</v>
      </c>
      <c r="M1139" t="s">
        <v>15922</v>
      </c>
      <c r="N1139">
        <v>230102</v>
      </c>
      <c r="Q1139" t="s">
        <v>248</v>
      </c>
      <c r="S1139" t="s">
        <v>8593</v>
      </c>
      <c r="T1139" t="s">
        <v>9374</v>
      </c>
      <c r="U1139" t="s">
        <v>227</v>
      </c>
      <c r="V1139" t="s">
        <v>15924</v>
      </c>
      <c r="X1139" t="s">
        <v>228</v>
      </c>
      <c r="Z1139" t="s">
        <v>229</v>
      </c>
      <c r="AB1139" t="s">
        <v>962</v>
      </c>
      <c r="AG1139" t="s">
        <v>253</v>
      </c>
    </row>
    <row r="1140" spans="1:34">
      <c r="A1140" t="s">
        <v>15925</v>
      </c>
      <c r="B1140">
        <v>2984124</v>
      </c>
      <c r="C1140" t="s">
        <v>15926</v>
      </c>
      <c r="D1140" t="s">
        <v>15927</v>
      </c>
      <c r="E1140" t="s">
        <v>242</v>
      </c>
      <c r="F1140">
        <v>23</v>
      </c>
      <c r="G1140" t="s">
        <v>227</v>
      </c>
      <c r="H1140">
        <v>19083</v>
      </c>
      <c r="I1140" t="s">
        <v>9365</v>
      </c>
      <c r="J1140" t="s">
        <v>9364</v>
      </c>
      <c r="K1140" t="s">
        <v>9366</v>
      </c>
      <c r="L1140">
        <v>19890809</v>
      </c>
      <c r="M1140" t="s">
        <v>15925</v>
      </c>
      <c r="N1140">
        <v>230102</v>
      </c>
      <c r="Q1140" t="s">
        <v>248</v>
      </c>
      <c r="S1140" t="s">
        <v>8593</v>
      </c>
      <c r="T1140" t="s">
        <v>15080</v>
      </c>
      <c r="U1140" t="s">
        <v>227</v>
      </c>
      <c r="V1140" t="s">
        <v>15928</v>
      </c>
      <c r="X1140" t="s">
        <v>228</v>
      </c>
      <c r="Z1140" t="s">
        <v>229</v>
      </c>
    </row>
    <row r="1141" spans="1:34">
      <c r="A1141" t="s">
        <v>15929</v>
      </c>
      <c r="B1141">
        <v>85913834</v>
      </c>
      <c r="C1141" t="s">
        <v>15930</v>
      </c>
      <c r="D1141" t="s">
        <v>15931</v>
      </c>
      <c r="E1141" t="s">
        <v>242</v>
      </c>
      <c r="F1141">
        <v>23</v>
      </c>
      <c r="G1141" t="s">
        <v>227</v>
      </c>
      <c r="H1141">
        <v>19083</v>
      </c>
      <c r="I1141" t="s">
        <v>9365</v>
      </c>
      <c r="J1141" t="s">
        <v>9364</v>
      </c>
      <c r="K1141" t="s">
        <v>9366</v>
      </c>
      <c r="L1141">
        <v>19900722</v>
      </c>
      <c r="M1141" t="s">
        <v>15929</v>
      </c>
      <c r="N1141">
        <v>230102</v>
      </c>
      <c r="Q1141" t="s">
        <v>248</v>
      </c>
      <c r="S1141" t="s">
        <v>8593</v>
      </c>
      <c r="T1141" t="s">
        <v>15080</v>
      </c>
      <c r="U1141" t="s">
        <v>227</v>
      </c>
      <c r="V1141" t="s">
        <v>15932</v>
      </c>
      <c r="X1141" t="s">
        <v>228</v>
      </c>
      <c r="Z1141" t="s">
        <v>229</v>
      </c>
      <c r="AB1141" t="s">
        <v>573</v>
      </c>
      <c r="AD1141" t="s">
        <v>573</v>
      </c>
      <c r="AG1141" t="s">
        <v>253</v>
      </c>
    </row>
    <row r="1142" spans="1:34">
      <c r="A1142" t="s">
        <v>15933</v>
      </c>
      <c r="B1142">
        <v>97522631</v>
      </c>
      <c r="C1142" t="s">
        <v>15934</v>
      </c>
      <c r="D1142" t="s">
        <v>15935</v>
      </c>
      <c r="E1142" t="s">
        <v>242</v>
      </c>
      <c r="F1142">
        <v>23</v>
      </c>
      <c r="G1142" t="s">
        <v>227</v>
      </c>
      <c r="H1142">
        <v>19083</v>
      </c>
      <c r="I1142" t="s">
        <v>9365</v>
      </c>
      <c r="J1142" t="s">
        <v>9364</v>
      </c>
      <c r="K1142" t="s">
        <v>9366</v>
      </c>
      <c r="L1142">
        <v>19910615</v>
      </c>
      <c r="M1142" t="s">
        <v>15933</v>
      </c>
      <c r="N1142">
        <v>230102</v>
      </c>
      <c r="Q1142" t="s">
        <v>248</v>
      </c>
      <c r="S1142" t="s">
        <v>8593</v>
      </c>
      <c r="T1142" t="s">
        <v>15080</v>
      </c>
      <c r="U1142" t="s">
        <v>227</v>
      </c>
      <c r="V1142" t="s">
        <v>15932</v>
      </c>
      <c r="X1142" t="s">
        <v>228</v>
      </c>
      <c r="Z1142" t="s">
        <v>229</v>
      </c>
      <c r="AB1142" t="s">
        <v>15113</v>
      </c>
      <c r="AD1142" t="s">
        <v>15113</v>
      </c>
      <c r="AF1142" t="s">
        <v>15936</v>
      </c>
      <c r="AG1142" t="s">
        <v>9367</v>
      </c>
      <c r="AH1142" t="s">
        <v>15937</v>
      </c>
    </row>
    <row r="1143" spans="1:34">
      <c r="A1143" t="s">
        <v>15938</v>
      </c>
      <c r="B1143">
        <v>88453129</v>
      </c>
      <c r="C1143" t="s">
        <v>15939</v>
      </c>
      <c r="D1143" t="s">
        <v>15940</v>
      </c>
      <c r="E1143" t="s">
        <v>262</v>
      </c>
      <c r="F1143">
        <v>23</v>
      </c>
      <c r="G1143" t="s">
        <v>227</v>
      </c>
      <c r="H1143">
        <v>19083</v>
      </c>
      <c r="I1143" t="s">
        <v>9365</v>
      </c>
      <c r="J1143" t="s">
        <v>9364</v>
      </c>
      <c r="K1143" t="s">
        <v>9366</v>
      </c>
      <c r="L1143">
        <v>19830228</v>
      </c>
      <c r="M1143" t="s">
        <v>15938</v>
      </c>
      <c r="N1143">
        <v>230102</v>
      </c>
      <c r="Q1143" t="s">
        <v>248</v>
      </c>
      <c r="S1143" t="s">
        <v>8593</v>
      </c>
      <c r="T1143" t="s">
        <v>15941</v>
      </c>
      <c r="U1143" t="s">
        <v>227</v>
      </c>
      <c r="V1143" t="s">
        <v>15942</v>
      </c>
      <c r="X1143" t="s">
        <v>228</v>
      </c>
      <c r="Z1143" t="s">
        <v>229</v>
      </c>
      <c r="AB1143" t="s">
        <v>227</v>
      </c>
      <c r="AD1143" t="s">
        <v>227</v>
      </c>
      <c r="AG1143" t="s">
        <v>253</v>
      </c>
    </row>
    <row r="1144" spans="1:34">
      <c r="A1144" t="s">
        <v>15943</v>
      </c>
      <c r="B1144">
        <v>97764740</v>
      </c>
      <c r="C1144" t="s">
        <v>15944</v>
      </c>
      <c r="D1144" t="s">
        <v>15945</v>
      </c>
      <c r="E1144" t="s">
        <v>242</v>
      </c>
      <c r="F1144">
        <v>23</v>
      </c>
      <c r="G1144" t="s">
        <v>227</v>
      </c>
      <c r="H1144">
        <v>19083</v>
      </c>
      <c r="I1144" t="s">
        <v>9365</v>
      </c>
      <c r="J1144" t="s">
        <v>9364</v>
      </c>
      <c r="K1144" t="s">
        <v>9366</v>
      </c>
      <c r="L1144">
        <v>19830801</v>
      </c>
      <c r="M1144" t="s">
        <v>15943</v>
      </c>
      <c r="N1144">
        <v>230102</v>
      </c>
      <c r="Q1144" t="s">
        <v>248</v>
      </c>
      <c r="S1144" t="s">
        <v>8593</v>
      </c>
      <c r="T1144" t="s">
        <v>15941</v>
      </c>
      <c r="U1144" t="s">
        <v>227</v>
      </c>
      <c r="V1144" t="s">
        <v>15942</v>
      </c>
      <c r="X1144" t="s">
        <v>228</v>
      </c>
      <c r="Z1144" t="s">
        <v>229</v>
      </c>
      <c r="AB1144" t="s">
        <v>539</v>
      </c>
      <c r="AD1144" t="s">
        <v>539</v>
      </c>
      <c r="AF1144" t="s">
        <v>15936</v>
      </c>
      <c r="AG1144" t="s">
        <v>9367</v>
      </c>
      <c r="AH1144" t="s">
        <v>15946</v>
      </c>
    </row>
    <row r="1145" spans="1:34">
      <c r="A1145" t="s">
        <v>15947</v>
      </c>
      <c r="B1145">
        <v>85914330</v>
      </c>
      <c r="C1145" t="s">
        <v>15948</v>
      </c>
      <c r="D1145" t="s">
        <v>15949</v>
      </c>
      <c r="E1145" t="s">
        <v>242</v>
      </c>
      <c r="F1145">
        <v>23</v>
      </c>
      <c r="G1145" t="s">
        <v>227</v>
      </c>
      <c r="H1145">
        <v>19083</v>
      </c>
      <c r="I1145" t="s">
        <v>9365</v>
      </c>
      <c r="J1145" t="s">
        <v>9364</v>
      </c>
      <c r="K1145" t="s">
        <v>9366</v>
      </c>
      <c r="L1145">
        <v>19861017</v>
      </c>
      <c r="M1145" t="s">
        <v>15947</v>
      </c>
      <c r="N1145">
        <v>230102</v>
      </c>
      <c r="Q1145" t="s">
        <v>248</v>
      </c>
      <c r="S1145" t="s">
        <v>8593</v>
      </c>
      <c r="T1145" t="s">
        <v>15950</v>
      </c>
      <c r="U1145" t="s">
        <v>227</v>
      </c>
      <c r="V1145" t="s">
        <v>15951</v>
      </c>
      <c r="X1145" t="s">
        <v>228</v>
      </c>
      <c r="Z1145" t="s">
        <v>229</v>
      </c>
      <c r="AG1145" t="s">
        <v>253</v>
      </c>
    </row>
    <row r="1146" spans="1:34">
      <c r="A1146" t="s">
        <v>15952</v>
      </c>
      <c r="B1146">
        <v>97522732</v>
      </c>
      <c r="C1146" t="s">
        <v>15953</v>
      </c>
      <c r="D1146" t="s">
        <v>15954</v>
      </c>
      <c r="E1146" t="s">
        <v>242</v>
      </c>
      <c r="F1146">
        <v>23</v>
      </c>
      <c r="G1146" t="s">
        <v>227</v>
      </c>
      <c r="H1146">
        <v>19083</v>
      </c>
      <c r="I1146" t="s">
        <v>9365</v>
      </c>
      <c r="J1146" t="s">
        <v>9364</v>
      </c>
      <c r="K1146" t="s">
        <v>9366</v>
      </c>
      <c r="L1146">
        <v>19970116</v>
      </c>
      <c r="M1146" t="s">
        <v>15952</v>
      </c>
      <c r="N1146">
        <v>230102</v>
      </c>
      <c r="Q1146" t="s">
        <v>248</v>
      </c>
      <c r="S1146" t="s">
        <v>8593</v>
      </c>
      <c r="T1146" t="s">
        <v>15080</v>
      </c>
      <c r="U1146" t="s">
        <v>227</v>
      </c>
      <c r="V1146" t="s">
        <v>15932</v>
      </c>
      <c r="X1146" t="s">
        <v>228</v>
      </c>
      <c r="Z1146" t="s">
        <v>229</v>
      </c>
      <c r="AB1146" t="s">
        <v>11683</v>
      </c>
      <c r="AD1146" t="s">
        <v>11683</v>
      </c>
      <c r="AF1146" t="s">
        <v>15936</v>
      </c>
      <c r="AG1146" t="s">
        <v>9367</v>
      </c>
      <c r="AH1146" t="s">
        <v>15946</v>
      </c>
    </row>
    <row r="1147" spans="1:34">
      <c r="A1147" t="s">
        <v>15955</v>
      </c>
      <c r="B1147">
        <v>45586937</v>
      </c>
      <c r="C1147" t="s">
        <v>15956</v>
      </c>
      <c r="D1147" t="s">
        <v>15957</v>
      </c>
      <c r="E1147" t="s">
        <v>242</v>
      </c>
      <c r="F1147">
        <v>23</v>
      </c>
      <c r="G1147" t="s">
        <v>227</v>
      </c>
      <c r="H1147">
        <v>19083</v>
      </c>
      <c r="I1147" t="s">
        <v>9365</v>
      </c>
      <c r="J1147" t="s">
        <v>9364</v>
      </c>
      <c r="K1147" t="s">
        <v>9366</v>
      </c>
      <c r="L1147">
        <v>19950629</v>
      </c>
      <c r="M1147" t="s">
        <v>15955</v>
      </c>
      <c r="N1147">
        <v>230102</v>
      </c>
      <c r="Q1147" t="s">
        <v>248</v>
      </c>
      <c r="S1147" t="s">
        <v>8593</v>
      </c>
      <c r="T1147" t="s">
        <v>15089</v>
      </c>
      <c r="U1147" t="s">
        <v>227</v>
      </c>
      <c r="V1147" t="s">
        <v>15090</v>
      </c>
      <c r="W1147" t="s">
        <v>15140</v>
      </c>
      <c r="X1147" t="s">
        <v>228</v>
      </c>
      <c r="Z1147" t="s">
        <v>229</v>
      </c>
      <c r="AG1147" t="s">
        <v>253</v>
      </c>
    </row>
    <row r="1148" spans="1:34">
      <c r="A1148" t="s">
        <v>15958</v>
      </c>
      <c r="B1148">
        <v>2933118</v>
      </c>
      <c r="C1148" t="s">
        <v>9383</v>
      </c>
      <c r="D1148" t="s">
        <v>15959</v>
      </c>
      <c r="E1148" t="s">
        <v>242</v>
      </c>
      <c r="F1148">
        <v>23</v>
      </c>
      <c r="G1148" t="s">
        <v>227</v>
      </c>
      <c r="H1148">
        <v>27721</v>
      </c>
      <c r="I1148" t="s">
        <v>9379</v>
      </c>
      <c r="J1148" t="s">
        <v>9378</v>
      </c>
      <c r="K1148" t="s">
        <v>9380</v>
      </c>
      <c r="L1148">
        <v>19491125</v>
      </c>
      <c r="M1148" t="s">
        <v>15958</v>
      </c>
      <c r="N1148">
        <v>230389</v>
      </c>
      <c r="O1148" t="s">
        <v>247</v>
      </c>
      <c r="Q1148" t="s">
        <v>248</v>
      </c>
      <c r="S1148" t="s">
        <v>8593</v>
      </c>
      <c r="T1148" t="s">
        <v>9099</v>
      </c>
      <c r="U1148" t="s">
        <v>227</v>
      </c>
      <c r="V1148" t="s">
        <v>15960</v>
      </c>
      <c r="X1148" t="s">
        <v>349</v>
      </c>
      <c r="Z1148" t="s">
        <v>229</v>
      </c>
      <c r="AA1148" t="s">
        <v>9382</v>
      </c>
      <c r="AG1148" t="s">
        <v>253</v>
      </c>
    </row>
    <row r="1149" spans="1:34">
      <c r="A1149" t="s">
        <v>15961</v>
      </c>
      <c r="B1149">
        <v>2932622</v>
      </c>
      <c r="C1149" t="s">
        <v>15962</v>
      </c>
      <c r="D1149" t="s">
        <v>15963</v>
      </c>
      <c r="E1149" t="s">
        <v>242</v>
      </c>
      <c r="F1149">
        <v>23</v>
      </c>
      <c r="G1149" t="s">
        <v>227</v>
      </c>
      <c r="H1149">
        <v>27721</v>
      </c>
      <c r="I1149" t="s">
        <v>9379</v>
      </c>
      <c r="J1149" t="s">
        <v>9378</v>
      </c>
      <c r="K1149" t="s">
        <v>9380</v>
      </c>
      <c r="L1149">
        <v>19500611</v>
      </c>
      <c r="M1149" t="s">
        <v>15961</v>
      </c>
      <c r="N1149">
        <v>230389</v>
      </c>
      <c r="O1149" t="s">
        <v>247</v>
      </c>
      <c r="Q1149" t="s">
        <v>248</v>
      </c>
      <c r="S1149" t="s">
        <v>8593</v>
      </c>
      <c r="T1149" t="s">
        <v>15964</v>
      </c>
      <c r="U1149" t="s">
        <v>227</v>
      </c>
      <c r="V1149" t="s">
        <v>15965</v>
      </c>
      <c r="X1149" t="s">
        <v>349</v>
      </c>
      <c r="Z1149" t="s">
        <v>229</v>
      </c>
      <c r="AA1149" t="s">
        <v>15966</v>
      </c>
      <c r="AG1149" t="s">
        <v>253</v>
      </c>
    </row>
    <row r="1150" spans="1:34">
      <c r="A1150" t="s">
        <v>15967</v>
      </c>
      <c r="B1150">
        <v>2931217</v>
      </c>
      <c r="C1150" t="s">
        <v>15968</v>
      </c>
      <c r="D1150" t="s">
        <v>15969</v>
      </c>
      <c r="E1150" t="s">
        <v>242</v>
      </c>
      <c r="F1150">
        <v>23</v>
      </c>
      <c r="G1150" t="s">
        <v>227</v>
      </c>
      <c r="H1150">
        <v>27721</v>
      </c>
      <c r="I1150" t="s">
        <v>9379</v>
      </c>
      <c r="J1150" t="s">
        <v>9378</v>
      </c>
      <c r="K1150" t="s">
        <v>9380</v>
      </c>
      <c r="L1150">
        <v>19580515</v>
      </c>
      <c r="M1150" t="s">
        <v>15967</v>
      </c>
      <c r="N1150">
        <v>230389</v>
      </c>
      <c r="O1150" t="s">
        <v>247</v>
      </c>
      <c r="Q1150" t="s">
        <v>248</v>
      </c>
      <c r="S1150" t="s">
        <v>8593</v>
      </c>
      <c r="T1150" t="s">
        <v>15970</v>
      </c>
      <c r="U1150" t="s">
        <v>227</v>
      </c>
      <c r="V1150" t="s">
        <v>15971</v>
      </c>
      <c r="X1150" t="s">
        <v>267</v>
      </c>
      <c r="Z1150" t="s">
        <v>229</v>
      </c>
      <c r="AA1150">
        <v>9085408221</v>
      </c>
      <c r="AG1150" t="s">
        <v>253</v>
      </c>
    </row>
    <row r="1151" spans="1:34">
      <c r="A1151" t="s">
        <v>15972</v>
      </c>
      <c r="B1151">
        <v>82198533</v>
      </c>
      <c r="C1151" t="s">
        <v>15973</v>
      </c>
      <c r="D1151" t="s">
        <v>15974</v>
      </c>
      <c r="E1151" t="s">
        <v>242</v>
      </c>
      <c r="F1151">
        <v>23</v>
      </c>
      <c r="G1151" t="s">
        <v>227</v>
      </c>
      <c r="H1151">
        <v>27721</v>
      </c>
      <c r="I1151" t="s">
        <v>9379</v>
      </c>
      <c r="J1151" t="s">
        <v>9378</v>
      </c>
      <c r="K1151" t="s">
        <v>9380</v>
      </c>
      <c r="L1151">
        <v>19790425</v>
      </c>
      <c r="M1151" t="s">
        <v>15972</v>
      </c>
      <c r="N1151">
        <v>230389</v>
      </c>
      <c r="Q1151" t="s">
        <v>248</v>
      </c>
      <c r="S1151" t="s">
        <v>8593</v>
      </c>
      <c r="T1151" t="s">
        <v>9099</v>
      </c>
      <c r="U1151" t="s">
        <v>227</v>
      </c>
      <c r="V1151" t="s">
        <v>15975</v>
      </c>
      <c r="X1151" t="s">
        <v>228</v>
      </c>
      <c r="Z1151" t="s">
        <v>229</v>
      </c>
      <c r="AG1151" t="s">
        <v>253</v>
      </c>
    </row>
    <row r="1152" spans="1:34">
      <c r="A1152" t="s">
        <v>15976</v>
      </c>
      <c r="B1152">
        <v>46407122</v>
      </c>
      <c r="C1152" t="s">
        <v>15977</v>
      </c>
      <c r="D1152" t="s">
        <v>15978</v>
      </c>
      <c r="E1152" t="s">
        <v>242</v>
      </c>
      <c r="F1152">
        <v>23</v>
      </c>
      <c r="G1152" t="s">
        <v>227</v>
      </c>
      <c r="H1152">
        <v>27721</v>
      </c>
      <c r="I1152" t="s">
        <v>9379</v>
      </c>
      <c r="J1152" t="s">
        <v>9378</v>
      </c>
      <c r="K1152" t="s">
        <v>9380</v>
      </c>
      <c r="L1152">
        <v>19690727</v>
      </c>
      <c r="M1152" t="s">
        <v>15976</v>
      </c>
      <c r="N1152">
        <v>230389</v>
      </c>
      <c r="O1152" t="s">
        <v>247</v>
      </c>
      <c r="Q1152" t="s">
        <v>248</v>
      </c>
      <c r="S1152" t="s">
        <v>8593</v>
      </c>
      <c r="T1152" t="s">
        <v>3570</v>
      </c>
      <c r="U1152" t="s">
        <v>227</v>
      </c>
      <c r="V1152" t="s">
        <v>15979</v>
      </c>
      <c r="X1152" t="s">
        <v>267</v>
      </c>
      <c r="Z1152" t="s">
        <v>229</v>
      </c>
      <c r="AA1152">
        <v>9023469739</v>
      </c>
      <c r="AG1152" t="s">
        <v>253</v>
      </c>
    </row>
    <row r="1153" spans="1:35">
      <c r="A1153" t="s">
        <v>15980</v>
      </c>
      <c r="B1153">
        <v>2932420</v>
      </c>
      <c r="C1153" t="s">
        <v>15981</v>
      </c>
      <c r="D1153" t="s">
        <v>15982</v>
      </c>
      <c r="E1153" t="s">
        <v>242</v>
      </c>
      <c r="F1153">
        <v>23</v>
      </c>
      <c r="G1153" t="s">
        <v>227</v>
      </c>
      <c r="H1153">
        <v>27721</v>
      </c>
      <c r="I1153" t="s">
        <v>9379</v>
      </c>
      <c r="J1153" t="s">
        <v>9378</v>
      </c>
      <c r="K1153" t="s">
        <v>9380</v>
      </c>
      <c r="L1153">
        <v>19580901</v>
      </c>
      <c r="M1153" t="s">
        <v>15980</v>
      </c>
      <c r="N1153">
        <v>230389</v>
      </c>
      <c r="O1153" t="s">
        <v>247</v>
      </c>
      <c r="Q1153" t="s">
        <v>248</v>
      </c>
      <c r="S1153" t="s">
        <v>8593</v>
      </c>
      <c r="T1153" t="s">
        <v>15970</v>
      </c>
      <c r="U1153" t="s">
        <v>227</v>
      </c>
      <c r="V1153" t="s">
        <v>15983</v>
      </c>
      <c r="X1153" t="s">
        <v>267</v>
      </c>
      <c r="Z1153" t="s">
        <v>229</v>
      </c>
      <c r="AA1153">
        <v>9039342514</v>
      </c>
      <c r="AG1153" t="s">
        <v>253</v>
      </c>
    </row>
    <row r="1154" spans="1:35">
      <c r="A1154" t="s">
        <v>15984</v>
      </c>
      <c r="B1154">
        <v>39402523</v>
      </c>
      <c r="C1154" t="s">
        <v>15985</v>
      </c>
      <c r="D1154" t="s">
        <v>15986</v>
      </c>
      <c r="E1154" t="s">
        <v>242</v>
      </c>
      <c r="F1154">
        <v>23</v>
      </c>
      <c r="G1154" t="s">
        <v>227</v>
      </c>
      <c r="H1154">
        <v>27721</v>
      </c>
      <c r="I1154" t="s">
        <v>9379</v>
      </c>
      <c r="J1154" t="s">
        <v>9378</v>
      </c>
      <c r="K1154" t="s">
        <v>9380</v>
      </c>
      <c r="L1154">
        <v>19930515</v>
      </c>
      <c r="M1154" t="s">
        <v>15984</v>
      </c>
      <c r="N1154">
        <v>230389</v>
      </c>
      <c r="Q1154" t="s">
        <v>248</v>
      </c>
      <c r="S1154" t="s">
        <v>8593</v>
      </c>
      <c r="T1154" t="s">
        <v>11939</v>
      </c>
      <c r="U1154" t="s">
        <v>227</v>
      </c>
      <c r="V1154" t="s">
        <v>15987</v>
      </c>
      <c r="X1154" t="s">
        <v>228</v>
      </c>
      <c r="Z1154" t="s">
        <v>229</v>
      </c>
      <c r="AB1154" t="s">
        <v>227</v>
      </c>
      <c r="AC1154" t="s">
        <v>15988</v>
      </c>
      <c r="AD1154" t="s">
        <v>227</v>
      </c>
      <c r="AG1154" t="s">
        <v>253</v>
      </c>
    </row>
    <row r="1155" spans="1:35">
      <c r="A1155" t="s">
        <v>15989</v>
      </c>
      <c r="B1155">
        <v>59406226</v>
      </c>
      <c r="C1155" t="s">
        <v>15990</v>
      </c>
      <c r="D1155" t="s">
        <v>15991</v>
      </c>
      <c r="E1155" t="s">
        <v>242</v>
      </c>
      <c r="F1155">
        <v>23</v>
      </c>
      <c r="G1155" t="s">
        <v>227</v>
      </c>
      <c r="H1155">
        <v>27721</v>
      </c>
      <c r="I1155" t="s">
        <v>9379</v>
      </c>
      <c r="J1155" t="s">
        <v>9378</v>
      </c>
      <c r="K1155" t="s">
        <v>9380</v>
      </c>
      <c r="L1155">
        <v>19890104</v>
      </c>
      <c r="M1155" t="s">
        <v>15989</v>
      </c>
      <c r="N1155">
        <v>230389</v>
      </c>
      <c r="O1155" t="s">
        <v>247</v>
      </c>
      <c r="Q1155" t="s">
        <v>248</v>
      </c>
      <c r="S1155" t="s">
        <v>8593</v>
      </c>
      <c r="T1155" t="s">
        <v>15992</v>
      </c>
      <c r="U1155" t="s">
        <v>227</v>
      </c>
      <c r="V1155" t="s">
        <v>15993</v>
      </c>
      <c r="W1155" t="s">
        <v>15994</v>
      </c>
      <c r="X1155" t="s">
        <v>267</v>
      </c>
      <c r="Z1155" t="s">
        <v>229</v>
      </c>
      <c r="AG1155" t="s">
        <v>253</v>
      </c>
    </row>
    <row r="1156" spans="1:35">
      <c r="A1156" t="s">
        <v>15995</v>
      </c>
      <c r="B1156">
        <v>72782632</v>
      </c>
      <c r="C1156" t="s">
        <v>15996</v>
      </c>
      <c r="D1156" t="s">
        <v>15997</v>
      </c>
      <c r="E1156" t="s">
        <v>242</v>
      </c>
      <c r="F1156">
        <v>23</v>
      </c>
      <c r="G1156" t="s">
        <v>227</v>
      </c>
      <c r="H1156">
        <v>27721</v>
      </c>
      <c r="I1156" t="s">
        <v>9379</v>
      </c>
      <c r="J1156" t="s">
        <v>9378</v>
      </c>
      <c r="K1156" t="s">
        <v>9380</v>
      </c>
      <c r="L1156">
        <v>19950411</v>
      </c>
      <c r="M1156" t="s">
        <v>15995</v>
      </c>
      <c r="N1156">
        <v>230389</v>
      </c>
      <c r="O1156" t="s">
        <v>15998</v>
      </c>
      <c r="Q1156" t="s">
        <v>248</v>
      </c>
      <c r="S1156" t="s">
        <v>8593</v>
      </c>
      <c r="T1156" t="s">
        <v>15970</v>
      </c>
      <c r="U1156" t="s">
        <v>227</v>
      </c>
      <c r="V1156" t="s">
        <v>15999</v>
      </c>
      <c r="W1156" t="s">
        <v>16000</v>
      </c>
      <c r="X1156" t="s">
        <v>267</v>
      </c>
      <c r="Z1156" t="s">
        <v>229</v>
      </c>
      <c r="AB1156" t="s">
        <v>227</v>
      </c>
      <c r="AD1156" t="s">
        <v>227</v>
      </c>
      <c r="AG1156" t="s">
        <v>253</v>
      </c>
    </row>
    <row r="1157" spans="1:35">
      <c r="A1157" t="s">
        <v>16001</v>
      </c>
      <c r="B1157">
        <v>72782430</v>
      </c>
      <c r="C1157" t="s">
        <v>16002</v>
      </c>
      <c r="D1157" t="s">
        <v>16003</v>
      </c>
      <c r="E1157" t="s">
        <v>262</v>
      </c>
      <c r="F1157">
        <v>23</v>
      </c>
      <c r="G1157" t="s">
        <v>227</v>
      </c>
      <c r="H1157">
        <v>27721</v>
      </c>
      <c r="I1157" t="s">
        <v>9379</v>
      </c>
      <c r="J1157" t="s">
        <v>9378</v>
      </c>
      <c r="K1157" t="s">
        <v>9380</v>
      </c>
      <c r="L1157">
        <v>19671207</v>
      </c>
      <c r="M1157" t="s">
        <v>16001</v>
      </c>
      <c r="N1157">
        <v>230389</v>
      </c>
      <c r="O1157" t="s">
        <v>247</v>
      </c>
      <c r="Q1157" t="s">
        <v>248</v>
      </c>
      <c r="S1157" t="s">
        <v>8593</v>
      </c>
      <c r="T1157" t="s">
        <v>16004</v>
      </c>
      <c r="U1157" t="s">
        <v>227</v>
      </c>
      <c r="V1157" t="s">
        <v>16005</v>
      </c>
      <c r="X1157" t="s">
        <v>267</v>
      </c>
      <c r="Z1157" t="s">
        <v>229</v>
      </c>
      <c r="AB1157" t="s">
        <v>227</v>
      </c>
      <c r="AD1157" t="s">
        <v>227</v>
      </c>
      <c r="AG1157" t="s">
        <v>253</v>
      </c>
    </row>
    <row r="1158" spans="1:35">
      <c r="A1158" t="s">
        <v>16006</v>
      </c>
      <c r="B1158">
        <v>46407223</v>
      </c>
      <c r="C1158" t="s">
        <v>16007</v>
      </c>
      <c r="D1158" t="s">
        <v>16008</v>
      </c>
      <c r="E1158" t="s">
        <v>242</v>
      </c>
      <c r="F1158">
        <v>23</v>
      </c>
      <c r="G1158" t="s">
        <v>227</v>
      </c>
      <c r="H1158">
        <v>27721</v>
      </c>
      <c r="I1158" t="s">
        <v>9379</v>
      </c>
      <c r="J1158" t="s">
        <v>9378</v>
      </c>
      <c r="K1158" t="s">
        <v>9380</v>
      </c>
      <c r="L1158">
        <v>19700305</v>
      </c>
      <c r="M1158" t="s">
        <v>16006</v>
      </c>
      <c r="N1158">
        <v>230389</v>
      </c>
      <c r="O1158" t="s">
        <v>247</v>
      </c>
      <c r="Q1158" t="s">
        <v>248</v>
      </c>
      <c r="S1158" t="s">
        <v>8593</v>
      </c>
      <c r="T1158" t="s">
        <v>16004</v>
      </c>
      <c r="U1158" t="s">
        <v>227</v>
      </c>
      <c r="V1158" t="s">
        <v>16009</v>
      </c>
      <c r="X1158" t="s">
        <v>267</v>
      </c>
      <c r="Z1158" t="s">
        <v>229</v>
      </c>
      <c r="AA1158">
        <v>9029268582</v>
      </c>
      <c r="AG1158" t="s">
        <v>253</v>
      </c>
    </row>
    <row r="1159" spans="1:35">
      <c r="A1159" t="s">
        <v>16010</v>
      </c>
      <c r="B1159">
        <v>2932824</v>
      </c>
      <c r="C1159" t="s">
        <v>16011</v>
      </c>
      <c r="D1159" t="s">
        <v>16012</v>
      </c>
      <c r="E1159" t="s">
        <v>242</v>
      </c>
      <c r="F1159">
        <v>23</v>
      </c>
      <c r="G1159" t="s">
        <v>227</v>
      </c>
      <c r="H1159">
        <v>27721</v>
      </c>
      <c r="I1159" t="s">
        <v>9379</v>
      </c>
      <c r="J1159" t="s">
        <v>9378</v>
      </c>
      <c r="K1159" t="s">
        <v>9380</v>
      </c>
      <c r="L1159">
        <v>19600531</v>
      </c>
      <c r="M1159" t="s">
        <v>16010</v>
      </c>
      <c r="N1159">
        <v>230389</v>
      </c>
      <c r="O1159" t="s">
        <v>247</v>
      </c>
      <c r="Q1159" t="s">
        <v>248</v>
      </c>
      <c r="S1159" t="s">
        <v>8593</v>
      </c>
      <c r="T1159" t="s">
        <v>15970</v>
      </c>
      <c r="U1159" t="s">
        <v>227</v>
      </c>
      <c r="V1159" t="s">
        <v>16013</v>
      </c>
      <c r="X1159" t="s">
        <v>349</v>
      </c>
      <c r="Z1159" t="s">
        <v>229</v>
      </c>
      <c r="AA1159">
        <v>9088656210</v>
      </c>
      <c r="AG1159" t="s">
        <v>253</v>
      </c>
    </row>
    <row r="1160" spans="1:35">
      <c r="A1160" t="s">
        <v>16014</v>
      </c>
      <c r="B1160">
        <v>2929426</v>
      </c>
      <c r="C1160" t="s">
        <v>16015</v>
      </c>
      <c r="D1160" t="s">
        <v>16016</v>
      </c>
      <c r="E1160" t="s">
        <v>242</v>
      </c>
      <c r="F1160">
        <v>23</v>
      </c>
      <c r="G1160" t="s">
        <v>227</v>
      </c>
      <c r="H1160">
        <v>27721</v>
      </c>
      <c r="I1160" t="s">
        <v>9379</v>
      </c>
      <c r="J1160" t="s">
        <v>9378</v>
      </c>
      <c r="K1160" t="s">
        <v>9380</v>
      </c>
      <c r="L1160">
        <v>19451219</v>
      </c>
      <c r="M1160" t="s">
        <v>16014</v>
      </c>
      <c r="N1160">
        <v>230389</v>
      </c>
      <c r="O1160" t="s">
        <v>247</v>
      </c>
      <c r="Q1160" t="s">
        <v>248</v>
      </c>
      <c r="S1160" t="s">
        <v>8593</v>
      </c>
      <c r="T1160" t="s">
        <v>16017</v>
      </c>
      <c r="U1160" t="s">
        <v>227</v>
      </c>
      <c r="V1160" t="s">
        <v>16018</v>
      </c>
      <c r="X1160" t="s">
        <v>267</v>
      </c>
      <c r="Z1160" t="s">
        <v>229</v>
      </c>
      <c r="AA1160" t="s">
        <v>16019</v>
      </c>
      <c r="AB1160" t="s">
        <v>227</v>
      </c>
      <c r="AD1160" t="s">
        <v>227</v>
      </c>
      <c r="AG1160" t="s">
        <v>253</v>
      </c>
    </row>
    <row r="1161" spans="1:35">
      <c r="A1161" t="s">
        <v>16020</v>
      </c>
      <c r="B1161">
        <v>2380821</v>
      </c>
      <c r="C1161" t="s">
        <v>16021</v>
      </c>
      <c r="D1161" t="s">
        <v>16022</v>
      </c>
      <c r="E1161" t="s">
        <v>242</v>
      </c>
      <c r="F1161">
        <v>23</v>
      </c>
      <c r="G1161" t="s">
        <v>227</v>
      </c>
      <c r="H1161">
        <v>27721</v>
      </c>
      <c r="I1161" t="s">
        <v>9379</v>
      </c>
      <c r="J1161" t="s">
        <v>9378</v>
      </c>
      <c r="K1161" t="s">
        <v>9380</v>
      </c>
      <c r="L1161">
        <v>19640414</v>
      </c>
      <c r="M1161" t="s">
        <v>16020</v>
      </c>
      <c r="N1161">
        <v>230389</v>
      </c>
      <c r="O1161" t="s">
        <v>247</v>
      </c>
      <c r="Q1161" t="s">
        <v>248</v>
      </c>
      <c r="S1161" t="s">
        <v>8593</v>
      </c>
      <c r="T1161" t="s">
        <v>3478</v>
      </c>
      <c r="U1161" t="s">
        <v>227</v>
      </c>
      <c r="V1161" t="s">
        <v>16023</v>
      </c>
      <c r="X1161" t="s">
        <v>267</v>
      </c>
      <c r="Z1161" t="s">
        <v>229</v>
      </c>
      <c r="AG1161" t="s">
        <v>253</v>
      </c>
    </row>
    <row r="1162" spans="1:35">
      <c r="A1162" t="s">
        <v>16024</v>
      </c>
      <c r="B1162">
        <v>82198836</v>
      </c>
      <c r="C1162" t="s">
        <v>16025</v>
      </c>
      <c r="D1162" t="s">
        <v>16026</v>
      </c>
      <c r="E1162" t="s">
        <v>242</v>
      </c>
      <c r="F1162">
        <v>23</v>
      </c>
      <c r="G1162" t="s">
        <v>227</v>
      </c>
      <c r="H1162">
        <v>27721</v>
      </c>
      <c r="I1162" t="s">
        <v>9379</v>
      </c>
      <c r="J1162" t="s">
        <v>9378</v>
      </c>
      <c r="K1162" t="s">
        <v>9380</v>
      </c>
      <c r="L1162">
        <v>19830601</v>
      </c>
      <c r="M1162" t="s">
        <v>16024</v>
      </c>
      <c r="N1162">
        <v>230389</v>
      </c>
      <c r="Q1162" t="s">
        <v>248</v>
      </c>
      <c r="S1162" t="s">
        <v>8593</v>
      </c>
      <c r="T1162" t="s">
        <v>9374</v>
      </c>
      <c r="U1162" t="s">
        <v>227</v>
      </c>
      <c r="V1162" t="s">
        <v>16027</v>
      </c>
      <c r="X1162" t="s">
        <v>267</v>
      </c>
      <c r="Z1162" t="s">
        <v>229</v>
      </c>
      <c r="AG1162" t="s">
        <v>253</v>
      </c>
    </row>
    <row r="1163" spans="1:35">
      <c r="A1163" t="s">
        <v>16028</v>
      </c>
      <c r="B1163">
        <v>73827734</v>
      </c>
      <c r="C1163" t="s">
        <v>16029</v>
      </c>
      <c r="D1163" t="s">
        <v>16030</v>
      </c>
      <c r="E1163" t="s">
        <v>242</v>
      </c>
      <c r="F1163">
        <v>23</v>
      </c>
      <c r="G1163" t="s">
        <v>227</v>
      </c>
      <c r="H1163">
        <v>27721</v>
      </c>
      <c r="I1163" t="s">
        <v>9379</v>
      </c>
      <c r="J1163" t="s">
        <v>9378</v>
      </c>
      <c r="K1163" t="s">
        <v>9380</v>
      </c>
      <c r="L1163">
        <v>19830821</v>
      </c>
      <c r="M1163" t="s">
        <v>16028</v>
      </c>
      <c r="N1163">
        <v>230389</v>
      </c>
      <c r="O1163" t="s">
        <v>247</v>
      </c>
      <c r="Q1163" t="s">
        <v>248</v>
      </c>
      <c r="S1163" t="s">
        <v>8593</v>
      </c>
      <c r="T1163" t="s">
        <v>16031</v>
      </c>
      <c r="U1163" t="s">
        <v>227</v>
      </c>
      <c r="V1163" t="s">
        <v>16032</v>
      </c>
      <c r="X1163" t="s">
        <v>267</v>
      </c>
      <c r="Z1163" t="s">
        <v>229</v>
      </c>
      <c r="AG1163" t="s">
        <v>253</v>
      </c>
    </row>
    <row r="1164" spans="1:35">
      <c r="A1164" t="s">
        <v>16033</v>
      </c>
      <c r="B1164">
        <v>24764629</v>
      </c>
      <c r="C1164" t="s">
        <v>16034</v>
      </c>
      <c r="D1164" t="s">
        <v>16035</v>
      </c>
      <c r="E1164" t="s">
        <v>242</v>
      </c>
      <c r="F1164">
        <v>23</v>
      </c>
      <c r="G1164" t="s">
        <v>227</v>
      </c>
      <c r="H1164">
        <v>27721</v>
      </c>
      <c r="I1164" t="s">
        <v>9379</v>
      </c>
      <c r="J1164" t="s">
        <v>9378</v>
      </c>
      <c r="K1164" t="s">
        <v>9380</v>
      </c>
      <c r="L1164">
        <v>19880502</v>
      </c>
      <c r="M1164" t="s">
        <v>16033</v>
      </c>
      <c r="N1164">
        <v>230389</v>
      </c>
      <c r="O1164" t="s">
        <v>15998</v>
      </c>
      <c r="Q1164" t="s">
        <v>248</v>
      </c>
      <c r="S1164" t="s">
        <v>8593</v>
      </c>
      <c r="T1164" t="s">
        <v>15970</v>
      </c>
      <c r="U1164" t="s">
        <v>227</v>
      </c>
      <c r="V1164" t="s">
        <v>16036</v>
      </c>
      <c r="X1164" t="s">
        <v>267</v>
      </c>
      <c r="Z1164" t="s">
        <v>229</v>
      </c>
      <c r="AG1164" t="s">
        <v>253</v>
      </c>
    </row>
    <row r="1165" spans="1:35">
      <c r="A1165" t="s">
        <v>16037</v>
      </c>
      <c r="B1165">
        <v>2932016</v>
      </c>
      <c r="C1165" t="s">
        <v>16038</v>
      </c>
      <c r="D1165" t="s">
        <v>16039</v>
      </c>
      <c r="E1165" t="s">
        <v>242</v>
      </c>
      <c r="F1165">
        <v>23</v>
      </c>
      <c r="G1165" t="s">
        <v>227</v>
      </c>
      <c r="H1165">
        <v>27721</v>
      </c>
      <c r="I1165" t="s">
        <v>9379</v>
      </c>
      <c r="J1165" t="s">
        <v>9378</v>
      </c>
      <c r="K1165" t="s">
        <v>9380</v>
      </c>
      <c r="L1165">
        <v>19400304</v>
      </c>
      <c r="M1165" t="s">
        <v>16037</v>
      </c>
      <c r="N1165">
        <v>230389</v>
      </c>
      <c r="O1165" t="s">
        <v>247</v>
      </c>
      <c r="Q1165" t="s">
        <v>248</v>
      </c>
      <c r="S1165" t="s">
        <v>8593</v>
      </c>
      <c r="T1165" t="s">
        <v>16040</v>
      </c>
      <c r="U1165" t="s">
        <v>227</v>
      </c>
      <c r="V1165" t="s">
        <v>16041</v>
      </c>
      <c r="X1165" t="s">
        <v>267</v>
      </c>
      <c r="Z1165" t="s">
        <v>229</v>
      </c>
      <c r="AA1165">
        <v>9022617794</v>
      </c>
      <c r="AG1165" t="s">
        <v>253</v>
      </c>
    </row>
    <row r="1166" spans="1:35">
      <c r="A1166" t="s">
        <v>16042</v>
      </c>
      <c r="B1166">
        <v>23760826</v>
      </c>
      <c r="C1166" t="s">
        <v>16043</v>
      </c>
      <c r="D1166" t="s">
        <v>16044</v>
      </c>
      <c r="E1166" t="s">
        <v>242</v>
      </c>
      <c r="F1166">
        <v>23</v>
      </c>
      <c r="G1166" t="s">
        <v>227</v>
      </c>
      <c r="H1166">
        <v>27721</v>
      </c>
      <c r="I1166" t="s">
        <v>9379</v>
      </c>
      <c r="J1166" t="s">
        <v>9378</v>
      </c>
      <c r="K1166" t="s">
        <v>9380</v>
      </c>
      <c r="L1166">
        <v>19880518</v>
      </c>
      <c r="M1166" t="s">
        <v>16042</v>
      </c>
      <c r="N1166">
        <v>230389</v>
      </c>
      <c r="Q1166" t="s">
        <v>248</v>
      </c>
      <c r="S1166" t="s">
        <v>8593</v>
      </c>
      <c r="T1166" t="s">
        <v>9099</v>
      </c>
      <c r="U1166" t="s">
        <v>227</v>
      </c>
      <c r="V1166" t="s">
        <v>16045</v>
      </c>
      <c r="W1166" t="s">
        <v>16046</v>
      </c>
      <c r="X1166" t="s">
        <v>267</v>
      </c>
      <c r="Z1166" t="s">
        <v>229</v>
      </c>
      <c r="AG1166" t="s">
        <v>253</v>
      </c>
    </row>
    <row r="1167" spans="1:35">
      <c r="A1167" t="s">
        <v>16047</v>
      </c>
      <c r="B1167">
        <v>2934321</v>
      </c>
      <c r="C1167" t="s">
        <v>16048</v>
      </c>
      <c r="D1167" t="s">
        <v>16049</v>
      </c>
      <c r="E1167" t="s">
        <v>242</v>
      </c>
      <c r="F1167">
        <v>23</v>
      </c>
      <c r="G1167" t="s">
        <v>227</v>
      </c>
      <c r="H1167">
        <v>27721</v>
      </c>
      <c r="I1167" t="s">
        <v>9379</v>
      </c>
      <c r="J1167" t="s">
        <v>9378</v>
      </c>
      <c r="K1167" t="s">
        <v>9380</v>
      </c>
      <c r="L1167">
        <v>19670726</v>
      </c>
      <c r="M1167" t="s">
        <v>16047</v>
      </c>
      <c r="N1167">
        <v>230389</v>
      </c>
      <c r="O1167" t="s">
        <v>247</v>
      </c>
      <c r="Q1167" t="s">
        <v>248</v>
      </c>
      <c r="S1167" t="s">
        <v>8593</v>
      </c>
      <c r="T1167" t="s">
        <v>9099</v>
      </c>
      <c r="U1167" t="s">
        <v>227</v>
      </c>
      <c r="V1167" t="s">
        <v>16050</v>
      </c>
      <c r="X1167" t="s">
        <v>267</v>
      </c>
      <c r="Z1167" t="s">
        <v>229</v>
      </c>
      <c r="AA1167">
        <v>9085427384</v>
      </c>
      <c r="AB1167" t="s">
        <v>227</v>
      </c>
      <c r="AD1167" t="s">
        <v>227</v>
      </c>
      <c r="AF1167" t="s">
        <v>16051</v>
      </c>
      <c r="AG1167" t="s">
        <v>16052</v>
      </c>
      <c r="AH1167" t="s">
        <v>16053</v>
      </c>
      <c r="AI1167" t="s">
        <v>16054</v>
      </c>
    </row>
    <row r="1168" spans="1:35">
      <c r="A1168" t="s">
        <v>16055</v>
      </c>
      <c r="B1168">
        <v>2934826</v>
      </c>
      <c r="C1168" t="s">
        <v>16056</v>
      </c>
      <c r="D1168" t="s">
        <v>16057</v>
      </c>
      <c r="E1168" t="s">
        <v>242</v>
      </c>
      <c r="F1168">
        <v>23</v>
      </c>
      <c r="G1168" t="s">
        <v>227</v>
      </c>
      <c r="H1168">
        <v>27721</v>
      </c>
      <c r="I1168" t="s">
        <v>9379</v>
      </c>
      <c r="J1168" t="s">
        <v>9378</v>
      </c>
      <c r="K1168" t="s">
        <v>9380</v>
      </c>
      <c r="L1168">
        <v>19681125</v>
      </c>
      <c r="M1168" t="s">
        <v>16055</v>
      </c>
      <c r="N1168">
        <v>230389</v>
      </c>
      <c r="O1168" t="s">
        <v>247</v>
      </c>
      <c r="Q1168" t="s">
        <v>248</v>
      </c>
      <c r="S1168" t="s">
        <v>8593</v>
      </c>
      <c r="T1168" t="s">
        <v>9099</v>
      </c>
      <c r="U1168" t="s">
        <v>227</v>
      </c>
      <c r="V1168" t="s">
        <v>16058</v>
      </c>
      <c r="X1168" t="s">
        <v>267</v>
      </c>
      <c r="Z1168" t="s">
        <v>229</v>
      </c>
      <c r="AA1168">
        <v>9017401219</v>
      </c>
      <c r="AG1168" t="s">
        <v>253</v>
      </c>
    </row>
    <row r="1169" spans="1:33">
      <c r="A1169" t="s">
        <v>16059</v>
      </c>
      <c r="B1169">
        <v>2933825</v>
      </c>
      <c r="C1169" t="s">
        <v>16060</v>
      </c>
      <c r="D1169" t="s">
        <v>16061</v>
      </c>
      <c r="E1169" t="s">
        <v>242</v>
      </c>
      <c r="F1169">
        <v>23</v>
      </c>
      <c r="G1169" t="s">
        <v>227</v>
      </c>
      <c r="H1169">
        <v>27721</v>
      </c>
      <c r="I1169" t="s">
        <v>9379</v>
      </c>
      <c r="J1169" t="s">
        <v>9378</v>
      </c>
      <c r="K1169" t="s">
        <v>9380</v>
      </c>
      <c r="L1169">
        <v>19590412</v>
      </c>
      <c r="M1169" t="s">
        <v>16059</v>
      </c>
      <c r="N1169">
        <v>230389</v>
      </c>
      <c r="O1169" t="s">
        <v>247</v>
      </c>
      <c r="Q1169" t="s">
        <v>248</v>
      </c>
      <c r="S1169" t="s">
        <v>8593</v>
      </c>
      <c r="T1169" t="s">
        <v>16062</v>
      </c>
      <c r="U1169" t="s">
        <v>227</v>
      </c>
      <c r="V1169" t="s">
        <v>16063</v>
      </c>
      <c r="X1169" t="s">
        <v>267</v>
      </c>
      <c r="Z1169" t="s">
        <v>229</v>
      </c>
      <c r="AA1169">
        <v>9063658811</v>
      </c>
      <c r="AG1169" t="s">
        <v>253</v>
      </c>
    </row>
    <row r="1170" spans="1:33">
      <c r="A1170" t="s">
        <v>16064</v>
      </c>
      <c r="B1170">
        <v>2933522</v>
      </c>
      <c r="C1170" t="s">
        <v>16065</v>
      </c>
      <c r="D1170" t="s">
        <v>16066</v>
      </c>
      <c r="E1170" t="s">
        <v>242</v>
      </c>
      <c r="F1170">
        <v>23</v>
      </c>
      <c r="G1170" t="s">
        <v>227</v>
      </c>
      <c r="H1170">
        <v>27721</v>
      </c>
      <c r="I1170" t="s">
        <v>9379</v>
      </c>
      <c r="J1170" t="s">
        <v>9378</v>
      </c>
      <c r="K1170" t="s">
        <v>9380</v>
      </c>
      <c r="L1170">
        <v>19671126</v>
      </c>
      <c r="M1170" t="s">
        <v>16064</v>
      </c>
      <c r="N1170">
        <v>230389</v>
      </c>
      <c r="O1170" t="s">
        <v>247</v>
      </c>
      <c r="Q1170" t="s">
        <v>248</v>
      </c>
      <c r="S1170" t="s">
        <v>8593</v>
      </c>
      <c r="T1170" t="s">
        <v>9374</v>
      </c>
      <c r="U1170" t="s">
        <v>227</v>
      </c>
      <c r="V1170" t="s">
        <v>16067</v>
      </c>
      <c r="X1170" t="s">
        <v>267</v>
      </c>
      <c r="Z1170" t="s">
        <v>229</v>
      </c>
      <c r="AA1170">
        <v>9086767337</v>
      </c>
      <c r="AG1170" t="s">
        <v>253</v>
      </c>
    </row>
    <row r="1171" spans="1:33">
      <c r="A1171" t="s">
        <v>16068</v>
      </c>
      <c r="B1171">
        <v>46096732</v>
      </c>
      <c r="C1171" t="s">
        <v>16069</v>
      </c>
      <c r="D1171" t="s">
        <v>16070</v>
      </c>
      <c r="E1171" t="s">
        <v>242</v>
      </c>
      <c r="F1171">
        <v>23</v>
      </c>
      <c r="G1171" t="s">
        <v>227</v>
      </c>
      <c r="H1171">
        <v>27721</v>
      </c>
      <c r="I1171" t="s">
        <v>9379</v>
      </c>
      <c r="J1171" t="s">
        <v>9378</v>
      </c>
      <c r="K1171" t="s">
        <v>9380</v>
      </c>
      <c r="L1171">
        <v>19980228</v>
      </c>
      <c r="M1171" t="s">
        <v>16068</v>
      </c>
      <c r="N1171">
        <v>230389</v>
      </c>
      <c r="O1171" t="s">
        <v>15998</v>
      </c>
      <c r="Q1171" t="s">
        <v>248</v>
      </c>
      <c r="S1171" t="s">
        <v>8593</v>
      </c>
      <c r="T1171" t="s">
        <v>16071</v>
      </c>
      <c r="U1171" t="s">
        <v>227</v>
      </c>
      <c r="V1171" t="s">
        <v>16072</v>
      </c>
      <c r="X1171" t="s">
        <v>228</v>
      </c>
      <c r="Z1171" t="s">
        <v>229</v>
      </c>
      <c r="AA1171" t="s">
        <v>16073</v>
      </c>
      <c r="AB1171" t="s">
        <v>227</v>
      </c>
      <c r="AD1171" t="s">
        <v>227</v>
      </c>
      <c r="AG1171" t="s">
        <v>253</v>
      </c>
    </row>
    <row r="1172" spans="1:33">
      <c r="A1172" t="s">
        <v>16074</v>
      </c>
      <c r="B1172">
        <v>3102288</v>
      </c>
      <c r="C1172" t="s">
        <v>16075</v>
      </c>
      <c r="D1172" t="s">
        <v>16076</v>
      </c>
      <c r="E1172" t="s">
        <v>242</v>
      </c>
      <c r="F1172">
        <v>23</v>
      </c>
      <c r="G1172" t="s">
        <v>227</v>
      </c>
      <c r="H1172">
        <v>27721</v>
      </c>
      <c r="I1172" t="s">
        <v>9379</v>
      </c>
      <c r="J1172" t="s">
        <v>9378</v>
      </c>
      <c r="K1172" t="s">
        <v>9380</v>
      </c>
      <c r="L1172">
        <v>19690812</v>
      </c>
      <c r="M1172" t="s">
        <v>16074</v>
      </c>
      <c r="N1172">
        <v>230389</v>
      </c>
      <c r="O1172" t="s">
        <v>15998</v>
      </c>
      <c r="Q1172" t="s">
        <v>248</v>
      </c>
      <c r="S1172" t="s">
        <v>8593</v>
      </c>
      <c r="T1172" t="s">
        <v>9099</v>
      </c>
      <c r="U1172" t="s">
        <v>227</v>
      </c>
      <c r="V1172" t="s">
        <v>16077</v>
      </c>
      <c r="X1172" t="s">
        <v>228</v>
      </c>
      <c r="Z1172" t="s">
        <v>229</v>
      </c>
      <c r="AA1172">
        <v>9026829938</v>
      </c>
      <c r="AG1172" t="s">
        <v>253</v>
      </c>
    </row>
    <row r="1173" spans="1:33">
      <c r="A1173" t="s">
        <v>16078</v>
      </c>
      <c r="B1173">
        <v>2932218</v>
      </c>
      <c r="C1173" t="s">
        <v>16079</v>
      </c>
      <c r="D1173" t="s">
        <v>16080</v>
      </c>
      <c r="E1173" t="s">
        <v>242</v>
      </c>
      <c r="F1173">
        <v>23</v>
      </c>
      <c r="G1173" t="s">
        <v>227</v>
      </c>
      <c r="H1173">
        <v>27721</v>
      </c>
      <c r="I1173" t="s">
        <v>9379</v>
      </c>
      <c r="J1173" t="s">
        <v>9378</v>
      </c>
      <c r="K1173" t="s">
        <v>9380</v>
      </c>
      <c r="L1173">
        <v>19511104</v>
      </c>
      <c r="M1173" t="s">
        <v>16078</v>
      </c>
      <c r="N1173">
        <v>230389</v>
      </c>
      <c r="O1173" t="s">
        <v>247</v>
      </c>
      <c r="Q1173" t="s">
        <v>248</v>
      </c>
      <c r="S1173" t="s">
        <v>8593</v>
      </c>
      <c r="T1173" t="s">
        <v>16017</v>
      </c>
      <c r="U1173" t="s">
        <v>227</v>
      </c>
      <c r="V1173" t="s">
        <v>16081</v>
      </c>
      <c r="X1173" t="s">
        <v>349</v>
      </c>
      <c r="Z1173" t="s">
        <v>229</v>
      </c>
      <c r="AA1173">
        <v>9018220995</v>
      </c>
      <c r="AG1173" t="s">
        <v>253</v>
      </c>
    </row>
    <row r="1174" spans="1:33">
      <c r="A1174" t="s">
        <v>16082</v>
      </c>
      <c r="B1174">
        <v>82198735</v>
      </c>
      <c r="C1174" t="s">
        <v>16083</v>
      </c>
      <c r="D1174" t="s">
        <v>16084</v>
      </c>
      <c r="E1174" t="s">
        <v>242</v>
      </c>
      <c r="F1174">
        <v>23</v>
      </c>
      <c r="G1174" t="s">
        <v>227</v>
      </c>
      <c r="H1174">
        <v>27721</v>
      </c>
      <c r="I1174" t="s">
        <v>9379</v>
      </c>
      <c r="J1174" t="s">
        <v>9378</v>
      </c>
      <c r="K1174" t="s">
        <v>9380</v>
      </c>
      <c r="L1174">
        <v>19801012</v>
      </c>
      <c r="M1174" t="s">
        <v>16082</v>
      </c>
      <c r="N1174">
        <v>230389</v>
      </c>
      <c r="Q1174" t="s">
        <v>248</v>
      </c>
      <c r="S1174" t="s">
        <v>8593</v>
      </c>
      <c r="T1174" t="s">
        <v>3570</v>
      </c>
      <c r="U1174" t="s">
        <v>227</v>
      </c>
      <c r="V1174" t="s">
        <v>16085</v>
      </c>
      <c r="X1174" t="s">
        <v>267</v>
      </c>
      <c r="Z1174" t="s">
        <v>229</v>
      </c>
      <c r="AG1174" t="s">
        <v>253</v>
      </c>
    </row>
    <row r="1175" spans="1:33">
      <c r="A1175" t="s">
        <v>16086</v>
      </c>
      <c r="B1175">
        <v>77035830</v>
      </c>
      <c r="C1175" t="s">
        <v>16087</v>
      </c>
      <c r="D1175" t="s">
        <v>16088</v>
      </c>
      <c r="E1175" t="s">
        <v>242</v>
      </c>
      <c r="F1175">
        <v>23</v>
      </c>
      <c r="G1175" t="s">
        <v>227</v>
      </c>
      <c r="H1175">
        <v>27721</v>
      </c>
      <c r="I1175" t="s">
        <v>9379</v>
      </c>
      <c r="J1175" t="s">
        <v>9378</v>
      </c>
      <c r="K1175" t="s">
        <v>9380</v>
      </c>
      <c r="L1175">
        <v>19881108</v>
      </c>
      <c r="M1175" t="s">
        <v>16086</v>
      </c>
      <c r="N1175">
        <v>230389</v>
      </c>
      <c r="O1175" t="s">
        <v>247</v>
      </c>
      <c r="Q1175" t="s">
        <v>248</v>
      </c>
      <c r="S1175" t="s">
        <v>8593</v>
      </c>
      <c r="T1175" t="s">
        <v>16089</v>
      </c>
      <c r="U1175" t="s">
        <v>227</v>
      </c>
      <c r="V1175" t="s">
        <v>16090</v>
      </c>
      <c r="W1175" t="s">
        <v>16091</v>
      </c>
      <c r="X1175" t="s">
        <v>267</v>
      </c>
      <c r="Z1175" t="s">
        <v>229</v>
      </c>
      <c r="AA1175" t="s">
        <v>16092</v>
      </c>
      <c r="AG1175" t="s">
        <v>253</v>
      </c>
    </row>
    <row r="1176" spans="1:33">
      <c r="A1176" t="s">
        <v>16093</v>
      </c>
      <c r="B1176">
        <v>2934624</v>
      </c>
      <c r="C1176" t="s">
        <v>16094</v>
      </c>
      <c r="D1176" t="s">
        <v>16095</v>
      </c>
      <c r="E1176" t="s">
        <v>242</v>
      </c>
      <c r="F1176">
        <v>23</v>
      </c>
      <c r="G1176" t="s">
        <v>227</v>
      </c>
      <c r="H1176">
        <v>27721</v>
      </c>
      <c r="I1176" t="s">
        <v>9379</v>
      </c>
      <c r="J1176" t="s">
        <v>9378</v>
      </c>
      <c r="K1176" t="s">
        <v>9380</v>
      </c>
      <c r="L1176">
        <v>19680423</v>
      </c>
      <c r="M1176" t="s">
        <v>16093</v>
      </c>
      <c r="N1176">
        <v>230389</v>
      </c>
      <c r="O1176" t="s">
        <v>247</v>
      </c>
      <c r="Q1176" t="s">
        <v>248</v>
      </c>
      <c r="S1176" t="s">
        <v>8593</v>
      </c>
      <c r="T1176" t="s">
        <v>16096</v>
      </c>
      <c r="U1176" t="s">
        <v>227</v>
      </c>
      <c r="V1176" t="s">
        <v>16097</v>
      </c>
      <c r="X1176" t="s">
        <v>267</v>
      </c>
      <c r="Z1176" t="s">
        <v>229</v>
      </c>
      <c r="AA1176" t="s">
        <v>16098</v>
      </c>
      <c r="AG1176" t="s">
        <v>253</v>
      </c>
    </row>
    <row r="1177" spans="1:33">
      <c r="A1177" t="s">
        <v>16498</v>
      </c>
      <c r="B1177">
        <v>3011055</v>
      </c>
      <c r="C1177" t="s">
        <v>16499</v>
      </c>
      <c r="D1177" t="s">
        <v>16500</v>
      </c>
      <c r="E1177" t="s">
        <v>242</v>
      </c>
      <c r="F1177">
        <v>23</v>
      </c>
      <c r="G1177" t="s">
        <v>227</v>
      </c>
      <c r="H1177">
        <v>8257</v>
      </c>
      <c r="I1177" t="s">
        <v>9499</v>
      </c>
      <c r="J1177" t="s">
        <v>9498</v>
      </c>
      <c r="K1177" t="s">
        <v>9499</v>
      </c>
      <c r="L1177">
        <v>19810117</v>
      </c>
      <c r="M1177" t="s">
        <v>16498</v>
      </c>
      <c r="N1177">
        <v>230184</v>
      </c>
      <c r="Q1177" t="s">
        <v>248</v>
      </c>
      <c r="S1177" t="s">
        <v>8593</v>
      </c>
      <c r="T1177" t="s">
        <v>16501</v>
      </c>
      <c r="U1177" t="s">
        <v>227</v>
      </c>
      <c r="V1177" t="s">
        <v>16502</v>
      </c>
      <c r="W1177" t="s">
        <v>16503</v>
      </c>
      <c r="X1177" t="s">
        <v>228</v>
      </c>
      <c r="Z1177" t="s">
        <v>229</v>
      </c>
      <c r="AB1177" t="s">
        <v>227</v>
      </c>
      <c r="AD1177" t="s">
        <v>227</v>
      </c>
      <c r="AG1177" t="s">
        <v>253</v>
      </c>
    </row>
    <row r="1178" spans="1:33">
      <c r="A1178" t="s">
        <v>16504</v>
      </c>
      <c r="B1178">
        <v>57387232</v>
      </c>
      <c r="C1178" t="s">
        <v>16505</v>
      </c>
      <c r="D1178" t="s">
        <v>16506</v>
      </c>
      <c r="E1178" t="s">
        <v>242</v>
      </c>
      <c r="F1178">
        <v>23</v>
      </c>
      <c r="G1178" t="s">
        <v>227</v>
      </c>
      <c r="H1178">
        <v>8257</v>
      </c>
      <c r="I1178" t="s">
        <v>9499</v>
      </c>
      <c r="J1178" t="s">
        <v>9498</v>
      </c>
      <c r="K1178" t="s">
        <v>9499</v>
      </c>
      <c r="L1178">
        <v>19880715</v>
      </c>
      <c r="M1178" t="s">
        <v>16504</v>
      </c>
      <c r="N1178">
        <v>230184</v>
      </c>
      <c r="Q1178" t="s">
        <v>248</v>
      </c>
      <c r="S1178" t="s">
        <v>8593</v>
      </c>
      <c r="T1178" t="s">
        <v>16507</v>
      </c>
      <c r="U1178" t="s">
        <v>227</v>
      </c>
      <c r="V1178" t="s">
        <v>16508</v>
      </c>
      <c r="X1178" t="s">
        <v>228</v>
      </c>
      <c r="Z1178" t="s">
        <v>229</v>
      </c>
      <c r="AA1178">
        <v>8051397610</v>
      </c>
      <c r="AB1178" t="s">
        <v>227</v>
      </c>
      <c r="AD1178" t="s">
        <v>227</v>
      </c>
      <c r="AG1178" t="s">
        <v>253</v>
      </c>
    </row>
    <row r="1179" spans="1:33">
      <c r="A1179" t="s">
        <v>16509</v>
      </c>
      <c r="B1179">
        <v>35978133</v>
      </c>
      <c r="C1179" t="s">
        <v>16510</v>
      </c>
      <c r="D1179" t="s">
        <v>16511</v>
      </c>
      <c r="E1179" t="s">
        <v>242</v>
      </c>
      <c r="F1179">
        <v>23</v>
      </c>
      <c r="G1179" t="s">
        <v>227</v>
      </c>
      <c r="H1179">
        <v>8257</v>
      </c>
      <c r="I1179" t="s">
        <v>9499</v>
      </c>
      <c r="J1179" t="s">
        <v>9498</v>
      </c>
      <c r="K1179" t="s">
        <v>9499</v>
      </c>
      <c r="L1179">
        <v>19901118</v>
      </c>
      <c r="M1179" t="s">
        <v>16509</v>
      </c>
      <c r="N1179">
        <v>230184</v>
      </c>
      <c r="Q1179" t="s">
        <v>248</v>
      </c>
      <c r="S1179" t="s">
        <v>8593</v>
      </c>
      <c r="T1179" t="s">
        <v>15080</v>
      </c>
      <c r="U1179" t="s">
        <v>227</v>
      </c>
      <c r="V1179" t="s">
        <v>15932</v>
      </c>
      <c r="X1179" t="s">
        <v>228</v>
      </c>
      <c r="Z1179" t="s">
        <v>229</v>
      </c>
      <c r="AB1179" t="s">
        <v>962</v>
      </c>
      <c r="AG1179" t="s">
        <v>253</v>
      </c>
    </row>
    <row r="1180" spans="1:33">
      <c r="A1180" t="s">
        <v>16512</v>
      </c>
      <c r="B1180">
        <v>3010610</v>
      </c>
      <c r="C1180" t="s">
        <v>9501</v>
      </c>
      <c r="D1180" t="s">
        <v>16513</v>
      </c>
      <c r="E1180" t="s">
        <v>242</v>
      </c>
      <c r="F1180">
        <v>23</v>
      </c>
      <c r="G1180" t="s">
        <v>227</v>
      </c>
      <c r="H1180">
        <v>8257</v>
      </c>
      <c r="I1180" t="s">
        <v>9499</v>
      </c>
      <c r="J1180" t="s">
        <v>9498</v>
      </c>
      <c r="K1180" t="s">
        <v>9499</v>
      </c>
      <c r="L1180">
        <v>19460506</v>
      </c>
      <c r="M1180" t="s">
        <v>16512</v>
      </c>
      <c r="N1180">
        <v>230184</v>
      </c>
      <c r="Q1180" t="s">
        <v>248</v>
      </c>
      <c r="S1180" t="s">
        <v>8593</v>
      </c>
      <c r="T1180" t="s">
        <v>16514</v>
      </c>
      <c r="U1180" t="s">
        <v>227</v>
      </c>
      <c r="V1180" t="s">
        <v>16515</v>
      </c>
      <c r="X1180" t="s">
        <v>228</v>
      </c>
      <c r="Z1180" t="s">
        <v>229</v>
      </c>
    </row>
    <row r="1181" spans="1:33">
      <c r="A1181" t="s">
        <v>16516</v>
      </c>
      <c r="B1181">
        <v>3016818</v>
      </c>
      <c r="C1181" t="s">
        <v>16517</v>
      </c>
      <c r="D1181" t="s">
        <v>16518</v>
      </c>
      <c r="E1181" t="s">
        <v>242</v>
      </c>
      <c r="F1181">
        <v>23</v>
      </c>
      <c r="G1181" t="s">
        <v>227</v>
      </c>
      <c r="H1181">
        <v>8257</v>
      </c>
      <c r="I1181" t="s">
        <v>9499</v>
      </c>
      <c r="J1181" t="s">
        <v>9498</v>
      </c>
      <c r="K1181" t="s">
        <v>9499</v>
      </c>
      <c r="L1181">
        <v>19780902</v>
      </c>
      <c r="M1181" t="s">
        <v>16516</v>
      </c>
      <c r="N1181">
        <v>230184</v>
      </c>
      <c r="Q1181" t="s">
        <v>248</v>
      </c>
      <c r="S1181" t="s">
        <v>8593</v>
      </c>
      <c r="T1181" t="s">
        <v>16519</v>
      </c>
      <c r="U1181" t="s">
        <v>227</v>
      </c>
      <c r="V1181" t="s">
        <v>16520</v>
      </c>
      <c r="X1181" t="s">
        <v>228</v>
      </c>
      <c r="Z1181" t="s">
        <v>229</v>
      </c>
      <c r="AB1181" t="s">
        <v>560</v>
      </c>
      <c r="AD1181" t="s">
        <v>560</v>
      </c>
    </row>
    <row r="1182" spans="1:33">
      <c r="A1182" t="s">
        <v>16521</v>
      </c>
      <c r="B1182">
        <v>3011388</v>
      </c>
      <c r="C1182" t="s">
        <v>16522</v>
      </c>
      <c r="D1182" t="s">
        <v>16523</v>
      </c>
      <c r="E1182" t="s">
        <v>242</v>
      </c>
      <c r="F1182">
        <v>23</v>
      </c>
      <c r="G1182" t="s">
        <v>227</v>
      </c>
      <c r="H1182">
        <v>8257</v>
      </c>
      <c r="I1182" t="s">
        <v>9499</v>
      </c>
      <c r="J1182" t="s">
        <v>9498</v>
      </c>
      <c r="K1182" t="s">
        <v>9499</v>
      </c>
      <c r="L1182">
        <v>19720506</v>
      </c>
      <c r="M1182" t="s">
        <v>16521</v>
      </c>
      <c r="N1182">
        <v>230184</v>
      </c>
      <c r="Q1182" t="s">
        <v>248</v>
      </c>
      <c r="S1182" t="s">
        <v>8593</v>
      </c>
      <c r="T1182" t="s">
        <v>16524</v>
      </c>
      <c r="U1182" t="s">
        <v>227</v>
      </c>
      <c r="V1182" t="s">
        <v>16525</v>
      </c>
      <c r="X1182" t="s">
        <v>228</v>
      </c>
      <c r="Z1182" t="s">
        <v>229</v>
      </c>
      <c r="AB1182" t="s">
        <v>227</v>
      </c>
      <c r="AG1182" t="s">
        <v>253</v>
      </c>
    </row>
    <row r="1183" spans="1:33">
      <c r="A1183" t="s">
        <v>16526</v>
      </c>
      <c r="B1183">
        <v>3010599</v>
      </c>
      <c r="C1183" t="s">
        <v>16527</v>
      </c>
      <c r="D1183" t="s">
        <v>16528</v>
      </c>
      <c r="E1183" t="s">
        <v>242</v>
      </c>
      <c r="F1183">
        <v>23</v>
      </c>
      <c r="G1183" t="s">
        <v>227</v>
      </c>
      <c r="H1183">
        <v>8257</v>
      </c>
      <c r="I1183" t="s">
        <v>9499</v>
      </c>
      <c r="J1183" t="s">
        <v>9498</v>
      </c>
      <c r="K1183" t="s">
        <v>9499</v>
      </c>
      <c r="L1183">
        <v>19660830</v>
      </c>
      <c r="M1183" t="s">
        <v>16526</v>
      </c>
      <c r="N1183">
        <v>230184</v>
      </c>
      <c r="Q1183" t="s">
        <v>248</v>
      </c>
      <c r="S1183" t="s">
        <v>8593</v>
      </c>
      <c r="T1183" t="s">
        <v>9506</v>
      </c>
      <c r="U1183" t="s">
        <v>227</v>
      </c>
      <c r="V1183" t="s">
        <v>9507</v>
      </c>
      <c r="X1183" t="s">
        <v>228</v>
      </c>
      <c r="Z1183" t="s">
        <v>229</v>
      </c>
      <c r="AB1183" t="s">
        <v>778</v>
      </c>
      <c r="AD1183" t="s">
        <v>778</v>
      </c>
      <c r="AG1183" t="s">
        <v>253</v>
      </c>
    </row>
    <row r="1184" spans="1:33">
      <c r="A1184" t="s">
        <v>16529</v>
      </c>
      <c r="B1184">
        <v>3010711</v>
      </c>
      <c r="C1184" t="s">
        <v>16530</v>
      </c>
      <c r="D1184" t="s">
        <v>16531</v>
      </c>
      <c r="E1184" t="s">
        <v>242</v>
      </c>
      <c r="F1184">
        <v>23</v>
      </c>
      <c r="G1184" t="s">
        <v>227</v>
      </c>
      <c r="H1184">
        <v>8257</v>
      </c>
      <c r="I1184" t="s">
        <v>9499</v>
      </c>
      <c r="J1184" t="s">
        <v>9498</v>
      </c>
      <c r="K1184" t="s">
        <v>9499</v>
      </c>
      <c r="L1184">
        <v>19740215</v>
      </c>
      <c r="M1184" t="s">
        <v>16529</v>
      </c>
      <c r="N1184">
        <v>230184</v>
      </c>
      <c r="Q1184" t="s">
        <v>248</v>
      </c>
      <c r="S1184" t="s">
        <v>8593</v>
      </c>
      <c r="T1184" t="s">
        <v>16532</v>
      </c>
      <c r="U1184" t="s">
        <v>227</v>
      </c>
      <c r="V1184" t="s">
        <v>16533</v>
      </c>
      <c r="X1184" t="s">
        <v>228</v>
      </c>
      <c r="Z1184" t="s">
        <v>229</v>
      </c>
      <c r="AB1184" t="s">
        <v>7899</v>
      </c>
      <c r="AG1184" t="s">
        <v>253</v>
      </c>
    </row>
    <row r="1185" spans="1:35">
      <c r="A1185" t="s">
        <v>16534</v>
      </c>
      <c r="B1185">
        <v>3011166</v>
      </c>
      <c r="C1185" t="s">
        <v>16535</v>
      </c>
      <c r="D1185" t="s">
        <v>16536</v>
      </c>
      <c r="E1185" t="s">
        <v>242</v>
      </c>
      <c r="F1185">
        <v>23</v>
      </c>
      <c r="G1185" t="s">
        <v>227</v>
      </c>
      <c r="H1185">
        <v>8257</v>
      </c>
      <c r="I1185" t="s">
        <v>9499</v>
      </c>
      <c r="J1185" t="s">
        <v>9498</v>
      </c>
      <c r="K1185" t="s">
        <v>9499</v>
      </c>
      <c r="L1185">
        <v>19760421</v>
      </c>
      <c r="M1185" t="s">
        <v>16534</v>
      </c>
      <c r="N1185">
        <v>230184</v>
      </c>
      <c r="Q1185" t="s">
        <v>248</v>
      </c>
      <c r="S1185" t="s">
        <v>8593</v>
      </c>
      <c r="T1185" t="s">
        <v>11939</v>
      </c>
      <c r="U1185" t="s">
        <v>227</v>
      </c>
      <c r="V1185" t="s">
        <v>16537</v>
      </c>
      <c r="X1185" t="s">
        <v>228</v>
      </c>
      <c r="Z1185" t="s">
        <v>229</v>
      </c>
      <c r="AB1185" t="s">
        <v>227</v>
      </c>
      <c r="AG1185" t="s">
        <v>253</v>
      </c>
    </row>
    <row r="1186" spans="1:35">
      <c r="A1186" t="s">
        <v>16538</v>
      </c>
      <c r="B1186">
        <v>3010812</v>
      </c>
      <c r="C1186" t="s">
        <v>16539</v>
      </c>
      <c r="D1186" t="s">
        <v>16540</v>
      </c>
      <c r="E1186" t="s">
        <v>242</v>
      </c>
      <c r="F1186">
        <v>23</v>
      </c>
      <c r="G1186" t="s">
        <v>227</v>
      </c>
      <c r="H1186">
        <v>8257</v>
      </c>
      <c r="I1186" t="s">
        <v>9499</v>
      </c>
      <c r="J1186" t="s">
        <v>9498</v>
      </c>
      <c r="K1186" t="s">
        <v>9499</v>
      </c>
      <c r="L1186">
        <v>19661201</v>
      </c>
      <c r="M1186" t="s">
        <v>16538</v>
      </c>
      <c r="N1186">
        <v>230184</v>
      </c>
      <c r="Q1186" t="s">
        <v>248</v>
      </c>
      <c r="S1186" t="s">
        <v>8593</v>
      </c>
      <c r="T1186" t="s">
        <v>3570</v>
      </c>
      <c r="U1186" t="s">
        <v>227</v>
      </c>
      <c r="V1186" t="s">
        <v>16541</v>
      </c>
      <c r="X1186" t="s">
        <v>228</v>
      </c>
      <c r="Z1186" t="s">
        <v>229</v>
      </c>
      <c r="AB1186" t="s">
        <v>1100</v>
      </c>
      <c r="AG1186" t="s">
        <v>253</v>
      </c>
    </row>
    <row r="1187" spans="1:35">
      <c r="A1187" t="s">
        <v>16542</v>
      </c>
      <c r="B1187">
        <v>3011277</v>
      </c>
      <c r="C1187" t="s">
        <v>16543</v>
      </c>
      <c r="D1187" t="s">
        <v>16544</v>
      </c>
      <c r="E1187" t="s">
        <v>242</v>
      </c>
      <c r="F1187">
        <v>23</v>
      </c>
      <c r="G1187" t="s">
        <v>227</v>
      </c>
      <c r="H1187">
        <v>8257</v>
      </c>
      <c r="I1187" t="s">
        <v>9499</v>
      </c>
      <c r="J1187" t="s">
        <v>9498</v>
      </c>
      <c r="K1187" t="s">
        <v>9499</v>
      </c>
      <c r="L1187">
        <v>19840307</v>
      </c>
      <c r="M1187" t="s">
        <v>16542</v>
      </c>
      <c r="N1187">
        <v>230184</v>
      </c>
      <c r="Q1187" t="s">
        <v>248</v>
      </c>
      <c r="S1187" t="s">
        <v>8593</v>
      </c>
      <c r="T1187" t="s">
        <v>16545</v>
      </c>
      <c r="U1187" t="s">
        <v>227</v>
      </c>
      <c r="V1187" t="s">
        <v>16546</v>
      </c>
      <c r="X1187" t="s">
        <v>228</v>
      </c>
      <c r="Z1187" t="s">
        <v>229</v>
      </c>
      <c r="AB1187" t="s">
        <v>265</v>
      </c>
      <c r="AG1187" t="s">
        <v>253</v>
      </c>
    </row>
    <row r="1188" spans="1:35">
      <c r="A1188" t="s">
        <v>16547</v>
      </c>
      <c r="B1188">
        <v>3016717</v>
      </c>
      <c r="C1188" t="s">
        <v>16548</v>
      </c>
      <c r="D1188" t="s">
        <v>16549</v>
      </c>
      <c r="E1188" t="s">
        <v>242</v>
      </c>
      <c r="F1188">
        <v>23</v>
      </c>
      <c r="G1188" t="s">
        <v>227</v>
      </c>
      <c r="H1188">
        <v>8257</v>
      </c>
      <c r="I1188" t="s">
        <v>9499</v>
      </c>
      <c r="J1188" t="s">
        <v>9498</v>
      </c>
      <c r="K1188" t="s">
        <v>9499</v>
      </c>
      <c r="L1188">
        <v>19840311</v>
      </c>
      <c r="M1188" t="s">
        <v>16547</v>
      </c>
      <c r="N1188">
        <v>230184</v>
      </c>
      <c r="Q1188" t="s">
        <v>248</v>
      </c>
      <c r="S1188" t="s">
        <v>8593</v>
      </c>
      <c r="T1188" t="s">
        <v>16550</v>
      </c>
      <c r="U1188" t="s">
        <v>227</v>
      </c>
      <c r="V1188" t="s">
        <v>16551</v>
      </c>
      <c r="W1188" t="s">
        <v>16552</v>
      </c>
      <c r="X1188" t="s">
        <v>228</v>
      </c>
      <c r="Z1188" t="s">
        <v>229</v>
      </c>
      <c r="AB1188" t="s">
        <v>227</v>
      </c>
      <c r="AD1188" t="s">
        <v>227</v>
      </c>
      <c r="AG1188" t="s">
        <v>253</v>
      </c>
    </row>
    <row r="1189" spans="1:35">
      <c r="A1189" t="s">
        <v>16760</v>
      </c>
      <c r="B1189">
        <v>2995631</v>
      </c>
      <c r="C1189" t="s">
        <v>16761</v>
      </c>
      <c r="D1189" t="s">
        <v>16762</v>
      </c>
      <c r="E1189" t="s">
        <v>262</v>
      </c>
      <c r="F1189">
        <v>23</v>
      </c>
      <c r="G1189" t="s">
        <v>227</v>
      </c>
      <c r="H1189">
        <v>19085</v>
      </c>
      <c r="I1189" t="s">
        <v>9521</v>
      </c>
      <c r="J1189" t="s">
        <v>9520</v>
      </c>
      <c r="K1189" t="s">
        <v>9521</v>
      </c>
      <c r="L1189">
        <v>19650409</v>
      </c>
      <c r="M1189" t="s">
        <v>16760</v>
      </c>
      <c r="N1189">
        <v>230126</v>
      </c>
      <c r="Q1189" t="s">
        <v>248</v>
      </c>
      <c r="S1189" t="s">
        <v>8593</v>
      </c>
      <c r="T1189" t="s">
        <v>12829</v>
      </c>
      <c r="U1189" t="s">
        <v>227</v>
      </c>
      <c r="V1189" t="s">
        <v>16763</v>
      </c>
      <c r="X1189" t="s">
        <v>267</v>
      </c>
      <c r="Z1189" t="s">
        <v>229</v>
      </c>
      <c r="AB1189" t="s">
        <v>227</v>
      </c>
      <c r="AD1189" t="s">
        <v>227</v>
      </c>
      <c r="AF1189" t="s">
        <v>16764</v>
      </c>
      <c r="AG1189" t="s">
        <v>253</v>
      </c>
      <c r="AH1189" t="s">
        <v>227</v>
      </c>
    </row>
    <row r="1190" spans="1:35">
      <c r="A1190" t="s">
        <v>16765</v>
      </c>
      <c r="B1190">
        <v>2995833</v>
      </c>
      <c r="C1190" t="s">
        <v>16766</v>
      </c>
      <c r="D1190" t="s">
        <v>16767</v>
      </c>
      <c r="E1190" t="s">
        <v>242</v>
      </c>
      <c r="F1190">
        <v>23</v>
      </c>
      <c r="G1190" t="s">
        <v>227</v>
      </c>
      <c r="H1190">
        <v>19085</v>
      </c>
      <c r="I1190" t="s">
        <v>9521</v>
      </c>
      <c r="J1190" t="s">
        <v>9520</v>
      </c>
      <c r="K1190" t="s">
        <v>9521</v>
      </c>
      <c r="L1190">
        <v>19670502</v>
      </c>
      <c r="M1190" t="s">
        <v>16765</v>
      </c>
      <c r="N1190">
        <v>230126</v>
      </c>
      <c r="Q1190" t="s">
        <v>248</v>
      </c>
      <c r="S1190" t="s">
        <v>8593</v>
      </c>
      <c r="T1190" t="s">
        <v>16768</v>
      </c>
      <c r="U1190" t="s">
        <v>227</v>
      </c>
      <c r="V1190" t="s">
        <v>16769</v>
      </c>
      <c r="X1190" t="s">
        <v>267</v>
      </c>
      <c r="Z1190" t="s">
        <v>229</v>
      </c>
      <c r="AB1190" t="s">
        <v>227</v>
      </c>
      <c r="AD1190" t="s">
        <v>227</v>
      </c>
      <c r="AF1190" t="s">
        <v>16770</v>
      </c>
      <c r="AG1190" t="s">
        <v>16771</v>
      </c>
      <c r="AH1190" t="s">
        <v>16772</v>
      </c>
      <c r="AI1190" t="s">
        <v>16773</v>
      </c>
    </row>
    <row r="1191" spans="1:35">
      <c r="A1191" t="s">
        <v>16774</v>
      </c>
      <c r="B1191">
        <v>2997229</v>
      </c>
      <c r="C1191" t="s">
        <v>16775</v>
      </c>
      <c r="D1191" t="s">
        <v>16776</v>
      </c>
      <c r="E1191" t="s">
        <v>242</v>
      </c>
      <c r="F1191">
        <v>23</v>
      </c>
      <c r="G1191" t="s">
        <v>227</v>
      </c>
      <c r="H1191">
        <v>19085</v>
      </c>
      <c r="I1191" t="s">
        <v>9521</v>
      </c>
      <c r="J1191" t="s">
        <v>9520</v>
      </c>
      <c r="K1191" t="s">
        <v>9521</v>
      </c>
      <c r="L1191">
        <v>19701120</v>
      </c>
      <c r="M1191" t="s">
        <v>16774</v>
      </c>
      <c r="N1191">
        <v>230126</v>
      </c>
      <c r="Q1191" t="s">
        <v>248</v>
      </c>
      <c r="S1191" t="s">
        <v>8593</v>
      </c>
      <c r="T1191" t="s">
        <v>16777</v>
      </c>
      <c r="U1191" t="s">
        <v>227</v>
      </c>
      <c r="V1191" t="s">
        <v>16778</v>
      </c>
      <c r="X1191" t="s">
        <v>267</v>
      </c>
      <c r="Z1191" t="s">
        <v>229</v>
      </c>
      <c r="AB1191" t="s">
        <v>227</v>
      </c>
      <c r="AD1191" t="s">
        <v>227</v>
      </c>
      <c r="AG1191" t="s">
        <v>253</v>
      </c>
      <c r="AH1191" t="s">
        <v>227</v>
      </c>
    </row>
    <row r="1192" spans="1:35">
      <c r="A1192" t="s">
        <v>16779</v>
      </c>
      <c r="B1192">
        <v>2997431</v>
      </c>
      <c r="C1192" t="s">
        <v>16780</v>
      </c>
      <c r="D1192" t="s">
        <v>16781</v>
      </c>
      <c r="E1192" t="s">
        <v>262</v>
      </c>
      <c r="F1192">
        <v>23</v>
      </c>
      <c r="G1192" t="s">
        <v>227</v>
      </c>
      <c r="H1192">
        <v>19085</v>
      </c>
      <c r="I1192" t="s">
        <v>9521</v>
      </c>
      <c r="J1192" t="s">
        <v>9520</v>
      </c>
      <c r="K1192" t="s">
        <v>9521</v>
      </c>
      <c r="L1192">
        <v>19891128</v>
      </c>
      <c r="M1192" t="s">
        <v>16779</v>
      </c>
      <c r="N1192">
        <v>230126</v>
      </c>
      <c r="Q1192" t="s">
        <v>248</v>
      </c>
      <c r="S1192" t="s">
        <v>8593</v>
      </c>
      <c r="T1192" t="s">
        <v>11933</v>
      </c>
      <c r="U1192" t="s">
        <v>227</v>
      </c>
      <c r="V1192" t="s">
        <v>16782</v>
      </c>
      <c r="X1192" t="s">
        <v>267</v>
      </c>
      <c r="Z1192" t="s">
        <v>229</v>
      </c>
      <c r="AB1192" t="s">
        <v>227</v>
      </c>
      <c r="AD1192" t="s">
        <v>227</v>
      </c>
      <c r="AG1192" t="s">
        <v>253</v>
      </c>
    </row>
    <row r="1193" spans="1:35">
      <c r="A1193" t="s">
        <v>16783</v>
      </c>
      <c r="B1193">
        <v>2996228</v>
      </c>
      <c r="C1193" t="s">
        <v>16784</v>
      </c>
      <c r="D1193" t="s">
        <v>16785</v>
      </c>
      <c r="E1193" t="s">
        <v>262</v>
      </c>
      <c r="F1193">
        <v>23</v>
      </c>
      <c r="G1193" t="s">
        <v>227</v>
      </c>
      <c r="H1193">
        <v>19085</v>
      </c>
      <c r="I1193" t="s">
        <v>9521</v>
      </c>
      <c r="J1193" t="s">
        <v>9520</v>
      </c>
      <c r="K1193" t="s">
        <v>9521</v>
      </c>
      <c r="L1193">
        <v>19831223</v>
      </c>
      <c r="M1193" t="s">
        <v>16783</v>
      </c>
      <c r="N1193">
        <v>230126</v>
      </c>
      <c r="O1193" t="s">
        <v>247</v>
      </c>
      <c r="Q1193" t="s">
        <v>248</v>
      </c>
      <c r="S1193" t="s">
        <v>8593</v>
      </c>
      <c r="T1193" t="s">
        <v>10902</v>
      </c>
      <c r="U1193" t="s">
        <v>227</v>
      </c>
      <c r="V1193" t="s">
        <v>16786</v>
      </c>
      <c r="W1193" t="s">
        <v>16787</v>
      </c>
      <c r="X1193" t="s">
        <v>267</v>
      </c>
      <c r="Z1193" t="s">
        <v>229</v>
      </c>
      <c r="AB1193" t="s">
        <v>227</v>
      </c>
      <c r="AD1193" t="s">
        <v>227</v>
      </c>
      <c r="AF1193" t="s">
        <v>16788</v>
      </c>
      <c r="AG1193" t="s">
        <v>16789</v>
      </c>
      <c r="AH1193" t="s">
        <v>16790</v>
      </c>
      <c r="AI1193" t="s">
        <v>16791</v>
      </c>
    </row>
    <row r="1194" spans="1:35">
      <c r="A1194" t="s">
        <v>16792</v>
      </c>
      <c r="B1194">
        <v>2997128</v>
      </c>
      <c r="C1194" t="s">
        <v>16793</v>
      </c>
      <c r="D1194" t="s">
        <v>16794</v>
      </c>
      <c r="E1194" t="s">
        <v>262</v>
      </c>
      <c r="F1194">
        <v>23</v>
      </c>
      <c r="G1194" t="s">
        <v>227</v>
      </c>
      <c r="H1194">
        <v>19085</v>
      </c>
      <c r="I1194" t="s">
        <v>9521</v>
      </c>
      <c r="J1194" t="s">
        <v>9520</v>
      </c>
      <c r="K1194" t="s">
        <v>9521</v>
      </c>
      <c r="L1194">
        <v>19890606</v>
      </c>
      <c r="M1194" t="s">
        <v>16792</v>
      </c>
      <c r="N1194">
        <v>230126</v>
      </c>
      <c r="Q1194" t="s">
        <v>248</v>
      </c>
      <c r="S1194" t="s">
        <v>8593</v>
      </c>
      <c r="T1194" t="s">
        <v>16795</v>
      </c>
      <c r="U1194" t="s">
        <v>227</v>
      </c>
      <c r="V1194" t="s">
        <v>16796</v>
      </c>
      <c r="X1194" t="s">
        <v>267</v>
      </c>
      <c r="Z1194" t="s">
        <v>229</v>
      </c>
      <c r="AB1194" t="s">
        <v>227</v>
      </c>
      <c r="AD1194" t="s">
        <v>227</v>
      </c>
      <c r="AG1194" t="s">
        <v>253</v>
      </c>
    </row>
    <row r="1195" spans="1:35">
      <c r="A1195" t="s">
        <v>16797</v>
      </c>
      <c r="B1195">
        <v>2995732</v>
      </c>
      <c r="C1195" t="s">
        <v>16798</v>
      </c>
      <c r="D1195" t="s">
        <v>16799</v>
      </c>
      <c r="E1195" t="s">
        <v>242</v>
      </c>
      <c r="F1195">
        <v>23</v>
      </c>
      <c r="G1195" t="s">
        <v>227</v>
      </c>
      <c r="H1195">
        <v>19085</v>
      </c>
      <c r="I1195" t="s">
        <v>9521</v>
      </c>
      <c r="J1195" t="s">
        <v>9520</v>
      </c>
      <c r="K1195" t="s">
        <v>9521</v>
      </c>
      <c r="L1195">
        <v>19840611</v>
      </c>
      <c r="M1195" t="s">
        <v>16797</v>
      </c>
      <c r="N1195">
        <v>230126</v>
      </c>
      <c r="Q1195" t="s">
        <v>248</v>
      </c>
      <c r="S1195" t="s">
        <v>8593</v>
      </c>
      <c r="T1195" t="s">
        <v>9527</v>
      </c>
      <c r="U1195" t="s">
        <v>227</v>
      </c>
      <c r="V1195" t="s">
        <v>16800</v>
      </c>
      <c r="X1195" t="s">
        <v>267</v>
      </c>
      <c r="Z1195" t="s">
        <v>229</v>
      </c>
      <c r="AB1195" t="s">
        <v>227</v>
      </c>
      <c r="AD1195" t="s">
        <v>227</v>
      </c>
      <c r="AG1195" t="s">
        <v>253</v>
      </c>
      <c r="AH1195" t="s">
        <v>227</v>
      </c>
    </row>
    <row r="1196" spans="1:35">
      <c r="A1196" t="s">
        <v>16801</v>
      </c>
      <c r="B1196">
        <v>3103916</v>
      </c>
      <c r="C1196" t="s">
        <v>16802</v>
      </c>
      <c r="D1196" t="s">
        <v>16803</v>
      </c>
      <c r="E1196" t="s">
        <v>262</v>
      </c>
      <c r="F1196">
        <v>23</v>
      </c>
      <c r="G1196" t="s">
        <v>227</v>
      </c>
      <c r="H1196">
        <v>19085</v>
      </c>
      <c r="I1196" t="s">
        <v>9521</v>
      </c>
      <c r="J1196" t="s">
        <v>9520</v>
      </c>
      <c r="K1196" t="s">
        <v>9521</v>
      </c>
      <c r="L1196">
        <v>19831223</v>
      </c>
      <c r="M1196" t="s">
        <v>16801</v>
      </c>
      <c r="N1196">
        <v>230126</v>
      </c>
      <c r="O1196" t="s">
        <v>247</v>
      </c>
      <c r="Q1196" t="s">
        <v>248</v>
      </c>
      <c r="S1196" t="s">
        <v>8593</v>
      </c>
      <c r="T1196" t="s">
        <v>16804</v>
      </c>
      <c r="U1196" t="s">
        <v>227</v>
      </c>
      <c r="V1196" t="s">
        <v>16805</v>
      </c>
      <c r="X1196" t="s">
        <v>267</v>
      </c>
      <c r="Z1196" t="s">
        <v>229</v>
      </c>
      <c r="AB1196" t="s">
        <v>227</v>
      </c>
      <c r="AD1196" t="s">
        <v>227</v>
      </c>
      <c r="AF1196" t="s">
        <v>16806</v>
      </c>
      <c r="AG1196" t="s">
        <v>16807</v>
      </c>
      <c r="AH1196" t="s">
        <v>16808</v>
      </c>
      <c r="AI1196" t="s">
        <v>16809</v>
      </c>
    </row>
    <row r="1197" spans="1:35">
      <c r="A1197" t="s">
        <v>16810</v>
      </c>
      <c r="B1197">
        <v>2997027</v>
      </c>
      <c r="C1197" t="s">
        <v>16811</v>
      </c>
      <c r="D1197" t="s">
        <v>16812</v>
      </c>
      <c r="E1197" t="s">
        <v>242</v>
      </c>
      <c r="F1197">
        <v>23</v>
      </c>
      <c r="G1197" t="s">
        <v>227</v>
      </c>
      <c r="H1197">
        <v>19085</v>
      </c>
      <c r="I1197" t="s">
        <v>9521</v>
      </c>
      <c r="J1197" t="s">
        <v>9520</v>
      </c>
      <c r="K1197" t="s">
        <v>9521</v>
      </c>
      <c r="L1197">
        <v>19700817</v>
      </c>
      <c r="M1197" t="s">
        <v>16810</v>
      </c>
      <c r="N1197">
        <v>230126</v>
      </c>
      <c r="O1197" t="s">
        <v>247</v>
      </c>
      <c r="Q1197" t="s">
        <v>248</v>
      </c>
      <c r="S1197" t="s">
        <v>8593</v>
      </c>
      <c r="T1197" t="s">
        <v>16813</v>
      </c>
      <c r="U1197" t="s">
        <v>227</v>
      </c>
      <c r="V1197" t="s">
        <v>16814</v>
      </c>
      <c r="X1197" t="s">
        <v>267</v>
      </c>
      <c r="Z1197" t="s">
        <v>229</v>
      </c>
      <c r="AB1197" t="s">
        <v>227</v>
      </c>
      <c r="AD1197" t="s">
        <v>227</v>
      </c>
      <c r="AF1197" t="s">
        <v>16815</v>
      </c>
      <c r="AG1197" t="s">
        <v>16816</v>
      </c>
      <c r="AH1197" t="s">
        <v>16817</v>
      </c>
      <c r="AI1197" t="s">
        <v>16818</v>
      </c>
    </row>
    <row r="1198" spans="1:35">
      <c r="A1198" t="s">
        <v>16819</v>
      </c>
      <c r="B1198">
        <v>2997734</v>
      </c>
      <c r="C1198" t="s">
        <v>16820</v>
      </c>
      <c r="D1198" t="s">
        <v>16821</v>
      </c>
      <c r="E1198" t="s">
        <v>242</v>
      </c>
      <c r="F1198">
        <v>23</v>
      </c>
      <c r="G1198" t="s">
        <v>227</v>
      </c>
      <c r="H1198">
        <v>19085</v>
      </c>
      <c r="I1198" t="s">
        <v>9521</v>
      </c>
      <c r="J1198" t="s">
        <v>9520</v>
      </c>
      <c r="K1198" t="s">
        <v>9521</v>
      </c>
      <c r="L1198">
        <v>19730807</v>
      </c>
      <c r="M1198" t="s">
        <v>16819</v>
      </c>
      <c r="N1198">
        <v>230126</v>
      </c>
      <c r="Q1198" t="s">
        <v>248</v>
      </c>
      <c r="S1198" t="s">
        <v>8593</v>
      </c>
      <c r="T1198" t="s">
        <v>16822</v>
      </c>
      <c r="U1198" t="s">
        <v>227</v>
      </c>
      <c r="V1198" t="s">
        <v>16823</v>
      </c>
      <c r="X1198" t="s">
        <v>267</v>
      </c>
      <c r="Z1198" t="s">
        <v>229</v>
      </c>
      <c r="AB1198" t="s">
        <v>227</v>
      </c>
      <c r="AD1198" t="s">
        <v>227</v>
      </c>
      <c r="AF1198" t="s">
        <v>16824</v>
      </c>
      <c r="AG1198" t="s">
        <v>16825</v>
      </c>
      <c r="AH1198" t="s">
        <v>16826</v>
      </c>
      <c r="AI1198" t="s">
        <v>16827</v>
      </c>
    </row>
    <row r="1199" spans="1:35">
      <c r="A1199" t="s">
        <v>16828</v>
      </c>
      <c r="B1199">
        <v>25914526</v>
      </c>
      <c r="C1199" t="s">
        <v>16829</v>
      </c>
      <c r="D1199" t="s">
        <v>16830</v>
      </c>
      <c r="E1199" t="s">
        <v>262</v>
      </c>
      <c r="F1199">
        <v>23</v>
      </c>
      <c r="G1199" t="s">
        <v>227</v>
      </c>
      <c r="H1199">
        <v>19085</v>
      </c>
      <c r="I1199" t="s">
        <v>9521</v>
      </c>
      <c r="J1199" t="s">
        <v>9520</v>
      </c>
      <c r="K1199" t="s">
        <v>9521</v>
      </c>
      <c r="L1199">
        <v>19790205</v>
      </c>
      <c r="M1199" t="s">
        <v>16828</v>
      </c>
      <c r="N1199">
        <v>230126</v>
      </c>
      <c r="O1199" t="s">
        <v>247</v>
      </c>
      <c r="Q1199" t="s">
        <v>248</v>
      </c>
      <c r="S1199" t="s">
        <v>8593</v>
      </c>
      <c r="T1199" t="s">
        <v>16831</v>
      </c>
      <c r="U1199" t="s">
        <v>227</v>
      </c>
      <c r="V1199" t="s">
        <v>16832</v>
      </c>
      <c r="X1199" t="s">
        <v>267</v>
      </c>
      <c r="Z1199" t="s">
        <v>229</v>
      </c>
      <c r="AF1199" t="s">
        <v>16833</v>
      </c>
      <c r="AG1199" t="s">
        <v>253</v>
      </c>
      <c r="AH1199" t="s">
        <v>227</v>
      </c>
    </row>
    <row r="1200" spans="1:35">
      <c r="A1200" t="s">
        <v>16834</v>
      </c>
      <c r="B1200">
        <v>40290520</v>
      </c>
      <c r="C1200" t="s">
        <v>16835</v>
      </c>
      <c r="D1200" t="s">
        <v>16836</v>
      </c>
      <c r="E1200" t="s">
        <v>242</v>
      </c>
      <c r="F1200">
        <v>23</v>
      </c>
      <c r="G1200" t="s">
        <v>227</v>
      </c>
      <c r="H1200">
        <v>19085</v>
      </c>
      <c r="I1200" t="s">
        <v>9521</v>
      </c>
      <c r="J1200" t="s">
        <v>9520</v>
      </c>
      <c r="K1200" t="s">
        <v>9521</v>
      </c>
      <c r="L1200">
        <v>19970228</v>
      </c>
      <c r="M1200" t="s">
        <v>16834</v>
      </c>
      <c r="N1200">
        <v>230126</v>
      </c>
      <c r="Q1200" t="s">
        <v>248</v>
      </c>
      <c r="S1200" t="s">
        <v>8593</v>
      </c>
      <c r="T1200" t="s">
        <v>16837</v>
      </c>
      <c r="U1200" t="s">
        <v>227</v>
      </c>
      <c r="V1200" t="s">
        <v>16838</v>
      </c>
      <c r="X1200" t="s">
        <v>228</v>
      </c>
      <c r="Z1200" t="s">
        <v>229</v>
      </c>
      <c r="AB1200" t="s">
        <v>227</v>
      </c>
      <c r="AG1200" t="s">
        <v>253</v>
      </c>
    </row>
    <row r="1201" spans="1:35">
      <c r="A1201" t="s">
        <v>16839</v>
      </c>
      <c r="B1201">
        <v>2996127</v>
      </c>
      <c r="C1201" t="s">
        <v>16840</v>
      </c>
      <c r="D1201" t="s">
        <v>16841</v>
      </c>
      <c r="E1201" t="s">
        <v>262</v>
      </c>
      <c r="F1201">
        <v>23</v>
      </c>
      <c r="G1201" t="s">
        <v>227</v>
      </c>
      <c r="H1201">
        <v>19085</v>
      </c>
      <c r="I1201" t="s">
        <v>9521</v>
      </c>
      <c r="J1201" t="s">
        <v>9520</v>
      </c>
      <c r="K1201" t="s">
        <v>9521</v>
      </c>
      <c r="L1201">
        <v>19691218</v>
      </c>
      <c r="M1201" t="s">
        <v>16839</v>
      </c>
      <c r="N1201">
        <v>230126</v>
      </c>
      <c r="O1201" t="s">
        <v>247</v>
      </c>
      <c r="Q1201" t="s">
        <v>248</v>
      </c>
      <c r="S1201" t="s">
        <v>8593</v>
      </c>
      <c r="T1201" t="s">
        <v>16501</v>
      </c>
      <c r="U1201" t="s">
        <v>227</v>
      </c>
      <c r="V1201" t="s">
        <v>16842</v>
      </c>
      <c r="X1201" t="s">
        <v>267</v>
      </c>
      <c r="Z1201" t="s">
        <v>229</v>
      </c>
      <c r="AB1201" t="s">
        <v>227</v>
      </c>
      <c r="AD1201" t="s">
        <v>227</v>
      </c>
      <c r="AF1201" t="s">
        <v>16843</v>
      </c>
      <c r="AG1201" t="s">
        <v>253</v>
      </c>
      <c r="AH1201" t="s">
        <v>227</v>
      </c>
    </row>
    <row r="1202" spans="1:35">
      <c r="A1202" t="s">
        <v>16844</v>
      </c>
      <c r="B1202">
        <v>2996026</v>
      </c>
      <c r="C1202" t="s">
        <v>16845</v>
      </c>
      <c r="D1202" t="s">
        <v>5988</v>
      </c>
      <c r="E1202" t="s">
        <v>242</v>
      </c>
      <c r="F1202">
        <v>23</v>
      </c>
      <c r="G1202" t="s">
        <v>227</v>
      </c>
      <c r="H1202">
        <v>19085</v>
      </c>
      <c r="I1202" t="s">
        <v>9521</v>
      </c>
      <c r="J1202" t="s">
        <v>9520</v>
      </c>
      <c r="K1202" t="s">
        <v>9521</v>
      </c>
      <c r="L1202">
        <v>19780328</v>
      </c>
      <c r="M1202" t="s">
        <v>16844</v>
      </c>
      <c r="N1202">
        <v>230126</v>
      </c>
      <c r="Q1202" t="s">
        <v>248</v>
      </c>
      <c r="S1202" t="s">
        <v>8593</v>
      </c>
      <c r="T1202" t="s">
        <v>16837</v>
      </c>
      <c r="U1202" t="s">
        <v>227</v>
      </c>
      <c r="V1202" t="s">
        <v>16846</v>
      </c>
      <c r="X1202" t="s">
        <v>228</v>
      </c>
      <c r="Z1202" t="s">
        <v>229</v>
      </c>
      <c r="AG1202" t="s">
        <v>253</v>
      </c>
    </row>
    <row r="1203" spans="1:35">
      <c r="A1203" t="s">
        <v>16847</v>
      </c>
      <c r="B1203">
        <v>2995328</v>
      </c>
      <c r="C1203" t="s">
        <v>16848</v>
      </c>
      <c r="D1203" t="s">
        <v>16849</v>
      </c>
      <c r="E1203" t="s">
        <v>242</v>
      </c>
      <c r="F1203">
        <v>23</v>
      </c>
      <c r="G1203" t="s">
        <v>227</v>
      </c>
      <c r="H1203">
        <v>19085</v>
      </c>
      <c r="I1203" t="s">
        <v>9521</v>
      </c>
      <c r="J1203" t="s">
        <v>9520</v>
      </c>
      <c r="K1203" t="s">
        <v>9521</v>
      </c>
      <c r="L1203">
        <v>19480914</v>
      </c>
      <c r="M1203" t="s">
        <v>16847</v>
      </c>
      <c r="N1203">
        <v>230126</v>
      </c>
      <c r="Q1203" t="s">
        <v>248</v>
      </c>
      <c r="S1203" t="s">
        <v>8593</v>
      </c>
      <c r="T1203" t="s">
        <v>16850</v>
      </c>
      <c r="U1203" t="s">
        <v>227</v>
      </c>
      <c r="V1203" t="s">
        <v>16851</v>
      </c>
      <c r="X1203" t="s">
        <v>343</v>
      </c>
      <c r="Y1203" t="s">
        <v>16852</v>
      </c>
      <c r="Z1203" t="s">
        <v>680</v>
      </c>
      <c r="AG1203" t="s">
        <v>253</v>
      </c>
    </row>
    <row r="1204" spans="1:35">
      <c r="A1204" t="s">
        <v>16853</v>
      </c>
      <c r="B1204">
        <v>46079026</v>
      </c>
      <c r="C1204" t="s">
        <v>16854</v>
      </c>
      <c r="D1204" t="s">
        <v>16855</v>
      </c>
      <c r="E1204" t="s">
        <v>262</v>
      </c>
      <c r="F1204">
        <v>23</v>
      </c>
      <c r="G1204" t="s">
        <v>227</v>
      </c>
      <c r="H1204">
        <v>19085</v>
      </c>
      <c r="I1204" t="s">
        <v>9521</v>
      </c>
      <c r="J1204" t="s">
        <v>9520</v>
      </c>
      <c r="K1204" t="s">
        <v>9521</v>
      </c>
      <c r="L1204">
        <v>19890524</v>
      </c>
      <c r="M1204" t="s">
        <v>16853</v>
      </c>
      <c r="N1204">
        <v>230126</v>
      </c>
      <c r="Q1204" t="s">
        <v>248</v>
      </c>
      <c r="S1204" t="s">
        <v>8593</v>
      </c>
      <c r="T1204" t="s">
        <v>16856</v>
      </c>
      <c r="U1204" t="s">
        <v>227</v>
      </c>
      <c r="V1204" t="s">
        <v>16857</v>
      </c>
      <c r="X1204" t="s">
        <v>267</v>
      </c>
      <c r="Z1204" t="s">
        <v>229</v>
      </c>
      <c r="AB1204" t="s">
        <v>227</v>
      </c>
      <c r="AD1204" t="s">
        <v>227</v>
      </c>
      <c r="AG1204" t="s">
        <v>253</v>
      </c>
      <c r="AH1204" t="s">
        <v>227</v>
      </c>
    </row>
    <row r="1205" spans="1:35">
      <c r="A1205" t="s">
        <v>16858</v>
      </c>
      <c r="B1205">
        <v>75269837</v>
      </c>
      <c r="C1205" t="s">
        <v>16859</v>
      </c>
      <c r="D1205" t="s">
        <v>16860</v>
      </c>
      <c r="E1205" t="s">
        <v>242</v>
      </c>
      <c r="F1205">
        <v>23</v>
      </c>
      <c r="G1205" t="s">
        <v>227</v>
      </c>
      <c r="H1205">
        <v>19085</v>
      </c>
      <c r="I1205" t="s">
        <v>9521</v>
      </c>
      <c r="J1205" t="s">
        <v>9520</v>
      </c>
      <c r="K1205" t="s">
        <v>9521</v>
      </c>
      <c r="L1205">
        <v>19980907</v>
      </c>
      <c r="M1205" t="s">
        <v>16858</v>
      </c>
      <c r="N1205">
        <v>230126</v>
      </c>
      <c r="Q1205" t="s">
        <v>248</v>
      </c>
      <c r="S1205" t="s">
        <v>8593</v>
      </c>
      <c r="T1205" t="s">
        <v>16861</v>
      </c>
      <c r="U1205" t="s">
        <v>227</v>
      </c>
      <c r="V1205" t="s">
        <v>16862</v>
      </c>
      <c r="W1205" t="s">
        <v>16863</v>
      </c>
      <c r="X1205" t="s">
        <v>228</v>
      </c>
      <c r="Z1205" t="s">
        <v>229</v>
      </c>
      <c r="AD1205" t="s">
        <v>227</v>
      </c>
      <c r="AG1205" t="s">
        <v>253</v>
      </c>
    </row>
    <row r="1206" spans="1:35">
      <c r="A1206" t="s">
        <v>16864</v>
      </c>
      <c r="B1206">
        <v>2995429</v>
      </c>
      <c r="C1206" t="s">
        <v>16865</v>
      </c>
      <c r="D1206" t="s">
        <v>16866</v>
      </c>
      <c r="E1206" t="s">
        <v>242</v>
      </c>
      <c r="F1206">
        <v>23</v>
      </c>
      <c r="G1206" t="s">
        <v>227</v>
      </c>
      <c r="H1206">
        <v>19085</v>
      </c>
      <c r="I1206" t="s">
        <v>9521</v>
      </c>
      <c r="J1206" t="s">
        <v>9520</v>
      </c>
      <c r="K1206" t="s">
        <v>9521</v>
      </c>
      <c r="L1206">
        <v>19580518</v>
      </c>
      <c r="M1206" t="s">
        <v>16864</v>
      </c>
      <c r="N1206">
        <v>230126</v>
      </c>
      <c r="Q1206" t="s">
        <v>248</v>
      </c>
      <c r="S1206" t="s">
        <v>8593</v>
      </c>
      <c r="T1206" t="s">
        <v>16867</v>
      </c>
      <c r="U1206" t="s">
        <v>227</v>
      </c>
      <c r="V1206" t="s">
        <v>16868</v>
      </c>
      <c r="X1206" t="s">
        <v>349</v>
      </c>
      <c r="Z1206" t="s">
        <v>229</v>
      </c>
      <c r="AF1206" t="s">
        <v>16869</v>
      </c>
      <c r="AG1206" t="s">
        <v>16870</v>
      </c>
      <c r="AH1206" t="s">
        <v>16871</v>
      </c>
      <c r="AI1206" t="s">
        <v>16872</v>
      </c>
    </row>
    <row r="1207" spans="1:35">
      <c r="A1207" t="s">
        <v>16873</v>
      </c>
      <c r="B1207">
        <v>2996531</v>
      </c>
      <c r="C1207" t="s">
        <v>16874</v>
      </c>
      <c r="D1207" t="s">
        <v>16875</v>
      </c>
      <c r="E1207" t="s">
        <v>242</v>
      </c>
      <c r="F1207">
        <v>23</v>
      </c>
      <c r="G1207" t="s">
        <v>227</v>
      </c>
      <c r="H1207">
        <v>19085</v>
      </c>
      <c r="I1207" t="s">
        <v>9521</v>
      </c>
      <c r="J1207" t="s">
        <v>9520</v>
      </c>
      <c r="K1207" t="s">
        <v>9521</v>
      </c>
      <c r="L1207">
        <v>19801122</v>
      </c>
      <c r="M1207" t="s">
        <v>16873</v>
      </c>
      <c r="N1207">
        <v>230126</v>
      </c>
      <c r="Q1207" t="s">
        <v>248</v>
      </c>
      <c r="S1207" t="s">
        <v>8593</v>
      </c>
      <c r="T1207" t="s">
        <v>16876</v>
      </c>
      <c r="U1207" t="s">
        <v>227</v>
      </c>
      <c r="V1207" t="s">
        <v>16877</v>
      </c>
      <c r="X1207" t="s">
        <v>267</v>
      </c>
      <c r="Z1207" t="s">
        <v>229</v>
      </c>
      <c r="AB1207" t="s">
        <v>227</v>
      </c>
      <c r="AD1207" t="s">
        <v>227</v>
      </c>
      <c r="AF1207" t="s">
        <v>16878</v>
      </c>
      <c r="AG1207" t="s">
        <v>253</v>
      </c>
      <c r="AH1207" t="s">
        <v>227</v>
      </c>
    </row>
    <row r="1208" spans="1:35">
      <c r="A1208" t="s">
        <v>16879</v>
      </c>
      <c r="B1208">
        <v>28515829</v>
      </c>
      <c r="C1208" t="s">
        <v>16880</v>
      </c>
      <c r="D1208" t="s">
        <v>16881</v>
      </c>
      <c r="E1208" t="s">
        <v>262</v>
      </c>
      <c r="F1208">
        <v>23</v>
      </c>
      <c r="G1208" t="s">
        <v>227</v>
      </c>
      <c r="H1208">
        <v>19085</v>
      </c>
      <c r="I1208" t="s">
        <v>9521</v>
      </c>
      <c r="J1208" t="s">
        <v>9520</v>
      </c>
      <c r="K1208" t="s">
        <v>9521</v>
      </c>
      <c r="L1208">
        <v>19790605</v>
      </c>
      <c r="M1208" t="s">
        <v>16879</v>
      </c>
      <c r="N1208">
        <v>230126</v>
      </c>
      <c r="O1208" t="s">
        <v>247</v>
      </c>
      <c r="Q1208" t="s">
        <v>248</v>
      </c>
      <c r="S1208" t="s">
        <v>8593</v>
      </c>
      <c r="T1208" t="s">
        <v>16882</v>
      </c>
      <c r="U1208" t="s">
        <v>227</v>
      </c>
      <c r="V1208" t="s">
        <v>16883</v>
      </c>
      <c r="X1208" t="s">
        <v>267</v>
      </c>
      <c r="Z1208" t="s">
        <v>229</v>
      </c>
      <c r="AB1208" t="s">
        <v>227</v>
      </c>
      <c r="AD1208" t="s">
        <v>227</v>
      </c>
      <c r="AG1208" t="s">
        <v>253</v>
      </c>
    </row>
    <row r="1209" spans="1:35">
      <c r="A1209" t="s">
        <v>16884</v>
      </c>
      <c r="B1209">
        <v>39414021</v>
      </c>
      <c r="C1209" t="s">
        <v>16885</v>
      </c>
      <c r="D1209" t="s">
        <v>16886</v>
      </c>
      <c r="E1209" t="s">
        <v>262</v>
      </c>
      <c r="F1209">
        <v>23</v>
      </c>
      <c r="G1209" t="s">
        <v>227</v>
      </c>
      <c r="H1209">
        <v>19085</v>
      </c>
      <c r="I1209" t="s">
        <v>9521</v>
      </c>
      <c r="J1209" t="s">
        <v>9520</v>
      </c>
      <c r="K1209" t="s">
        <v>9521</v>
      </c>
      <c r="L1209">
        <v>19951123</v>
      </c>
      <c r="M1209" t="s">
        <v>16884</v>
      </c>
      <c r="N1209">
        <v>230126</v>
      </c>
      <c r="Q1209" t="s">
        <v>248</v>
      </c>
      <c r="S1209" t="s">
        <v>8593</v>
      </c>
      <c r="T1209" t="s">
        <v>11863</v>
      </c>
      <c r="U1209" t="s">
        <v>227</v>
      </c>
      <c r="V1209" t="s">
        <v>16887</v>
      </c>
      <c r="W1209" t="s">
        <v>16888</v>
      </c>
      <c r="X1209" t="s">
        <v>228</v>
      </c>
      <c r="Z1209" t="s">
        <v>229</v>
      </c>
      <c r="AG1209" t="s">
        <v>253</v>
      </c>
    </row>
    <row r="1210" spans="1:35">
      <c r="A1210" t="s">
        <v>16889</v>
      </c>
      <c r="B1210">
        <v>68503628</v>
      </c>
      <c r="C1210" t="s">
        <v>16890</v>
      </c>
      <c r="D1210" t="s">
        <v>16891</v>
      </c>
      <c r="E1210" t="s">
        <v>262</v>
      </c>
      <c r="F1210">
        <v>23</v>
      </c>
      <c r="G1210" t="s">
        <v>227</v>
      </c>
      <c r="H1210">
        <v>19085</v>
      </c>
      <c r="I1210" t="s">
        <v>9521</v>
      </c>
      <c r="J1210" t="s">
        <v>9520</v>
      </c>
      <c r="K1210" t="s">
        <v>9521</v>
      </c>
      <c r="L1210">
        <v>19830621</v>
      </c>
      <c r="M1210" t="s">
        <v>16889</v>
      </c>
      <c r="N1210">
        <v>230126</v>
      </c>
      <c r="O1210" t="s">
        <v>247</v>
      </c>
      <c r="Q1210" t="s">
        <v>248</v>
      </c>
      <c r="S1210" t="s">
        <v>8593</v>
      </c>
      <c r="T1210" t="s">
        <v>16876</v>
      </c>
      <c r="U1210" t="s">
        <v>227</v>
      </c>
      <c r="V1210" t="s">
        <v>16892</v>
      </c>
      <c r="X1210" t="s">
        <v>267</v>
      </c>
      <c r="Z1210" t="s">
        <v>229</v>
      </c>
      <c r="AF1210" t="s">
        <v>16893</v>
      </c>
      <c r="AG1210" t="s">
        <v>16524</v>
      </c>
      <c r="AH1210" t="s">
        <v>16894</v>
      </c>
      <c r="AI1210" t="s">
        <v>16895</v>
      </c>
    </row>
    <row r="1211" spans="1:35">
      <c r="A1211" t="s">
        <v>16896</v>
      </c>
      <c r="B1211">
        <v>2996733</v>
      </c>
      <c r="C1211" t="s">
        <v>16897</v>
      </c>
      <c r="D1211" t="s">
        <v>16898</v>
      </c>
      <c r="E1211" t="s">
        <v>242</v>
      </c>
      <c r="F1211">
        <v>23</v>
      </c>
      <c r="G1211" t="s">
        <v>227</v>
      </c>
      <c r="H1211">
        <v>19085</v>
      </c>
      <c r="I1211" t="s">
        <v>9521</v>
      </c>
      <c r="J1211" t="s">
        <v>9520</v>
      </c>
      <c r="K1211" t="s">
        <v>9521</v>
      </c>
      <c r="L1211">
        <v>19810525</v>
      </c>
      <c r="M1211" t="s">
        <v>16896</v>
      </c>
      <c r="N1211">
        <v>230126</v>
      </c>
      <c r="Q1211" t="s">
        <v>248</v>
      </c>
      <c r="S1211" t="s">
        <v>8593</v>
      </c>
      <c r="T1211" t="s">
        <v>16899</v>
      </c>
      <c r="U1211" t="s">
        <v>227</v>
      </c>
      <c r="V1211" t="s">
        <v>16900</v>
      </c>
      <c r="X1211" t="s">
        <v>267</v>
      </c>
      <c r="Z1211" t="s">
        <v>229</v>
      </c>
      <c r="AG1211" t="s">
        <v>253</v>
      </c>
    </row>
    <row r="1212" spans="1:35">
      <c r="A1212" t="s">
        <v>16901</v>
      </c>
      <c r="B1212">
        <v>2997330</v>
      </c>
      <c r="C1212" t="s">
        <v>9524</v>
      </c>
      <c r="D1212" t="s">
        <v>16902</v>
      </c>
      <c r="E1212" t="s">
        <v>242</v>
      </c>
      <c r="F1212">
        <v>23</v>
      </c>
      <c r="G1212" t="s">
        <v>227</v>
      </c>
      <c r="H1212">
        <v>19085</v>
      </c>
      <c r="I1212" t="s">
        <v>9521</v>
      </c>
      <c r="J1212" t="s">
        <v>9520</v>
      </c>
      <c r="K1212" t="s">
        <v>9521</v>
      </c>
      <c r="L1212">
        <v>19711106</v>
      </c>
      <c r="M1212" t="s">
        <v>16901</v>
      </c>
      <c r="N1212">
        <v>230126</v>
      </c>
      <c r="O1212" t="s">
        <v>247</v>
      </c>
      <c r="Q1212" t="s">
        <v>248</v>
      </c>
      <c r="S1212" t="s">
        <v>8593</v>
      </c>
      <c r="T1212" t="s">
        <v>9522</v>
      </c>
      <c r="U1212" t="s">
        <v>227</v>
      </c>
      <c r="V1212" t="s">
        <v>16903</v>
      </c>
      <c r="X1212" t="s">
        <v>267</v>
      </c>
      <c r="Z1212" t="s">
        <v>229</v>
      </c>
      <c r="AB1212" t="s">
        <v>227</v>
      </c>
      <c r="AD1212" t="s">
        <v>227</v>
      </c>
      <c r="AF1212" t="s">
        <v>16904</v>
      </c>
      <c r="AG1212" t="s">
        <v>11949</v>
      </c>
      <c r="AH1212" t="s">
        <v>16905</v>
      </c>
      <c r="AI1212" t="s">
        <v>16906</v>
      </c>
    </row>
    <row r="1213" spans="1:35">
      <c r="A1213" t="s">
        <v>16907</v>
      </c>
      <c r="B1213">
        <v>84188635</v>
      </c>
      <c r="C1213" t="s">
        <v>16908</v>
      </c>
      <c r="D1213" t="s">
        <v>16909</v>
      </c>
      <c r="E1213" t="s">
        <v>242</v>
      </c>
      <c r="F1213">
        <v>23</v>
      </c>
      <c r="G1213" t="s">
        <v>227</v>
      </c>
      <c r="H1213">
        <v>19085</v>
      </c>
      <c r="I1213" t="s">
        <v>9521</v>
      </c>
      <c r="J1213" t="s">
        <v>9520</v>
      </c>
      <c r="K1213" t="s">
        <v>9521</v>
      </c>
      <c r="L1213">
        <v>19740202</v>
      </c>
      <c r="M1213" t="s">
        <v>16907</v>
      </c>
      <c r="N1213">
        <v>230126</v>
      </c>
      <c r="O1213" t="s">
        <v>247</v>
      </c>
      <c r="Q1213" t="s">
        <v>248</v>
      </c>
      <c r="S1213" t="s">
        <v>8593</v>
      </c>
      <c r="T1213" t="s">
        <v>16910</v>
      </c>
      <c r="U1213" t="s">
        <v>227</v>
      </c>
      <c r="V1213" t="s">
        <v>16911</v>
      </c>
      <c r="X1213" t="s">
        <v>267</v>
      </c>
      <c r="Z1213" t="s">
        <v>229</v>
      </c>
      <c r="AG1213" t="s">
        <v>253</v>
      </c>
    </row>
    <row r="1214" spans="1:35">
      <c r="A1214" t="s">
        <v>16912</v>
      </c>
      <c r="B1214">
        <v>2997633</v>
      </c>
      <c r="C1214" t="s">
        <v>16913</v>
      </c>
      <c r="D1214" t="s">
        <v>16914</v>
      </c>
      <c r="E1214" t="s">
        <v>242</v>
      </c>
      <c r="F1214">
        <v>23</v>
      </c>
      <c r="G1214" t="s">
        <v>227</v>
      </c>
      <c r="H1214">
        <v>19085</v>
      </c>
      <c r="I1214" t="s">
        <v>9521</v>
      </c>
      <c r="J1214" t="s">
        <v>9520</v>
      </c>
      <c r="K1214" t="s">
        <v>9521</v>
      </c>
      <c r="L1214">
        <v>19720701</v>
      </c>
      <c r="M1214" t="s">
        <v>16912</v>
      </c>
      <c r="N1214">
        <v>230126</v>
      </c>
      <c r="Q1214" t="s">
        <v>248</v>
      </c>
      <c r="S1214" t="s">
        <v>8593</v>
      </c>
      <c r="T1214" t="s">
        <v>16915</v>
      </c>
      <c r="U1214" t="s">
        <v>227</v>
      </c>
      <c r="V1214" t="s">
        <v>16916</v>
      </c>
      <c r="X1214" t="s">
        <v>267</v>
      </c>
      <c r="Z1214" t="s">
        <v>229</v>
      </c>
      <c r="AF1214" t="s">
        <v>16917</v>
      </c>
      <c r="AG1214" t="s">
        <v>16918</v>
      </c>
      <c r="AH1214" t="s">
        <v>16919</v>
      </c>
      <c r="AI1214" t="s">
        <v>16920</v>
      </c>
    </row>
    <row r="1215" spans="1:35">
      <c r="A1215" t="s">
        <v>16921</v>
      </c>
      <c r="B1215">
        <v>2996430</v>
      </c>
      <c r="C1215" t="s">
        <v>16922</v>
      </c>
      <c r="D1215" t="s">
        <v>16923</v>
      </c>
      <c r="E1215" t="s">
        <v>242</v>
      </c>
      <c r="F1215">
        <v>23</v>
      </c>
      <c r="G1215" t="s">
        <v>227</v>
      </c>
      <c r="H1215">
        <v>19085</v>
      </c>
      <c r="I1215" t="s">
        <v>9521</v>
      </c>
      <c r="J1215" t="s">
        <v>9520</v>
      </c>
      <c r="K1215" t="s">
        <v>9521</v>
      </c>
      <c r="L1215">
        <v>19690615</v>
      </c>
      <c r="M1215" t="s">
        <v>16921</v>
      </c>
      <c r="N1215">
        <v>230126</v>
      </c>
      <c r="Q1215" t="s">
        <v>248</v>
      </c>
      <c r="S1215" t="s">
        <v>8593</v>
      </c>
      <c r="T1215" t="s">
        <v>16924</v>
      </c>
      <c r="U1215" t="s">
        <v>227</v>
      </c>
      <c r="V1215" t="s">
        <v>16925</v>
      </c>
      <c r="X1215" t="s">
        <v>267</v>
      </c>
      <c r="Z1215" t="s">
        <v>229</v>
      </c>
      <c r="AB1215" t="s">
        <v>227</v>
      </c>
      <c r="AD1215" t="s">
        <v>227</v>
      </c>
      <c r="AF1215" t="s">
        <v>16926</v>
      </c>
      <c r="AG1215" t="s">
        <v>16927</v>
      </c>
      <c r="AH1215" t="s">
        <v>16928</v>
      </c>
      <c r="AI1215" t="s">
        <v>16929</v>
      </c>
    </row>
    <row r="1216" spans="1:35">
      <c r="A1216" t="s">
        <v>16930</v>
      </c>
      <c r="B1216">
        <v>39367735</v>
      </c>
      <c r="C1216" t="s">
        <v>16931</v>
      </c>
      <c r="D1216" t="s">
        <v>16932</v>
      </c>
      <c r="E1216" t="s">
        <v>242</v>
      </c>
      <c r="F1216">
        <v>23</v>
      </c>
      <c r="G1216" t="s">
        <v>227</v>
      </c>
      <c r="H1216">
        <v>8243</v>
      </c>
      <c r="I1216" t="s">
        <v>9531</v>
      </c>
      <c r="J1216" t="s">
        <v>9530</v>
      </c>
      <c r="K1216" t="s">
        <v>9532</v>
      </c>
      <c r="L1216">
        <v>19950613</v>
      </c>
      <c r="M1216" t="s">
        <v>16930</v>
      </c>
      <c r="N1216">
        <v>230129</v>
      </c>
      <c r="Q1216" t="s">
        <v>248</v>
      </c>
      <c r="S1216" t="s">
        <v>8593</v>
      </c>
      <c r="T1216" t="s">
        <v>16933</v>
      </c>
      <c r="U1216" t="s">
        <v>227</v>
      </c>
      <c r="V1216" t="s">
        <v>16934</v>
      </c>
      <c r="W1216" t="s">
        <v>16935</v>
      </c>
      <c r="X1216" t="s">
        <v>228</v>
      </c>
      <c r="Z1216" t="s">
        <v>229</v>
      </c>
      <c r="AB1216" t="s">
        <v>227</v>
      </c>
      <c r="AD1216" t="s">
        <v>227</v>
      </c>
      <c r="AG1216" t="s">
        <v>253</v>
      </c>
    </row>
    <row r="1217" spans="1:33">
      <c r="A1217" t="s">
        <v>16936</v>
      </c>
      <c r="B1217">
        <v>53962429</v>
      </c>
      <c r="C1217" t="s">
        <v>16937</v>
      </c>
      <c r="D1217" t="s">
        <v>16938</v>
      </c>
      <c r="E1217" t="s">
        <v>242</v>
      </c>
      <c r="F1217">
        <v>23</v>
      </c>
      <c r="G1217" t="s">
        <v>227</v>
      </c>
      <c r="H1217">
        <v>8243</v>
      </c>
      <c r="I1217" t="s">
        <v>9531</v>
      </c>
      <c r="J1217" t="s">
        <v>9530</v>
      </c>
      <c r="K1217" t="s">
        <v>9532</v>
      </c>
      <c r="L1217">
        <v>19651027</v>
      </c>
      <c r="M1217" t="s">
        <v>16936</v>
      </c>
      <c r="N1217">
        <v>230129</v>
      </c>
      <c r="Q1217" t="s">
        <v>248</v>
      </c>
      <c r="S1217" t="s">
        <v>8593</v>
      </c>
      <c r="T1217" t="s">
        <v>16939</v>
      </c>
      <c r="U1217" t="s">
        <v>227</v>
      </c>
      <c r="V1217" t="s">
        <v>16940</v>
      </c>
      <c r="X1217" t="s">
        <v>228</v>
      </c>
      <c r="Z1217" t="s">
        <v>229</v>
      </c>
      <c r="AG1217" t="s">
        <v>253</v>
      </c>
    </row>
    <row r="1218" spans="1:33">
      <c r="A1218" t="s">
        <v>16941</v>
      </c>
      <c r="B1218">
        <v>97183634</v>
      </c>
      <c r="C1218" t="s">
        <v>16942</v>
      </c>
      <c r="D1218" t="s">
        <v>16943</v>
      </c>
      <c r="E1218" t="s">
        <v>242</v>
      </c>
      <c r="F1218">
        <v>23</v>
      </c>
      <c r="G1218" t="s">
        <v>227</v>
      </c>
      <c r="H1218">
        <v>8243</v>
      </c>
      <c r="I1218" t="s">
        <v>9531</v>
      </c>
      <c r="J1218" t="s">
        <v>9530</v>
      </c>
      <c r="K1218" t="s">
        <v>9532</v>
      </c>
      <c r="L1218">
        <v>19890912</v>
      </c>
      <c r="M1218" t="s">
        <v>16941</v>
      </c>
      <c r="N1218">
        <v>230129</v>
      </c>
      <c r="Q1218" t="s">
        <v>248</v>
      </c>
      <c r="S1218" t="s">
        <v>8593</v>
      </c>
      <c r="T1218" t="s">
        <v>16944</v>
      </c>
      <c r="U1218" t="s">
        <v>227</v>
      </c>
      <c r="V1218" t="s">
        <v>16945</v>
      </c>
      <c r="X1218" t="s">
        <v>228</v>
      </c>
      <c r="Z1218" t="s">
        <v>229</v>
      </c>
      <c r="AB1218" t="s">
        <v>227</v>
      </c>
      <c r="AD1218" t="s">
        <v>227</v>
      </c>
      <c r="AG1218" t="s">
        <v>253</v>
      </c>
    </row>
    <row r="1219" spans="1:33">
      <c r="A1219" t="s">
        <v>16946</v>
      </c>
      <c r="B1219">
        <v>5215922</v>
      </c>
      <c r="C1219" t="s">
        <v>16947</v>
      </c>
      <c r="D1219" t="s">
        <v>16948</v>
      </c>
      <c r="E1219" t="s">
        <v>242</v>
      </c>
      <c r="F1219">
        <v>23</v>
      </c>
      <c r="G1219" t="s">
        <v>227</v>
      </c>
      <c r="H1219">
        <v>8243</v>
      </c>
      <c r="I1219" t="s">
        <v>9531</v>
      </c>
      <c r="J1219" t="s">
        <v>9530</v>
      </c>
      <c r="K1219" t="s">
        <v>9532</v>
      </c>
      <c r="L1219">
        <v>19850130</v>
      </c>
      <c r="M1219" t="s">
        <v>16946</v>
      </c>
      <c r="N1219">
        <v>230129</v>
      </c>
      <c r="Q1219" t="s">
        <v>248</v>
      </c>
      <c r="S1219" t="s">
        <v>8593</v>
      </c>
      <c r="T1219" t="s">
        <v>9374</v>
      </c>
      <c r="U1219" t="s">
        <v>227</v>
      </c>
      <c r="V1219" t="s">
        <v>16949</v>
      </c>
      <c r="X1219" t="s">
        <v>228</v>
      </c>
      <c r="Z1219" t="s">
        <v>229</v>
      </c>
      <c r="AB1219" t="s">
        <v>227</v>
      </c>
      <c r="AD1219" t="s">
        <v>227</v>
      </c>
      <c r="AG1219" t="s">
        <v>253</v>
      </c>
    </row>
    <row r="1220" spans="1:33">
      <c r="A1220" t="s">
        <v>16950</v>
      </c>
      <c r="B1220">
        <v>57910931</v>
      </c>
      <c r="C1220" t="s">
        <v>16951</v>
      </c>
      <c r="D1220" t="s">
        <v>16952</v>
      </c>
      <c r="E1220" t="s">
        <v>242</v>
      </c>
      <c r="F1220">
        <v>23</v>
      </c>
      <c r="G1220" t="s">
        <v>227</v>
      </c>
      <c r="H1220">
        <v>8243</v>
      </c>
      <c r="I1220" t="s">
        <v>9531</v>
      </c>
      <c r="J1220" t="s">
        <v>9530</v>
      </c>
      <c r="K1220" t="s">
        <v>9532</v>
      </c>
      <c r="L1220">
        <v>19890430</v>
      </c>
      <c r="M1220" t="s">
        <v>16950</v>
      </c>
      <c r="N1220">
        <v>230129</v>
      </c>
      <c r="Q1220" t="s">
        <v>248</v>
      </c>
      <c r="S1220" t="s">
        <v>8593</v>
      </c>
      <c r="T1220" t="s">
        <v>3478</v>
      </c>
      <c r="U1220" t="s">
        <v>227</v>
      </c>
      <c r="V1220" t="s">
        <v>16953</v>
      </c>
      <c r="X1220" t="s">
        <v>228</v>
      </c>
      <c r="Z1220" t="s">
        <v>229</v>
      </c>
      <c r="AB1220" t="s">
        <v>227</v>
      </c>
      <c r="AD1220" t="s">
        <v>227</v>
      </c>
      <c r="AF1220" t="s">
        <v>16954</v>
      </c>
      <c r="AG1220" t="s">
        <v>253</v>
      </c>
    </row>
    <row r="1221" spans="1:33">
      <c r="A1221" t="s">
        <v>16955</v>
      </c>
      <c r="B1221">
        <v>3979836</v>
      </c>
      <c r="C1221" t="s">
        <v>16956</v>
      </c>
      <c r="D1221" t="s">
        <v>16957</v>
      </c>
      <c r="E1221" t="s">
        <v>242</v>
      </c>
      <c r="F1221">
        <v>23</v>
      </c>
      <c r="G1221" t="s">
        <v>227</v>
      </c>
      <c r="H1221">
        <v>8243</v>
      </c>
      <c r="I1221" t="s">
        <v>9531</v>
      </c>
      <c r="J1221" t="s">
        <v>9530</v>
      </c>
      <c r="K1221" t="s">
        <v>9532</v>
      </c>
      <c r="L1221">
        <v>19680103</v>
      </c>
      <c r="M1221" t="s">
        <v>16955</v>
      </c>
      <c r="N1221">
        <v>230129</v>
      </c>
      <c r="Q1221" t="s">
        <v>248</v>
      </c>
      <c r="S1221" t="s">
        <v>8593</v>
      </c>
      <c r="T1221" t="s">
        <v>10546</v>
      </c>
      <c r="U1221" t="s">
        <v>227</v>
      </c>
      <c r="V1221" t="s">
        <v>16958</v>
      </c>
      <c r="X1221" t="s">
        <v>267</v>
      </c>
      <c r="Z1221" t="s">
        <v>229</v>
      </c>
      <c r="AG1221" t="s">
        <v>253</v>
      </c>
    </row>
    <row r="1222" spans="1:33">
      <c r="A1222" t="s">
        <v>16959</v>
      </c>
      <c r="B1222">
        <v>59597439</v>
      </c>
      <c r="C1222" t="s">
        <v>16960</v>
      </c>
      <c r="D1222" t="s">
        <v>16961</v>
      </c>
      <c r="E1222" t="s">
        <v>242</v>
      </c>
      <c r="F1222">
        <v>23</v>
      </c>
      <c r="G1222" t="s">
        <v>227</v>
      </c>
      <c r="H1222">
        <v>8243</v>
      </c>
      <c r="I1222" t="s">
        <v>9531</v>
      </c>
      <c r="J1222" t="s">
        <v>9530</v>
      </c>
      <c r="K1222" t="s">
        <v>9532</v>
      </c>
      <c r="L1222">
        <v>19851211</v>
      </c>
      <c r="M1222" t="s">
        <v>16959</v>
      </c>
      <c r="N1222">
        <v>230129</v>
      </c>
      <c r="Q1222" t="s">
        <v>248</v>
      </c>
      <c r="S1222" t="s">
        <v>8593</v>
      </c>
      <c r="T1222" t="s">
        <v>16962</v>
      </c>
      <c r="U1222" t="s">
        <v>227</v>
      </c>
      <c r="V1222" t="s">
        <v>16963</v>
      </c>
      <c r="W1222" t="s">
        <v>16964</v>
      </c>
      <c r="X1222" t="s">
        <v>228</v>
      </c>
      <c r="Z1222" t="s">
        <v>229</v>
      </c>
      <c r="AB1222" t="s">
        <v>1008</v>
      </c>
      <c r="AD1222" t="s">
        <v>1008</v>
      </c>
      <c r="AG1222" t="s">
        <v>253</v>
      </c>
    </row>
    <row r="1223" spans="1:33">
      <c r="A1223" t="s">
        <v>16965</v>
      </c>
      <c r="B1223">
        <v>19665936</v>
      </c>
      <c r="C1223" t="s">
        <v>16966</v>
      </c>
      <c r="D1223" t="s">
        <v>16967</v>
      </c>
      <c r="E1223" t="s">
        <v>242</v>
      </c>
      <c r="F1223">
        <v>23</v>
      </c>
      <c r="G1223" t="s">
        <v>227</v>
      </c>
      <c r="H1223">
        <v>8243</v>
      </c>
      <c r="I1223" t="s">
        <v>9531</v>
      </c>
      <c r="J1223" t="s">
        <v>9530</v>
      </c>
      <c r="K1223" t="s">
        <v>9532</v>
      </c>
      <c r="L1223">
        <v>19960210</v>
      </c>
      <c r="M1223" t="s">
        <v>16965</v>
      </c>
      <c r="N1223">
        <v>230129</v>
      </c>
      <c r="Q1223" t="s">
        <v>248</v>
      </c>
      <c r="S1223" t="s">
        <v>8593</v>
      </c>
      <c r="T1223" t="s">
        <v>16968</v>
      </c>
      <c r="U1223" t="s">
        <v>227</v>
      </c>
      <c r="V1223" t="s">
        <v>16969</v>
      </c>
      <c r="X1223" t="s">
        <v>228</v>
      </c>
      <c r="Z1223" t="s">
        <v>229</v>
      </c>
      <c r="AB1223" t="s">
        <v>227</v>
      </c>
      <c r="AD1223" t="s">
        <v>227</v>
      </c>
      <c r="AG1223" t="s">
        <v>253</v>
      </c>
    </row>
    <row r="1224" spans="1:33">
      <c r="A1224" t="s">
        <v>16970</v>
      </c>
      <c r="B1224">
        <v>5130211</v>
      </c>
      <c r="C1224" t="s">
        <v>16971</v>
      </c>
      <c r="D1224" t="s">
        <v>16972</v>
      </c>
      <c r="E1224" t="s">
        <v>242</v>
      </c>
      <c r="F1224">
        <v>23</v>
      </c>
      <c r="G1224" t="s">
        <v>227</v>
      </c>
      <c r="H1224">
        <v>8243</v>
      </c>
      <c r="I1224" t="s">
        <v>9531</v>
      </c>
      <c r="J1224" t="s">
        <v>9530</v>
      </c>
      <c r="K1224" t="s">
        <v>9532</v>
      </c>
      <c r="L1224">
        <v>19810318</v>
      </c>
      <c r="M1224" t="s">
        <v>16970</v>
      </c>
      <c r="N1224">
        <v>230129</v>
      </c>
      <c r="Q1224" t="s">
        <v>248</v>
      </c>
      <c r="S1224" t="s">
        <v>8593</v>
      </c>
      <c r="T1224" t="s">
        <v>16973</v>
      </c>
      <c r="U1224" t="s">
        <v>560</v>
      </c>
      <c r="V1224" t="s">
        <v>16974</v>
      </c>
      <c r="X1224" t="s">
        <v>228</v>
      </c>
      <c r="Z1224" t="s">
        <v>229</v>
      </c>
      <c r="AB1224" t="s">
        <v>560</v>
      </c>
      <c r="AD1224" t="s">
        <v>560</v>
      </c>
      <c r="AF1224" t="s">
        <v>16975</v>
      </c>
      <c r="AG1224" t="s">
        <v>253</v>
      </c>
    </row>
    <row r="1225" spans="1:33">
      <c r="A1225" t="s">
        <v>16976</v>
      </c>
      <c r="B1225">
        <v>56940731</v>
      </c>
      <c r="C1225" t="s">
        <v>16977</v>
      </c>
      <c r="D1225" t="s">
        <v>16978</v>
      </c>
      <c r="E1225" t="s">
        <v>242</v>
      </c>
      <c r="F1225">
        <v>23</v>
      </c>
      <c r="G1225" t="s">
        <v>227</v>
      </c>
      <c r="H1225">
        <v>8243</v>
      </c>
      <c r="I1225" t="s">
        <v>9531</v>
      </c>
      <c r="J1225" t="s">
        <v>9530</v>
      </c>
      <c r="K1225" t="s">
        <v>9532</v>
      </c>
      <c r="L1225">
        <v>19850327</v>
      </c>
      <c r="M1225" t="s">
        <v>16976</v>
      </c>
      <c r="N1225">
        <v>230129</v>
      </c>
      <c r="Q1225" t="s">
        <v>248</v>
      </c>
      <c r="S1225" t="s">
        <v>8593</v>
      </c>
      <c r="T1225" t="s">
        <v>13760</v>
      </c>
      <c r="U1225" t="s">
        <v>227</v>
      </c>
      <c r="V1225" t="s">
        <v>16979</v>
      </c>
      <c r="X1225" t="s">
        <v>228</v>
      </c>
      <c r="Z1225" t="s">
        <v>229</v>
      </c>
      <c r="AB1225" t="s">
        <v>227</v>
      </c>
      <c r="AD1225" t="s">
        <v>227</v>
      </c>
      <c r="AG1225" t="s">
        <v>253</v>
      </c>
    </row>
    <row r="1226" spans="1:33">
      <c r="A1226" t="s">
        <v>16980</v>
      </c>
      <c r="B1226">
        <v>5120816</v>
      </c>
      <c r="C1226" t="s">
        <v>16981</v>
      </c>
      <c r="D1226" t="s">
        <v>16982</v>
      </c>
      <c r="E1226" t="s">
        <v>242</v>
      </c>
      <c r="F1226">
        <v>23</v>
      </c>
      <c r="G1226" t="s">
        <v>227</v>
      </c>
      <c r="H1226">
        <v>8243</v>
      </c>
      <c r="I1226" t="s">
        <v>9531</v>
      </c>
      <c r="J1226" t="s">
        <v>9530</v>
      </c>
      <c r="K1226" t="s">
        <v>9532</v>
      </c>
      <c r="L1226">
        <v>19811212</v>
      </c>
      <c r="M1226" t="s">
        <v>16980</v>
      </c>
      <c r="N1226">
        <v>230129</v>
      </c>
      <c r="Q1226" t="s">
        <v>248</v>
      </c>
      <c r="S1226" t="s">
        <v>8593</v>
      </c>
      <c r="T1226" t="s">
        <v>16983</v>
      </c>
      <c r="U1226" t="s">
        <v>227</v>
      </c>
      <c r="V1226" t="s">
        <v>16984</v>
      </c>
      <c r="X1226" t="s">
        <v>228</v>
      </c>
      <c r="Z1226" t="s">
        <v>229</v>
      </c>
      <c r="AF1226" t="s">
        <v>16985</v>
      </c>
      <c r="AG1226" t="s">
        <v>253</v>
      </c>
    </row>
    <row r="1227" spans="1:33">
      <c r="A1227" t="s">
        <v>16986</v>
      </c>
      <c r="B1227">
        <v>3983528</v>
      </c>
      <c r="C1227" t="s">
        <v>16987</v>
      </c>
      <c r="D1227" t="s">
        <v>16812</v>
      </c>
      <c r="E1227" t="s">
        <v>242</v>
      </c>
      <c r="F1227">
        <v>23</v>
      </c>
      <c r="G1227" t="s">
        <v>227</v>
      </c>
      <c r="H1227">
        <v>8243</v>
      </c>
      <c r="I1227" t="s">
        <v>9531</v>
      </c>
      <c r="J1227" t="s">
        <v>9530</v>
      </c>
      <c r="K1227" t="s">
        <v>9532</v>
      </c>
      <c r="L1227">
        <v>19750506</v>
      </c>
      <c r="M1227" t="s">
        <v>16986</v>
      </c>
      <c r="N1227">
        <v>230129</v>
      </c>
      <c r="O1227" t="s">
        <v>16988</v>
      </c>
      <c r="Q1227" t="s">
        <v>248</v>
      </c>
      <c r="S1227" t="s">
        <v>8593</v>
      </c>
      <c r="T1227" t="s">
        <v>16989</v>
      </c>
      <c r="U1227" t="s">
        <v>227</v>
      </c>
      <c r="V1227" t="s">
        <v>16990</v>
      </c>
      <c r="X1227" t="s">
        <v>267</v>
      </c>
      <c r="Z1227" t="s">
        <v>229</v>
      </c>
      <c r="AG1227" t="s">
        <v>253</v>
      </c>
    </row>
    <row r="1228" spans="1:33">
      <c r="A1228" t="s">
        <v>16991</v>
      </c>
      <c r="B1228">
        <v>53962328</v>
      </c>
      <c r="C1228" t="s">
        <v>16992</v>
      </c>
      <c r="D1228" t="s">
        <v>16993</v>
      </c>
      <c r="E1228" t="s">
        <v>242</v>
      </c>
      <c r="F1228">
        <v>23</v>
      </c>
      <c r="G1228" t="s">
        <v>227</v>
      </c>
      <c r="H1228">
        <v>8243</v>
      </c>
      <c r="I1228" t="s">
        <v>9531</v>
      </c>
      <c r="J1228" t="s">
        <v>9530</v>
      </c>
      <c r="K1228" t="s">
        <v>9532</v>
      </c>
      <c r="L1228">
        <v>19630826</v>
      </c>
      <c r="M1228" t="s">
        <v>16991</v>
      </c>
      <c r="N1228">
        <v>230129</v>
      </c>
      <c r="Q1228" t="s">
        <v>248</v>
      </c>
      <c r="S1228" t="s">
        <v>8593</v>
      </c>
      <c r="T1228" t="s">
        <v>16994</v>
      </c>
      <c r="U1228" t="s">
        <v>227</v>
      </c>
      <c r="V1228" t="s">
        <v>16995</v>
      </c>
      <c r="X1228" t="s">
        <v>228</v>
      </c>
      <c r="Z1228" t="s">
        <v>229</v>
      </c>
      <c r="AG1228" t="s">
        <v>253</v>
      </c>
    </row>
    <row r="1229" spans="1:33">
      <c r="A1229" t="s">
        <v>16996</v>
      </c>
      <c r="B1229">
        <v>5114516</v>
      </c>
      <c r="C1229" t="s">
        <v>9535</v>
      </c>
      <c r="D1229" t="s">
        <v>16997</v>
      </c>
      <c r="E1229" t="s">
        <v>242</v>
      </c>
      <c r="F1229">
        <v>23</v>
      </c>
      <c r="G1229" t="s">
        <v>227</v>
      </c>
      <c r="H1229">
        <v>8243</v>
      </c>
      <c r="I1229" t="s">
        <v>9531</v>
      </c>
      <c r="J1229" t="s">
        <v>9530</v>
      </c>
      <c r="K1229" t="s">
        <v>9532</v>
      </c>
      <c r="L1229">
        <v>19610208</v>
      </c>
      <c r="M1229" t="s">
        <v>16996</v>
      </c>
      <c r="N1229">
        <v>230129</v>
      </c>
      <c r="Q1229" t="s">
        <v>248</v>
      </c>
      <c r="S1229" t="s">
        <v>8593</v>
      </c>
      <c r="T1229" t="s">
        <v>9533</v>
      </c>
      <c r="U1229" t="s">
        <v>227</v>
      </c>
      <c r="V1229" t="s">
        <v>16998</v>
      </c>
      <c r="X1229" t="s">
        <v>228</v>
      </c>
      <c r="Y1229" t="s">
        <v>16999</v>
      </c>
      <c r="Z1229" t="s">
        <v>680</v>
      </c>
    </row>
    <row r="1230" spans="1:33">
      <c r="A1230" t="s">
        <v>17000</v>
      </c>
      <c r="B1230">
        <v>97183735</v>
      </c>
      <c r="C1230" t="s">
        <v>17001</v>
      </c>
      <c r="D1230" t="s">
        <v>17002</v>
      </c>
      <c r="E1230" t="s">
        <v>242</v>
      </c>
      <c r="F1230">
        <v>23</v>
      </c>
      <c r="G1230" t="s">
        <v>227</v>
      </c>
      <c r="H1230">
        <v>8243</v>
      </c>
      <c r="I1230" t="s">
        <v>9531</v>
      </c>
      <c r="J1230" t="s">
        <v>9530</v>
      </c>
      <c r="K1230" t="s">
        <v>9532</v>
      </c>
      <c r="L1230">
        <v>19970215</v>
      </c>
      <c r="M1230" t="s">
        <v>17000</v>
      </c>
      <c r="N1230">
        <v>230129</v>
      </c>
      <c r="Q1230" t="s">
        <v>248</v>
      </c>
      <c r="S1230" t="s">
        <v>8593</v>
      </c>
      <c r="T1230" t="s">
        <v>17003</v>
      </c>
      <c r="U1230" t="s">
        <v>227</v>
      </c>
      <c r="V1230" t="s">
        <v>17004</v>
      </c>
      <c r="X1230" t="s">
        <v>228</v>
      </c>
      <c r="Z1230" t="s">
        <v>229</v>
      </c>
      <c r="AB1230" t="s">
        <v>227</v>
      </c>
      <c r="AD1230" t="s">
        <v>227</v>
      </c>
      <c r="AG1230" t="s">
        <v>253</v>
      </c>
    </row>
    <row r="1231" spans="1:33">
      <c r="A1231" t="s">
        <v>17005</v>
      </c>
      <c r="B1231">
        <v>97503832</v>
      </c>
      <c r="C1231" t="s">
        <v>17006</v>
      </c>
      <c r="D1231" t="s">
        <v>17007</v>
      </c>
      <c r="E1231" t="s">
        <v>262</v>
      </c>
      <c r="F1231">
        <v>23</v>
      </c>
      <c r="G1231" t="s">
        <v>227</v>
      </c>
      <c r="H1231">
        <v>8243</v>
      </c>
      <c r="I1231" t="s">
        <v>9531</v>
      </c>
      <c r="J1231" t="s">
        <v>9530</v>
      </c>
      <c r="K1231" t="s">
        <v>9532</v>
      </c>
      <c r="L1231">
        <v>19680718</v>
      </c>
      <c r="M1231" t="s">
        <v>17005</v>
      </c>
      <c r="N1231">
        <v>230129</v>
      </c>
      <c r="Q1231" t="s">
        <v>248</v>
      </c>
      <c r="S1231" t="s">
        <v>8593</v>
      </c>
      <c r="T1231" t="s">
        <v>16807</v>
      </c>
      <c r="U1231" t="s">
        <v>227</v>
      </c>
      <c r="V1231" t="s">
        <v>17008</v>
      </c>
      <c r="X1231" t="s">
        <v>228</v>
      </c>
      <c r="Z1231" t="s">
        <v>229</v>
      </c>
      <c r="AB1231" t="s">
        <v>227</v>
      </c>
      <c r="AD1231" t="s">
        <v>227</v>
      </c>
      <c r="AG1231" t="s">
        <v>253</v>
      </c>
    </row>
    <row r="1232" spans="1:33">
      <c r="A1232" t="s">
        <v>17009</v>
      </c>
      <c r="B1232">
        <v>53962530</v>
      </c>
      <c r="C1232" t="s">
        <v>17010</v>
      </c>
      <c r="D1232" t="s">
        <v>17011</v>
      </c>
      <c r="E1232" t="s">
        <v>242</v>
      </c>
      <c r="F1232">
        <v>23</v>
      </c>
      <c r="G1232" t="s">
        <v>227</v>
      </c>
      <c r="H1232">
        <v>8243</v>
      </c>
      <c r="I1232" t="s">
        <v>9531</v>
      </c>
      <c r="J1232" t="s">
        <v>9530</v>
      </c>
      <c r="K1232" t="s">
        <v>9532</v>
      </c>
      <c r="L1232">
        <v>19590204</v>
      </c>
      <c r="M1232" t="s">
        <v>17009</v>
      </c>
      <c r="N1232">
        <v>230129</v>
      </c>
      <c r="Q1232" t="s">
        <v>248</v>
      </c>
      <c r="S1232" t="s">
        <v>8593</v>
      </c>
      <c r="T1232" t="s">
        <v>14711</v>
      </c>
      <c r="U1232" t="s">
        <v>227</v>
      </c>
      <c r="V1232" t="s">
        <v>17012</v>
      </c>
      <c r="X1232" t="s">
        <v>228</v>
      </c>
      <c r="Z1232" t="s">
        <v>229</v>
      </c>
      <c r="AG1232" t="s">
        <v>253</v>
      </c>
    </row>
    <row r="1233" spans="1:33">
      <c r="A1233" t="s">
        <v>17013</v>
      </c>
      <c r="B1233">
        <v>5122515</v>
      </c>
      <c r="C1233" t="s">
        <v>17014</v>
      </c>
      <c r="D1233" t="s">
        <v>17015</v>
      </c>
      <c r="E1233" t="s">
        <v>242</v>
      </c>
      <c r="F1233">
        <v>23</v>
      </c>
      <c r="G1233" t="s">
        <v>227</v>
      </c>
      <c r="H1233">
        <v>8243</v>
      </c>
      <c r="I1233" t="s">
        <v>9531</v>
      </c>
      <c r="J1233" t="s">
        <v>9530</v>
      </c>
      <c r="K1233" t="s">
        <v>9532</v>
      </c>
      <c r="L1233">
        <v>19791211</v>
      </c>
      <c r="M1233" t="s">
        <v>17013</v>
      </c>
      <c r="N1233">
        <v>230129</v>
      </c>
      <c r="Q1233" t="s">
        <v>248</v>
      </c>
      <c r="S1233" t="s">
        <v>8593</v>
      </c>
      <c r="T1233" t="s">
        <v>9540</v>
      </c>
      <c r="U1233" t="s">
        <v>227</v>
      </c>
      <c r="V1233" t="s">
        <v>17016</v>
      </c>
      <c r="X1233" t="s">
        <v>228</v>
      </c>
      <c r="Z1233" t="s">
        <v>229</v>
      </c>
    </row>
    <row r="1234" spans="1:33">
      <c r="A1234" t="s">
        <v>17017</v>
      </c>
      <c r="B1234">
        <v>5106618</v>
      </c>
      <c r="C1234" t="s">
        <v>17018</v>
      </c>
      <c r="D1234" t="s">
        <v>920</v>
      </c>
      <c r="E1234" t="s">
        <v>242</v>
      </c>
      <c r="F1234">
        <v>23</v>
      </c>
      <c r="G1234" t="s">
        <v>227</v>
      </c>
      <c r="H1234">
        <v>8243</v>
      </c>
      <c r="I1234" t="s">
        <v>9531</v>
      </c>
      <c r="J1234" t="s">
        <v>9530</v>
      </c>
      <c r="K1234" t="s">
        <v>9532</v>
      </c>
      <c r="L1234">
        <v>19610205</v>
      </c>
      <c r="M1234" t="s">
        <v>17017</v>
      </c>
      <c r="N1234">
        <v>230129</v>
      </c>
      <c r="Q1234" t="s">
        <v>248</v>
      </c>
      <c r="S1234" t="s">
        <v>8593</v>
      </c>
      <c r="T1234" t="s">
        <v>17019</v>
      </c>
      <c r="U1234" t="s">
        <v>227</v>
      </c>
      <c r="V1234" t="s">
        <v>17020</v>
      </c>
      <c r="X1234" t="s">
        <v>228</v>
      </c>
      <c r="Y1234" t="s">
        <v>17021</v>
      </c>
      <c r="Z1234" t="s">
        <v>680</v>
      </c>
    </row>
    <row r="1235" spans="1:33">
      <c r="A1235" t="s">
        <v>17022</v>
      </c>
      <c r="B1235">
        <v>39413121</v>
      </c>
      <c r="C1235" t="s">
        <v>17023</v>
      </c>
      <c r="D1235" t="s">
        <v>17024</v>
      </c>
      <c r="E1235" t="s">
        <v>242</v>
      </c>
      <c r="F1235">
        <v>23</v>
      </c>
      <c r="G1235" t="s">
        <v>227</v>
      </c>
      <c r="H1235">
        <v>8243</v>
      </c>
      <c r="I1235" t="s">
        <v>9531</v>
      </c>
      <c r="J1235" t="s">
        <v>9530</v>
      </c>
      <c r="K1235" t="s">
        <v>9532</v>
      </c>
      <c r="L1235">
        <v>19960119</v>
      </c>
      <c r="M1235" t="s">
        <v>17022</v>
      </c>
      <c r="N1235">
        <v>230129</v>
      </c>
      <c r="Q1235" t="s">
        <v>248</v>
      </c>
      <c r="S1235" t="s">
        <v>8593</v>
      </c>
      <c r="T1235" t="s">
        <v>17025</v>
      </c>
      <c r="U1235" t="s">
        <v>227</v>
      </c>
      <c r="V1235" t="s">
        <v>17026</v>
      </c>
      <c r="X1235" t="s">
        <v>228</v>
      </c>
      <c r="Z1235" t="s">
        <v>229</v>
      </c>
      <c r="AF1235" t="s">
        <v>17027</v>
      </c>
      <c r="AG1235" t="s">
        <v>253</v>
      </c>
    </row>
    <row r="1236" spans="1:33">
      <c r="A1236" t="s">
        <v>17053</v>
      </c>
      <c r="B1236">
        <v>15270823</v>
      </c>
      <c r="C1236" t="s">
        <v>17054</v>
      </c>
      <c r="D1236" t="s">
        <v>17055</v>
      </c>
      <c r="E1236" t="s">
        <v>242</v>
      </c>
      <c r="F1236">
        <v>23</v>
      </c>
      <c r="G1236" t="s">
        <v>227</v>
      </c>
      <c r="H1236">
        <v>8221</v>
      </c>
      <c r="I1236" t="s">
        <v>9567</v>
      </c>
      <c r="J1236" t="s">
        <v>9566</v>
      </c>
      <c r="K1236" t="s">
        <v>9567</v>
      </c>
      <c r="L1236">
        <v>19940511</v>
      </c>
      <c r="M1236" t="s">
        <v>17053</v>
      </c>
      <c r="N1236">
        <v>230101</v>
      </c>
      <c r="Q1236" t="s">
        <v>248</v>
      </c>
      <c r="S1236" t="s">
        <v>8593</v>
      </c>
      <c r="T1236" t="s">
        <v>17056</v>
      </c>
      <c r="U1236" t="s">
        <v>227</v>
      </c>
      <c r="V1236" t="s">
        <v>17057</v>
      </c>
      <c r="X1236" t="s">
        <v>228</v>
      </c>
      <c r="Z1236" t="s">
        <v>229</v>
      </c>
      <c r="AG1236" t="s">
        <v>253</v>
      </c>
    </row>
    <row r="1237" spans="1:33">
      <c r="A1237" t="s">
        <v>17058</v>
      </c>
      <c r="B1237">
        <v>77309127</v>
      </c>
      <c r="C1237" t="s">
        <v>17059</v>
      </c>
      <c r="D1237" t="s">
        <v>17060</v>
      </c>
      <c r="E1237" t="s">
        <v>242</v>
      </c>
      <c r="F1237">
        <v>23</v>
      </c>
      <c r="G1237" t="s">
        <v>227</v>
      </c>
      <c r="H1237">
        <v>8221</v>
      </c>
      <c r="I1237" t="s">
        <v>9567</v>
      </c>
      <c r="J1237" t="s">
        <v>9566</v>
      </c>
      <c r="K1237" t="s">
        <v>9567</v>
      </c>
      <c r="L1237">
        <v>19870803</v>
      </c>
      <c r="M1237" t="s">
        <v>17058</v>
      </c>
      <c r="N1237">
        <v>230101</v>
      </c>
      <c r="O1237" t="s">
        <v>247</v>
      </c>
      <c r="Q1237" t="s">
        <v>248</v>
      </c>
      <c r="S1237" t="s">
        <v>8593</v>
      </c>
      <c r="T1237" t="s">
        <v>10902</v>
      </c>
      <c r="U1237" t="s">
        <v>227</v>
      </c>
      <c r="V1237" t="s">
        <v>17061</v>
      </c>
      <c r="W1237" t="s">
        <v>17062</v>
      </c>
      <c r="X1237" t="s">
        <v>267</v>
      </c>
      <c r="Z1237" t="s">
        <v>229</v>
      </c>
      <c r="AA1237" t="s">
        <v>17063</v>
      </c>
      <c r="AG1237" t="s">
        <v>253</v>
      </c>
    </row>
    <row r="1238" spans="1:33">
      <c r="A1238" t="s">
        <v>17064</v>
      </c>
      <c r="B1238">
        <v>2981222</v>
      </c>
      <c r="C1238" t="s">
        <v>17065</v>
      </c>
      <c r="D1238" t="s">
        <v>17066</v>
      </c>
      <c r="E1238" t="s">
        <v>242</v>
      </c>
      <c r="F1238">
        <v>23</v>
      </c>
      <c r="G1238" t="s">
        <v>227</v>
      </c>
      <c r="H1238">
        <v>8221</v>
      </c>
      <c r="I1238" t="s">
        <v>9567</v>
      </c>
      <c r="J1238" t="s">
        <v>9566</v>
      </c>
      <c r="K1238" t="s">
        <v>9567</v>
      </c>
      <c r="L1238">
        <v>19530618</v>
      </c>
      <c r="M1238" t="s">
        <v>17064</v>
      </c>
      <c r="N1238">
        <v>230101</v>
      </c>
      <c r="O1238" t="s">
        <v>247</v>
      </c>
      <c r="Q1238" t="s">
        <v>248</v>
      </c>
      <c r="S1238" t="s">
        <v>8593</v>
      </c>
      <c r="T1238" t="s">
        <v>14666</v>
      </c>
      <c r="U1238" t="s">
        <v>227</v>
      </c>
      <c r="V1238" t="s">
        <v>17067</v>
      </c>
      <c r="X1238" t="s">
        <v>267</v>
      </c>
      <c r="Z1238" t="s">
        <v>229</v>
      </c>
      <c r="AA1238" t="s">
        <v>17068</v>
      </c>
      <c r="AG1238" t="s">
        <v>253</v>
      </c>
    </row>
    <row r="1239" spans="1:33">
      <c r="A1239" t="s">
        <v>17069</v>
      </c>
      <c r="B1239">
        <v>3057419</v>
      </c>
      <c r="C1239" t="s">
        <v>17070</v>
      </c>
      <c r="D1239" t="s">
        <v>17071</v>
      </c>
      <c r="E1239" t="s">
        <v>242</v>
      </c>
      <c r="F1239">
        <v>23</v>
      </c>
      <c r="G1239" t="s">
        <v>227</v>
      </c>
      <c r="H1239">
        <v>8221</v>
      </c>
      <c r="I1239" t="s">
        <v>9567</v>
      </c>
      <c r="J1239" t="s">
        <v>9566</v>
      </c>
      <c r="K1239" t="s">
        <v>9567</v>
      </c>
      <c r="L1239">
        <v>19561122</v>
      </c>
      <c r="M1239" t="s">
        <v>17069</v>
      </c>
      <c r="N1239">
        <v>230101</v>
      </c>
      <c r="O1239" t="s">
        <v>247</v>
      </c>
      <c r="Q1239" t="s">
        <v>248</v>
      </c>
      <c r="S1239" t="s">
        <v>8593</v>
      </c>
      <c r="T1239" t="s">
        <v>17072</v>
      </c>
      <c r="U1239" t="s">
        <v>227</v>
      </c>
      <c r="V1239" t="s">
        <v>17073</v>
      </c>
      <c r="X1239" t="s">
        <v>267</v>
      </c>
      <c r="Z1239" t="s">
        <v>229</v>
      </c>
      <c r="AG1239" t="s">
        <v>253</v>
      </c>
    </row>
    <row r="1240" spans="1:33">
      <c r="A1240" t="s">
        <v>17074</v>
      </c>
      <c r="B1240">
        <v>2979128</v>
      </c>
      <c r="C1240" t="s">
        <v>17075</v>
      </c>
      <c r="D1240" t="s">
        <v>17076</v>
      </c>
      <c r="E1240" t="s">
        <v>242</v>
      </c>
      <c r="F1240">
        <v>23</v>
      </c>
      <c r="G1240" t="s">
        <v>227</v>
      </c>
      <c r="H1240">
        <v>8221</v>
      </c>
      <c r="I1240" t="s">
        <v>9567</v>
      </c>
      <c r="J1240" t="s">
        <v>9566</v>
      </c>
      <c r="K1240" t="s">
        <v>9567</v>
      </c>
      <c r="L1240">
        <v>19400629</v>
      </c>
      <c r="M1240" t="s">
        <v>17074</v>
      </c>
      <c r="N1240">
        <v>230101</v>
      </c>
      <c r="O1240" t="s">
        <v>247</v>
      </c>
      <c r="Q1240" t="s">
        <v>248</v>
      </c>
      <c r="S1240" t="s">
        <v>8593</v>
      </c>
      <c r="T1240" t="s">
        <v>17077</v>
      </c>
      <c r="U1240" t="s">
        <v>227</v>
      </c>
      <c r="V1240" t="s">
        <v>17078</v>
      </c>
      <c r="X1240" t="s">
        <v>343</v>
      </c>
      <c r="Z1240" t="s">
        <v>229</v>
      </c>
      <c r="AA1240" t="s">
        <v>17079</v>
      </c>
      <c r="AG1240" t="s">
        <v>253</v>
      </c>
    </row>
    <row r="1241" spans="1:33">
      <c r="A1241" t="s">
        <v>17080</v>
      </c>
      <c r="B1241">
        <v>2980019</v>
      </c>
      <c r="C1241" t="s">
        <v>17081</v>
      </c>
      <c r="D1241" t="s">
        <v>17082</v>
      </c>
      <c r="E1241" t="s">
        <v>242</v>
      </c>
      <c r="F1241">
        <v>23</v>
      </c>
      <c r="G1241" t="s">
        <v>227</v>
      </c>
      <c r="H1241">
        <v>8221</v>
      </c>
      <c r="I1241" t="s">
        <v>9567</v>
      </c>
      <c r="J1241" t="s">
        <v>9566</v>
      </c>
      <c r="K1241" t="s">
        <v>9567</v>
      </c>
      <c r="L1241">
        <v>19480606</v>
      </c>
      <c r="M1241" t="s">
        <v>17080</v>
      </c>
      <c r="N1241">
        <v>230101</v>
      </c>
      <c r="O1241" t="s">
        <v>247</v>
      </c>
      <c r="Q1241" t="s">
        <v>248</v>
      </c>
      <c r="S1241" t="s">
        <v>8593</v>
      </c>
      <c r="T1241" t="s">
        <v>8606</v>
      </c>
      <c r="U1241" t="s">
        <v>227</v>
      </c>
      <c r="V1241" t="s">
        <v>17083</v>
      </c>
      <c r="X1241" t="s">
        <v>343</v>
      </c>
      <c r="Z1241" t="s">
        <v>229</v>
      </c>
      <c r="AA1241" t="s">
        <v>17084</v>
      </c>
      <c r="AG1241" t="s">
        <v>253</v>
      </c>
    </row>
    <row r="1242" spans="1:33">
      <c r="A1242" t="s">
        <v>17085</v>
      </c>
      <c r="B1242">
        <v>2981020</v>
      </c>
      <c r="C1242" t="s">
        <v>17086</v>
      </c>
      <c r="D1242" t="s">
        <v>17087</v>
      </c>
      <c r="E1242" t="s">
        <v>242</v>
      </c>
      <c r="F1242">
        <v>23</v>
      </c>
      <c r="G1242" t="s">
        <v>227</v>
      </c>
      <c r="H1242">
        <v>8221</v>
      </c>
      <c r="I1242" t="s">
        <v>9567</v>
      </c>
      <c r="J1242" t="s">
        <v>9566</v>
      </c>
      <c r="K1242" t="s">
        <v>9567</v>
      </c>
      <c r="L1242">
        <v>19630920</v>
      </c>
      <c r="M1242" t="s">
        <v>17085</v>
      </c>
      <c r="N1242">
        <v>230101</v>
      </c>
      <c r="O1242" t="s">
        <v>247</v>
      </c>
      <c r="Q1242" t="s">
        <v>248</v>
      </c>
      <c r="S1242" t="s">
        <v>8593</v>
      </c>
      <c r="T1242" t="s">
        <v>15500</v>
      </c>
      <c r="U1242" t="s">
        <v>227</v>
      </c>
      <c r="V1242" t="s">
        <v>17088</v>
      </c>
      <c r="X1242" t="s">
        <v>267</v>
      </c>
      <c r="Z1242" t="s">
        <v>229</v>
      </c>
      <c r="AA1242" t="s">
        <v>17089</v>
      </c>
      <c r="AG1242" t="s">
        <v>253</v>
      </c>
    </row>
    <row r="1243" spans="1:33">
      <c r="A1243" t="s">
        <v>17090</v>
      </c>
      <c r="B1243">
        <v>3104311</v>
      </c>
      <c r="C1243" t="s">
        <v>17091</v>
      </c>
      <c r="D1243" t="s">
        <v>17092</v>
      </c>
      <c r="E1243" t="s">
        <v>242</v>
      </c>
      <c r="F1243">
        <v>23</v>
      </c>
      <c r="G1243" t="s">
        <v>227</v>
      </c>
      <c r="H1243">
        <v>8221</v>
      </c>
      <c r="I1243" t="s">
        <v>9567</v>
      </c>
      <c r="J1243" t="s">
        <v>9566</v>
      </c>
      <c r="K1243" t="s">
        <v>9567</v>
      </c>
      <c r="L1243">
        <v>19670615</v>
      </c>
      <c r="M1243" t="s">
        <v>17090</v>
      </c>
      <c r="N1243">
        <v>230101</v>
      </c>
      <c r="O1243" t="s">
        <v>247</v>
      </c>
      <c r="Q1243" t="s">
        <v>248</v>
      </c>
      <c r="S1243" t="s">
        <v>8593</v>
      </c>
      <c r="T1243" t="s">
        <v>11949</v>
      </c>
      <c r="U1243" t="s">
        <v>227</v>
      </c>
      <c r="V1243" t="s">
        <v>17093</v>
      </c>
      <c r="X1243" t="s">
        <v>267</v>
      </c>
      <c r="Z1243" t="s">
        <v>229</v>
      </c>
      <c r="AA1243" t="s">
        <v>17094</v>
      </c>
      <c r="AG1243" t="s">
        <v>253</v>
      </c>
    </row>
    <row r="1244" spans="1:33">
      <c r="A1244" t="s">
        <v>17095</v>
      </c>
      <c r="B1244">
        <v>48468838</v>
      </c>
      <c r="C1244" t="s">
        <v>17096</v>
      </c>
      <c r="D1244" t="s">
        <v>17097</v>
      </c>
      <c r="E1244" t="s">
        <v>262</v>
      </c>
      <c r="F1244">
        <v>23</v>
      </c>
      <c r="G1244" t="s">
        <v>227</v>
      </c>
      <c r="H1244">
        <v>8221</v>
      </c>
      <c r="I1244" t="s">
        <v>9567</v>
      </c>
      <c r="J1244" t="s">
        <v>9566</v>
      </c>
      <c r="K1244" t="s">
        <v>9567</v>
      </c>
      <c r="L1244">
        <v>19891012</v>
      </c>
      <c r="M1244" t="s">
        <v>17095</v>
      </c>
      <c r="N1244">
        <v>230101</v>
      </c>
      <c r="Q1244" t="s">
        <v>248</v>
      </c>
      <c r="S1244" t="s">
        <v>8593</v>
      </c>
      <c r="T1244" t="s">
        <v>14711</v>
      </c>
      <c r="U1244" t="s">
        <v>227</v>
      </c>
      <c r="V1244" t="s">
        <v>14712</v>
      </c>
      <c r="W1244" t="s">
        <v>17098</v>
      </c>
      <c r="X1244" t="s">
        <v>267</v>
      </c>
      <c r="Z1244" t="s">
        <v>229</v>
      </c>
      <c r="AA1244" t="s">
        <v>17099</v>
      </c>
      <c r="AG1244" t="s">
        <v>253</v>
      </c>
    </row>
    <row r="1245" spans="1:33">
      <c r="A1245" t="s">
        <v>17100</v>
      </c>
      <c r="B1245">
        <v>2908928</v>
      </c>
      <c r="C1245" t="s">
        <v>17101</v>
      </c>
      <c r="D1245" t="s">
        <v>17102</v>
      </c>
      <c r="E1245" t="s">
        <v>242</v>
      </c>
      <c r="F1245">
        <v>23</v>
      </c>
      <c r="G1245" t="s">
        <v>227</v>
      </c>
      <c r="H1245">
        <v>8221</v>
      </c>
      <c r="I1245" t="s">
        <v>9567</v>
      </c>
      <c r="J1245" t="s">
        <v>9566</v>
      </c>
      <c r="K1245" t="s">
        <v>9567</v>
      </c>
      <c r="L1245">
        <v>19830803</v>
      </c>
      <c r="M1245" t="s">
        <v>17100</v>
      </c>
      <c r="N1245">
        <v>230101</v>
      </c>
      <c r="O1245" t="s">
        <v>247</v>
      </c>
      <c r="Q1245" t="s">
        <v>248</v>
      </c>
      <c r="S1245" t="s">
        <v>8593</v>
      </c>
      <c r="T1245" t="s">
        <v>11949</v>
      </c>
      <c r="U1245" t="s">
        <v>227</v>
      </c>
      <c r="V1245" t="s">
        <v>17103</v>
      </c>
      <c r="X1245" t="s">
        <v>267</v>
      </c>
      <c r="Z1245" t="s">
        <v>229</v>
      </c>
      <c r="AG1245" t="s">
        <v>253</v>
      </c>
    </row>
    <row r="1246" spans="1:33">
      <c r="A1246" t="s">
        <v>17104</v>
      </c>
      <c r="B1246">
        <v>2979431</v>
      </c>
      <c r="C1246" t="s">
        <v>17105</v>
      </c>
      <c r="D1246" t="s">
        <v>17106</v>
      </c>
      <c r="E1246" t="s">
        <v>242</v>
      </c>
      <c r="F1246">
        <v>23</v>
      </c>
      <c r="G1246" t="s">
        <v>227</v>
      </c>
      <c r="H1246">
        <v>8221</v>
      </c>
      <c r="I1246" t="s">
        <v>9567</v>
      </c>
      <c r="J1246" t="s">
        <v>9566</v>
      </c>
      <c r="K1246" t="s">
        <v>9567</v>
      </c>
      <c r="L1246">
        <v>19420102</v>
      </c>
      <c r="M1246" t="s">
        <v>17104</v>
      </c>
      <c r="N1246">
        <v>230101</v>
      </c>
      <c r="O1246" t="s">
        <v>247</v>
      </c>
      <c r="Q1246" t="s">
        <v>248</v>
      </c>
      <c r="S1246" t="s">
        <v>8593</v>
      </c>
      <c r="T1246" t="s">
        <v>10944</v>
      </c>
      <c r="U1246" t="s">
        <v>227</v>
      </c>
      <c r="V1246" t="s">
        <v>17107</v>
      </c>
      <c r="X1246" t="s">
        <v>267</v>
      </c>
      <c r="Z1246" t="s">
        <v>229</v>
      </c>
      <c r="AA1246" t="s">
        <v>17108</v>
      </c>
      <c r="AG1246" t="s">
        <v>253</v>
      </c>
    </row>
    <row r="1247" spans="1:33">
      <c r="A1247" t="s">
        <v>17109</v>
      </c>
      <c r="B1247">
        <v>2981626</v>
      </c>
      <c r="C1247" t="s">
        <v>17110</v>
      </c>
      <c r="D1247" t="s">
        <v>17111</v>
      </c>
      <c r="E1247" t="s">
        <v>262</v>
      </c>
      <c r="F1247">
        <v>23</v>
      </c>
      <c r="G1247" t="s">
        <v>227</v>
      </c>
      <c r="H1247">
        <v>8221</v>
      </c>
      <c r="I1247" t="s">
        <v>9567</v>
      </c>
      <c r="J1247" t="s">
        <v>9566</v>
      </c>
      <c r="K1247" t="s">
        <v>9567</v>
      </c>
      <c r="L1247">
        <v>19880127</v>
      </c>
      <c r="M1247" t="s">
        <v>17109</v>
      </c>
      <c r="N1247">
        <v>230101</v>
      </c>
      <c r="Q1247" t="s">
        <v>248</v>
      </c>
      <c r="S1247" t="s">
        <v>8593</v>
      </c>
      <c r="T1247" t="s">
        <v>16507</v>
      </c>
      <c r="U1247" t="s">
        <v>227</v>
      </c>
      <c r="V1247" t="s">
        <v>17112</v>
      </c>
      <c r="X1247" t="s">
        <v>267</v>
      </c>
      <c r="Z1247" t="s">
        <v>229</v>
      </c>
      <c r="AA1247" t="s">
        <v>17113</v>
      </c>
      <c r="AG1247" t="s">
        <v>253</v>
      </c>
    </row>
    <row r="1248" spans="1:33">
      <c r="A1248" t="s">
        <v>17114</v>
      </c>
      <c r="B1248">
        <v>3013815</v>
      </c>
      <c r="C1248" t="s">
        <v>17115</v>
      </c>
      <c r="D1248" t="s">
        <v>17116</v>
      </c>
      <c r="E1248" t="s">
        <v>242</v>
      </c>
      <c r="F1248">
        <v>23</v>
      </c>
      <c r="G1248" t="s">
        <v>227</v>
      </c>
      <c r="H1248">
        <v>8221</v>
      </c>
      <c r="I1248" t="s">
        <v>9567</v>
      </c>
      <c r="J1248" t="s">
        <v>9566</v>
      </c>
      <c r="K1248" t="s">
        <v>9567</v>
      </c>
      <c r="L1248">
        <v>19480404</v>
      </c>
      <c r="M1248" t="s">
        <v>17114</v>
      </c>
      <c r="N1248">
        <v>230101</v>
      </c>
      <c r="O1248" t="s">
        <v>247</v>
      </c>
      <c r="Q1248" t="s">
        <v>248</v>
      </c>
      <c r="S1248" t="s">
        <v>8593</v>
      </c>
      <c r="T1248" t="s">
        <v>17117</v>
      </c>
      <c r="U1248" t="s">
        <v>227</v>
      </c>
      <c r="V1248" t="s">
        <v>17118</v>
      </c>
      <c r="X1248" t="s">
        <v>343</v>
      </c>
      <c r="Z1248" t="s">
        <v>229</v>
      </c>
      <c r="AA1248" t="s">
        <v>17119</v>
      </c>
      <c r="AG1248" t="s">
        <v>253</v>
      </c>
    </row>
    <row r="1249" spans="1:35">
      <c r="A1249" t="s">
        <v>17120</v>
      </c>
      <c r="B1249">
        <v>38861531</v>
      </c>
      <c r="C1249" t="s">
        <v>17121</v>
      </c>
      <c r="D1249" t="s">
        <v>17122</v>
      </c>
      <c r="E1249" t="s">
        <v>262</v>
      </c>
      <c r="F1249">
        <v>23</v>
      </c>
      <c r="G1249" t="s">
        <v>227</v>
      </c>
      <c r="H1249">
        <v>8221</v>
      </c>
      <c r="I1249" t="s">
        <v>9567</v>
      </c>
      <c r="J1249" t="s">
        <v>9566</v>
      </c>
      <c r="K1249" t="s">
        <v>9567</v>
      </c>
      <c r="L1249">
        <v>19921203</v>
      </c>
      <c r="M1249" t="s">
        <v>17120</v>
      </c>
      <c r="N1249">
        <v>230101</v>
      </c>
      <c r="Q1249" t="s">
        <v>248</v>
      </c>
      <c r="S1249" t="s">
        <v>8593</v>
      </c>
      <c r="T1249" t="s">
        <v>17056</v>
      </c>
      <c r="U1249" t="s">
        <v>227</v>
      </c>
      <c r="V1249" t="s">
        <v>17123</v>
      </c>
      <c r="W1249" t="s">
        <v>17124</v>
      </c>
      <c r="X1249" t="s">
        <v>267</v>
      </c>
      <c r="Z1249" t="s">
        <v>229</v>
      </c>
      <c r="AA1249" t="s">
        <v>17125</v>
      </c>
      <c r="AG1249" t="s">
        <v>253</v>
      </c>
    </row>
    <row r="1250" spans="1:35">
      <c r="A1250" t="s">
        <v>17126</v>
      </c>
      <c r="B1250">
        <v>2979027</v>
      </c>
      <c r="C1250" t="s">
        <v>17127</v>
      </c>
      <c r="D1250" t="s">
        <v>17128</v>
      </c>
      <c r="E1250" t="s">
        <v>242</v>
      </c>
      <c r="F1250">
        <v>23</v>
      </c>
      <c r="G1250" t="s">
        <v>227</v>
      </c>
      <c r="H1250">
        <v>8221</v>
      </c>
      <c r="I1250" t="s">
        <v>9567</v>
      </c>
      <c r="J1250" t="s">
        <v>9566</v>
      </c>
      <c r="K1250" t="s">
        <v>9567</v>
      </c>
      <c r="L1250">
        <v>19350721</v>
      </c>
      <c r="M1250" t="s">
        <v>17126</v>
      </c>
      <c r="N1250">
        <v>230101</v>
      </c>
      <c r="O1250" t="s">
        <v>247</v>
      </c>
      <c r="Q1250" t="s">
        <v>248</v>
      </c>
      <c r="S1250" t="s">
        <v>8593</v>
      </c>
      <c r="T1250" t="s">
        <v>17129</v>
      </c>
      <c r="U1250" t="s">
        <v>227</v>
      </c>
      <c r="V1250" t="s">
        <v>17130</v>
      </c>
      <c r="X1250" t="s">
        <v>343</v>
      </c>
      <c r="Z1250" t="s">
        <v>229</v>
      </c>
      <c r="AA1250" t="s">
        <v>17131</v>
      </c>
      <c r="AG1250" t="s">
        <v>253</v>
      </c>
    </row>
    <row r="1251" spans="1:35">
      <c r="A1251" t="s">
        <v>17132</v>
      </c>
      <c r="B1251">
        <v>22620214</v>
      </c>
      <c r="C1251" t="s">
        <v>17133</v>
      </c>
      <c r="D1251" t="s">
        <v>17134</v>
      </c>
      <c r="E1251" t="s">
        <v>242</v>
      </c>
      <c r="F1251">
        <v>23</v>
      </c>
      <c r="G1251" t="s">
        <v>227</v>
      </c>
      <c r="H1251">
        <v>8221</v>
      </c>
      <c r="I1251" t="s">
        <v>9567</v>
      </c>
      <c r="J1251" t="s">
        <v>9566</v>
      </c>
      <c r="K1251" t="s">
        <v>9567</v>
      </c>
      <c r="L1251">
        <v>19791021</v>
      </c>
      <c r="M1251" t="s">
        <v>17132</v>
      </c>
      <c r="N1251">
        <v>230101</v>
      </c>
      <c r="O1251" t="s">
        <v>247</v>
      </c>
      <c r="Q1251" t="s">
        <v>248</v>
      </c>
      <c r="S1251" t="s">
        <v>8593</v>
      </c>
      <c r="T1251" t="s">
        <v>17135</v>
      </c>
      <c r="U1251" t="s">
        <v>227</v>
      </c>
      <c r="V1251" t="s">
        <v>17136</v>
      </c>
      <c r="X1251" t="s">
        <v>267</v>
      </c>
      <c r="Z1251" t="s">
        <v>229</v>
      </c>
      <c r="AA1251" t="s">
        <v>17137</v>
      </c>
      <c r="AG1251" t="s">
        <v>253</v>
      </c>
    </row>
    <row r="1252" spans="1:35">
      <c r="A1252" t="s">
        <v>17138</v>
      </c>
      <c r="B1252">
        <v>2982728</v>
      </c>
      <c r="C1252" t="s">
        <v>17139</v>
      </c>
      <c r="D1252" t="s">
        <v>17140</v>
      </c>
      <c r="E1252" t="s">
        <v>242</v>
      </c>
      <c r="F1252">
        <v>23</v>
      </c>
      <c r="G1252" t="s">
        <v>227</v>
      </c>
      <c r="H1252">
        <v>8221</v>
      </c>
      <c r="I1252" t="s">
        <v>9567</v>
      </c>
      <c r="J1252" t="s">
        <v>9566</v>
      </c>
      <c r="K1252" t="s">
        <v>9567</v>
      </c>
      <c r="L1252">
        <v>19790512</v>
      </c>
      <c r="M1252" t="s">
        <v>17138</v>
      </c>
      <c r="N1252">
        <v>230101</v>
      </c>
      <c r="O1252" t="s">
        <v>247</v>
      </c>
      <c r="Q1252" t="s">
        <v>248</v>
      </c>
      <c r="S1252" t="s">
        <v>8593</v>
      </c>
      <c r="T1252" t="s">
        <v>17141</v>
      </c>
      <c r="U1252" t="s">
        <v>227</v>
      </c>
      <c r="V1252" t="s">
        <v>17142</v>
      </c>
      <c r="X1252" t="s">
        <v>267</v>
      </c>
      <c r="Z1252" t="s">
        <v>229</v>
      </c>
      <c r="AA1252" t="s">
        <v>17143</v>
      </c>
      <c r="AG1252" t="s">
        <v>253</v>
      </c>
    </row>
    <row r="1253" spans="1:35">
      <c r="A1253" t="s">
        <v>17144</v>
      </c>
      <c r="B1253">
        <v>97171631</v>
      </c>
      <c r="C1253" t="s">
        <v>17145</v>
      </c>
      <c r="D1253" t="s">
        <v>17146</v>
      </c>
      <c r="E1253" t="s">
        <v>262</v>
      </c>
      <c r="F1253">
        <v>23</v>
      </c>
      <c r="G1253" t="s">
        <v>227</v>
      </c>
      <c r="H1253">
        <v>8221</v>
      </c>
      <c r="I1253" t="s">
        <v>9567</v>
      </c>
      <c r="J1253" t="s">
        <v>9566</v>
      </c>
      <c r="K1253" t="s">
        <v>9567</v>
      </c>
      <c r="L1253">
        <v>19840125</v>
      </c>
      <c r="M1253" t="s">
        <v>17144</v>
      </c>
      <c r="N1253">
        <v>230101</v>
      </c>
      <c r="O1253" t="s">
        <v>247</v>
      </c>
      <c r="Q1253" t="s">
        <v>248</v>
      </c>
      <c r="S1253" t="s">
        <v>8593</v>
      </c>
      <c r="T1253" t="s">
        <v>10902</v>
      </c>
      <c r="U1253" t="s">
        <v>227</v>
      </c>
      <c r="V1253" t="s">
        <v>17147</v>
      </c>
      <c r="X1253" t="s">
        <v>267</v>
      </c>
      <c r="Z1253" t="s">
        <v>229</v>
      </c>
      <c r="AG1253" t="s">
        <v>253</v>
      </c>
    </row>
    <row r="1254" spans="1:35">
      <c r="A1254" t="s">
        <v>17148</v>
      </c>
      <c r="B1254">
        <v>2980625</v>
      </c>
      <c r="C1254" t="s">
        <v>17149</v>
      </c>
      <c r="D1254" t="s">
        <v>17150</v>
      </c>
      <c r="E1254" t="s">
        <v>242</v>
      </c>
      <c r="F1254">
        <v>23</v>
      </c>
      <c r="G1254" t="s">
        <v>227</v>
      </c>
      <c r="H1254">
        <v>8221</v>
      </c>
      <c r="I1254" t="s">
        <v>9567</v>
      </c>
      <c r="J1254" t="s">
        <v>9566</v>
      </c>
      <c r="K1254" t="s">
        <v>9567</v>
      </c>
      <c r="L1254">
        <v>19551022</v>
      </c>
      <c r="M1254" t="s">
        <v>17148</v>
      </c>
      <c r="N1254">
        <v>230101</v>
      </c>
      <c r="O1254" t="s">
        <v>247</v>
      </c>
      <c r="Q1254" t="s">
        <v>248</v>
      </c>
      <c r="S1254" t="s">
        <v>8593</v>
      </c>
      <c r="T1254" t="s">
        <v>17151</v>
      </c>
      <c r="U1254" t="s">
        <v>227</v>
      </c>
      <c r="V1254" t="s">
        <v>17152</v>
      </c>
      <c r="X1254" t="s">
        <v>267</v>
      </c>
      <c r="Z1254" t="s">
        <v>229</v>
      </c>
      <c r="AA1254" t="s">
        <v>17153</v>
      </c>
      <c r="AG1254" t="s">
        <v>253</v>
      </c>
    </row>
    <row r="1255" spans="1:35">
      <c r="A1255" t="s">
        <v>17154</v>
      </c>
      <c r="B1255">
        <v>3057520</v>
      </c>
      <c r="C1255" t="s">
        <v>17155</v>
      </c>
      <c r="D1255" t="s">
        <v>17156</v>
      </c>
      <c r="E1255" t="s">
        <v>242</v>
      </c>
      <c r="F1255">
        <v>23</v>
      </c>
      <c r="G1255" t="s">
        <v>227</v>
      </c>
      <c r="H1255">
        <v>8221</v>
      </c>
      <c r="I1255" t="s">
        <v>9567</v>
      </c>
      <c r="J1255" t="s">
        <v>9566</v>
      </c>
      <c r="K1255" t="s">
        <v>9567</v>
      </c>
      <c r="L1255">
        <v>19670312</v>
      </c>
      <c r="M1255" t="s">
        <v>17154</v>
      </c>
      <c r="N1255">
        <v>230101</v>
      </c>
      <c r="Q1255" t="s">
        <v>248</v>
      </c>
      <c r="S1255" t="s">
        <v>8593</v>
      </c>
      <c r="T1255" t="s">
        <v>10886</v>
      </c>
      <c r="U1255" t="s">
        <v>227</v>
      </c>
      <c r="V1255" t="s">
        <v>17157</v>
      </c>
      <c r="X1255" t="s">
        <v>228</v>
      </c>
      <c r="Z1255" t="s">
        <v>229</v>
      </c>
      <c r="AG1255" t="s">
        <v>253</v>
      </c>
    </row>
    <row r="1256" spans="1:35">
      <c r="A1256" t="s">
        <v>17158</v>
      </c>
      <c r="B1256">
        <v>77310321</v>
      </c>
      <c r="C1256" t="s">
        <v>17159</v>
      </c>
      <c r="D1256" t="s">
        <v>17160</v>
      </c>
      <c r="E1256" t="s">
        <v>242</v>
      </c>
      <c r="F1256">
        <v>23</v>
      </c>
      <c r="G1256" t="s">
        <v>227</v>
      </c>
      <c r="H1256">
        <v>8221</v>
      </c>
      <c r="I1256" t="s">
        <v>9567</v>
      </c>
      <c r="J1256" t="s">
        <v>9566</v>
      </c>
      <c r="K1256" t="s">
        <v>9567</v>
      </c>
      <c r="L1256">
        <v>19910402</v>
      </c>
      <c r="M1256" t="s">
        <v>17158</v>
      </c>
      <c r="N1256">
        <v>230101</v>
      </c>
      <c r="O1256" t="s">
        <v>247</v>
      </c>
      <c r="Q1256" t="s">
        <v>248</v>
      </c>
      <c r="S1256" t="s">
        <v>8593</v>
      </c>
      <c r="T1256" t="s">
        <v>11896</v>
      </c>
      <c r="U1256" t="s">
        <v>227</v>
      </c>
      <c r="V1256" t="s">
        <v>17161</v>
      </c>
      <c r="X1256" t="s">
        <v>267</v>
      </c>
      <c r="Z1256" t="s">
        <v>229</v>
      </c>
      <c r="AA1256" t="s">
        <v>17162</v>
      </c>
      <c r="AG1256" t="s">
        <v>253</v>
      </c>
    </row>
    <row r="1257" spans="1:35">
      <c r="A1257" t="s">
        <v>17163</v>
      </c>
      <c r="B1257">
        <v>3104715</v>
      </c>
      <c r="C1257" t="s">
        <v>17164</v>
      </c>
      <c r="D1257" t="s">
        <v>17165</v>
      </c>
      <c r="E1257" t="s">
        <v>242</v>
      </c>
      <c r="F1257">
        <v>23</v>
      </c>
      <c r="G1257" t="s">
        <v>227</v>
      </c>
      <c r="H1257">
        <v>8221</v>
      </c>
      <c r="I1257" t="s">
        <v>9567</v>
      </c>
      <c r="J1257" t="s">
        <v>9566</v>
      </c>
      <c r="K1257" t="s">
        <v>9567</v>
      </c>
      <c r="L1257">
        <v>19800723</v>
      </c>
      <c r="M1257" t="s">
        <v>17163</v>
      </c>
      <c r="N1257">
        <v>230101</v>
      </c>
      <c r="O1257" t="s">
        <v>247</v>
      </c>
      <c r="Q1257" t="s">
        <v>248</v>
      </c>
      <c r="S1257" t="s">
        <v>8593</v>
      </c>
      <c r="T1257" t="s">
        <v>16507</v>
      </c>
      <c r="U1257" t="s">
        <v>227</v>
      </c>
      <c r="V1257" t="s">
        <v>17166</v>
      </c>
      <c r="X1257" t="s">
        <v>267</v>
      </c>
      <c r="Z1257" t="s">
        <v>229</v>
      </c>
      <c r="AG1257" t="s">
        <v>253</v>
      </c>
    </row>
    <row r="1258" spans="1:35">
      <c r="A1258" t="s">
        <v>17167</v>
      </c>
      <c r="B1258">
        <v>24730218</v>
      </c>
      <c r="C1258" t="s">
        <v>17168</v>
      </c>
      <c r="D1258" t="s">
        <v>17169</v>
      </c>
      <c r="E1258" t="s">
        <v>242</v>
      </c>
      <c r="F1258">
        <v>23</v>
      </c>
      <c r="G1258" t="s">
        <v>227</v>
      </c>
      <c r="H1258">
        <v>8221</v>
      </c>
      <c r="I1258" t="s">
        <v>9567</v>
      </c>
      <c r="J1258" t="s">
        <v>9566</v>
      </c>
      <c r="K1258" t="s">
        <v>9567</v>
      </c>
      <c r="L1258">
        <v>19740406</v>
      </c>
      <c r="M1258" t="s">
        <v>17167</v>
      </c>
      <c r="N1258">
        <v>230101</v>
      </c>
      <c r="Q1258" t="s">
        <v>248</v>
      </c>
      <c r="S1258" t="s">
        <v>8593</v>
      </c>
      <c r="T1258" t="s">
        <v>17170</v>
      </c>
      <c r="U1258" t="s">
        <v>227</v>
      </c>
      <c r="V1258" t="s">
        <v>17171</v>
      </c>
      <c r="X1258" t="s">
        <v>267</v>
      </c>
      <c r="Z1258" t="s">
        <v>229</v>
      </c>
      <c r="AA1258" t="s">
        <v>17172</v>
      </c>
      <c r="AG1258" t="s">
        <v>253</v>
      </c>
    </row>
    <row r="1259" spans="1:35">
      <c r="A1259" t="s">
        <v>17173</v>
      </c>
      <c r="B1259">
        <v>97177233</v>
      </c>
      <c r="C1259" t="s">
        <v>17174</v>
      </c>
      <c r="D1259" t="s">
        <v>17175</v>
      </c>
      <c r="E1259" t="s">
        <v>242</v>
      </c>
      <c r="F1259">
        <v>23</v>
      </c>
      <c r="G1259" t="s">
        <v>227</v>
      </c>
      <c r="H1259">
        <v>8221</v>
      </c>
      <c r="I1259" t="s">
        <v>9567</v>
      </c>
      <c r="J1259" t="s">
        <v>9566</v>
      </c>
      <c r="K1259" t="s">
        <v>9567</v>
      </c>
      <c r="L1259">
        <v>19890405</v>
      </c>
      <c r="M1259" t="s">
        <v>17173</v>
      </c>
      <c r="N1259">
        <v>230101</v>
      </c>
      <c r="Q1259" t="s">
        <v>248</v>
      </c>
      <c r="S1259" t="s">
        <v>8593</v>
      </c>
      <c r="T1259" t="s">
        <v>17056</v>
      </c>
      <c r="U1259" t="s">
        <v>227</v>
      </c>
      <c r="V1259" t="s">
        <v>17057</v>
      </c>
      <c r="X1259" t="s">
        <v>228</v>
      </c>
      <c r="Z1259" t="s">
        <v>229</v>
      </c>
      <c r="AG1259" t="s">
        <v>253</v>
      </c>
    </row>
    <row r="1260" spans="1:35">
      <c r="A1260" t="s">
        <v>17176</v>
      </c>
      <c r="B1260">
        <v>45657431</v>
      </c>
      <c r="C1260" t="s">
        <v>17177</v>
      </c>
      <c r="D1260" t="s">
        <v>17178</v>
      </c>
      <c r="E1260" t="s">
        <v>242</v>
      </c>
      <c r="F1260">
        <v>23</v>
      </c>
      <c r="G1260" t="s">
        <v>227</v>
      </c>
      <c r="H1260">
        <v>8221</v>
      </c>
      <c r="I1260" t="s">
        <v>9567</v>
      </c>
      <c r="J1260" t="s">
        <v>9566</v>
      </c>
      <c r="K1260" t="s">
        <v>9567</v>
      </c>
      <c r="L1260">
        <v>19790421</v>
      </c>
      <c r="M1260" t="s">
        <v>17176</v>
      </c>
      <c r="N1260">
        <v>230101</v>
      </c>
      <c r="O1260" t="s">
        <v>247</v>
      </c>
      <c r="Q1260" t="s">
        <v>248</v>
      </c>
      <c r="S1260" t="s">
        <v>8593</v>
      </c>
      <c r="T1260" t="s">
        <v>11949</v>
      </c>
      <c r="U1260" t="s">
        <v>227</v>
      </c>
      <c r="V1260" t="s">
        <v>17179</v>
      </c>
      <c r="X1260" t="s">
        <v>267</v>
      </c>
      <c r="Z1260" t="s">
        <v>229</v>
      </c>
      <c r="AA1260" t="s">
        <v>17180</v>
      </c>
      <c r="AF1260" t="s">
        <v>17181</v>
      </c>
      <c r="AG1260" t="s">
        <v>17182</v>
      </c>
      <c r="AH1260" t="s">
        <v>17183</v>
      </c>
      <c r="AI1260" t="s">
        <v>17184</v>
      </c>
    </row>
    <row r="1261" spans="1:35">
      <c r="A1261" t="s">
        <v>17185</v>
      </c>
      <c r="B1261">
        <v>2980524</v>
      </c>
      <c r="C1261" t="s">
        <v>17186</v>
      </c>
      <c r="D1261" t="s">
        <v>17187</v>
      </c>
      <c r="E1261" t="s">
        <v>242</v>
      </c>
      <c r="F1261">
        <v>23</v>
      </c>
      <c r="G1261" t="s">
        <v>227</v>
      </c>
      <c r="H1261">
        <v>8221</v>
      </c>
      <c r="I1261" t="s">
        <v>9567</v>
      </c>
      <c r="J1261" t="s">
        <v>9566</v>
      </c>
      <c r="K1261" t="s">
        <v>9567</v>
      </c>
      <c r="L1261">
        <v>19540824</v>
      </c>
      <c r="M1261" t="s">
        <v>17185</v>
      </c>
      <c r="N1261">
        <v>230101</v>
      </c>
      <c r="O1261" t="s">
        <v>247</v>
      </c>
      <c r="Q1261" t="s">
        <v>248</v>
      </c>
      <c r="S1261" t="s">
        <v>8593</v>
      </c>
      <c r="T1261" t="s">
        <v>11896</v>
      </c>
      <c r="U1261" t="s">
        <v>227</v>
      </c>
      <c r="V1261" t="s">
        <v>11897</v>
      </c>
      <c r="X1261" t="s">
        <v>343</v>
      </c>
      <c r="Z1261" t="s">
        <v>229</v>
      </c>
      <c r="AA1261" t="s">
        <v>17188</v>
      </c>
      <c r="AG1261" t="s">
        <v>253</v>
      </c>
    </row>
    <row r="1262" spans="1:35">
      <c r="A1262" t="s">
        <v>17189</v>
      </c>
      <c r="B1262">
        <v>2982930</v>
      </c>
      <c r="C1262" t="s">
        <v>9569</v>
      </c>
      <c r="D1262" t="s">
        <v>17190</v>
      </c>
      <c r="E1262" t="s">
        <v>242</v>
      </c>
      <c r="F1262">
        <v>23</v>
      </c>
      <c r="G1262" t="s">
        <v>227</v>
      </c>
      <c r="H1262">
        <v>8221</v>
      </c>
      <c r="I1262" t="s">
        <v>9567</v>
      </c>
      <c r="J1262" t="s">
        <v>9566</v>
      </c>
      <c r="K1262" t="s">
        <v>9567</v>
      </c>
      <c r="L1262">
        <v>19790523</v>
      </c>
      <c r="M1262" t="s">
        <v>17189</v>
      </c>
      <c r="N1262">
        <v>230101</v>
      </c>
      <c r="Q1262" t="s">
        <v>248</v>
      </c>
      <c r="S1262" t="s">
        <v>8593</v>
      </c>
      <c r="T1262" t="s">
        <v>8606</v>
      </c>
      <c r="U1262" t="s">
        <v>227</v>
      </c>
      <c r="V1262" t="s">
        <v>17191</v>
      </c>
      <c r="X1262" t="s">
        <v>267</v>
      </c>
      <c r="Z1262" t="s">
        <v>229</v>
      </c>
      <c r="AA1262" t="s">
        <v>17192</v>
      </c>
      <c r="AG1262" t="s">
        <v>253</v>
      </c>
    </row>
    <row r="1263" spans="1:35">
      <c r="A1263" t="s">
        <v>17193</v>
      </c>
      <c r="B1263">
        <v>85258432</v>
      </c>
      <c r="C1263" t="s">
        <v>17194</v>
      </c>
      <c r="D1263" t="s">
        <v>17195</v>
      </c>
      <c r="E1263" t="s">
        <v>242</v>
      </c>
      <c r="F1263">
        <v>23</v>
      </c>
      <c r="G1263" t="s">
        <v>227</v>
      </c>
      <c r="H1263">
        <v>8221</v>
      </c>
      <c r="I1263" t="s">
        <v>9567</v>
      </c>
      <c r="J1263" t="s">
        <v>9566</v>
      </c>
      <c r="K1263" t="s">
        <v>9567</v>
      </c>
      <c r="L1263">
        <v>19591218</v>
      </c>
      <c r="M1263" t="s">
        <v>17193</v>
      </c>
      <c r="N1263">
        <v>230101</v>
      </c>
      <c r="Q1263" t="s">
        <v>248</v>
      </c>
      <c r="S1263" t="s">
        <v>8593</v>
      </c>
      <c r="T1263" t="s">
        <v>16994</v>
      </c>
      <c r="U1263" t="s">
        <v>227</v>
      </c>
      <c r="V1263" t="s">
        <v>17196</v>
      </c>
      <c r="X1263" t="s">
        <v>228</v>
      </c>
      <c r="Z1263" t="s">
        <v>229</v>
      </c>
      <c r="AA1263" t="s">
        <v>17197</v>
      </c>
      <c r="AG1263" t="s">
        <v>253</v>
      </c>
    </row>
    <row r="1264" spans="1:35">
      <c r="A1264" t="s">
        <v>17198</v>
      </c>
      <c r="B1264">
        <v>24763325</v>
      </c>
      <c r="C1264" t="s">
        <v>17199</v>
      </c>
      <c r="D1264" t="s">
        <v>17200</v>
      </c>
      <c r="E1264" t="s">
        <v>242</v>
      </c>
      <c r="F1264">
        <v>23</v>
      </c>
      <c r="G1264" t="s">
        <v>227</v>
      </c>
      <c r="H1264">
        <v>8221</v>
      </c>
      <c r="I1264" t="s">
        <v>9567</v>
      </c>
      <c r="J1264" t="s">
        <v>9566</v>
      </c>
      <c r="K1264" t="s">
        <v>9567</v>
      </c>
      <c r="L1264">
        <v>19670808</v>
      </c>
      <c r="M1264" t="s">
        <v>17198</v>
      </c>
      <c r="N1264">
        <v>230101</v>
      </c>
      <c r="Q1264" t="s">
        <v>248</v>
      </c>
      <c r="S1264" t="s">
        <v>8593</v>
      </c>
      <c r="T1264" t="s">
        <v>11949</v>
      </c>
      <c r="U1264" t="s">
        <v>227</v>
      </c>
      <c r="V1264" t="s">
        <v>17201</v>
      </c>
      <c r="X1264" t="s">
        <v>267</v>
      </c>
      <c r="Z1264" t="s">
        <v>229</v>
      </c>
      <c r="AG1264" t="s">
        <v>253</v>
      </c>
    </row>
    <row r="1265" spans="1:33">
      <c r="A1265" t="s">
        <v>17202</v>
      </c>
      <c r="B1265">
        <v>97177334</v>
      </c>
      <c r="C1265" t="s">
        <v>17203</v>
      </c>
      <c r="D1265" t="s">
        <v>17204</v>
      </c>
      <c r="E1265" t="s">
        <v>242</v>
      </c>
      <c r="F1265">
        <v>23</v>
      </c>
      <c r="G1265" t="s">
        <v>227</v>
      </c>
      <c r="H1265">
        <v>8221</v>
      </c>
      <c r="I1265" t="s">
        <v>9567</v>
      </c>
      <c r="J1265" t="s">
        <v>9566</v>
      </c>
      <c r="K1265" t="s">
        <v>9567</v>
      </c>
      <c r="L1265">
        <v>19820909</v>
      </c>
      <c r="M1265" t="s">
        <v>17202</v>
      </c>
      <c r="N1265">
        <v>230101</v>
      </c>
      <c r="Q1265" t="s">
        <v>248</v>
      </c>
      <c r="S1265" t="s">
        <v>8593</v>
      </c>
      <c r="T1265" t="s">
        <v>17170</v>
      </c>
      <c r="U1265" t="s">
        <v>227</v>
      </c>
      <c r="V1265" t="s">
        <v>17205</v>
      </c>
      <c r="X1265" t="s">
        <v>228</v>
      </c>
      <c r="Z1265" t="s">
        <v>229</v>
      </c>
      <c r="AG1265" t="s">
        <v>253</v>
      </c>
    </row>
    <row r="1266" spans="1:33">
      <c r="A1266" t="s">
        <v>17206</v>
      </c>
      <c r="B1266">
        <v>2980726</v>
      </c>
      <c r="C1266" t="s">
        <v>17207</v>
      </c>
      <c r="D1266" t="s">
        <v>17208</v>
      </c>
      <c r="E1266" t="s">
        <v>242</v>
      </c>
      <c r="F1266">
        <v>23</v>
      </c>
      <c r="G1266" t="s">
        <v>227</v>
      </c>
      <c r="H1266">
        <v>8221</v>
      </c>
      <c r="I1266" t="s">
        <v>9567</v>
      </c>
      <c r="J1266" t="s">
        <v>9566</v>
      </c>
      <c r="K1266" t="s">
        <v>9567</v>
      </c>
      <c r="L1266">
        <v>19600908</v>
      </c>
      <c r="M1266" t="s">
        <v>17206</v>
      </c>
      <c r="N1266">
        <v>230101</v>
      </c>
      <c r="O1266" t="s">
        <v>247</v>
      </c>
      <c r="Q1266" t="s">
        <v>248</v>
      </c>
      <c r="S1266" t="s">
        <v>8593</v>
      </c>
      <c r="T1266" t="s">
        <v>6606</v>
      </c>
      <c r="U1266" t="s">
        <v>227</v>
      </c>
      <c r="V1266" t="s">
        <v>14786</v>
      </c>
      <c r="X1266" t="s">
        <v>267</v>
      </c>
      <c r="Z1266" t="s">
        <v>229</v>
      </c>
      <c r="AA1266" t="s">
        <v>17209</v>
      </c>
      <c r="AG1266" t="s">
        <v>253</v>
      </c>
    </row>
    <row r="1267" spans="1:33">
      <c r="A1267" t="s">
        <v>17210</v>
      </c>
      <c r="B1267">
        <v>2979532</v>
      </c>
      <c r="C1267" t="s">
        <v>17211</v>
      </c>
      <c r="D1267" t="s">
        <v>17212</v>
      </c>
      <c r="E1267" t="s">
        <v>242</v>
      </c>
      <c r="F1267">
        <v>23</v>
      </c>
      <c r="G1267" t="s">
        <v>227</v>
      </c>
      <c r="H1267">
        <v>8221</v>
      </c>
      <c r="I1267" t="s">
        <v>9567</v>
      </c>
      <c r="J1267" t="s">
        <v>9566</v>
      </c>
      <c r="K1267" t="s">
        <v>9567</v>
      </c>
      <c r="L1267">
        <v>19490720</v>
      </c>
      <c r="M1267" t="s">
        <v>17210</v>
      </c>
      <c r="N1267">
        <v>230101</v>
      </c>
      <c r="O1267" t="s">
        <v>247</v>
      </c>
      <c r="Q1267" t="s">
        <v>248</v>
      </c>
      <c r="S1267" t="s">
        <v>8593</v>
      </c>
      <c r="T1267" t="s">
        <v>17213</v>
      </c>
      <c r="U1267" t="s">
        <v>227</v>
      </c>
      <c r="V1267" t="s">
        <v>17214</v>
      </c>
      <c r="X1267" t="s">
        <v>343</v>
      </c>
      <c r="Z1267" t="s">
        <v>229</v>
      </c>
      <c r="AA1267" t="s">
        <v>17215</v>
      </c>
      <c r="AG1267" t="s">
        <v>253</v>
      </c>
    </row>
    <row r="1268" spans="1:33">
      <c r="A1268" t="s">
        <v>17216</v>
      </c>
      <c r="B1268">
        <v>2981929</v>
      </c>
      <c r="C1268" t="s">
        <v>17217</v>
      </c>
      <c r="D1268" t="s">
        <v>17218</v>
      </c>
      <c r="E1268" t="s">
        <v>242</v>
      </c>
      <c r="F1268">
        <v>23</v>
      </c>
      <c r="G1268" t="s">
        <v>227</v>
      </c>
      <c r="H1268">
        <v>8221</v>
      </c>
      <c r="I1268" t="s">
        <v>9567</v>
      </c>
      <c r="J1268" t="s">
        <v>9566</v>
      </c>
      <c r="K1268" t="s">
        <v>9567</v>
      </c>
      <c r="L1268">
        <v>19680512</v>
      </c>
      <c r="M1268" t="s">
        <v>17216</v>
      </c>
      <c r="N1268">
        <v>230101</v>
      </c>
      <c r="Q1268" t="s">
        <v>248</v>
      </c>
      <c r="S1268" t="s">
        <v>8593</v>
      </c>
      <c r="T1268" t="s">
        <v>17219</v>
      </c>
      <c r="U1268" t="s">
        <v>227</v>
      </c>
      <c r="V1268" t="s">
        <v>17220</v>
      </c>
      <c r="X1268" t="s">
        <v>228</v>
      </c>
      <c r="Z1268" t="s">
        <v>229</v>
      </c>
      <c r="AA1268" t="s">
        <v>17221</v>
      </c>
      <c r="AG1268" t="s">
        <v>253</v>
      </c>
    </row>
    <row r="1269" spans="1:33">
      <c r="A1269" t="s">
        <v>17222</v>
      </c>
      <c r="B1269">
        <v>85151828</v>
      </c>
      <c r="C1269" t="s">
        <v>17223</v>
      </c>
      <c r="D1269" t="s">
        <v>17224</v>
      </c>
      <c r="E1269" t="s">
        <v>242</v>
      </c>
      <c r="F1269">
        <v>23</v>
      </c>
      <c r="G1269" t="s">
        <v>227</v>
      </c>
      <c r="H1269">
        <v>8221</v>
      </c>
      <c r="I1269" t="s">
        <v>9567</v>
      </c>
      <c r="J1269" t="s">
        <v>9566</v>
      </c>
      <c r="K1269" t="s">
        <v>9567</v>
      </c>
      <c r="L1269">
        <v>19780607</v>
      </c>
      <c r="M1269" t="s">
        <v>17222</v>
      </c>
      <c r="N1269">
        <v>230101</v>
      </c>
      <c r="O1269" t="s">
        <v>247</v>
      </c>
      <c r="Q1269" t="s">
        <v>248</v>
      </c>
      <c r="S1269" t="s">
        <v>8593</v>
      </c>
      <c r="T1269" t="s">
        <v>17225</v>
      </c>
      <c r="U1269" t="s">
        <v>227</v>
      </c>
      <c r="V1269" t="s">
        <v>17226</v>
      </c>
      <c r="X1269" t="s">
        <v>267</v>
      </c>
      <c r="Z1269" t="s">
        <v>229</v>
      </c>
      <c r="AA1269" t="s">
        <v>17227</v>
      </c>
      <c r="AG1269" t="s">
        <v>253</v>
      </c>
    </row>
    <row r="1270" spans="1:33">
      <c r="A1270" t="s">
        <v>17228</v>
      </c>
      <c r="B1270">
        <v>2979633</v>
      </c>
      <c r="C1270" t="s">
        <v>17229</v>
      </c>
      <c r="D1270" t="s">
        <v>17230</v>
      </c>
      <c r="E1270" t="s">
        <v>242</v>
      </c>
      <c r="F1270">
        <v>23</v>
      </c>
      <c r="G1270" t="s">
        <v>227</v>
      </c>
      <c r="H1270">
        <v>8221</v>
      </c>
      <c r="I1270" t="s">
        <v>9567</v>
      </c>
      <c r="J1270" t="s">
        <v>9566</v>
      </c>
      <c r="K1270" t="s">
        <v>9567</v>
      </c>
      <c r="L1270">
        <v>19491019</v>
      </c>
      <c r="M1270" t="s">
        <v>17228</v>
      </c>
      <c r="N1270">
        <v>230101</v>
      </c>
      <c r="O1270" t="s">
        <v>247</v>
      </c>
      <c r="Q1270" t="s">
        <v>248</v>
      </c>
      <c r="S1270" t="s">
        <v>8593</v>
      </c>
      <c r="T1270" t="s">
        <v>17231</v>
      </c>
      <c r="U1270" t="s">
        <v>227</v>
      </c>
      <c r="V1270" t="s">
        <v>17232</v>
      </c>
      <c r="X1270" t="s">
        <v>343</v>
      </c>
      <c r="Z1270" t="s">
        <v>229</v>
      </c>
      <c r="AA1270" t="s">
        <v>17233</v>
      </c>
      <c r="AG1270" t="s">
        <v>253</v>
      </c>
    </row>
    <row r="1271" spans="1:33">
      <c r="A1271" t="s">
        <v>17234</v>
      </c>
      <c r="B1271">
        <v>2981727</v>
      </c>
      <c r="C1271" t="s">
        <v>17235</v>
      </c>
      <c r="D1271" t="s">
        <v>17236</v>
      </c>
      <c r="E1271" t="s">
        <v>242</v>
      </c>
      <c r="F1271">
        <v>23</v>
      </c>
      <c r="G1271" t="s">
        <v>227</v>
      </c>
      <c r="H1271">
        <v>8221</v>
      </c>
      <c r="I1271" t="s">
        <v>9567</v>
      </c>
      <c r="J1271" t="s">
        <v>9566</v>
      </c>
      <c r="K1271" t="s">
        <v>9567</v>
      </c>
      <c r="L1271">
        <v>19650704</v>
      </c>
      <c r="M1271" t="s">
        <v>17234</v>
      </c>
      <c r="N1271">
        <v>230101</v>
      </c>
      <c r="Q1271" t="s">
        <v>248</v>
      </c>
      <c r="S1271" t="s">
        <v>8593</v>
      </c>
      <c r="T1271" t="s">
        <v>17237</v>
      </c>
      <c r="U1271" t="s">
        <v>227</v>
      </c>
      <c r="V1271" t="s">
        <v>17238</v>
      </c>
      <c r="X1271" t="s">
        <v>267</v>
      </c>
      <c r="Z1271" t="s">
        <v>229</v>
      </c>
      <c r="AA1271" t="s">
        <v>17239</v>
      </c>
      <c r="AG1271" t="s">
        <v>253</v>
      </c>
    </row>
    <row r="1272" spans="1:33">
      <c r="A1272" t="s">
        <v>17240</v>
      </c>
      <c r="B1272">
        <v>45657633</v>
      </c>
      <c r="C1272" t="s">
        <v>17241</v>
      </c>
      <c r="D1272" t="s">
        <v>17242</v>
      </c>
      <c r="E1272" t="s">
        <v>242</v>
      </c>
      <c r="F1272">
        <v>23</v>
      </c>
      <c r="G1272" t="s">
        <v>227</v>
      </c>
      <c r="H1272">
        <v>8221</v>
      </c>
      <c r="I1272" t="s">
        <v>9567</v>
      </c>
      <c r="J1272" t="s">
        <v>9566</v>
      </c>
      <c r="K1272" t="s">
        <v>9567</v>
      </c>
      <c r="L1272">
        <v>19831208</v>
      </c>
      <c r="M1272" t="s">
        <v>17240</v>
      </c>
      <c r="N1272">
        <v>230101</v>
      </c>
      <c r="O1272" t="s">
        <v>247</v>
      </c>
      <c r="Q1272" t="s">
        <v>248</v>
      </c>
      <c r="S1272" t="s">
        <v>8593</v>
      </c>
      <c r="T1272" t="s">
        <v>17141</v>
      </c>
      <c r="U1272" t="s">
        <v>227</v>
      </c>
      <c r="V1272" t="s">
        <v>17243</v>
      </c>
      <c r="X1272" t="s">
        <v>267</v>
      </c>
      <c r="Z1272" t="s">
        <v>229</v>
      </c>
      <c r="AA1272" t="s">
        <v>17244</v>
      </c>
      <c r="AG1272" t="s">
        <v>253</v>
      </c>
    </row>
    <row r="1273" spans="1:33">
      <c r="A1273" t="s">
        <v>17245</v>
      </c>
      <c r="B1273">
        <v>2982324</v>
      </c>
      <c r="C1273" t="s">
        <v>17246</v>
      </c>
      <c r="D1273" t="s">
        <v>17247</v>
      </c>
      <c r="E1273" t="s">
        <v>242</v>
      </c>
      <c r="F1273">
        <v>23</v>
      </c>
      <c r="G1273" t="s">
        <v>227</v>
      </c>
      <c r="H1273">
        <v>8221</v>
      </c>
      <c r="I1273" t="s">
        <v>9567</v>
      </c>
      <c r="J1273" t="s">
        <v>9566</v>
      </c>
      <c r="K1273" t="s">
        <v>9567</v>
      </c>
      <c r="L1273">
        <v>19811225</v>
      </c>
      <c r="M1273" t="s">
        <v>17245</v>
      </c>
      <c r="N1273">
        <v>230101</v>
      </c>
      <c r="O1273" t="s">
        <v>247</v>
      </c>
      <c r="Q1273" t="s">
        <v>248</v>
      </c>
      <c r="S1273" t="s">
        <v>8593</v>
      </c>
      <c r="T1273" t="s">
        <v>10944</v>
      </c>
      <c r="U1273" t="s">
        <v>227</v>
      </c>
      <c r="V1273" t="s">
        <v>17248</v>
      </c>
      <c r="X1273" t="s">
        <v>267</v>
      </c>
      <c r="Z1273" t="s">
        <v>229</v>
      </c>
      <c r="AA1273" t="s">
        <v>17249</v>
      </c>
      <c r="AG1273" t="s">
        <v>253</v>
      </c>
    </row>
    <row r="1274" spans="1:33">
      <c r="A1274" t="s">
        <v>17250</v>
      </c>
      <c r="B1274">
        <v>3104513</v>
      </c>
      <c r="C1274" t="s">
        <v>17251</v>
      </c>
      <c r="D1274" t="s">
        <v>17252</v>
      </c>
      <c r="E1274" t="s">
        <v>262</v>
      </c>
      <c r="F1274">
        <v>23</v>
      </c>
      <c r="G1274" t="s">
        <v>227</v>
      </c>
      <c r="H1274">
        <v>8221</v>
      </c>
      <c r="I1274" t="s">
        <v>9567</v>
      </c>
      <c r="J1274" t="s">
        <v>9566</v>
      </c>
      <c r="K1274" t="s">
        <v>9567</v>
      </c>
      <c r="L1274">
        <v>19870202</v>
      </c>
      <c r="M1274" t="s">
        <v>17250</v>
      </c>
      <c r="N1274">
        <v>230101</v>
      </c>
      <c r="Q1274" t="s">
        <v>248</v>
      </c>
      <c r="S1274" t="s">
        <v>8593</v>
      </c>
      <c r="T1274" t="s">
        <v>17253</v>
      </c>
      <c r="U1274" t="s">
        <v>227</v>
      </c>
      <c r="V1274" t="s">
        <v>17254</v>
      </c>
      <c r="X1274" t="s">
        <v>267</v>
      </c>
      <c r="Z1274" t="s">
        <v>229</v>
      </c>
      <c r="AA1274" t="s">
        <v>17255</v>
      </c>
      <c r="AG1274" t="s">
        <v>253</v>
      </c>
    </row>
    <row r="1275" spans="1:33">
      <c r="A1275" t="s">
        <v>17256</v>
      </c>
      <c r="B1275">
        <v>97177536</v>
      </c>
      <c r="C1275" t="s">
        <v>17257</v>
      </c>
      <c r="D1275" t="s">
        <v>17258</v>
      </c>
      <c r="E1275" t="s">
        <v>242</v>
      </c>
      <c r="F1275">
        <v>23</v>
      </c>
      <c r="G1275" t="s">
        <v>227</v>
      </c>
      <c r="H1275">
        <v>8221</v>
      </c>
      <c r="I1275" t="s">
        <v>9567</v>
      </c>
      <c r="J1275" t="s">
        <v>9566</v>
      </c>
      <c r="K1275" t="s">
        <v>9567</v>
      </c>
      <c r="L1275">
        <v>19890816</v>
      </c>
      <c r="M1275" t="s">
        <v>17256</v>
      </c>
      <c r="N1275">
        <v>230101</v>
      </c>
      <c r="Q1275" t="s">
        <v>248</v>
      </c>
      <c r="S1275" t="s">
        <v>8593</v>
      </c>
      <c r="T1275" t="s">
        <v>17056</v>
      </c>
      <c r="U1275" t="s">
        <v>227</v>
      </c>
      <c r="V1275" t="s">
        <v>17259</v>
      </c>
      <c r="X1275" t="s">
        <v>228</v>
      </c>
      <c r="Z1275" t="s">
        <v>229</v>
      </c>
      <c r="AG1275" t="s">
        <v>253</v>
      </c>
    </row>
    <row r="1276" spans="1:33">
      <c r="A1276" t="s">
        <v>17260</v>
      </c>
      <c r="B1276">
        <v>97177435</v>
      </c>
      <c r="C1276" t="s">
        <v>17261</v>
      </c>
      <c r="D1276" t="s">
        <v>17262</v>
      </c>
      <c r="E1276" t="s">
        <v>242</v>
      </c>
      <c r="F1276">
        <v>23</v>
      </c>
      <c r="G1276" t="s">
        <v>227</v>
      </c>
      <c r="H1276">
        <v>8221</v>
      </c>
      <c r="I1276" t="s">
        <v>9567</v>
      </c>
      <c r="J1276" t="s">
        <v>9566</v>
      </c>
      <c r="K1276" t="s">
        <v>9567</v>
      </c>
      <c r="L1276">
        <v>19890817</v>
      </c>
      <c r="M1276" t="s">
        <v>17260</v>
      </c>
      <c r="N1276">
        <v>230101</v>
      </c>
      <c r="Q1276" t="s">
        <v>248</v>
      </c>
      <c r="S1276" t="s">
        <v>8593</v>
      </c>
      <c r="T1276" t="s">
        <v>17056</v>
      </c>
      <c r="U1276" t="s">
        <v>227</v>
      </c>
      <c r="V1276" t="s">
        <v>17057</v>
      </c>
      <c r="X1276" t="s">
        <v>228</v>
      </c>
      <c r="Z1276" t="s">
        <v>229</v>
      </c>
      <c r="AG1276" t="s">
        <v>253</v>
      </c>
    </row>
    <row r="1277" spans="1:33">
      <c r="A1277" t="s">
        <v>17263</v>
      </c>
      <c r="B1277">
        <v>84166126</v>
      </c>
      <c r="C1277" t="s">
        <v>17264</v>
      </c>
      <c r="D1277" t="s">
        <v>17265</v>
      </c>
      <c r="E1277" t="s">
        <v>242</v>
      </c>
      <c r="F1277">
        <v>23</v>
      </c>
      <c r="G1277" t="s">
        <v>227</v>
      </c>
      <c r="H1277">
        <v>8221</v>
      </c>
      <c r="I1277" t="s">
        <v>9567</v>
      </c>
      <c r="J1277" t="s">
        <v>9566</v>
      </c>
      <c r="K1277" t="s">
        <v>9567</v>
      </c>
      <c r="L1277">
        <v>19840104</v>
      </c>
      <c r="M1277" t="s">
        <v>17263</v>
      </c>
      <c r="N1277">
        <v>230101</v>
      </c>
      <c r="Q1277" t="s">
        <v>248</v>
      </c>
      <c r="S1277" t="s">
        <v>8593</v>
      </c>
      <c r="T1277" t="s">
        <v>17266</v>
      </c>
      <c r="U1277" t="s">
        <v>227</v>
      </c>
      <c r="V1277" t="s">
        <v>17267</v>
      </c>
      <c r="X1277" t="s">
        <v>267</v>
      </c>
      <c r="Z1277" t="s">
        <v>229</v>
      </c>
      <c r="AA1277" t="s">
        <v>17268</v>
      </c>
      <c r="AG1277" t="s">
        <v>253</v>
      </c>
    </row>
    <row r="1278" spans="1:33">
      <c r="A1278" t="s">
        <v>17269</v>
      </c>
      <c r="B1278">
        <v>39351425</v>
      </c>
      <c r="C1278" t="s">
        <v>17270</v>
      </c>
      <c r="D1278" t="s">
        <v>17271</v>
      </c>
      <c r="E1278" t="s">
        <v>242</v>
      </c>
      <c r="F1278">
        <v>23</v>
      </c>
      <c r="G1278" t="s">
        <v>227</v>
      </c>
      <c r="H1278">
        <v>8221</v>
      </c>
      <c r="I1278" t="s">
        <v>9567</v>
      </c>
      <c r="J1278" t="s">
        <v>9566</v>
      </c>
      <c r="K1278" t="s">
        <v>9567</v>
      </c>
      <c r="L1278">
        <v>19950905</v>
      </c>
      <c r="M1278" t="s">
        <v>17269</v>
      </c>
      <c r="N1278">
        <v>230101</v>
      </c>
      <c r="Q1278" t="s">
        <v>248</v>
      </c>
      <c r="S1278" t="s">
        <v>8593</v>
      </c>
      <c r="T1278" t="s">
        <v>17056</v>
      </c>
      <c r="U1278" t="s">
        <v>227</v>
      </c>
      <c r="V1278" t="s">
        <v>17272</v>
      </c>
      <c r="X1278" t="s">
        <v>228</v>
      </c>
      <c r="Z1278" t="s">
        <v>229</v>
      </c>
      <c r="AA1278" t="s">
        <v>17273</v>
      </c>
      <c r="AG1278" t="s">
        <v>253</v>
      </c>
    </row>
    <row r="1279" spans="1:33">
      <c r="A1279" t="s">
        <v>17274</v>
      </c>
      <c r="B1279">
        <v>3104614</v>
      </c>
      <c r="C1279" t="s">
        <v>17275</v>
      </c>
      <c r="D1279" t="s">
        <v>17276</v>
      </c>
      <c r="E1279" t="s">
        <v>262</v>
      </c>
      <c r="F1279">
        <v>23</v>
      </c>
      <c r="G1279" t="s">
        <v>227</v>
      </c>
      <c r="H1279">
        <v>8221</v>
      </c>
      <c r="I1279" t="s">
        <v>9567</v>
      </c>
      <c r="J1279" t="s">
        <v>9566</v>
      </c>
      <c r="K1279" t="s">
        <v>9567</v>
      </c>
      <c r="L1279">
        <v>19870615</v>
      </c>
      <c r="M1279" t="s">
        <v>17274</v>
      </c>
      <c r="N1279">
        <v>230101</v>
      </c>
      <c r="O1279" t="s">
        <v>247</v>
      </c>
      <c r="Q1279" t="s">
        <v>248</v>
      </c>
      <c r="S1279" t="s">
        <v>8593</v>
      </c>
      <c r="T1279" t="s">
        <v>11856</v>
      </c>
      <c r="U1279" t="s">
        <v>227</v>
      </c>
      <c r="V1279" t="s">
        <v>17277</v>
      </c>
      <c r="W1279" t="s">
        <v>17278</v>
      </c>
      <c r="X1279" t="s">
        <v>267</v>
      </c>
      <c r="Z1279" t="s">
        <v>229</v>
      </c>
      <c r="AA1279" t="s">
        <v>17279</v>
      </c>
      <c r="AG1279" t="s">
        <v>253</v>
      </c>
    </row>
    <row r="1280" spans="1:33">
      <c r="A1280" t="s">
        <v>17280</v>
      </c>
      <c r="B1280">
        <v>2982021</v>
      </c>
      <c r="C1280" t="s">
        <v>17281</v>
      </c>
      <c r="D1280" t="s">
        <v>17282</v>
      </c>
      <c r="E1280" t="s">
        <v>242</v>
      </c>
      <c r="F1280">
        <v>23</v>
      </c>
      <c r="G1280" t="s">
        <v>227</v>
      </c>
      <c r="H1280">
        <v>8221</v>
      </c>
      <c r="I1280" t="s">
        <v>9567</v>
      </c>
      <c r="J1280" t="s">
        <v>9566</v>
      </c>
      <c r="K1280" t="s">
        <v>9567</v>
      </c>
      <c r="L1280">
        <v>19710812</v>
      </c>
      <c r="M1280" t="s">
        <v>17280</v>
      </c>
      <c r="N1280">
        <v>230101</v>
      </c>
      <c r="Q1280" t="s">
        <v>248</v>
      </c>
      <c r="S1280" t="s">
        <v>8593</v>
      </c>
      <c r="T1280" t="s">
        <v>11949</v>
      </c>
      <c r="U1280" t="s">
        <v>227</v>
      </c>
      <c r="V1280" t="s">
        <v>17283</v>
      </c>
      <c r="X1280" t="s">
        <v>267</v>
      </c>
      <c r="Z1280" t="s">
        <v>229</v>
      </c>
      <c r="AA1280" t="s">
        <v>17284</v>
      </c>
      <c r="AG1280" t="s">
        <v>253</v>
      </c>
    </row>
    <row r="1281" spans="1:35">
      <c r="A1281" t="s">
        <v>17285</v>
      </c>
      <c r="B1281">
        <v>3057722</v>
      </c>
      <c r="C1281" t="s">
        <v>17286</v>
      </c>
      <c r="D1281" t="s">
        <v>17287</v>
      </c>
      <c r="E1281" t="s">
        <v>242</v>
      </c>
      <c r="F1281">
        <v>23</v>
      </c>
      <c r="G1281" t="s">
        <v>227</v>
      </c>
      <c r="H1281">
        <v>8221</v>
      </c>
      <c r="I1281" t="s">
        <v>9567</v>
      </c>
      <c r="J1281" t="s">
        <v>9566</v>
      </c>
      <c r="K1281" t="s">
        <v>9567</v>
      </c>
      <c r="L1281">
        <v>19811020</v>
      </c>
      <c r="M1281" t="s">
        <v>17285</v>
      </c>
      <c r="N1281">
        <v>230101</v>
      </c>
      <c r="O1281" t="s">
        <v>247</v>
      </c>
      <c r="Q1281" t="s">
        <v>248</v>
      </c>
      <c r="S1281" t="s">
        <v>8593</v>
      </c>
      <c r="T1281" t="s">
        <v>17288</v>
      </c>
      <c r="U1281" t="s">
        <v>227</v>
      </c>
      <c r="V1281" t="s">
        <v>17289</v>
      </c>
      <c r="X1281" t="s">
        <v>267</v>
      </c>
      <c r="Z1281" t="s">
        <v>229</v>
      </c>
      <c r="AG1281" t="s">
        <v>253</v>
      </c>
    </row>
    <row r="1282" spans="1:35">
      <c r="A1282" t="s">
        <v>17290</v>
      </c>
      <c r="B1282">
        <v>97171530</v>
      </c>
      <c r="C1282" t="s">
        <v>17291</v>
      </c>
      <c r="D1282" t="s">
        <v>5169</v>
      </c>
      <c r="E1282" t="s">
        <v>242</v>
      </c>
      <c r="F1282">
        <v>23</v>
      </c>
      <c r="G1282" t="s">
        <v>227</v>
      </c>
      <c r="H1282">
        <v>8221</v>
      </c>
      <c r="I1282" t="s">
        <v>9567</v>
      </c>
      <c r="J1282" t="s">
        <v>9566</v>
      </c>
      <c r="K1282" t="s">
        <v>9567</v>
      </c>
      <c r="L1282">
        <v>19780701</v>
      </c>
      <c r="M1282" t="s">
        <v>17290</v>
      </c>
      <c r="N1282">
        <v>230101</v>
      </c>
      <c r="O1282" t="s">
        <v>247</v>
      </c>
      <c r="Q1282" t="s">
        <v>248</v>
      </c>
      <c r="S1282" t="s">
        <v>8593</v>
      </c>
      <c r="T1282" t="s">
        <v>17292</v>
      </c>
      <c r="U1282" t="s">
        <v>227</v>
      </c>
      <c r="V1282" t="s">
        <v>17293</v>
      </c>
      <c r="X1282" t="s">
        <v>228</v>
      </c>
      <c r="Z1282" t="s">
        <v>229</v>
      </c>
      <c r="AG1282" t="s">
        <v>253</v>
      </c>
    </row>
    <row r="1283" spans="1:35">
      <c r="A1283" t="s">
        <v>17294</v>
      </c>
      <c r="B1283">
        <v>2979835</v>
      </c>
      <c r="C1283" t="s">
        <v>17295</v>
      </c>
      <c r="D1283" t="s">
        <v>17296</v>
      </c>
      <c r="E1283" t="s">
        <v>242</v>
      </c>
      <c r="F1283">
        <v>23</v>
      </c>
      <c r="G1283" t="s">
        <v>227</v>
      </c>
      <c r="H1283">
        <v>8221</v>
      </c>
      <c r="I1283" t="s">
        <v>9567</v>
      </c>
      <c r="J1283" t="s">
        <v>9566</v>
      </c>
      <c r="K1283" t="s">
        <v>9567</v>
      </c>
      <c r="L1283">
        <v>19430926</v>
      </c>
      <c r="M1283" t="s">
        <v>17294</v>
      </c>
      <c r="N1283">
        <v>230101</v>
      </c>
      <c r="O1283" t="s">
        <v>247</v>
      </c>
      <c r="Q1283" t="s">
        <v>248</v>
      </c>
      <c r="S1283" t="s">
        <v>8593</v>
      </c>
      <c r="T1283" t="s">
        <v>10896</v>
      </c>
      <c r="U1283" t="s">
        <v>227</v>
      </c>
      <c r="V1283" t="s">
        <v>17297</v>
      </c>
      <c r="X1283" t="s">
        <v>267</v>
      </c>
      <c r="Z1283" t="s">
        <v>229</v>
      </c>
      <c r="AA1283" t="s">
        <v>17298</v>
      </c>
      <c r="AG1283" t="s">
        <v>253</v>
      </c>
    </row>
    <row r="1284" spans="1:35">
      <c r="A1284" t="s">
        <v>17299</v>
      </c>
      <c r="B1284">
        <v>2981525</v>
      </c>
      <c r="C1284" t="s">
        <v>17300</v>
      </c>
      <c r="D1284" t="s">
        <v>17301</v>
      </c>
      <c r="E1284" t="s">
        <v>242</v>
      </c>
      <c r="F1284">
        <v>23</v>
      </c>
      <c r="G1284" t="s">
        <v>227</v>
      </c>
      <c r="H1284">
        <v>8221</v>
      </c>
      <c r="I1284" t="s">
        <v>9567</v>
      </c>
      <c r="J1284" t="s">
        <v>9566</v>
      </c>
      <c r="K1284" t="s">
        <v>9567</v>
      </c>
      <c r="L1284">
        <v>19680124</v>
      </c>
      <c r="M1284" t="s">
        <v>17299</v>
      </c>
      <c r="N1284">
        <v>230101</v>
      </c>
      <c r="O1284" t="s">
        <v>247</v>
      </c>
      <c r="Q1284" t="s">
        <v>248</v>
      </c>
      <c r="S1284" t="s">
        <v>8593</v>
      </c>
      <c r="T1284" t="s">
        <v>16052</v>
      </c>
      <c r="U1284" t="s">
        <v>227</v>
      </c>
      <c r="V1284" t="s">
        <v>17302</v>
      </c>
      <c r="X1284" t="s">
        <v>267</v>
      </c>
      <c r="Z1284" t="s">
        <v>229</v>
      </c>
      <c r="AA1284" t="s">
        <v>17303</v>
      </c>
      <c r="AG1284" t="s">
        <v>253</v>
      </c>
    </row>
    <row r="1285" spans="1:35">
      <c r="A1285" t="s">
        <v>17304</v>
      </c>
      <c r="B1285">
        <v>2980827</v>
      </c>
      <c r="C1285" t="s">
        <v>17305</v>
      </c>
      <c r="D1285" t="s">
        <v>17306</v>
      </c>
      <c r="E1285" t="s">
        <v>242</v>
      </c>
      <c r="F1285">
        <v>23</v>
      </c>
      <c r="G1285" t="s">
        <v>227</v>
      </c>
      <c r="H1285">
        <v>8221</v>
      </c>
      <c r="I1285" t="s">
        <v>9567</v>
      </c>
      <c r="J1285" t="s">
        <v>9566</v>
      </c>
      <c r="K1285" t="s">
        <v>9567</v>
      </c>
      <c r="L1285">
        <v>19621002</v>
      </c>
      <c r="M1285" t="s">
        <v>17304</v>
      </c>
      <c r="N1285">
        <v>230101</v>
      </c>
      <c r="O1285" t="s">
        <v>247</v>
      </c>
      <c r="Q1285" t="s">
        <v>248</v>
      </c>
      <c r="S1285" t="s">
        <v>8593</v>
      </c>
      <c r="T1285" t="s">
        <v>17307</v>
      </c>
      <c r="U1285" t="s">
        <v>227</v>
      </c>
      <c r="V1285" t="s">
        <v>17308</v>
      </c>
      <c r="X1285" t="s">
        <v>267</v>
      </c>
      <c r="Z1285" t="s">
        <v>229</v>
      </c>
      <c r="AA1285" t="s">
        <v>17309</v>
      </c>
      <c r="AG1285" t="s">
        <v>253</v>
      </c>
    </row>
    <row r="1286" spans="1:35">
      <c r="A1286" t="s">
        <v>17310</v>
      </c>
      <c r="B1286">
        <v>2979330</v>
      </c>
      <c r="C1286" t="s">
        <v>17311</v>
      </c>
      <c r="D1286" t="s">
        <v>17312</v>
      </c>
      <c r="E1286" t="s">
        <v>242</v>
      </c>
      <c r="F1286">
        <v>23</v>
      </c>
      <c r="G1286" t="s">
        <v>227</v>
      </c>
      <c r="H1286">
        <v>8221</v>
      </c>
      <c r="I1286" t="s">
        <v>9567</v>
      </c>
      <c r="J1286" t="s">
        <v>9566</v>
      </c>
      <c r="K1286" t="s">
        <v>9567</v>
      </c>
      <c r="L1286">
        <v>19440613</v>
      </c>
      <c r="M1286" t="s">
        <v>17310</v>
      </c>
      <c r="N1286">
        <v>230101</v>
      </c>
      <c r="O1286" t="s">
        <v>247</v>
      </c>
      <c r="Q1286" t="s">
        <v>248</v>
      </c>
      <c r="S1286" t="s">
        <v>8593</v>
      </c>
      <c r="T1286" t="s">
        <v>10944</v>
      </c>
      <c r="U1286" t="s">
        <v>227</v>
      </c>
      <c r="V1286" t="s">
        <v>17313</v>
      </c>
      <c r="X1286" t="s">
        <v>343</v>
      </c>
      <c r="Z1286" t="s">
        <v>229</v>
      </c>
      <c r="AA1286" t="s">
        <v>17314</v>
      </c>
      <c r="AG1286" t="s">
        <v>253</v>
      </c>
    </row>
    <row r="1287" spans="1:35">
      <c r="A1287" t="s">
        <v>17315</v>
      </c>
      <c r="B1287">
        <v>2982122</v>
      </c>
      <c r="C1287" t="s">
        <v>17316</v>
      </c>
      <c r="D1287" t="s">
        <v>17317</v>
      </c>
      <c r="E1287" t="s">
        <v>242</v>
      </c>
      <c r="F1287">
        <v>23</v>
      </c>
      <c r="G1287" t="s">
        <v>227</v>
      </c>
      <c r="H1287">
        <v>8221</v>
      </c>
      <c r="I1287" t="s">
        <v>9567</v>
      </c>
      <c r="J1287" t="s">
        <v>9566</v>
      </c>
      <c r="K1287" t="s">
        <v>9567</v>
      </c>
      <c r="L1287">
        <v>19780807</v>
      </c>
      <c r="M1287" t="s">
        <v>17315</v>
      </c>
      <c r="N1287">
        <v>230101</v>
      </c>
      <c r="O1287" t="s">
        <v>247</v>
      </c>
      <c r="Q1287" t="s">
        <v>248</v>
      </c>
      <c r="S1287" t="s">
        <v>8593</v>
      </c>
      <c r="T1287" t="s">
        <v>17225</v>
      </c>
      <c r="U1287" t="s">
        <v>227</v>
      </c>
      <c r="V1287" t="s">
        <v>17318</v>
      </c>
      <c r="X1287" t="s">
        <v>267</v>
      </c>
      <c r="Z1287" t="s">
        <v>229</v>
      </c>
      <c r="AA1287" t="s">
        <v>17319</v>
      </c>
      <c r="AG1287" t="s">
        <v>253</v>
      </c>
    </row>
    <row r="1288" spans="1:35">
      <c r="A1288" t="s">
        <v>17320</v>
      </c>
      <c r="B1288">
        <v>45658230</v>
      </c>
      <c r="C1288" t="s">
        <v>17321</v>
      </c>
      <c r="D1288" t="s">
        <v>17322</v>
      </c>
      <c r="E1288" t="s">
        <v>242</v>
      </c>
      <c r="F1288">
        <v>23</v>
      </c>
      <c r="G1288" t="s">
        <v>227</v>
      </c>
      <c r="H1288">
        <v>8221</v>
      </c>
      <c r="I1288" t="s">
        <v>9567</v>
      </c>
      <c r="J1288" t="s">
        <v>9566</v>
      </c>
      <c r="K1288" t="s">
        <v>9567</v>
      </c>
      <c r="L1288">
        <v>19670926</v>
      </c>
      <c r="M1288" t="s">
        <v>17320</v>
      </c>
      <c r="N1288">
        <v>230101</v>
      </c>
      <c r="O1288" t="s">
        <v>247</v>
      </c>
      <c r="Q1288" t="s">
        <v>248</v>
      </c>
      <c r="S1288" t="s">
        <v>8593</v>
      </c>
      <c r="T1288" t="s">
        <v>17323</v>
      </c>
      <c r="U1288" t="s">
        <v>227</v>
      </c>
      <c r="V1288" t="s">
        <v>17324</v>
      </c>
      <c r="X1288" t="s">
        <v>267</v>
      </c>
      <c r="Z1288" t="s">
        <v>229</v>
      </c>
      <c r="AA1288" t="s">
        <v>17325</v>
      </c>
      <c r="AG1288" t="s">
        <v>253</v>
      </c>
    </row>
    <row r="1289" spans="1:35">
      <c r="A1289" t="s">
        <v>17326</v>
      </c>
      <c r="B1289">
        <v>37515122</v>
      </c>
      <c r="C1289" t="s">
        <v>17327</v>
      </c>
      <c r="D1289" t="s">
        <v>17328</v>
      </c>
      <c r="E1289" t="s">
        <v>262</v>
      </c>
      <c r="F1289">
        <v>23</v>
      </c>
      <c r="G1289" t="s">
        <v>227</v>
      </c>
      <c r="H1289">
        <v>8221</v>
      </c>
      <c r="I1289" t="s">
        <v>9567</v>
      </c>
      <c r="J1289" t="s">
        <v>9566</v>
      </c>
      <c r="K1289" t="s">
        <v>9567</v>
      </c>
      <c r="L1289">
        <v>19880824</v>
      </c>
      <c r="M1289" t="s">
        <v>17326</v>
      </c>
      <c r="N1289">
        <v>230101</v>
      </c>
      <c r="O1289" t="s">
        <v>247</v>
      </c>
      <c r="Q1289" t="s">
        <v>248</v>
      </c>
      <c r="S1289" t="s">
        <v>8593</v>
      </c>
      <c r="T1289" t="s">
        <v>11949</v>
      </c>
      <c r="U1289" t="s">
        <v>227</v>
      </c>
      <c r="V1289" t="s">
        <v>17329</v>
      </c>
      <c r="W1289" t="s">
        <v>17330</v>
      </c>
      <c r="X1289" t="s">
        <v>267</v>
      </c>
      <c r="Z1289" t="s">
        <v>229</v>
      </c>
      <c r="AA1289" t="s">
        <v>17331</v>
      </c>
      <c r="AG1289" t="s">
        <v>253</v>
      </c>
    </row>
    <row r="1290" spans="1:35">
      <c r="A1290" t="s">
        <v>17641</v>
      </c>
      <c r="B1290">
        <v>3103411</v>
      </c>
      <c r="C1290" t="s">
        <v>17642</v>
      </c>
      <c r="D1290" t="s">
        <v>17643</v>
      </c>
      <c r="E1290" t="s">
        <v>242</v>
      </c>
      <c r="F1290">
        <v>23</v>
      </c>
      <c r="G1290" t="s">
        <v>227</v>
      </c>
      <c r="H1290">
        <v>8267</v>
      </c>
      <c r="I1290" t="s">
        <v>9625</v>
      </c>
      <c r="J1290" t="s">
        <v>9624</v>
      </c>
      <c r="K1290" t="s">
        <v>9614</v>
      </c>
      <c r="L1290">
        <v>19920109</v>
      </c>
      <c r="M1290" t="s">
        <v>17641</v>
      </c>
      <c r="N1290">
        <v>230222</v>
      </c>
      <c r="Q1290" t="s">
        <v>248</v>
      </c>
      <c r="S1290" t="s">
        <v>8593</v>
      </c>
      <c r="T1290" t="s">
        <v>15080</v>
      </c>
      <c r="U1290" t="s">
        <v>227</v>
      </c>
      <c r="V1290" t="s">
        <v>17644</v>
      </c>
      <c r="X1290" t="s">
        <v>228</v>
      </c>
      <c r="Z1290" t="s">
        <v>229</v>
      </c>
      <c r="AG1290" t="s">
        <v>253</v>
      </c>
    </row>
    <row r="1291" spans="1:35">
      <c r="A1291" t="s">
        <v>17645</v>
      </c>
      <c r="B1291">
        <v>45623626</v>
      </c>
      <c r="C1291" t="s">
        <v>17646</v>
      </c>
      <c r="D1291" t="s">
        <v>17647</v>
      </c>
      <c r="E1291" t="s">
        <v>242</v>
      </c>
      <c r="F1291">
        <v>23</v>
      </c>
      <c r="G1291" t="s">
        <v>227</v>
      </c>
      <c r="H1291">
        <v>8267</v>
      </c>
      <c r="I1291" t="s">
        <v>9625</v>
      </c>
      <c r="J1291" t="s">
        <v>9624</v>
      </c>
      <c r="K1291" t="s">
        <v>9614</v>
      </c>
      <c r="L1291">
        <v>19890726</v>
      </c>
      <c r="M1291" t="s">
        <v>17645</v>
      </c>
      <c r="N1291">
        <v>230222</v>
      </c>
      <c r="Q1291" t="s">
        <v>248</v>
      </c>
      <c r="S1291" t="s">
        <v>8593</v>
      </c>
      <c r="T1291" t="s">
        <v>15080</v>
      </c>
      <c r="U1291" t="s">
        <v>227</v>
      </c>
      <c r="V1291" t="s">
        <v>17648</v>
      </c>
      <c r="W1291" t="s">
        <v>17649</v>
      </c>
      <c r="X1291" t="s">
        <v>228</v>
      </c>
      <c r="Z1291" t="s">
        <v>229</v>
      </c>
      <c r="AB1291" t="s">
        <v>778</v>
      </c>
      <c r="AD1291" t="s">
        <v>778</v>
      </c>
      <c r="AF1291" t="s">
        <v>9613</v>
      </c>
      <c r="AG1291" t="s">
        <v>9367</v>
      </c>
      <c r="AH1291" t="s">
        <v>17650</v>
      </c>
      <c r="AI1291" t="s">
        <v>17651</v>
      </c>
    </row>
    <row r="1292" spans="1:35">
      <c r="A1292" t="s">
        <v>17652</v>
      </c>
      <c r="B1292">
        <v>24938531</v>
      </c>
      <c r="C1292" t="s">
        <v>17653</v>
      </c>
      <c r="D1292" t="s">
        <v>17654</v>
      </c>
      <c r="E1292" t="s">
        <v>242</v>
      </c>
      <c r="F1292">
        <v>23</v>
      </c>
      <c r="G1292" t="s">
        <v>227</v>
      </c>
      <c r="H1292">
        <v>8267</v>
      </c>
      <c r="I1292" t="s">
        <v>9625</v>
      </c>
      <c r="J1292" t="s">
        <v>9624</v>
      </c>
      <c r="K1292" t="s">
        <v>9614</v>
      </c>
      <c r="L1292">
        <v>19880519</v>
      </c>
      <c r="M1292" t="s">
        <v>17652</v>
      </c>
      <c r="N1292">
        <v>230222</v>
      </c>
      <c r="Q1292" t="s">
        <v>248</v>
      </c>
      <c r="S1292" t="s">
        <v>8593</v>
      </c>
      <c r="T1292" t="s">
        <v>15080</v>
      </c>
      <c r="U1292" t="s">
        <v>227</v>
      </c>
      <c r="V1292" t="s">
        <v>17648</v>
      </c>
      <c r="W1292" t="s">
        <v>17649</v>
      </c>
      <c r="X1292" t="s">
        <v>228</v>
      </c>
      <c r="Z1292" t="s">
        <v>229</v>
      </c>
      <c r="AB1292" t="s">
        <v>560</v>
      </c>
      <c r="AD1292" t="s">
        <v>560</v>
      </c>
      <c r="AF1292" t="s">
        <v>9613</v>
      </c>
      <c r="AG1292" t="s">
        <v>9367</v>
      </c>
      <c r="AH1292" t="s">
        <v>17650</v>
      </c>
      <c r="AI1292" t="s">
        <v>17651</v>
      </c>
    </row>
    <row r="1293" spans="1:35">
      <c r="A1293" t="s">
        <v>17655</v>
      </c>
      <c r="B1293">
        <v>72643022</v>
      </c>
      <c r="C1293" t="s">
        <v>17656</v>
      </c>
      <c r="D1293" t="s">
        <v>17657</v>
      </c>
      <c r="E1293" t="s">
        <v>242</v>
      </c>
      <c r="F1293">
        <v>23</v>
      </c>
      <c r="G1293" t="s">
        <v>227</v>
      </c>
      <c r="H1293">
        <v>8267</v>
      </c>
      <c r="I1293" t="s">
        <v>9625</v>
      </c>
      <c r="J1293" t="s">
        <v>9624</v>
      </c>
      <c r="K1293" t="s">
        <v>9614</v>
      </c>
      <c r="L1293">
        <v>19911212</v>
      </c>
      <c r="M1293" t="s">
        <v>17655</v>
      </c>
      <c r="N1293">
        <v>230222</v>
      </c>
      <c r="Q1293" t="s">
        <v>248</v>
      </c>
      <c r="S1293" t="s">
        <v>8593</v>
      </c>
      <c r="T1293" t="s">
        <v>15080</v>
      </c>
      <c r="U1293" t="s">
        <v>227</v>
      </c>
      <c r="V1293" t="s">
        <v>17658</v>
      </c>
      <c r="W1293" t="s">
        <v>17649</v>
      </c>
      <c r="X1293" t="s">
        <v>228</v>
      </c>
      <c r="Z1293" t="s">
        <v>229</v>
      </c>
      <c r="AB1293" t="s">
        <v>1100</v>
      </c>
      <c r="AC1293" t="s">
        <v>1101</v>
      </c>
      <c r="AD1293" t="s">
        <v>1100</v>
      </c>
      <c r="AF1293" t="s">
        <v>17659</v>
      </c>
      <c r="AG1293" t="s">
        <v>9367</v>
      </c>
      <c r="AH1293" t="s">
        <v>17650</v>
      </c>
      <c r="AI1293" t="s">
        <v>17660</v>
      </c>
    </row>
    <row r="1294" spans="1:35">
      <c r="A1294" t="s">
        <v>17661</v>
      </c>
      <c r="B1294">
        <v>33525018</v>
      </c>
      <c r="C1294" t="s">
        <v>17662</v>
      </c>
      <c r="D1294" t="s">
        <v>17663</v>
      </c>
      <c r="E1294" t="s">
        <v>242</v>
      </c>
      <c r="F1294">
        <v>23</v>
      </c>
      <c r="G1294" t="s">
        <v>227</v>
      </c>
      <c r="H1294">
        <v>8267</v>
      </c>
      <c r="I1294" t="s">
        <v>9625</v>
      </c>
      <c r="J1294" t="s">
        <v>9624</v>
      </c>
      <c r="K1294" t="s">
        <v>9614</v>
      </c>
      <c r="L1294">
        <v>19961204</v>
      </c>
      <c r="M1294" t="s">
        <v>17661</v>
      </c>
      <c r="N1294">
        <v>230222</v>
      </c>
      <c r="Q1294" t="s">
        <v>248</v>
      </c>
      <c r="S1294" t="s">
        <v>8593</v>
      </c>
      <c r="T1294" t="s">
        <v>15080</v>
      </c>
      <c r="U1294" t="s">
        <v>227</v>
      </c>
      <c r="V1294" t="s">
        <v>17648</v>
      </c>
      <c r="W1294" t="s">
        <v>17649</v>
      </c>
      <c r="X1294" t="s">
        <v>228</v>
      </c>
      <c r="Z1294" t="s">
        <v>229</v>
      </c>
      <c r="AB1294" t="s">
        <v>778</v>
      </c>
      <c r="AD1294" t="s">
        <v>778</v>
      </c>
      <c r="AF1294" t="s">
        <v>17659</v>
      </c>
      <c r="AG1294" t="s">
        <v>9367</v>
      </c>
      <c r="AH1294" t="s">
        <v>17664</v>
      </c>
      <c r="AI1294" t="s">
        <v>17651</v>
      </c>
    </row>
    <row r="1295" spans="1:35">
      <c r="A1295" t="s">
        <v>17665</v>
      </c>
      <c r="B1295">
        <v>58544228</v>
      </c>
      <c r="C1295" t="s">
        <v>17666</v>
      </c>
      <c r="D1295" t="s">
        <v>17666</v>
      </c>
      <c r="E1295" t="s">
        <v>242</v>
      </c>
      <c r="F1295">
        <v>23</v>
      </c>
      <c r="G1295" t="s">
        <v>227</v>
      </c>
      <c r="H1295">
        <v>8267</v>
      </c>
      <c r="I1295" t="s">
        <v>9625</v>
      </c>
      <c r="J1295" t="s">
        <v>9624</v>
      </c>
      <c r="K1295" t="s">
        <v>9614</v>
      </c>
      <c r="L1295">
        <v>19961123</v>
      </c>
      <c r="M1295" t="s">
        <v>17665</v>
      </c>
      <c r="N1295">
        <v>230222</v>
      </c>
      <c r="Q1295" t="s">
        <v>248</v>
      </c>
      <c r="S1295" t="s">
        <v>8593</v>
      </c>
      <c r="T1295" t="s">
        <v>15080</v>
      </c>
      <c r="U1295" t="s">
        <v>227</v>
      </c>
      <c r="V1295" t="s">
        <v>17648</v>
      </c>
      <c r="W1295" t="s">
        <v>17649</v>
      </c>
      <c r="X1295" t="s">
        <v>228</v>
      </c>
      <c r="Z1295" t="s">
        <v>229</v>
      </c>
      <c r="AF1295" t="s">
        <v>17667</v>
      </c>
      <c r="AG1295" t="s">
        <v>9367</v>
      </c>
      <c r="AH1295" t="s">
        <v>17650</v>
      </c>
    </row>
    <row r="1296" spans="1:35">
      <c r="A1296" t="s">
        <v>17668</v>
      </c>
      <c r="B1296">
        <v>58543732</v>
      </c>
      <c r="C1296" t="s">
        <v>17669</v>
      </c>
      <c r="D1296" t="s">
        <v>17670</v>
      </c>
      <c r="E1296" t="s">
        <v>242</v>
      </c>
      <c r="F1296">
        <v>23</v>
      </c>
      <c r="G1296" t="s">
        <v>227</v>
      </c>
      <c r="H1296">
        <v>8267</v>
      </c>
      <c r="I1296" t="s">
        <v>9625</v>
      </c>
      <c r="J1296" t="s">
        <v>9624</v>
      </c>
      <c r="K1296" t="s">
        <v>9614</v>
      </c>
      <c r="L1296">
        <v>19901009</v>
      </c>
      <c r="M1296" t="s">
        <v>17668</v>
      </c>
      <c r="N1296">
        <v>230222</v>
      </c>
      <c r="Q1296" t="s">
        <v>248</v>
      </c>
      <c r="S1296" t="s">
        <v>8593</v>
      </c>
      <c r="T1296" t="s">
        <v>15080</v>
      </c>
      <c r="U1296" t="s">
        <v>227</v>
      </c>
      <c r="V1296" t="s">
        <v>17648</v>
      </c>
      <c r="W1296" t="s">
        <v>17649</v>
      </c>
      <c r="X1296" t="s">
        <v>228</v>
      </c>
      <c r="Z1296" t="s">
        <v>229</v>
      </c>
      <c r="AF1296" t="s">
        <v>17667</v>
      </c>
      <c r="AG1296" t="s">
        <v>9367</v>
      </c>
      <c r="AH1296" t="s">
        <v>17650</v>
      </c>
    </row>
    <row r="1297" spans="1:35">
      <c r="A1297" t="s">
        <v>17671</v>
      </c>
      <c r="B1297">
        <v>21975024</v>
      </c>
      <c r="C1297" t="s">
        <v>17672</v>
      </c>
      <c r="D1297" t="s">
        <v>17673</v>
      </c>
      <c r="E1297" t="s">
        <v>242</v>
      </c>
      <c r="F1297">
        <v>23</v>
      </c>
      <c r="G1297" t="s">
        <v>227</v>
      </c>
      <c r="H1297">
        <v>8267</v>
      </c>
      <c r="I1297" t="s">
        <v>9625</v>
      </c>
      <c r="J1297" t="s">
        <v>9624</v>
      </c>
      <c r="K1297" t="s">
        <v>9614</v>
      </c>
      <c r="L1297">
        <v>19870731</v>
      </c>
      <c r="M1297" t="s">
        <v>17671</v>
      </c>
      <c r="N1297">
        <v>230222</v>
      </c>
      <c r="Q1297" t="s">
        <v>248</v>
      </c>
      <c r="S1297" t="s">
        <v>8593</v>
      </c>
      <c r="T1297" t="s">
        <v>15080</v>
      </c>
      <c r="U1297" t="s">
        <v>227</v>
      </c>
      <c r="V1297" t="s">
        <v>17644</v>
      </c>
      <c r="X1297" t="s">
        <v>228</v>
      </c>
      <c r="Z1297" t="s">
        <v>229</v>
      </c>
    </row>
    <row r="1298" spans="1:35">
      <c r="A1298" t="s">
        <v>17674</v>
      </c>
      <c r="B1298">
        <v>11806824</v>
      </c>
      <c r="C1298" t="s">
        <v>17675</v>
      </c>
      <c r="D1298" t="s">
        <v>17676</v>
      </c>
      <c r="E1298" t="s">
        <v>242</v>
      </c>
      <c r="F1298">
        <v>23</v>
      </c>
      <c r="G1298" t="s">
        <v>227</v>
      </c>
      <c r="H1298">
        <v>8267</v>
      </c>
      <c r="I1298" t="s">
        <v>9625</v>
      </c>
      <c r="J1298" t="s">
        <v>9624</v>
      </c>
      <c r="K1298" t="s">
        <v>9614</v>
      </c>
      <c r="L1298">
        <v>19931113</v>
      </c>
      <c r="M1298" t="s">
        <v>17674</v>
      </c>
      <c r="N1298">
        <v>230222</v>
      </c>
      <c r="Q1298" t="s">
        <v>248</v>
      </c>
      <c r="S1298" t="s">
        <v>8593</v>
      </c>
      <c r="T1298" t="s">
        <v>15080</v>
      </c>
      <c r="U1298" t="s">
        <v>227</v>
      </c>
      <c r="V1298" t="s">
        <v>17648</v>
      </c>
      <c r="W1298" t="s">
        <v>17649</v>
      </c>
      <c r="X1298" t="s">
        <v>228</v>
      </c>
      <c r="Z1298" t="s">
        <v>229</v>
      </c>
      <c r="AB1298" t="s">
        <v>4897</v>
      </c>
      <c r="AC1298" t="s">
        <v>4898</v>
      </c>
      <c r="AD1298" t="s">
        <v>2620</v>
      </c>
      <c r="AF1298" t="s">
        <v>17659</v>
      </c>
      <c r="AG1298" t="s">
        <v>9367</v>
      </c>
      <c r="AH1298" t="s">
        <v>17664</v>
      </c>
      <c r="AI1298" t="s">
        <v>17651</v>
      </c>
    </row>
    <row r="1299" spans="1:35">
      <c r="A1299" t="s">
        <v>17677</v>
      </c>
      <c r="B1299">
        <v>58543429</v>
      </c>
      <c r="C1299" t="s">
        <v>17678</v>
      </c>
      <c r="D1299" t="s">
        <v>17679</v>
      </c>
      <c r="E1299" t="s">
        <v>242</v>
      </c>
      <c r="F1299">
        <v>23</v>
      </c>
      <c r="G1299" t="s">
        <v>227</v>
      </c>
      <c r="H1299">
        <v>8267</v>
      </c>
      <c r="I1299" t="s">
        <v>9625</v>
      </c>
      <c r="J1299" t="s">
        <v>9624</v>
      </c>
      <c r="K1299" t="s">
        <v>9614</v>
      </c>
      <c r="L1299">
        <v>19900702</v>
      </c>
      <c r="M1299" t="s">
        <v>17677</v>
      </c>
      <c r="N1299">
        <v>230222</v>
      </c>
      <c r="Q1299" t="s">
        <v>248</v>
      </c>
      <c r="S1299" t="s">
        <v>8593</v>
      </c>
      <c r="T1299" t="s">
        <v>9367</v>
      </c>
      <c r="U1299" t="s">
        <v>227</v>
      </c>
      <c r="V1299" t="s">
        <v>17648</v>
      </c>
      <c r="W1299" t="s">
        <v>17649</v>
      </c>
      <c r="X1299" t="s">
        <v>228</v>
      </c>
      <c r="Z1299" t="s">
        <v>229</v>
      </c>
      <c r="AF1299" t="s">
        <v>17667</v>
      </c>
      <c r="AG1299" t="s">
        <v>9367</v>
      </c>
      <c r="AH1299" t="s">
        <v>17650</v>
      </c>
    </row>
    <row r="1300" spans="1:35">
      <c r="A1300" t="s">
        <v>17680</v>
      </c>
      <c r="B1300">
        <v>73121721</v>
      </c>
      <c r="C1300" t="s">
        <v>17681</v>
      </c>
      <c r="D1300" t="s">
        <v>17681</v>
      </c>
      <c r="E1300" t="s">
        <v>242</v>
      </c>
      <c r="F1300">
        <v>23</v>
      </c>
      <c r="G1300" t="s">
        <v>227</v>
      </c>
      <c r="H1300">
        <v>8267</v>
      </c>
      <c r="I1300" t="s">
        <v>9625</v>
      </c>
      <c r="J1300" t="s">
        <v>9624</v>
      </c>
      <c r="K1300" t="s">
        <v>9614</v>
      </c>
      <c r="L1300">
        <v>19960101</v>
      </c>
      <c r="M1300" t="s">
        <v>17680</v>
      </c>
      <c r="N1300">
        <v>230222</v>
      </c>
      <c r="Q1300" t="s">
        <v>248</v>
      </c>
      <c r="S1300" t="s">
        <v>8593</v>
      </c>
      <c r="T1300" t="s">
        <v>15080</v>
      </c>
      <c r="U1300" t="s">
        <v>227</v>
      </c>
      <c r="V1300" t="s">
        <v>17648</v>
      </c>
      <c r="W1300" t="s">
        <v>17649</v>
      </c>
      <c r="X1300" t="s">
        <v>228</v>
      </c>
      <c r="Z1300" t="s">
        <v>229</v>
      </c>
      <c r="AB1300" t="s">
        <v>4897</v>
      </c>
      <c r="AD1300" t="s">
        <v>971</v>
      </c>
      <c r="AF1300" t="s">
        <v>17659</v>
      </c>
      <c r="AG1300" t="s">
        <v>9367</v>
      </c>
      <c r="AH1300" t="s">
        <v>17650</v>
      </c>
      <c r="AI1300" t="s">
        <v>17651</v>
      </c>
    </row>
    <row r="1301" spans="1:35">
      <c r="A1301" t="s">
        <v>17682</v>
      </c>
      <c r="B1301">
        <v>58543631</v>
      </c>
      <c r="C1301" t="s">
        <v>17683</v>
      </c>
      <c r="D1301" t="s">
        <v>17684</v>
      </c>
      <c r="E1301" t="s">
        <v>242</v>
      </c>
      <c r="F1301">
        <v>23</v>
      </c>
      <c r="G1301" t="s">
        <v>227</v>
      </c>
      <c r="H1301">
        <v>8267</v>
      </c>
      <c r="I1301" t="s">
        <v>9625</v>
      </c>
      <c r="J1301" t="s">
        <v>9624</v>
      </c>
      <c r="K1301" t="s">
        <v>9614</v>
      </c>
      <c r="L1301">
        <v>19900530</v>
      </c>
      <c r="M1301" t="s">
        <v>17682</v>
      </c>
      <c r="N1301">
        <v>230222</v>
      </c>
      <c r="Q1301" t="s">
        <v>248</v>
      </c>
      <c r="S1301" t="s">
        <v>8593</v>
      </c>
      <c r="T1301" t="s">
        <v>15080</v>
      </c>
      <c r="U1301" t="s">
        <v>227</v>
      </c>
      <c r="V1301" t="s">
        <v>17648</v>
      </c>
      <c r="W1301" t="s">
        <v>17649</v>
      </c>
      <c r="X1301" t="s">
        <v>228</v>
      </c>
      <c r="Z1301" t="s">
        <v>229</v>
      </c>
      <c r="AF1301" t="s">
        <v>17667</v>
      </c>
      <c r="AG1301" t="s">
        <v>15080</v>
      </c>
      <c r="AH1301" t="s">
        <v>17650</v>
      </c>
    </row>
    <row r="1302" spans="1:35">
      <c r="A1302" t="s">
        <v>17685</v>
      </c>
      <c r="B1302">
        <v>45623727</v>
      </c>
      <c r="C1302" t="s">
        <v>17686</v>
      </c>
      <c r="D1302" t="s">
        <v>17687</v>
      </c>
      <c r="E1302" t="s">
        <v>242</v>
      </c>
      <c r="F1302">
        <v>23</v>
      </c>
      <c r="G1302" t="s">
        <v>227</v>
      </c>
      <c r="H1302">
        <v>8267</v>
      </c>
      <c r="I1302" t="s">
        <v>9625</v>
      </c>
      <c r="J1302" t="s">
        <v>9624</v>
      </c>
      <c r="K1302" t="s">
        <v>9614</v>
      </c>
      <c r="L1302">
        <v>19890901</v>
      </c>
      <c r="M1302" t="s">
        <v>17685</v>
      </c>
      <c r="N1302">
        <v>230222</v>
      </c>
      <c r="Q1302" t="s">
        <v>248</v>
      </c>
      <c r="S1302" t="s">
        <v>8593</v>
      </c>
      <c r="T1302" t="s">
        <v>15080</v>
      </c>
      <c r="U1302" t="s">
        <v>227</v>
      </c>
      <c r="V1302" t="s">
        <v>17648</v>
      </c>
      <c r="X1302" t="s">
        <v>228</v>
      </c>
      <c r="Z1302" t="s">
        <v>229</v>
      </c>
      <c r="AB1302" t="s">
        <v>11683</v>
      </c>
      <c r="AD1302" t="s">
        <v>11683</v>
      </c>
      <c r="AF1302" t="s">
        <v>9613</v>
      </c>
      <c r="AG1302" t="s">
        <v>9367</v>
      </c>
      <c r="AH1302" t="s">
        <v>17650</v>
      </c>
      <c r="AI1302" t="s">
        <v>17651</v>
      </c>
    </row>
    <row r="1303" spans="1:35">
      <c r="A1303" t="s">
        <v>17688</v>
      </c>
      <c r="B1303">
        <v>45623828</v>
      </c>
      <c r="C1303" t="s">
        <v>17689</v>
      </c>
      <c r="D1303" t="s">
        <v>17690</v>
      </c>
      <c r="E1303" t="s">
        <v>242</v>
      </c>
      <c r="F1303">
        <v>23</v>
      </c>
      <c r="G1303" t="s">
        <v>227</v>
      </c>
      <c r="H1303">
        <v>8267</v>
      </c>
      <c r="I1303" t="s">
        <v>9625</v>
      </c>
      <c r="J1303" t="s">
        <v>9624</v>
      </c>
      <c r="K1303" t="s">
        <v>9614</v>
      </c>
      <c r="L1303">
        <v>19890831</v>
      </c>
      <c r="M1303" t="s">
        <v>17688</v>
      </c>
      <c r="N1303">
        <v>230222</v>
      </c>
      <c r="Q1303" t="s">
        <v>248</v>
      </c>
      <c r="S1303" t="s">
        <v>8593</v>
      </c>
      <c r="T1303" t="s">
        <v>15080</v>
      </c>
      <c r="U1303" t="s">
        <v>227</v>
      </c>
      <c r="V1303" t="s">
        <v>17648</v>
      </c>
      <c r="W1303" t="s">
        <v>17649</v>
      </c>
      <c r="X1303" t="s">
        <v>228</v>
      </c>
      <c r="Z1303" t="s">
        <v>229</v>
      </c>
      <c r="AB1303" t="s">
        <v>4471</v>
      </c>
      <c r="AD1303" t="s">
        <v>4471</v>
      </c>
      <c r="AF1303" t="s">
        <v>9613</v>
      </c>
      <c r="AG1303" t="s">
        <v>9367</v>
      </c>
      <c r="AH1303" t="s">
        <v>17650</v>
      </c>
      <c r="AI1303" t="s">
        <v>17651</v>
      </c>
    </row>
    <row r="1304" spans="1:35">
      <c r="A1304" t="s">
        <v>17691</v>
      </c>
      <c r="B1304">
        <v>3103613</v>
      </c>
      <c r="C1304" t="s">
        <v>17692</v>
      </c>
      <c r="D1304" t="s">
        <v>17693</v>
      </c>
      <c r="E1304" t="s">
        <v>242</v>
      </c>
      <c r="F1304">
        <v>23</v>
      </c>
      <c r="G1304" t="s">
        <v>227</v>
      </c>
      <c r="H1304">
        <v>8267</v>
      </c>
      <c r="I1304" t="s">
        <v>9625</v>
      </c>
      <c r="J1304" t="s">
        <v>9624</v>
      </c>
      <c r="K1304" t="s">
        <v>9614</v>
      </c>
      <c r="L1304">
        <v>19910601</v>
      </c>
      <c r="M1304" t="s">
        <v>17691</v>
      </c>
      <c r="N1304">
        <v>230222</v>
      </c>
      <c r="Q1304" t="s">
        <v>248</v>
      </c>
      <c r="S1304" t="s">
        <v>8593</v>
      </c>
      <c r="T1304" t="s">
        <v>15080</v>
      </c>
      <c r="U1304" t="s">
        <v>227</v>
      </c>
      <c r="V1304" t="s">
        <v>17644</v>
      </c>
      <c r="X1304" t="s">
        <v>228</v>
      </c>
      <c r="Z1304" t="s">
        <v>229</v>
      </c>
    </row>
    <row r="1305" spans="1:35">
      <c r="A1305" t="s">
        <v>17694</v>
      </c>
      <c r="B1305">
        <v>3314920</v>
      </c>
      <c r="C1305" t="s">
        <v>17695</v>
      </c>
      <c r="D1305" t="s">
        <v>17696</v>
      </c>
      <c r="E1305" t="s">
        <v>242</v>
      </c>
      <c r="F1305">
        <v>23</v>
      </c>
      <c r="G1305" t="s">
        <v>227</v>
      </c>
      <c r="H1305">
        <v>8267</v>
      </c>
      <c r="I1305" t="s">
        <v>9625</v>
      </c>
      <c r="J1305" t="s">
        <v>9624</v>
      </c>
      <c r="K1305" t="s">
        <v>9614</v>
      </c>
      <c r="L1305">
        <v>19901019</v>
      </c>
      <c r="M1305" t="s">
        <v>17694</v>
      </c>
      <c r="N1305">
        <v>230222</v>
      </c>
      <c r="Q1305" t="s">
        <v>248</v>
      </c>
      <c r="S1305" t="s">
        <v>8593</v>
      </c>
      <c r="T1305" t="s">
        <v>9367</v>
      </c>
      <c r="U1305" t="s">
        <v>227</v>
      </c>
      <c r="V1305" t="s">
        <v>17648</v>
      </c>
      <c r="W1305" t="s">
        <v>17649</v>
      </c>
      <c r="X1305" t="s">
        <v>228</v>
      </c>
      <c r="Z1305" t="s">
        <v>229</v>
      </c>
      <c r="AF1305" t="s">
        <v>17667</v>
      </c>
      <c r="AG1305" t="s">
        <v>9367</v>
      </c>
      <c r="AH1305" t="s">
        <v>17650</v>
      </c>
    </row>
    <row r="1306" spans="1:35">
      <c r="A1306" t="s">
        <v>17697</v>
      </c>
      <c r="B1306">
        <v>3103512</v>
      </c>
      <c r="C1306" t="s">
        <v>17698</v>
      </c>
      <c r="D1306" t="s">
        <v>17699</v>
      </c>
      <c r="E1306" t="s">
        <v>242</v>
      </c>
      <c r="F1306">
        <v>23</v>
      </c>
      <c r="G1306" t="s">
        <v>227</v>
      </c>
      <c r="H1306">
        <v>8267</v>
      </c>
      <c r="I1306" t="s">
        <v>9625</v>
      </c>
      <c r="J1306" t="s">
        <v>9624</v>
      </c>
      <c r="K1306" t="s">
        <v>9614</v>
      </c>
      <c r="L1306">
        <v>19910828</v>
      </c>
      <c r="M1306" t="s">
        <v>17697</v>
      </c>
      <c r="N1306">
        <v>230222</v>
      </c>
      <c r="Q1306" t="s">
        <v>248</v>
      </c>
      <c r="S1306" t="s">
        <v>8593</v>
      </c>
      <c r="T1306" t="s">
        <v>15080</v>
      </c>
      <c r="U1306" t="s">
        <v>227</v>
      </c>
      <c r="V1306" t="s">
        <v>17644</v>
      </c>
      <c r="X1306" t="s">
        <v>228</v>
      </c>
      <c r="Z1306" t="s">
        <v>229</v>
      </c>
    </row>
    <row r="1307" spans="1:35">
      <c r="A1307" t="s">
        <v>17700</v>
      </c>
      <c r="B1307">
        <v>5130413</v>
      </c>
      <c r="C1307" t="s">
        <v>17701</v>
      </c>
      <c r="D1307" t="s">
        <v>17702</v>
      </c>
      <c r="E1307" t="s">
        <v>242</v>
      </c>
      <c r="F1307">
        <v>23</v>
      </c>
      <c r="G1307" t="s">
        <v>227</v>
      </c>
      <c r="H1307">
        <v>8267</v>
      </c>
      <c r="I1307" t="s">
        <v>9625</v>
      </c>
      <c r="J1307" t="s">
        <v>9624</v>
      </c>
      <c r="K1307" t="s">
        <v>9614</v>
      </c>
      <c r="L1307">
        <v>19910524</v>
      </c>
      <c r="M1307" t="s">
        <v>17700</v>
      </c>
      <c r="N1307">
        <v>230222</v>
      </c>
      <c r="Q1307" t="s">
        <v>248</v>
      </c>
      <c r="S1307" t="s">
        <v>8593</v>
      </c>
      <c r="T1307" t="s">
        <v>15080</v>
      </c>
      <c r="U1307" t="s">
        <v>227</v>
      </c>
      <c r="V1307" t="s">
        <v>17648</v>
      </c>
      <c r="W1307" t="s">
        <v>17649</v>
      </c>
      <c r="X1307" t="s">
        <v>228</v>
      </c>
      <c r="Z1307" t="s">
        <v>229</v>
      </c>
      <c r="AB1307" t="s">
        <v>227</v>
      </c>
      <c r="AC1307" t="s">
        <v>17703</v>
      </c>
      <c r="AD1307" t="s">
        <v>227</v>
      </c>
      <c r="AF1307" t="s">
        <v>17659</v>
      </c>
      <c r="AG1307" t="s">
        <v>9367</v>
      </c>
      <c r="AH1307" t="s">
        <v>17664</v>
      </c>
      <c r="AI1307" t="s">
        <v>17651</v>
      </c>
    </row>
    <row r="1308" spans="1:35">
      <c r="A1308" t="s">
        <v>18136</v>
      </c>
      <c r="B1308">
        <v>2927626</v>
      </c>
      <c r="C1308" t="s">
        <v>18137</v>
      </c>
      <c r="D1308" t="s">
        <v>18138</v>
      </c>
      <c r="E1308" t="s">
        <v>242</v>
      </c>
      <c r="F1308">
        <v>23</v>
      </c>
      <c r="G1308" t="s">
        <v>227</v>
      </c>
      <c r="H1308">
        <v>8188</v>
      </c>
      <c r="I1308" t="s">
        <v>9665</v>
      </c>
      <c r="J1308" t="s">
        <v>9664</v>
      </c>
      <c r="K1308" t="s">
        <v>9665</v>
      </c>
      <c r="L1308">
        <v>19261002</v>
      </c>
      <c r="M1308" t="s">
        <v>18136</v>
      </c>
      <c r="N1308">
        <v>230056</v>
      </c>
      <c r="O1308" t="s">
        <v>247</v>
      </c>
      <c r="Q1308" t="s">
        <v>248</v>
      </c>
      <c r="S1308" t="s">
        <v>8593</v>
      </c>
      <c r="T1308" t="s">
        <v>18139</v>
      </c>
      <c r="U1308" t="s">
        <v>227</v>
      </c>
      <c r="V1308" t="s">
        <v>18140</v>
      </c>
      <c r="X1308" t="s">
        <v>343</v>
      </c>
      <c r="Z1308" t="s">
        <v>229</v>
      </c>
      <c r="AG1308" t="s">
        <v>253</v>
      </c>
    </row>
    <row r="1309" spans="1:35">
      <c r="A1309" t="s">
        <v>18141</v>
      </c>
      <c r="B1309">
        <v>2931924</v>
      </c>
      <c r="C1309" t="s">
        <v>18142</v>
      </c>
      <c r="D1309" t="s">
        <v>18143</v>
      </c>
      <c r="E1309" t="s">
        <v>242</v>
      </c>
      <c r="F1309">
        <v>23</v>
      </c>
      <c r="G1309" t="s">
        <v>227</v>
      </c>
      <c r="H1309">
        <v>8188</v>
      </c>
      <c r="I1309" t="s">
        <v>9665</v>
      </c>
      <c r="J1309" t="s">
        <v>9664</v>
      </c>
      <c r="K1309" t="s">
        <v>9665</v>
      </c>
      <c r="L1309">
        <v>19560526</v>
      </c>
      <c r="M1309" t="s">
        <v>18141</v>
      </c>
      <c r="N1309">
        <v>230056</v>
      </c>
      <c r="O1309" t="s">
        <v>247</v>
      </c>
      <c r="Q1309" t="s">
        <v>248</v>
      </c>
      <c r="S1309" t="s">
        <v>8593</v>
      </c>
      <c r="T1309" t="s">
        <v>18144</v>
      </c>
      <c r="U1309" t="s">
        <v>227</v>
      </c>
      <c r="V1309" t="s">
        <v>18145</v>
      </c>
      <c r="X1309" t="s">
        <v>267</v>
      </c>
      <c r="Z1309" t="s">
        <v>229</v>
      </c>
      <c r="AG1309" t="s">
        <v>253</v>
      </c>
    </row>
    <row r="1310" spans="1:35">
      <c r="A1310" t="s">
        <v>18146</v>
      </c>
      <c r="B1310">
        <v>2932521</v>
      </c>
      <c r="C1310" t="s">
        <v>18147</v>
      </c>
      <c r="D1310" t="s">
        <v>18148</v>
      </c>
      <c r="E1310" t="s">
        <v>242</v>
      </c>
      <c r="F1310">
        <v>23</v>
      </c>
      <c r="G1310" t="s">
        <v>227</v>
      </c>
      <c r="H1310">
        <v>8188</v>
      </c>
      <c r="I1310" t="s">
        <v>9665</v>
      </c>
      <c r="J1310" t="s">
        <v>9664</v>
      </c>
      <c r="K1310" t="s">
        <v>9665</v>
      </c>
      <c r="L1310">
        <v>19841217</v>
      </c>
      <c r="M1310" t="s">
        <v>18146</v>
      </c>
      <c r="N1310">
        <v>230056</v>
      </c>
      <c r="O1310" t="s">
        <v>247</v>
      </c>
      <c r="Q1310" t="s">
        <v>248</v>
      </c>
      <c r="S1310" t="s">
        <v>8593</v>
      </c>
      <c r="T1310" t="s">
        <v>16524</v>
      </c>
      <c r="U1310" t="s">
        <v>227</v>
      </c>
      <c r="V1310" t="s">
        <v>18149</v>
      </c>
      <c r="X1310" t="s">
        <v>267</v>
      </c>
      <c r="Z1310" t="s">
        <v>229</v>
      </c>
      <c r="AG1310" t="s">
        <v>253</v>
      </c>
    </row>
    <row r="1311" spans="1:35">
      <c r="A1311" t="s">
        <v>18150</v>
      </c>
      <c r="B1311">
        <v>2934927</v>
      </c>
      <c r="C1311" t="s">
        <v>18151</v>
      </c>
      <c r="D1311" t="s">
        <v>18152</v>
      </c>
      <c r="E1311" t="s">
        <v>262</v>
      </c>
      <c r="F1311">
        <v>23</v>
      </c>
      <c r="G1311" t="s">
        <v>227</v>
      </c>
      <c r="H1311">
        <v>8188</v>
      </c>
      <c r="I1311" t="s">
        <v>9665</v>
      </c>
      <c r="J1311" t="s">
        <v>9664</v>
      </c>
      <c r="K1311" t="s">
        <v>9665</v>
      </c>
      <c r="L1311">
        <v>19840602</v>
      </c>
      <c r="M1311" t="s">
        <v>18150</v>
      </c>
      <c r="N1311">
        <v>230056</v>
      </c>
      <c r="O1311" t="s">
        <v>247</v>
      </c>
      <c r="Q1311" t="s">
        <v>248</v>
      </c>
      <c r="S1311" t="s">
        <v>8593</v>
      </c>
      <c r="T1311" t="s">
        <v>16933</v>
      </c>
      <c r="U1311" t="s">
        <v>227</v>
      </c>
      <c r="V1311" t="s">
        <v>18153</v>
      </c>
      <c r="X1311" t="s">
        <v>267</v>
      </c>
      <c r="Z1311" t="s">
        <v>229</v>
      </c>
      <c r="AG1311" t="s">
        <v>253</v>
      </c>
    </row>
    <row r="1312" spans="1:35">
      <c r="A1312" t="s">
        <v>18154</v>
      </c>
      <c r="B1312">
        <v>2928627</v>
      </c>
      <c r="C1312" t="s">
        <v>18155</v>
      </c>
      <c r="D1312" t="s">
        <v>18156</v>
      </c>
      <c r="E1312" t="s">
        <v>242</v>
      </c>
      <c r="F1312">
        <v>23</v>
      </c>
      <c r="G1312" t="s">
        <v>227</v>
      </c>
      <c r="H1312">
        <v>8188</v>
      </c>
      <c r="I1312" t="s">
        <v>9665</v>
      </c>
      <c r="J1312" t="s">
        <v>9664</v>
      </c>
      <c r="K1312" t="s">
        <v>9665</v>
      </c>
      <c r="L1312">
        <v>19410621</v>
      </c>
      <c r="M1312" t="s">
        <v>18154</v>
      </c>
      <c r="N1312">
        <v>230056</v>
      </c>
      <c r="O1312" t="s">
        <v>247</v>
      </c>
      <c r="Q1312" t="s">
        <v>248</v>
      </c>
      <c r="S1312" t="s">
        <v>8593</v>
      </c>
      <c r="T1312" t="s">
        <v>9671</v>
      </c>
      <c r="U1312" t="s">
        <v>227</v>
      </c>
      <c r="V1312" t="s">
        <v>18157</v>
      </c>
      <c r="X1312" t="s">
        <v>343</v>
      </c>
      <c r="Z1312" t="s">
        <v>229</v>
      </c>
      <c r="AG1312" t="s">
        <v>253</v>
      </c>
    </row>
    <row r="1313" spans="1:33">
      <c r="A1313" t="s">
        <v>18158</v>
      </c>
      <c r="B1313">
        <v>2934725</v>
      </c>
      <c r="C1313" t="s">
        <v>18159</v>
      </c>
      <c r="D1313" t="s">
        <v>18160</v>
      </c>
      <c r="E1313" t="s">
        <v>262</v>
      </c>
      <c r="F1313">
        <v>23</v>
      </c>
      <c r="G1313" t="s">
        <v>227</v>
      </c>
      <c r="H1313">
        <v>8188</v>
      </c>
      <c r="I1313" t="s">
        <v>9665</v>
      </c>
      <c r="J1313" t="s">
        <v>9664</v>
      </c>
      <c r="K1313" t="s">
        <v>9665</v>
      </c>
      <c r="L1313">
        <v>19680509</v>
      </c>
      <c r="M1313" t="s">
        <v>18158</v>
      </c>
      <c r="N1313">
        <v>230056</v>
      </c>
      <c r="O1313" t="s">
        <v>247</v>
      </c>
      <c r="Q1313" t="s">
        <v>248</v>
      </c>
      <c r="S1313" t="s">
        <v>8593</v>
      </c>
      <c r="T1313" t="s">
        <v>15828</v>
      </c>
      <c r="U1313" t="s">
        <v>227</v>
      </c>
      <c r="V1313" t="s">
        <v>18161</v>
      </c>
      <c r="X1313" t="s">
        <v>267</v>
      </c>
      <c r="Z1313" t="s">
        <v>229</v>
      </c>
      <c r="AG1313" t="s">
        <v>253</v>
      </c>
    </row>
    <row r="1314" spans="1:33">
      <c r="A1314" t="s">
        <v>18162</v>
      </c>
      <c r="B1314">
        <v>2927828</v>
      </c>
      <c r="C1314" t="s">
        <v>18163</v>
      </c>
      <c r="D1314" t="s">
        <v>18164</v>
      </c>
      <c r="E1314" t="s">
        <v>242</v>
      </c>
      <c r="F1314">
        <v>23</v>
      </c>
      <c r="G1314" t="s">
        <v>227</v>
      </c>
      <c r="H1314">
        <v>8188</v>
      </c>
      <c r="I1314" t="s">
        <v>9665</v>
      </c>
      <c r="J1314" t="s">
        <v>9664</v>
      </c>
      <c r="K1314" t="s">
        <v>9665</v>
      </c>
      <c r="L1314">
        <v>19320210</v>
      </c>
      <c r="M1314" t="s">
        <v>18162</v>
      </c>
      <c r="N1314">
        <v>230056</v>
      </c>
      <c r="O1314" t="s">
        <v>247</v>
      </c>
      <c r="Q1314" t="s">
        <v>248</v>
      </c>
      <c r="S1314" t="s">
        <v>8593</v>
      </c>
      <c r="T1314" t="s">
        <v>18165</v>
      </c>
      <c r="U1314" t="s">
        <v>227</v>
      </c>
      <c r="V1314" t="s">
        <v>18166</v>
      </c>
      <c r="X1314" t="s">
        <v>343</v>
      </c>
      <c r="Z1314" t="s">
        <v>229</v>
      </c>
      <c r="AG1314" t="s">
        <v>253</v>
      </c>
    </row>
    <row r="1315" spans="1:33">
      <c r="A1315" t="s">
        <v>18167</v>
      </c>
      <c r="B1315">
        <v>2931318</v>
      </c>
      <c r="C1315" t="s">
        <v>18168</v>
      </c>
      <c r="D1315" t="s">
        <v>18169</v>
      </c>
      <c r="E1315" t="s">
        <v>242</v>
      </c>
      <c r="F1315">
        <v>23</v>
      </c>
      <c r="G1315" t="s">
        <v>227</v>
      </c>
      <c r="H1315">
        <v>8188</v>
      </c>
      <c r="I1315" t="s">
        <v>9665</v>
      </c>
      <c r="J1315" t="s">
        <v>9664</v>
      </c>
      <c r="K1315" t="s">
        <v>9665</v>
      </c>
      <c r="L1315">
        <v>19620601</v>
      </c>
      <c r="M1315" t="s">
        <v>18167</v>
      </c>
      <c r="N1315">
        <v>230056</v>
      </c>
      <c r="O1315" t="s">
        <v>247</v>
      </c>
      <c r="Q1315" t="s">
        <v>248</v>
      </c>
      <c r="S1315" t="s">
        <v>8593</v>
      </c>
      <c r="T1315" t="s">
        <v>18170</v>
      </c>
      <c r="U1315" t="s">
        <v>227</v>
      </c>
      <c r="V1315" t="s">
        <v>18171</v>
      </c>
      <c r="X1315" t="s">
        <v>267</v>
      </c>
      <c r="Z1315" t="s">
        <v>229</v>
      </c>
      <c r="AG1315" t="s">
        <v>253</v>
      </c>
    </row>
    <row r="1316" spans="1:33">
      <c r="A1316" t="s">
        <v>18172</v>
      </c>
      <c r="B1316">
        <v>2933623</v>
      </c>
      <c r="C1316" t="s">
        <v>18173</v>
      </c>
      <c r="D1316" t="s">
        <v>18174</v>
      </c>
      <c r="E1316" t="s">
        <v>242</v>
      </c>
      <c r="F1316">
        <v>23</v>
      </c>
      <c r="G1316" t="s">
        <v>227</v>
      </c>
      <c r="H1316">
        <v>8188</v>
      </c>
      <c r="I1316" t="s">
        <v>9665</v>
      </c>
      <c r="J1316" t="s">
        <v>9664</v>
      </c>
      <c r="K1316" t="s">
        <v>9665</v>
      </c>
      <c r="L1316">
        <v>19500204</v>
      </c>
      <c r="M1316" t="s">
        <v>18172</v>
      </c>
      <c r="N1316">
        <v>230056</v>
      </c>
      <c r="O1316" t="s">
        <v>247</v>
      </c>
      <c r="Q1316" t="s">
        <v>248</v>
      </c>
      <c r="S1316" t="s">
        <v>8593</v>
      </c>
      <c r="T1316" t="s">
        <v>18175</v>
      </c>
      <c r="U1316" t="s">
        <v>227</v>
      </c>
      <c r="V1316" t="s">
        <v>18176</v>
      </c>
      <c r="X1316" t="s">
        <v>349</v>
      </c>
      <c r="Z1316" t="s">
        <v>229</v>
      </c>
      <c r="AG1316" t="s">
        <v>253</v>
      </c>
    </row>
    <row r="1317" spans="1:33">
      <c r="A1317" t="s">
        <v>18177</v>
      </c>
      <c r="B1317">
        <v>2979229</v>
      </c>
      <c r="C1317" t="s">
        <v>18178</v>
      </c>
      <c r="D1317" t="s">
        <v>18179</v>
      </c>
      <c r="E1317" t="s">
        <v>242</v>
      </c>
      <c r="F1317">
        <v>23</v>
      </c>
      <c r="G1317" t="s">
        <v>227</v>
      </c>
      <c r="H1317">
        <v>8188</v>
      </c>
      <c r="I1317" t="s">
        <v>9665</v>
      </c>
      <c r="J1317" t="s">
        <v>9664</v>
      </c>
      <c r="K1317" t="s">
        <v>9665</v>
      </c>
      <c r="L1317">
        <v>19380220</v>
      </c>
      <c r="M1317" t="s">
        <v>18177</v>
      </c>
      <c r="N1317">
        <v>230056</v>
      </c>
      <c r="O1317" t="s">
        <v>247</v>
      </c>
      <c r="Q1317" t="s">
        <v>248</v>
      </c>
      <c r="S1317" t="s">
        <v>8593</v>
      </c>
      <c r="T1317" t="s">
        <v>9506</v>
      </c>
      <c r="U1317" t="s">
        <v>227</v>
      </c>
      <c r="V1317" t="s">
        <v>18180</v>
      </c>
      <c r="X1317" t="s">
        <v>343</v>
      </c>
      <c r="Z1317" t="s">
        <v>229</v>
      </c>
      <c r="AG1317" t="s">
        <v>253</v>
      </c>
    </row>
    <row r="1318" spans="1:33">
      <c r="A1318" t="s">
        <v>18181</v>
      </c>
      <c r="B1318">
        <v>25061014</v>
      </c>
      <c r="C1318" t="s">
        <v>8601</v>
      </c>
      <c r="D1318" t="s">
        <v>18182</v>
      </c>
      <c r="E1318" t="s">
        <v>242</v>
      </c>
      <c r="F1318">
        <v>23</v>
      </c>
      <c r="G1318" t="s">
        <v>227</v>
      </c>
      <c r="H1318">
        <v>8188</v>
      </c>
      <c r="I1318" t="s">
        <v>9665</v>
      </c>
      <c r="J1318" t="s">
        <v>9664</v>
      </c>
      <c r="K1318" t="s">
        <v>9665</v>
      </c>
      <c r="L1318">
        <v>19690501</v>
      </c>
      <c r="M1318" t="s">
        <v>18181</v>
      </c>
      <c r="N1318">
        <v>230056</v>
      </c>
      <c r="O1318" t="s">
        <v>11921</v>
      </c>
      <c r="Q1318" t="s">
        <v>248</v>
      </c>
      <c r="S1318" t="s">
        <v>8593</v>
      </c>
      <c r="T1318" t="s">
        <v>8597</v>
      </c>
      <c r="U1318" t="s">
        <v>227</v>
      </c>
      <c r="V1318" t="s">
        <v>18183</v>
      </c>
      <c r="X1318" t="s">
        <v>267</v>
      </c>
      <c r="Z1318" t="s">
        <v>229</v>
      </c>
      <c r="AG1318" t="s">
        <v>253</v>
      </c>
    </row>
    <row r="1319" spans="1:33">
      <c r="A1319" t="s">
        <v>18184</v>
      </c>
      <c r="B1319">
        <v>2224919</v>
      </c>
      <c r="C1319" t="s">
        <v>18185</v>
      </c>
      <c r="D1319" t="s">
        <v>18186</v>
      </c>
      <c r="E1319" t="s">
        <v>242</v>
      </c>
      <c r="F1319">
        <v>23</v>
      </c>
      <c r="G1319" t="s">
        <v>227</v>
      </c>
      <c r="H1319">
        <v>8188</v>
      </c>
      <c r="I1319" t="s">
        <v>9665</v>
      </c>
      <c r="J1319" t="s">
        <v>9664</v>
      </c>
      <c r="K1319" t="s">
        <v>9665</v>
      </c>
      <c r="L1319">
        <v>19620529</v>
      </c>
      <c r="M1319" t="s">
        <v>18184</v>
      </c>
      <c r="N1319">
        <v>230056</v>
      </c>
      <c r="O1319" t="s">
        <v>247</v>
      </c>
      <c r="Q1319" t="s">
        <v>248</v>
      </c>
      <c r="S1319" t="s">
        <v>8593</v>
      </c>
      <c r="T1319" t="s">
        <v>18187</v>
      </c>
      <c r="U1319" t="s">
        <v>227</v>
      </c>
      <c r="V1319" t="s">
        <v>18188</v>
      </c>
      <c r="X1319" t="s">
        <v>267</v>
      </c>
      <c r="Z1319" t="s">
        <v>229</v>
      </c>
      <c r="AG1319" t="s">
        <v>253</v>
      </c>
    </row>
    <row r="1320" spans="1:33">
      <c r="A1320" t="s">
        <v>18189</v>
      </c>
      <c r="B1320">
        <v>2931116</v>
      </c>
      <c r="C1320" t="s">
        <v>18190</v>
      </c>
      <c r="D1320" t="s">
        <v>18191</v>
      </c>
      <c r="E1320" t="s">
        <v>242</v>
      </c>
      <c r="F1320">
        <v>23</v>
      </c>
      <c r="G1320" t="s">
        <v>227</v>
      </c>
      <c r="H1320">
        <v>8188</v>
      </c>
      <c r="I1320" t="s">
        <v>9665</v>
      </c>
      <c r="J1320" t="s">
        <v>9664</v>
      </c>
      <c r="K1320" t="s">
        <v>9665</v>
      </c>
      <c r="L1320">
        <v>19550822</v>
      </c>
      <c r="M1320" t="s">
        <v>18189</v>
      </c>
      <c r="N1320">
        <v>230056</v>
      </c>
      <c r="O1320" t="s">
        <v>247</v>
      </c>
      <c r="Q1320" t="s">
        <v>248</v>
      </c>
      <c r="S1320" t="s">
        <v>8593</v>
      </c>
      <c r="T1320" t="s">
        <v>18192</v>
      </c>
      <c r="U1320" t="s">
        <v>227</v>
      </c>
      <c r="V1320" t="s">
        <v>18193</v>
      </c>
      <c r="X1320" t="s">
        <v>349</v>
      </c>
      <c r="Z1320" t="s">
        <v>229</v>
      </c>
      <c r="AG1320" t="s">
        <v>253</v>
      </c>
    </row>
    <row r="1321" spans="1:33">
      <c r="A1321" t="s">
        <v>18194</v>
      </c>
      <c r="B1321">
        <v>2933724</v>
      </c>
      <c r="C1321" t="s">
        <v>18195</v>
      </c>
      <c r="D1321" t="s">
        <v>18196</v>
      </c>
      <c r="E1321" t="s">
        <v>242</v>
      </c>
      <c r="F1321">
        <v>23</v>
      </c>
      <c r="G1321" t="s">
        <v>227</v>
      </c>
      <c r="H1321">
        <v>8188</v>
      </c>
      <c r="I1321" t="s">
        <v>9665</v>
      </c>
      <c r="J1321" t="s">
        <v>9664</v>
      </c>
      <c r="K1321" t="s">
        <v>9665</v>
      </c>
      <c r="L1321">
        <v>19540620</v>
      </c>
      <c r="M1321" t="s">
        <v>18194</v>
      </c>
      <c r="N1321">
        <v>230056</v>
      </c>
      <c r="O1321" t="s">
        <v>247</v>
      </c>
      <c r="Q1321" t="s">
        <v>248</v>
      </c>
      <c r="S1321" t="s">
        <v>8593</v>
      </c>
      <c r="T1321" t="s">
        <v>16795</v>
      </c>
      <c r="U1321" t="s">
        <v>227</v>
      </c>
      <c r="V1321" t="s">
        <v>18197</v>
      </c>
      <c r="X1321" t="s">
        <v>267</v>
      </c>
      <c r="Z1321" t="s">
        <v>229</v>
      </c>
      <c r="AG1321" t="s">
        <v>253</v>
      </c>
    </row>
    <row r="1322" spans="1:33">
      <c r="A1322" t="s">
        <v>18198</v>
      </c>
      <c r="B1322">
        <v>2934119</v>
      </c>
      <c r="C1322" t="s">
        <v>18199</v>
      </c>
      <c r="D1322" t="s">
        <v>18200</v>
      </c>
      <c r="E1322" t="s">
        <v>262</v>
      </c>
      <c r="F1322">
        <v>23</v>
      </c>
      <c r="G1322" t="s">
        <v>227</v>
      </c>
      <c r="H1322">
        <v>8188</v>
      </c>
      <c r="I1322" t="s">
        <v>9665</v>
      </c>
      <c r="J1322" t="s">
        <v>9664</v>
      </c>
      <c r="K1322" t="s">
        <v>9665</v>
      </c>
      <c r="L1322">
        <v>19600315</v>
      </c>
      <c r="M1322" t="s">
        <v>18198</v>
      </c>
      <c r="N1322">
        <v>230056</v>
      </c>
      <c r="O1322" t="s">
        <v>247</v>
      </c>
      <c r="Q1322" t="s">
        <v>248</v>
      </c>
      <c r="S1322" t="s">
        <v>8593</v>
      </c>
      <c r="T1322" t="s">
        <v>18165</v>
      </c>
      <c r="U1322" t="s">
        <v>227</v>
      </c>
      <c r="V1322" t="s">
        <v>18201</v>
      </c>
      <c r="X1322" t="s">
        <v>349</v>
      </c>
      <c r="Z1322" t="s">
        <v>229</v>
      </c>
      <c r="AG1322" t="s">
        <v>253</v>
      </c>
    </row>
    <row r="1323" spans="1:33">
      <c r="A1323" t="s">
        <v>18202</v>
      </c>
      <c r="B1323">
        <v>2935221</v>
      </c>
      <c r="C1323" t="s">
        <v>18203</v>
      </c>
      <c r="D1323" t="s">
        <v>18204</v>
      </c>
      <c r="E1323" t="s">
        <v>242</v>
      </c>
      <c r="F1323">
        <v>23</v>
      </c>
      <c r="G1323" t="s">
        <v>227</v>
      </c>
      <c r="H1323">
        <v>8188</v>
      </c>
      <c r="I1323" t="s">
        <v>9665</v>
      </c>
      <c r="J1323" t="s">
        <v>9664</v>
      </c>
      <c r="K1323" t="s">
        <v>9665</v>
      </c>
      <c r="L1323">
        <v>19830421</v>
      </c>
      <c r="M1323" t="s">
        <v>18202</v>
      </c>
      <c r="N1323">
        <v>230056</v>
      </c>
      <c r="O1323" t="s">
        <v>247</v>
      </c>
      <c r="Q1323" t="s">
        <v>248</v>
      </c>
      <c r="S1323" t="s">
        <v>8593</v>
      </c>
      <c r="T1323" t="s">
        <v>18205</v>
      </c>
      <c r="U1323" t="s">
        <v>227</v>
      </c>
      <c r="V1323" t="s">
        <v>18206</v>
      </c>
      <c r="X1323" t="s">
        <v>267</v>
      </c>
      <c r="Z1323" t="s">
        <v>229</v>
      </c>
      <c r="AG1323" t="s">
        <v>253</v>
      </c>
    </row>
    <row r="1324" spans="1:33">
      <c r="A1324" t="s">
        <v>18207</v>
      </c>
      <c r="B1324">
        <v>2930216</v>
      </c>
      <c r="C1324" t="s">
        <v>18208</v>
      </c>
      <c r="D1324" t="s">
        <v>18209</v>
      </c>
      <c r="E1324" t="s">
        <v>242</v>
      </c>
      <c r="F1324">
        <v>23</v>
      </c>
      <c r="G1324" t="s">
        <v>227</v>
      </c>
      <c r="H1324">
        <v>8188</v>
      </c>
      <c r="I1324" t="s">
        <v>9665</v>
      </c>
      <c r="J1324" t="s">
        <v>9664</v>
      </c>
      <c r="K1324" t="s">
        <v>9665</v>
      </c>
      <c r="L1324">
        <v>19451205</v>
      </c>
      <c r="M1324" t="s">
        <v>18207</v>
      </c>
      <c r="N1324">
        <v>230056</v>
      </c>
      <c r="O1324" t="s">
        <v>247</v>
      </c>
      <c r="Q1324" t="s">
        <v>248</v>
      </c>
      <c r="S1324" t="s">
        <v>8593</v>
      </c>
      <c r="T1324" t="s">
        <v>16524</v>
      </c>
      <c r="U1324" t="s">
        <v>227</v>
      </c>
      <c r="V1324" t="s">
        <v>18210</v>
      </c>
      <c r="X1324" t="s">
        <v>343</v>
      </c>
      <c r="Z1324" t="s">
        <v>229</v>
      </c>
      <c r="AG1324" t="s">
        <v>253</v>
      </c>
    </row>
    <row r="1325" spans="1:33">
      <c r="A1325" t="s">
        <v>18211</v>
      </c>
      <c r="B1325">
        <v>2931722</v>
      </c>
      <c r="C1325" t="s">
        <v>18212</v>
      </c>
      <c r="D1325" t="s">
        <v>18213</v>
      </c>
      <c r="E1325" t="s">
        <v>262</v>
      </c>
      <c r="F1325">
        <v>23</v>
      </c>
      <c r="G1325" t="s">
        <v>227</v>
      </c>
      <c r="H1325">
        <v>8188</v>
      </c>
      <c r="I1325" t="s">
        <v>9665</v>
      </c>
      <c r="J1325" t="s">
        <v>9664</v>
      </c>
      <c r="K1325" t="s">
        <v>9665</v>
      </c>
      <c r="L1325">
        <v>19510218</v>
      </c>
      <c r="M1325" t="s">
        <v>18211</v>
      </c>
      <c r="N1325">
        <v>230056</v>
      </c>
      <c r="O1325" t="s">
        <v>247</v>
      </c>
      <c r="Q1325" t="s">
        <v>248</v>
      </c>
      <c r="S1325" t="s">
        <v>8593</v>
      </c>
      <c r="T1325" t="s">
        <v>18214</v>
      </c>
      <c r="U1325" t="s">
        <v>227</v>
      </c>
      <c r="V1325" t="s">
        <v>18215</v>
      </c>
      <c r="X1325" t="s">
        <v>267</v>
      </c>
      <c r="Z1325" t="s">
        <v>229</v>
      </c>
      <c r="AG1325" t="s">
        <v>253</v>
      </c>
    </row>
    <row r="1326" spans="1:33">
      <c r="A1326" t="s">
        <v>18216</v>
      </c>
      <c r="B1326">
        <v>2932723</v>
      </c>
      <c r="C1326" t="s">
        <v>18217</v>
      </c>
      <c r="D1326" t="s">
        <v>18218</v>
      </c>
      <c r="E1326" t="s">
        <v>242</v>
      </c>
      <c r="F1326">
        <v>23</v>
      </c>
      <c r="G1326" t="s">
        <v>227</v>
      </c>
      <c r="H1326">
        <v>8188</v>
      </c>
      <c r="I1326" t="s">
        <v>9665</v>
      </c>
      <c r="J1326" t="s">
        <v>9664</v>
      </c>
      <c r="K1326" t="s">
        <v>9665</v>
      </c>
      <c r="L1326">
        <v>19570722</v>
      </c>
      <c r="M1326" t="s">
        <v>18216</v>
      </c>
      <c r="N1326">
        <v>230056</v>
      </c>
      <c r="O1326" t="s">
        <v>247</v>
      </c>
      <c r="Q1326" t="s">
        <v>248</v>
      </c>
      <c r="S1326" t="s">
        <v>8593</v>
      </c>
      <c r="T1326" t="s">
        <v>16795</v>
      </c>
      <c r="U1326" t="s">
        <v>227</v>
      </c>
      <c r="V1326" t="s">
        <v>18219</v>
      </c>
      <c r="X1326" t="s">
        <v>267</v>
      </c>
      <c r="Z1326" t="s">
        <v>229</v>
      </c>
      <c r="AG1326" t="s">
        <v>253</v>
      </c>
    </row>
    <row r="1327" spans="1:33">
      <c r="A1327" t="s">
        <v>18220</v>
      </c>
      <c r="B1327">
        <v>25061418</v>
      </c>
      <c r="C1327" t="s">
        <v>18221</v>
      </c>
      <c r="D1327" t="s">
        <v>18222</v>
      </c>
      <c r="E1327" t="s">
        <v>242</v>
      </c>
      <c r="F1327">
        <v>23</v>
      </c>
      <c r="G1327" t="s">
        <v>227</v>
      </c>
      <c r="H1327">
        <v>8188</v>
      </c>
      <c r="I1327" t="s">
        <v>9665</v>
      </c>
      <c r="J1327" t="s">
        <v>9664</v>
      </c>
      <c r="K1327" t="s">
        <v>9665</v>
      </c>
      <c r="L1327">
        <v>19790409</v>
      </c>
      <c r="M1327" t="s">
        <v>18220</v>
      </c>
      <c r="N1327">
        <v>230056</v>
      </c>
      <c r="O1327" t="s">
        <v>247</v>
      </c>
      <c r="Q1327" t="s">
        <v>248</v>
      </c>
      <c r="S1327" t="s">
        <v>8593</v>
      </c>
      <c r="T1327" t="s">
        <v>16795</v>
      </c>
      <c r="U1327" t="s">
        <v>227</v>
      </c>
      <c r="V1327" t="s">
        <v>18223</v>
      </c>
      <c r="X1327" t="s">
        <v>267</v>
      </c>
      <c r="Z1327" t="s">
        <v>229</v>
      </c>
      <c r="AG1327" t="s">
        <v>253</v>
      </c>
    </row>
    <row r="1328" spans="1:33">
      <c r="A1328" t="s">
        <v>18224</v>
      </c>
      <c r="B1328">
        <v>2929729</v>
      </c>
      <c r="C1328" t="s">
        <v>18225</v>
      </c>
      <c r="D1328" t="s">
        <v>18226</v>
      </c>
      <c r="E1328" t="s">
        <v>242</v>
      </c>
      <c r="F1328">
        <v>23</v>
      </c>
      <c r="G1328" t="s">
        <v>227</v>
      </c>
      <c r="H1328">
        <v>8188</v>
      </c>
      <c r="I1328" t="s">
        <v>9665</v>
      </c>
      <c r="J1328" t="s">
        <v>9664</v>
      </c>
      <c r="K1328" t="s">
        <v>9665</v>
      </c>
      <c r="L1328">
        <v>19560427</v>
      </c>
      <c r="M1328" t="s">
        <v>18224</v>
      </c>
      <c r="N1328">
        <v>230056</v>
      </c>
      <c r="O1328" t="s">
        <v>247</v>
      </c>
      <c r="Q1328" t="s">
        <v>248</v>
      </c>
      <c r="S1328" t="s">
        <v>8593</v>
      </c>
      <c r="T1328" t="s">
        <v>11974</v>
      </c>
      <c r="U1328" t="s">
        <v>227</v>
      </c>
      <c r="V1328" t="s">
        <v>18227</v>
      </c>
      <c r="X1328" t="s">
        <v>349</v>
      </c>
      <c r="Z1328" t="s">
        <v>229</v>
      </c>
      <c r="AG1328" t="s">
        <v>253</v>
      </c>
    </row>
    <row r="1329" spans="1:33">
      <c r="A1329" t="s">
        <v>18228</v>
      </c>
      <c r="B1329">
        <v>2930317</v>
      </c>
      <c r="C1329" t="s">
        <v>18229</v>
      </c>
      <c r="D1329" t="s">
        <v>18230</v>
      </c>
      <c r="E1329" t="s">
        <v>242</v>
      </c>
      <c r="F1329">
        <v>23</v>
      </c>
      <c r="G1329" t="s">
        <v>227</v>
      </c>
      <c r="H1329">
        <v>8188</v>
      </c>
      <c r="I1329" t="s">
        <v>9665</v>
      </c>
      <c r="J1329" t="s">
        <v>9664</v>
      </c>
      <c r="K1329" t="s">
        <v>9665</v>
      </c>
      <c r="L1329">
        <v>19500224</v>
      </c>
      <c r="M1329" t="s">
        <v>18228</v>
      </c>
      <c r="N1329">
        <v>230056</v>
      </c>
      <c r="O1329" t="s">
        <v>247</v>
      </c>
      <c r="Q1329" t="s">
        <v>248</v>
      </c>
      <c r="S1329" t="s">
        <v>8593</v>
      </c>
      <c r="T1329" t="s">
        <v>18231</v>
      </c>
      <c r="U1329" t="s">
        <v>227</v>
      </c>
      <c r="V1329" t="s">
        <v>18232</v>
      </c>
      <c r="X1329" t="s">
        <v>349</v>
      </c>
      <c r="Z1329" t="s">
        <v>229</v>
      </c>
      <c r="AG1329" t="s">
        <v>253</v>
      </c>
    </row>
    <row r="1330" spans="1:33">
      <c r="A1330" t="s">
        <v>18233</v>
      </c>
      <c r="B1330">
        <v>2930923</v>
      </c>
      <c r="C1330" t="s">
        <v>18234</v>
      </c>
      <c r="D1330" t="s">
        <v>18235</v>
      </c>
      <c r="E1330" t="s">
        <v>242</v>
      </c>
      <c r="F1330">
        <v>23</v>
      </c>
      <c r="G1330" t="s">
        <v>227</v>
      </c>
      <c r="H1330">
        <v>8188</v>
      </c>
      <c r="I1330" t="s">
        <v>9665</v>
      </c>
      <c r="J1330" t="s">
        <v>9664</v>
      </c>
      <c r="K1330" t="s">
        <v>9665</v>
      </c>
      <c r="L1330">
        <v>19340911</v>
      </c>
      <c r="M1330" t="s">
        <v>18233</v>
      </c>
      <c r="N1330">
        <v>230056</v>
      </c>
      <c r="O1330" t="s">
        <v>247</v>
      </c>
      <c r="Q1330" t="s">
        <v>248</v>
      </c>
      <c r="S1330" t="s">
        <v>8593</v>
      </c>
      <c r="T1330" t="s">
        <v>18236</v>
      </c>
      <c r="U1330" t="s">
        <v>227</v>
      </c>
      <c r="V1330" t="s">
        <v>18237</v>
      </c>
      <c r="X1330" t="s">
        <v>343</v>
      </c>
      <c r="Z1330" t="s">
        <v>229</v>
      </c>
      <c r="AG1330" t="s">
        <v>253</v>
      </c>
    </row>
    <row r="1331" spans="1:33">
      <c r="A1331" t="s">
        <v>18238</v>
      </c>
      <c r="B1331">
        <v>71786837</v>
      </c>
      <c r="C1331" t="s">
        <v>18239</v>
      </c>
      <c r="D1331" t="s">
        <v>18240</v>
      </c>
      <c r="E1331" t="s">
        <v>242</v>
      </c>
      <c r="F1331">
        <v>23</v>
      </c>
      <c r="G1331" t="s">
        <v>227</v>
      </c>
      <c r="H1331">
        <v>8188</v>
      </c>
      <c r="I1331" t="s">
        <v>9665</v>
      </c>
      <c r="J1331" t="s">
        <v>9664</v>
      </c>
      <c r="K1331" t="s">
        <v>9665</v>
      </c>
      <c r="L1331">
        <v>19910702</v>
      </c>
      <c r="M1331" t="s">
        <v>18238</v>
      </c>
      <c r="N1331">
        <v>230056</v>
      </c>
      <c r="O1331" t="s">
        <v>247</v>
      </c>
      <c r="Q1331" t="s">
        <v>248</v>
      </c>
      <c r="S1331" t="s">
        <v>8593</v>
      </c>
      <c r="T1331" t="s">
        <v>16962</v>
      </c>
      <c r="U1331" t="s">
        <v>227</v>
      </c>
      <c r="V1331" t="s">
        <v>18241</v>
      </c>
      <c r="X1331" t="s">
        <v>228</v>
      </c>
      <c r="Z1331" t="s">
        <v>229</v>
      </c>
      <c r="AC1331" t="s">
        <v>249</v>
      </c>
      <c r="AG1331" t="s">
        <v>253</v>
      </c>
    </row>
    <row r="1332" spans="1:33">
      <c r="A1332" t="s">
        <v>18242</v>
      </c>
      <c r="B1332">
        <v>2930519</v>
      </c>
      <c r="C1332" t="s">
        <v>18243</v>
      </c>
      <c r="D1332" t="s">
        <v>18244</v>
      </c>
      <c r="E1332" t="s">
        <v>242</v>
      </c>
      <c r="F1332">
        <v>23</v>
      </c>
      <c r="G1332" t="s">
        <v>227</v>
      </c>
      <c r="H1332">
        <v>8188</v>
      </c>
      <c r="I1332" t="s">
        <v>9665</v>
      </c>
      <c r="J1332" t="s">
        <v>9664</v>
      </c>
      <c r="K1332" t="s">
        <v>9665</v>
      </c>
      <c r="L1332">
        <v>19520713</v>
      </c>
      <c r="M1332" t="s">
        <v>18242</v>
      </c>
      <c r="N1332">
        <v>230056</v>
      </c>
      <c r="O1332" t="s">
        <v>247</v>
      </c>
      <c r="Q1332" t="s">
        <v>248</v>
      </c>
      <c r="S1332" t="s">
        <v>8593</v>
      </c>
      <c r="T1332" t="s">
        <v>18245</v>
      </c>
      <c r="U1332" t="s">
        <v>227</v>
      </c>
      <c r="V1332" t="s">
        <v>18246</v>
      </c>
      <c r="X1332" t="s">
        <v>349</v>
      </c>
      <c r="Z1332" t="s">
        <v>229</v>
      </c>
      <c r="AG1332" t="s">
        <v>253</v>
      </c>
    </row>
    <row r="1333" spans="1:33">
      <c r="A1333" t="s">
        <v>18247</v>
      </c>
      <c r="B1333">
        <v>2929123</v>
      </c>
      <c r="C1333" t="s">
        <v>18248</v>
      </c>
      <c r="D1333" t="s">
        <v>18249</v>
      </c>
      <c r="E1333" t="s">
        <v>262</v>
      </c>
      <c r="F1333">
        <v>23</v>
      </c>
      <c r="G1333" t="s">
        <v>227</v>
      </c>
      <c r="H1333">
        <v>8188</v>
      </c>
      <c r="I1333" t="s">
        <v>9665</v>
      </c>
      <c r="J1333" t="s">
        <v>9664</v>
      </c>
      <c r="K1333" t="s">
        <v>9665</v>
      </c>
      <c r="L1333">
        <v>19380930</v>
      </c>
      <c r="M1333" t="s">
        <v>18247</v>
      </c>
      <c r="N1333">
        <v>230056</v>
      </c>
      <c r="O1333" t="s">
        <v>247</v>
      </c>
      <c r="Q1333" t="s">
        <v>248</v>
      </c>
      <c r="S1333" t="s">
        <v>8593</v>
      </c>
      <c r="T1333" t="s">
        <v>16804</v>
      </c>
      <c r="U1333" t="s">
        <v>227</v>
      </c>
      <c r="V1333" t="s">
        <v>18250</v>
      </c>
      <c r="X1333" t="s">
        <v>343</v>
      </c>
      <c r="Z1333" t="s">
        <v>229</v>
      </c>
      <c r="AG1333" t="s">
        <v>253</v>
      </c>
    </row>
    <row r="1334" spans="1:33">
      <c r="A1334" t="s">
        <v>18251</v>
      </c>
      <c r="B1334">
        <v>2934422</v>
      </c>
      <c r="C1334" t="s">
        <v>18252</v>
      </c>
      <c r="D1334" t="s">
        <v>18253</v>
      </c>
      <c r="E1334" t="s">
        <v>242</v>
      </c>
      <c r="F1334">
        <v>23</v>
      </c>
      <c r="G1334" t="s">
        <v>227</v>
      </c>
      <c r="H1334">
        <v>8188</v>
      </c>
      <c r="I1334" t="s">
        <v>9665</v>
      </c>
      <c r="J1334" t="s">
        <v>9664</v>
      </c>
      <c r="K1334" t="s">
        <v>9665</v>
      </c>
      <c r="L1334">
        <v>19670928</v>
      </c>
      <c r="M1334" t="s">
        <v>18251</v>
      </c>
      <c r="N1334">
        <v>230056</v>
      </c>
      <c r="O1334" t="s">
        <v>247</v>
      </c>
      <c r="Q1334" t="s">
        <v>248</v>
      </c>
      <c r="S1334" t="s">
        <v>8593</v>
      </c>
      <c r="T1334" t="s">
        <v>14666</v>
      </c>
      <c r="U1334" t="s">
        <v>227</v>
      </c>
      <c r="V1334" t="s">
        <v>18254</v>
      </c>
      <c r="X1334" t="s">
        <v>267</v>
      </c>
      <c r="Z1334" t="s">
        <v>229</v>
      </c>
      <c r="AG1334" t="s">
        <v>253</v>
      </c>
    </row>
    <row r="1335" spans="1:33">
      <c r="A1335" t="s">
        <v>18255</v>
      </c>
      <c r="B1335">
        <v>2929931</v>
      </c>
      <c r="C1335" t="s">
        <v>18256</v>
      </c>
      <c r="D1335" t="s">
        <v>18257</v>
      </c>
      <c r="E1335" t="s">
        <v>242</v>
      </c>
      <c r="F1335">
        <v>23</v>
      </c>
      <c r="G1335" t="s">
        <v>227</v>
      </c>
      <c r="H1335">
        <v>8188</v>
      </c>
      <c r="I1335" t="s">
        <v>9665</v>
      </c>
      <c r="J1335" t="s">
        <v>9664</v>
      </c>
      <c r="K1335" t="s">
        <v>9665</v>
      </c>
      <c r="L1335">
        <v>19301101</v>
      </c>
      <c r="M1335" t="s">
        <v>18255</v>
      </c>
      <c r="N1335">
        <v>230056</v>
      </c>
      <c r="O1335" t="s">
        <v>247</v>
      </c>
      <c r="Q1335" t="s">
        <v>248</v>
      </c>
      <c r="S1335" t="s">
        <v>8593</v>
      </c>
      <c r="T1335" t="s">
        <v>18187</v>
      </c>
      <c r="U1335" t="s">
        <v>227</v>
      </c>
      <c r="V1335" t="s">
        <v>18258</v>
      </c>
      <c r="X1335" t="s">
        <v>343</v>
      </c>
      <c r="Z1335" t="s">
        <v>229</v>
      </c>
      <c r="AG1335" t="s">
        <v>253</v>
      </c>
    </row>
    <row r="1336" spans="1:33">
      <c r="A1336" t="s">
        <v>18259</v>
      </c>
      <c r="B1336">
        <v>35825023</v>
      </c>
      <c r="C1336" t="s">
        <v>18260</v>
      </c>
      <c r="D1336" t="s">
        <v>18261</v>
      </c>
      <c r="E1336" t="s">
        <v>262</v>
      </c>
      <c r="F1336">
        <v>23</v>
      </c>
      <c r="G1336" t="s">
        <v>227</v>
      </c>
      <c r="H1336">
        <v>8188</v>
      </c>
      <c r="I1336" t="s">
        <v>9665</v>
      </c>
      <c r="J1336" t="s">
        <v>9664</v>
      </c>
      <c r="K1336" t="s">
        <v>9665</v>
      </c>
      <c r="L1336">
        <v>19881226</v>
      </c>
      <c r="M1336" t="s">
        <v>18259</v>
      </c>
      <c r="N1336">
        <v>230056</v>
      </c>
      <c r="O1336" t="s">
        <v>247</v>
      </c>
      <c r="Q1336" t="s">
        <v>248</v>
      </c>
      <c r="S1336" t="s">
        <v>8593</v>
      </c>
      <c r="T1336" t="s">
        <v>16870</v>
      </c>
      <c r="U1336" t="s">
        <v>227</v>
      </c>
      <c r="V1336" t="s">
        <v>18262</v>
      </c>
      <c r="X1336" t="s">
        <v>267</v>
      </c>
      <c r="Z1336" t="s">
        <v>229</v>
      </c>
      <c r="AG1336" t="s">
        <v>253</v>
      </c>
    </row>
    <row r="1337" spans="1:33">
      <c r="A1337" t="s">
        <v>18263</v>
      </c>
      <c r="B1337">
        <v>2928526</v>
      </c>
      <c r="C1337" t="s">
        <v>18264</v>
      </c>
      <c r="D1337" t="s">
        <v>18265</v>
      </c>
      <c r="E1337" t="s">
        <v>242</v>
      </c>
      <c r="F1337">
        <v>23</v>
      </c>
      <c r="G1337" t="s">
        <v>227</v>
      </c>
      <c r="H1337">
        <v>8188</v>
      </c>
      <c r="I1337" t="s">
        <v>9665</v>
      </c>
      <c r="J1337" t="s">
        <v>9664</v>
      </c>
      <c r="K1337" t="s">
        <v>9665</v>
      </c>
      <c r="L1337">
        <v>19400828</v>
      </c>
      <c r="M1337" t="s">
        <v>18263</v>
      </c>
      <c r="N1337">
        <v>230056</v>
      </c>
      <c r="O1337" t="s">
        <v>247</v>
      </c>
      <c r="Q1337" t="s">
        <v>248</v>
      </c>
      <c r="S1337" t="s">
        <v>8593</v>
      </c>
      <c r="T1337" t="s">
        <v>15950</v>
      </c>
      <c r="U1337" t="s">
        <v>227</v>
      </c>
      <c r="V1337" t="s">
        <v>18266</v>
      </c>
      <c r="X1337" t="s">
        <v>349</v>
      </c>
      <c r="Z1337" t="s">
        <v>229</v>
      </c>
      <c r="AG1337" t="s">
        <v>253</v>
      </c>
    </row>
    <row r="1338" spans="1:33">
      <c r="A1338" t="s">
        <v>18267</v>
      </c>
      <c r="B1338">
        <v>2928324</v>
      </c>
      <c r="C1338" t="s">
        <v>18268</v>
      </c>
      <c r="D1338" t="s">
        <v>18269</v>
      </c>
      <c r="E1338" t="s">
        <v>242</v>
      </c>
      <c r="F1338">
        <v>23</v>
      </c>
      <c r="G1338" t="s">
        <v>227</v>
      </c>
      <c r="H1338">
        <v>8188</v>
      </c>
      <c r="I1338" t="s">
        <v>9665</v>
      </c>
      <c r="J1338" t="s">
        <v>9664</v>
      </c>
      <c r="K1338" t="s">
        <v>9665</v>
      </c>
      <c r="L1338">
        <v>19380920</v>
      </c>
      <c r="M1338" t="s">
        <v>18267</v>
      </c>
      <c r="N1338">
        <v>230056</v>
      </c>
      <c r="O1338" t="s">
        <v>247</v>
      </c>
      <c r="Q1338" t="s">
        <v>248</v>
      </c>
      <c r="S1338" t="s">
        <v>8593</v>
      </c>
      <c r="T1338" t="s">
        <v>16876</v>
      </c>
      <c r="U1338" t="s">
        <v>227</v>
      </c>
      <c r="V1338" t="s">
        <v>18270</v>
      </c>
      <c r="X1338" t="s">
        <v>343</v>
      </c>
      <c r="Z1338" t="s">
        <v>229</v>
      </c>
      <c r="AG1338" t="s">
        <v>253</v>
      </c>
    </row>
    <row r="1339" spans="1:33">
      <c r="A1339" t="s">
        <v>18271</v>
      </c>
      <c r="B1339">
        <v>2930115</v>
      </c>
      <c r="C1339" t="s">
        <v>18272</v>
      </c>
      <c r="D1339" t="s">
        <v>18273</v>
      </c>
      <c r="E1339" t="s">
        <v>242</v>
      </c>
      <c r="F1339">
        <v>23</v>
      </c>
      <c r="G1339" t="s">
        <v>227</v>
      </c>
      <c r="H1339">
        <v>8188</v>
      </c>
      <c r="I1339" t="s">
        <v>9665</v>
      </c>
      <c r="J1339" t="s">
        <v>9664</v>
      </c>
      <c r="K1339" t="s">
        <v>9665</v>
      </c>
      <c r="L1339">
        <v>19310825</v>
      </c>
      <c r="M1339" t="s">
        <v>18271</v>
      </c>
      <c r="N1339">
        <v>230056</v>
      </c>
      <c r="O1339" t="s">
        <v>247</v>
      </c>
      <c r="Q1339" t="s">
        <v>248</v>
      </c>
      <c r="S1339" t="s">
        <v>8593</v>
      </c>
      <c r="T1339" t="s">
        <v>18274</v>
      </c>
      <c r="U1339" t="s">
        <v>227</v>
      </c>
      <c r="V1339" t="s">
        <v>18275</v>
      </c>
      <c r="X1339" t="s">
        <v>343</v>
      </c>
      <c r="Z1339" t="s">
        <v>229</v>
      </c>
      <c r="AG1339" t="s">
        <v>253</v>
      </c>
    </row>
    <row r="1340" spans="1:33">
      <c r="A1340" t="s">
        <v>18276</v>
      </c>
      <c r="B1340">
        <v>2931823</v>
      </c>
      <c r="C1340" t="s">
        <v>18277</v>
      </c>
      <c r="D1340" t="s">
        <v>18278</v>
      </c>
      <c r="E1340" t="s">
        <v>242</v>
      </c>
      <c r="F1340">
        <v>23</v>
      </c>
      <c r="G1340" t="s">
        <v>227</v>
      </c>
      <c r="H1340">
        <v>8188</v>
      </c>
      <c r="I1340" t="s">
        <v>9665</v>
      </c>
      <c r="J1340" t="s">
        <v>9664</v>
      </c>
      <c r="K1340" t="s">
        <v>9665</v>
      </c>
      <c r="L1340">
        <v>19531013</v>
      </c>
      <c r="M1340" t="s">
        <v>18276</v>
      </c>
      <c r="N1340">
        <v>230056</v>
      </c>
      <c r="O1340" t="s">
        <v>247</v>
      </c>
      <c r="Q1340" t="s">
        <v>248</v>
      </c>
      <c r="S1340" t="s">
        <v>8593</v>
      </c>
      <c r="T1340" t="s">
        <v>15950</v>
      </c>
      <c r="U1340" t="s">
        <v>227</v>
      </c>
      <c r="V1340" t="s">
        <v>18279</v>
      </c>
      <c r="X1340" t="s">
        <v>267</v>
      </c>
      <c r="Z1340" t="s">
        <v>229</v>
      </c>
      <c r="AG1340" t="s">
        <v>253</v>
      </c>
    </row>
    <row r="1341" spans="1:33">
      <c r="A1341" t="s">
        <v>18280</v>
      </c>
      <c r="B1341">
        <v>2930721</v>
      </c>
      <c r="C1341" t="s">
        <v>9668</v>
      </c>
      <c r="D1341" t="s">
        <v>18281</v>
      </c>
      <c r="E1341" t="s">
        <v>242</v>
      </c>
      <c r="F1341">
        <v>23</v>
      </c>
      <c r="G1341" t="s">
        <v>227</v>
      </c>
      <c r="H1341">
        <v>8188</v>
      </c>
      <c r="I1341" t="s">
        <v>9665</v>
      </c>
      <c r="J1341" t="s">
        <v>9664</v>
      </c>
      <c r="K1341" t="s">
        <v>9665</v>
      </c>
      <c r="L1341">
        <v>19550405</v>
      </c>
      <c r="M1341" t="s">
        <v>18280</v>
      </c>
      <c r="N1341">
        <v>230056</v>
      </c>
      <c r="O1341" t="s">
        <v>247</v>
      </c>
      <c r="Q1341" t="s">
        <v>248</v>
      </c>
      <c r="S1341" t="s">
        <v>8593</v>
      </c>
      <c r="T1341" t="s">
        <v>9666</v>
      </c>
      <c r="U1341" t="s">
        <v>227</v>
      </c>
      <c r="V1341" t="s">
        <v>18282</v>
      </c>
      <c r="X1341" t="s">
        <v>343</v>
      </c>
      <c r="Z1341" t="s">
        <v>229</v>
      </c>
      <c r="AG1341" t="s">
        <v>253</v>
      </c>
    </row>
    <row r="1342" spans="1:33">
      <c r="A1342" t="s">
        <v>18283</v>
      </c>
      <c r="B1342">
        <v>2929022</v>
      </c>
      <c r="C1342" t="s">
        <v>18284</v>
      </c>
      <c r="D1342" t="s">
        <v>18285</v>
      </c>
      <c r="E1342" t="s">
        <v>242</v>
      </c>
      <c r="F1342">
        <v>23</v>
      </c>
      <c r="G1342" t="s">
        <v>227</v>
      </c>
      <c r="H1342">
        <v>8188</v>
      </c>
      <c r="I1342" t="s">
        <v>9665</v>
      </c>
      <c r="J1342" t="s">
        <v>9664</v>
      </c>
      <c r="K1342" t="s">
        <v>9665</v>
      </c>
      <c r="L1342">
        <v>19350506</v>
      </c>
      <c r="M1342" t="s">
        <v>18283</v>
      </c>
      <c r="N1342">
        <v>230056</v>
      </c>
      <c r="O1342" t="s">
        <v>247</v>
      </c>
      <c r="Q1342" t="s">
        <v>248</v>
      </c>
      <c r="S1342" t="s">
        <v>8593</v>
      </c>
      <c r="T1342" t="s">
        <v>9522</v>
      </c>
      <c r="U1342" t="s">
        <v>227</v>
      </c>
      <c r="V1342" t="s">
        <v>18286</v>
      </c>
      <c r="X1342" t="s">
        <v>343</v>
      </c>
      <c r="Z1342" t="s">
        <v>229</v>
      </c>
      <c r="AG1342" t="s">
        <v>253</v>
      </c>
    </row>
    <row r="1343" spans="1:33">
      <c r="A1343" t="s">
        <v>18287</v>
      </c>
      <c r="B1343">
        <v>2935322</v>
      </c>
      <c r="C1343" t="s">
        <v>18288</v>
      </c>
      <c r="D1343" t="s">
        <v>18289</v>
      </c>
      <c r="E1343" t="s">
        <v>242</v>
      </c>
      <c r="F1343">
        <v>23</v>
      </c>
      <c r="G1343" t="s">
        <v>227</v>
      </c>
      <c r="H1343">
        <v>8188</v>
      </c>
      <c r="I1343" t="s">
        <v>9665</v>
      </c>
      <c r="J1343" t="s">
        <v>9664</v>
      </c>
      <c r="K1343" t="s">
        <v>9665</v>
      </c>
      <c r="L1343">
        <v>19830628</v>
      </c>
      <c r="M1343" t="s">
        <v>18287</v>
      </c>
      <c r="N1343">
        <v>230056</v>
      </c>
      <c r="O1343" t="s">
        <v>247</v>
      </c>
      <c r="Q1343" t="s">
        <v>248</v>
      </c>
      <c r="S1343" t="s">
        <v>8593</v>
      </c>
      <c r="T1343" t="s">
        <v>18290</v>
      </c>
      <c r="U1343" t="s">
        <v>227</v>
      </c>
      <c r="V1343" t="s">
        <v>18291</v>
      </c>
      <c r="X1343" t="s">
        <v>228</v>
      </c>
      <c r="Z1343" t="s">
        <v>229</v>
      </c>
      <c r="AG1343" t="s">
        <v>253</v>
      </c>
    </row>
    <row r="1344" spans="1:33">
      <c r="A1344" t="s">
        <v>18292</v>
      </c>
      <c r="B1344">
        <v>2928930</v>
      </c>
      <c r="C1344" t="s">
        <v>18293</v>
      </c>
      <c r="D1344" t="s">
        <v>18294</v>
      </c>
      <c r="E1344" t="s">
        <v>242</v>
      </c>
      <c r="F1344">
        <v>23</v>
      </c>
      <c r="G1344" t="s">
        <v>227</v>
      </c>
      <c r="H1344">
        <v>8188</v>
      </c>
      <c r="I1344" t="s">
        <v>9665</v>
      </c>
      <c r="J1344" t="s">
        <v>9664</v>
      </c>
      <c r="K1344" t="s">
        <v>9665</v>
      </c>
      <c r="L1344">
        <v>19311107</v>
      </c>
      <c r="M1344" t="s">
        <v>18292</v>
      </c>
      <c r="N1344">
        <v>230056</v>
      </c>
      <c r="O1344" t="s">
        <v>247</v>
      </c>
      <c r="Q1344" t="s">
        <v>248</v>
      </c>
      <c r="S1344" t="s">
        <v>8593</v>
      </c>
      <c r="T1344" t="s">
        <v>11138</v>
      </c>
      <c r="U1344" t="s">
        <v>227</v>
      </c>
      <c r="V1344" t="s">
        <v>18295</v>
      </c>
      <c r="X1344" t="s">
        <v>343</v>
      </c>
      <c r="Z1344" t="s">
        <v>229</v>
      </c>
      <c r="AG1344" t="s">
        <v>253</v>
      </c>
    </row>
    <row r="1345" spans="1:33">
      <c r="A1345" t="s">
        <v>18296</v>
      </c>
      <c r="B1345">
        <v>2932117</v>
      </c>
      <c r="C1345" t="s">
        <v>18297</v>
      </c>
      <c r="D1345" t="s">
        <v>18298</v>
      </c>
      <c r="E1345" t="s">
        <v>242</v>
      </c>
      <c r="F1345">
        <v>23</v>
      </c>
      <c r="G1345" t="s">
        <v>227</v>
      </c>
      <c r="H1345">
        <v>8188</v>
      </c>
      <c r="I1345" t="s">
        <v>9665</v>
      </c>
      <c r="J1345" t="s">
        <v>9664</v>
      </c>
      <c r="K1345" t="s">
        <v>9665</v>
      </c>
      <c r="L1345">
        <v>19420817</v>
      </c>
      <c r="M1345" t="s">
        <v>18296</v>
      </c>
      <c r="N1345">
        <v>230056</v>
      </c>
      <c r="O1345" t="s">
        <v>247</v>
      </c>
      <c r="Q1345" t="s">
        <v>248</v>
      </c>
      <c r="S1345" t="s">
        <v>8593</v>
      </c>
      <c r="T1345" t="s">
        <v>11891</v>
      </c>
      <c r="U1345" t="s">
        <v>227</v>
      </c>
      <c r="V1345" t="s">
        <v>18299</v>
      </c>
      <c r="X1345" t="s">
        <v>349</v>
      </c>
      <c r="Z1345" t="s">
        <v>229</v>
      </c>
      <c r="AG1345" t="s">
        <v>253</v>
      </c>
    </row>
    <row r="1346" spans="1:33">
      <c r="A1346" t="s">
        <v>18300</v>
      </c>
      <c r="B1346">
        <v>2931419</v>
      </c>
      <c r="C1346" t="s">
        <v>18301</v>
      </c>
      <c r="D1346" t="s">
        <v>18302</v>
      </c>
      <c r="E1346" t="s">
        <v>242</v>
      </c>
      <c r="F1346">
        <v>23</v>
      </c>
      <c r="G1346" t="s">
        <v>227</v>
      </c>
      <c r="H1346">
        <v>8188</v>
      </c>
      <c r="I1346" t="s">
        <v>9665</v>
      </c>
      <c r="J1346" t="s">
        <v>9664</v>
      </c>
      <c r="K1346" t="s">
        <v>9665</v>
      </c>
      <c r="L1346">
        <v>19330304</v>
      </c>
      <c r="M1346" t="s">
        <v>18300</v>
      </c>
      <c r="N1346">
        <v>230056</v>
      </c>
      <c r="O1346" t="s">
        <v>247</v>
      </c>
      <c r="Q1346" t="s">
        <v>248</v>
      </c>
      <c r="S1346" t="s">
        <v>8593</v>
      </c>
      <c r="T1346" t="s">
        <v>16807</v>
      </c>
      <c r="U1346" t="s">
        <v>227</v>
      </c>
      <c r="V1346" t="s">
        <v>18303</v>
      </c>
      <c r="X1346" t="s">
        <v>343</v>
      </c>
      <c r="Z1346" t="s">
        <v>229</v>
      </c>
      <c r="AG1346" t="s">
        <v>253</v>
      </c>
    </row>
    <row r="1347" spans="1:33">
      <c r="A1347" t="s">
        <v>18304</v>
      </c>
      <c r="B1347">
        <v>2931520</v>
      </c>
      <c r="C1347" t="s">
        <v>18305</v>
      </c>
      <c r="D1347" t="s">
        <v>3444</v>
      </c>
      <c r="E1347" t="s">
        <v>242</v>
      </c>
      <c r="F1347">
        <v>23</v>
      </c>
      <c r="G1347" t="s">
        <v>227</v>
      </c>
      <c r="H1347">
        <v>8188</v>
      </c>
      <c r="I1347" t="s">
        <v>9665</v>
      </c>
      <c r="J1347" t="s">
        <v>9664</v>
      </c>
      <c r="K1347" t="s">
        <v>9665</v>
      </c>
      <c r="L1347">
        <v>19370520</v>
      </c>
      <c r="M1347" t="s">
        <v>18304</v>
      </c>
      <c r="N1347">
        <v>230056</v>
      </c>
      <c r="O1347" t="s">
        <v>247</v>
      </c>
      <c r="Q1347" t="s">
        <v>248</v>
      </c>
      <c r="S1347" t="s">
        <v>8593</v>
      </c>
      <c r="T1347" t="s">
        <v>18306</v>
      </c>
      <c r="U1347" t="s">
        <v>227</v>
      </c>
      <c r="V1347" t="s">
        <v>18307</v>
      </c>
      <c r="X1347" t="s">
        <v>343</v>
      </c>
      <c r="Z1347" t="s">
        <v>229</v>
      </c>
      <c r="AG1347" t="s">
        <v>253</v>
      </c>
    </row>
    <row r="1348" spans="1:33">
      <c r="A1348" t="s">
        <v>18308</v>
      </c>
      <c r="B1348">
        <v>2931621</v>
      </c>
      <c r="C1348" t="s">
        <v>18309</v>
      </c>
      <c r="D1348" t="s">
        <v>18310</v>
      </c>
      <c r="E1348" t="s">
        <v>242</v>
      </c>
      <c r="F1348">
        <v>23</v>
      </c>
      <c r="G1348" t="s">
        <v>227</v>
      </c>
      <c r="H1348">
        <v>8188</v>
      </c>
      <c r="I1348" t="s">
        <v>9665</v>
      </c>
      <c r="J1348" t="s">
        <v>9664</v>
      </c>
      <c r="K1348" t="s">
        <v>9665</v>
      </c>
      <c r="L1348">
        <v>19470624</v>
      </c>
      <c r="M1348" t="s">
        <v>18308</v>
      </c>
      <c r="N1348">
        <v>230056</v>
      </c>
      <c r="O1348" t="s">
        <v>247</v>
      </c>
      <c r="Q1348" t="s">
        <v>248</v>
      </c>
      <c r="S1348" t="s">
        <v>8593</v>
      </c>
      <c r="T1348" t="s">
        <v>15121</v>
      </c>
      <c r="U1348" t="s">
        <v>227</v>
      </c>
      <c r="V1348" t="s">
        <v>18311</v>
      </c>
      <c r="X1348" t="s">
        <v>267</v>
      </c>
      <c r="Z1348" t="s">
        <v>229</v>
      </c>
      <c r="AG1348" t="s">
        <v>253</v>
      </c>
    </row>
    <row r="1349" spans="1:33">
      <c r="A1349" t="s">
        <v>18312</v>
      </c>
      <c r="B1349">
        <v>2933926</v>
      </c>
      <c r="C1349" t="s">
        <v>18313</v>
      </c>
      <c r="D1349" t="s">
        <v>18314</v>
      </c>
      <c r="E1349" t="s">
        <v>262</v>
      </c>
      <c r="F1349">
        <v>23</v>
      </c>
      <c r="G1349" t="s">
        <v>227</v>
      </c>
      <c r="H1349">
        <v>8188</v>
      </c>
      <c r="I1349" t="s">
        <v>9665</v>
      </c>
      <c r="J1349" t="s">
        <v>9664</v>
      </c>
      <c r="K1349" t="s">
        <v>9665</v>
      </c>
      <c r="L1349">
        <v>19701218</v>
      </c>
      <c r="M1349" t="s">
        <v>18312</v>
      </c>
      <c r="N1349">
        <v>230056</v>
      </c>
      <c r="O1349" t="s">
        <v>247</v>
      </c>
      <c r="Q1349" t="s">
        <v>248</v>
      </c>
      <c r="S1349" t="s">
        <v>8593</v>
      </c>
      <c r="T1349" t="s">
        <v>16514</v>
      </c>
      <c r="U1349" t="s">
        <v>227</v>
      </c>
      <c r="V1349" t="s">
        <v>18315</v>
      </c>
      <c r="X1349" t="s">
        <v>267</v>
      </c>
      <c r="Z1349" t="s">
        <v>229</v>
      </c>
      <c r="AG1349" t="s">
        <v>253</v>
      </c>
    </row>
    <row r="1350" spans="1:33">
      <c r="A1350" t="s">
        <v>18316</v>
      </c>
      <c r="B1350">
        <v>46517225</v>
      </c>
      <c r="C1350" t="s">
        <v>18317</v>
      </c>
      <c r="D1350" t="s">
        <v>18318</v>
      </c>
      <c r="E1350" t="s">
        <v>242</v>
      </c>
      <c r="F1350">
        <v>23</v>
      </c>
      <c r="G1350" t="s">
        <v>227</v>
      </c>
      <c r="H1350">
        <v>8188</v>
      </c>
      <c r="I1350" t="s">
        <v>9665</v>
      </c>
      <c r="J1350" t="s">
        <v>9664</v>
      </c>
      <c r="K1350" t="s">
        <v>9665</v>
      </c>
      <c r="L1350">
        <v>19870806</v>
      </c>
      <c r="M1350" t="s">
        <v>18316</v>
      </c>
      <c r="N1350">
        <v>230056</v>
      </c>
      <c r="O1350" t="s">
        <v>11921</v>
      </c>
      <c r="Q1350" t="s">
        <v>248</v>
      </c>
      <c r="S1350" t="s">
        <v>8593</v>
      </c>
      <c r="T1350" t="s">
        <v>18319</v>
      </c>
      <c r="U1350" t="s">
        <v>227</v>
      </c>
      <c r="V1350" t="s">
        <v>18320</v>
      </c>
      <c r="W1350" t="s">
        <v>18321</v>
      </c>
      <c r="X1350" t="s">
        <v>228</v>
      </c>
      <c r="Z1350" t="s">
        <v>229</v>
      </c>
      <c r="AG1350" t="s">
        <v>253</v>
      </c>
    </row>
    <row r="1351" spans="1:33">
      <c r="A1351" t="s">
        <v>18322</v>
      </c>
      <c r="B1351">
        <v>2935120</v>
      </c>
      <c r="C1351" t="s">
        <v>18323</v>
      </c>
      <c r="D1351" t="s">
        <v>18324</v>
      </c>
      <c r="E1351" t="s">
        <v>242</v>
      </c>
      <c r="F1351">
        <v>23</v>
      </c>
      <c r="G1351" t="s">
        <v>227</v>
      </c>
      <c r="H1351">
        <v>8188</v>
      </c>
      <c r="I1351" t="s">
        <v>9665</v>
      </c>
      <c r="J1351" t="s">
        <v>9664</v>
      </c>
      <c r="K1351" t="s">
        <v>9665</v>
      </c>
      <c r="L1351">
        <v>19840516</v>
      </c>
      <c r="M1351" t="s">
        <v>18322</v>
      </c>
      <c r="N1351">
        <v>230056</v>
      </c>
      <c r="O1351" t="s">
        <v>11921</v>
      </c>
      <c r="Q1351" t="s">
        <v>248</v>
      </c>
      <c r="S1351" t="s">
        <v>8593</v>
      </c>
      <c r="T1351" t="s">
        <v>18325</v>
      </c>
      <c r="U1351" t="s">
        <v>227</v>
      </c>
      <c r="V1351" t="s">
        <v>18326</v>
      </c>
      <c r="X1351" t="s">
        <v>228</v>
      </c>
      <c r="Z1351" t="s">
        <v>229</v>
      </c>
      <c r="AG1351" t="s">
        <v>253</v>
      </c>
    </row>
    <row r="1352" spans="1:33">
      <c r="A1352" t="s">
        <v>18327</v>
      </c>
      <c r="B1352">
        <v>2933421</v>
      </c>
      <c r="C1352" t="s">
        <v>18328</v>
      </c>
      <c r="D1352" t="s">
        <v>18329</v>
      </c>
      <c r="E1352" t="s">
        <v>242</v>
      </c>
      <c r="F1352">
        <v>23</v>
      </c>
      <c r="G1352" t="s">
        <v>227</v>
      </c>
      <c r="H1352">
        <v>8188</v>
      </c>
      <c r="I1352" t="s">
        <v>9665</v>
      </c>
      <c r="J1352" t="s">
        <v>9664</v>
      </c>
      <c r="K1352" t="s">
        <v>9665</v>
      </c>
      <c r="L1352">
        <v>19640121</v>
      </c>
      <c r="M1352" t="s">
        <v>18327</v>
      </c>
      <c r="N1352">
        <v>230056</v>
      </c>
      <c r="O1352" t="s">
        <v>247</v>
      </c>
      <c r="Q1352" t="s">
        <v>248</v>
      </c>
      <c r="S1352" t="s">
        <v>8593</v>
      </c>
      <c r="T1352" t="s">
        <v>17151</v>
      </c>
      <c r="U1352" t="s">
        <v>227</v>
      </c>
      <c r="V1352" t="s">
        <v>18330</v>
      </c>
      <c r="X1352" t="s">
        <v>267</v>
      </c>
      <c r="Z1352" t="s">
        <v>229</v>
      </c>
      <c r="AG1352" t="s">
        <v>253</v>
      </c>
    </row>
    <row r="1353" spans="1:33">
      <c r="A1353" t="s">
        <v>18331</v>
      </c>
      <c r="B1353">
        <v>34559430</v>
      </c>
      <c r="C1353" t="s">
        <v>18332</v>
      </c>
      <c r="D1353" t="s">
        <v>18333</v>
      </c>
      <c r="E1353" t="s">
        <v>262</v>
      </c>
      <c r="F1353">
        <v>23</v>
      </c>
      <c r="G1353" t="s">
        <v>227</v>
      </c>
      <c r="H1353">
        <v>8188</v>
      </c>
      <c r="I1353" t="s">
        <v>9665</v>
      </c>
      <c r="J1353" t="s">
        <v>9664</v>
      </c>
      <c r="K1353" t="s">
        <v>9665</v>
      </c>
      <c r="L1353">
        <v>19620518</v>
      </c>
      <c r="M1353" t="s">
        <v>18331</v>
      </c>
      <c r="N1353">
        <v>230056</v>
      </c>
      <c r="O1353" t="s">
        <v>247</v>
      </c>
      <c r="Q1353" t="s">
        <v>248</v>
      </c>
      <c r="S1353" t="s">
        <v>8593</v>
      </c>
      <c r="T1353" t="s">
        <v>15121</v>
      </c>
      <c r="U1353" t="s">
        <v>227</v>
      </c>
      <c r="V1353" t="s">
        <v>18334</v>
      </c>
      <c r="X1353" t="s">
        <v>267</v>
      </c>
      <c r="Z1353" t="s">
        <v>229</v>
      </c>
      <c r="AB1353" t="s">
        <v>227</v>
      </c>
      <c r="AD1353" t="s">
        <v>227</v>
      </c>
      <c r="AG1353" t="s">
        <v>253</v>
      </c>
    </row>
    <row r="1354" spans="1:33">
      <c r="A1354" t="s">
        <v>18335</v>
      </c>
      <c r="B1354">
        <v>2930418</v>
      </c>
      <c r="C1354" t="s">
        <v>18336</v>
      </c>
      <c r="D1354" t="s">
        <v>18337</v>
      </c>
      <c r="E1354" t="s">
        <v>262</v>
      </c>
      <c r="F1354">
        <v>23</v>
      </c>
      <c r="G1354" t="s">
        <v>227</v>
      </c>
      <c r="H1354">
        <v>8188</v>
      </c>
      <c r="I1354" t="s">
        <v>9665</v>
      </c>
      <c r="J1354" t="s">
        <v>9664</v>
      </c>
      <c r="K1354" t="s">
        <v>9665</v>
      </c>
      <c r="L1354">
        <v>19510121</v>
      </c>
      <c r="M1354" t="s">
        <v>18335</v>
      </c>
      <c r="N1354">
        <v>230056</v>
      </c>
      <c r="O1354" t="s">
        <v>247</v>
      </c>
      <c r="Q1354" t="s">
        <v>248</v>
      </c>
      <c r="S1354" t="s">
        <v>8593</v>
      </c>
      <c r="T1354" t="s">
        <v>3570</v>
      </c>
      <c r="U1354" t="s">
        <v>227</v>
      </c>
      <c r="V1354" t="s">
        <v>18338</v>
      </c>
      <c r="X1354" t="s">
        <v>349</v>
      </c>
      <c r="Z1354" t="s">
        <v>229</v>
      </c>
      <c r="AG1354" t="s">
        <v>253</v>
      </c>
    </row>
    <row r="1355" spans="1:33">
      <c r="A1355" t="s">
        <v>18339</v>
      </c>
      <c r="B1355">
        <v>2929527</v>
      </c>
      <c r="C1355" t="s">
        <v>18340</v>
      </c>
      <c r="D1355" t="s">
        <v>18341</v>
      </c>
      <c r="E1355" t="s">
        <v>242</v>
      </c>
      <c r="F1355">
        <v>23</v>
      </c>
      <c r="G1355" t="s">
        <v>227</v>
      </c>
      <c r="H1355">
        <v>8188</v>
      </c>
      <c r="I1355" t="s">
        <v>9665</v>
      </c>
      <c r="J1355" t="s">
        <v>9664</v>
      </c>
      <c r="K1355" t="s">
        <v>9665</v>
      </c>
      <c r="L1355">
        <v>19500525</v>
      </c>
      <c r="M1355" t="s">
        <v>18339</v>
      </c>
      <c r="N1355">
        <v>230056</v>
      </c>
      <c r="O1355" t="s">
        <v>247</v>
      </c>
      <c r="Q1355" t="s">
        <v>248</v>
      </c>
      <c r="S1355" t="s">
        <v>8593</v>
      </c>
      <c r="T1355" t="s">
        <v>16924</v>
      </c>
      <c r="U1355" t="s">
        <v>227</v>
      </c>
      <c r="V1355" t="s">
        <v>18342</v>
      </c>
      <c r="X1355" t="s">
        <v>349</v>
      </c>
      <c r="Z1355" t="s">
        <v>229</v>
      </c>
      <c r="AG1355" t="s">
        <v>253</v>
      </c>
    </row>
    <row r="1356" spans="1:33">
      <c r="A1356" t="s">
        <v>18343</v>
      </c>
      <c r="B1356">
        <v>88794541</v>
      </c>
      <c r="C1356" t="s">
        <v>18344</v>
      </c>
      <c r="D1356" t="s">
        <v>18345</v>
      </c>
      <c r="E1356" t="s">
        <v>242</v>
      </c>
      <c r="F1356">
        <v>23</v>
      </c>
      <c r="G1356" t="s">
        <v>227</v>
      </c>
      <c r="H1356">
        <v>8188</v>
      </c>
      <c r="I1356" t="s">
        <v>9665</v>
      </c>
      <c r="J1356" t="s">
        <v>9664</v>
      </c>
      <c r="K1356" t="s">
        <v>9665</v>
      </c>
      <c r="L1356">
        <v>19871022</v>
      </c>
      <c r="M1356" t="s">
        <v>18343</v>
      </c>
      <c r="N1356">
        <v>230056</v>
      </c>
      <c r="O1356" t="s">
        <v>247</v>
      </c>
      <c r="Q1356" t="s">
        <v>248</v>
      </c>
      <c r="S1356" t="s">
        <v>8593</v>
      </c>
      <c r="T1356" t="s">
        <v>15694</v>
      </c>
      <c r="U1356" t="s">
        <v>227</v>
      </c>
      <c r="V1356" t="s">
        <v>18346</v>
      </c>
      <c r="X1356" t="s">
        <v>267</v>
      </c>
      <c r="Z1356" t="s">
        <v>229</v>
      </c>
      <c r="AG1356" t="s">
        <v>253</v>
      </c>
    </row>
    <row r="1357" spans="1:33">
      <c r="A1357" t="s">
        <v>18347</v>
      </c>
      <c r="B1357">
        <v>2383117</v>
      </c>
      <c r="C1357" t="s">
        <v>18348</v>
      </c>
      <c r="D1357" t="s">
        <v>18349</v>
      </c>
      <c r="E1357" t="s">
        <v>242</v>
      </c>
      <c r="F1357">
        <v>23</v>
      </c>
      <c r="G1357" t="s">
        <v>227</v>
      </c>
      <c r="H1357">
        <v>8188</v>
      </c>
      <c r="I1357" t="s">
        <v>9665</v>
      </c>
      <c r="J1357" t="s">
        <v>9664</v>
      </c>
      <c r="K1357" t="s">
        <v>9665</v>
      </c>
      <c r="L1357">
        <v>19841227</v>
      </c>
      <c r="M1357" t="s">
        <v>18347</v>
      </c>
      <c r="N1357">
        <v>230056</v>
      </c>
      <c r="O1357" t="s">
        <v>247</v>
      </c>
      <c r="Q1357" t="s">
        <v>248</v>
      </c>
      <c r="S1357" t="s">
        <v>8593</v>
      </c>
      <c r="T1357" t="s">
        <v>9522</v>
      </c>
      <c r="U1357" t="s">
        <v>227</v>
      </c>
      <c r="V1357" t="s">
        <v>18350</v>
      </c>
      <c r="X1357" t="s">
        <v>267</v>
      </c>
      <c r="Z1357" t="s">
        <v>229</v>
      </c>
      <c r="AG1357" t="s">
        <v>253</v>
      </c>
    </row>
    <row r="1358" spans="1:33">
      <c r="A1358" t="s">
        <v>18351</v>
      </c>
      <c r="B1358">
        <v>72468936</v>
      </c>
      <c r="C1358" t="s">
        <v>18352</v>
      </c>
      <c r="D1358" t="s">
        <v>18353</v>
      </c>
      <c r="E1358" t="s">
        <v>262</v>
      </c>
      <c r="F1358">
        <v>23</v>
      </c>
      <c r="G1358" t="s">
        <v>227</v>
      </c>
      <c r="H1358">
        <v>30930</v>
      </c>
      <c r="I1358" t="s">
        <v>9676</v>
      </c>
      <c r="J1358" t="s">
        <v>9675</v>
      </c>
      <c r="K1358" t="s">
        <v>9676</v>
      </c>
      <c r="L1358">
        <v>19920410</v>
      </c>
      <c r="M1358" t="s">
        <v>18351</v>
      </c>
      <c r="N1358">
        <v>230446</v>
      </c>
      <c r="Q1358" t="s">
        <v>248</v>
      </c>
      <c r="S1358" t="s">
        <v>8593</v>
      </c>
      <c r="T1358" t="s">
        <v>381</v>
      </c>
      <c r="U1358" t="s">
        <v>227</v>
      </c>
      <c r="V1358" t="s">
        <v>18354</v>
      </c>
      <c r="X1358" t="s">
        <v>228</v>
      </c>
      <c r="Z1358" t="s">
        <v>229</v>
      </c>
      <c r="AB1358" t="s">
        <v>227</v>
      </c>
      <c r="AC1358" t="s">
        <v>18355</v>
      </c>
      <c r="AD1358" t="s">
        <v>227</v>
      </c>
      <c r="AF1358" t="s">
        <v>9676</v>
      </c>
      <c r="AG1358" t="s">
        <v>253</v>
      </c>
    </row>
    <row r="1359" spans="1:33">
      <c r="A1359" t="s">
        <v>18356</v>
      </c>
      <c r="B1359">
        <v>39374329</v>
      </c>
      <c r="C1359" t="s">
        <v>18357</v>
      </c>
      <c r="D1359" t="s">
        <v>18358</v>
      </c>
      <c r="E1359" t="s">
        <v>242</v>
      </c>
      <c r="F1359">
        <v>23</v>
      </c>
      <c r="G1359" t="s">
        <v>227</v>
      </c>
      <c r="H1359">
        <v>30930</v>
      </c>
      <c r="I1359" t="s">
        <v>9676</v>
      </c>
      <c r="J1359" t="s">
        <v>9675</v>
      </c>
      <c r="K1359" t="s">
        <v>9676</v>
      </c>
      <c r="L1359">
        <v>19940331</v>
      </c>
      <c r="M1359" t="s">
        <v>18356</v>
      </c>
      <c r="N1359">
        <v>230446</v>
      </c>
      <c r="Q1359" t="s">
        <v>248</v>
      </c>
      <c r="S1359" t="s">
        <v>8593</v>
      </c>
      <c r="T1359" t="s">
        <v>18359</v>
      </c>
      <c r="U1359" t="s">
        <v>227</v>
      </c>
      <c r="V1359" t="s">
        <v>18360</v>
      </c>
      <c r="X1359" t="s">
        <v>228</v>
      </c>
      <c r="Z1359" t="s">
        <v>229</v>
      </c>
      <c r="AB1359" t="s">
        <v>227</v>
      </c>
      <c r="AC1359" t="s">
        <v>18355</v>
      </c>
      <c r="AD1359" t="s">
        <v>227</v>
      </c>
      <c r="AF1359" t="s">
        <v>9676</v>
      </c>
      <c r="AG1359" t="s">
        <v>9677</v>
      </c>
    </row>
    <row r="1360" spans="1:33">
      <c r="A1360" t="s">
        <v>18361</v>
      </c>
      <c r="B1360">
        <v>20618118</v>
      </c>
      <c r="C1360" t="s">
        <v>9681</v>
      </c>
      <c r="D1360" t="s">
        <v>18362</v>
      </c>
      <c r="E1360" t="s">
        <v>242</v>
      </c>
      <c r="F1360">
        <v>23</v>
      </c>
      <c r="G1360" t="s">
        <v>227</v>
      </c>
      <c r="H1360">
        <v>30930</v>
      </c>
      <c r="I1360" t="s">
        <v>9676</v>
      </c>
      <c r="J1360" t="s">
        <v>9675</v>
      </c>
      <c r="K1360" t="s">
        <v>9676</v>
      </c>
      <c r="L1360">
        <v>19881210</v>
      </c>
      <c r="M1360" t="s">
        <v>18361</v>
      </c>
      <c r="N1360">
        <v>230446</v>
      </c>
      <c r="Q1360" t="s">
        <v>248</v>
      </c>
      <c r="S1360" t="s">
        <v>8593</v>
      </c>
      <c r="T1360" t="s">
        <v>18290</v>
      </c>
      <c r="U1360" t="s">
        <v>227</v>
      </c>
      <c r="V1360" t="s">
        <v>18363</v>
      </c>
      <c r="W1360" t="s">
        <v>18364</v>
      </c>
      <c r="X1360" t="s">
        <v>228</v>
      </c>
      <c r="Z1360" t="s">
        <v>229</v>
      </c>
      <c r="AA1360" t="s">
        <v>18365</v>
      </c>
      <c r="AB1360" t="s">
        <v>227</v>
      </c>
      <c r="AD1360" t="s">
        <v>227</v>
      </c>
      <c r="AF1360" t="s">
        <v>9676</v>
      </c>
      <c r="AG1360" t="s">
        <v>253</v>
      </c>
    </row>
    <row r="1361" spans="1:34">
      <c r="A1361" t="s">
        <v>18366</v>
      </c>
      <c r="B1361">
        <v>72066122</v>
      </c>
      <c r="C1361" t="s">
        <v>18367</v>
      </c>
      <c r="D1361" t="s">
        <v>18368</v>
      </c>
      <c r="E1361" t="s">
        <v>242</v>
      </c>
      <c r="F1361">
        <v>23</v>
      </c>
      <c r="G1361" t="s">
        <v>227</v>
      </c>
      <c r="H1361">
        <v>30930</v>
      </c>
      <c r="I1361" t="s">
        <v>9676</v>
      </c>
      <c r="J1361" t="s">
        <v>9675</v>
      </c>
      <c r="K1361" t="s">
        <v>9676</v>
      </c>
      <c r="L1361">
        <v>19921004</v>
      </c>
      <c r="M1361" t="s">
        <v>18366</v>
      </c>
      <c r="N1361">
        <v>230446</v>
      </c>
      <c r="Q1361" t="s">
        <v>248</v>
      </c>
      <c r="S1361" t="s">
        <v>8593</v>
      </c>
      <c r="T1361" t="s">
        <v>3478</v>
      </c>
      <c r="U1361" t="s">
        <v>227</v>
      </c>
      <c r="V1361" t="s">
        <v>18369</v>
      </c>
      <c r="X1361" t="s">
        <v>228</v>
      </c>
      <c r="Z1361" t="s">
        <v>229</v>
      </c>
      <c r="AC1361" t="s">
        <v>17703</v>
      </c>
      <c r="AF1361" t="s">
        <v>9676</v>
      </c>
      <c r="AG1361" t="s">
        <v>253</v>
      </c>
    </row>
    <row r="1362" spans="1:34">
      <c r="A1362" t="s">
        <v>18370</v>
      </c>
      <c r="B1362">
        <v>96969241</v>
      </c>
      <c r="C1362" t="s">
        <v>18371</v>
      </c>
      <c r="D1362" t="s">
        <v>18372</v>
      </c>
      <c r="E1362" t="s">
        <v>242</v>
      </c>
      <c r="F1362">
        <v>23</v>
      </c>
      <c r="G1362" t="s">
        <v>227</v>
      </c>
      <c r="H1362">
        <v>30930</v>
      </c>
      <c r="I1362" t="s">
        <v>9676</v>
      </c>
      <c r="J1362" t="s">
        <v>9675</v>
      </c>
      <c r="K1362" t="s">
        <v>9676</v>
      </c>
      <c r="L1362">
        <v>19901114</v>
      </c>
      <c r="M1362" t="s">
        <v>18370</v>
      </c>
      <c r="N1362">
        <v>230446</v>
      </c>
      <c r="Q1362" t="s">
        <v>248</v>
      </c>
      <c r="S1362" t="s">
        <v>8593</v>
      </c>
      <c r="T1362" t="s">
        <v>18373</v>
      </c>
      <c r="U1362" t="s">
        <v>227</v>
      </c>
      <c r="V1362" t="s">
        <v>18374</v>
      </c>
      <c r="X1362" t="s">
        <v>228</v>
      </c>
      <c r="Z1362" t="s">
        <v>229</v>
      </c>
      <c r="AB1362" t="s">
        <v>227</v>
      </c>
      <c r="AD1362" t="s">
        <v>227</v>
      </c>
      <c r="AF1362" t="s">
        <v>9676</v>
      </c>
      <c r="AG1362" t="s">
        <v>253</v>
      </c>
    </row>
    <row r="1363" spans="1:34">
      <c r="A1363" t="s">
        <v>18375</v>
      </c>
      <c r="B1363">
        <v>72035421</v>
      </c>
      <c r="C1363" t="s">
        <v>18376</v>
      </c>
      <c r="D1363" t="s">
        <v>18377</v>
      </c>
      <c r="E1363" t="s">
        <v>242</v>
      </c>
      <c r="F1363">
        <v>23</v>
      </c>
      <c r="G1363" t="s">
        <v>227</v>
      </c>
      <c r="H1363">
        <v>30930</v>
      </c>
      <c r="I1363" t="s">
        <v>9676</v>
      </c>
      <c r="J1363" t="s">
        <v>9675</v>
      </c>
      <c r="K1363" t="s">
        <v>9676</v>
      </c>
      <c r="L1363">
        <v>19921014</v>
      </c>
      <c r="M1363" t="s">
        <v>18375</v>
      </c>
      <c r="N1363">
        <v>230446</v>
      </c>
      <c r="Q1363" t="s">
        <v>248</v>
      </c>
      <c r="S1363" t="s">
        <v>8593</v>
      </c>
      <c r="T1363" t="s">
        <v>11939</v>
      </c>
      <c r="U1363" t="s">
        <v>227</v>
      </c>
      <c r="V1363" t="s">
        <v>18378</v>
      </c>
      <c r="X1363" t="s">
        <v>228</v>
      </c>
      <c r="Z1363" t="s">
        <v>229</v>
      </c>
      <c r="AC1363" t="s">
        <v>15988</v>
      </c>
      <c r="AF1363" t="s">
        <v>9676</v>
      </c>
      <c r="AG1363" t="s">
        <v>253</v>
      </c>
    </row>
    <row r="1364" spans="1:34">
      <c r="A1364" t="s">
        <v>18379</v>
      </c>
      <c r="B1364">
        <v>39062424</v>
      </c>
      <c r="C1364" t="s">
        <v>18380</v>
      </c>
      <c r="D1364" t="s">
        <v>18381</v>
      </c>
      <c r="E1364" t="s">
        <v>242</v>
      </c>
      <c r="F1364">
        <v>23</v>
      </c>
      <c r="G1364" t="s">
        <v>227</v>
      </c>
      <c r="H1364">
        <v>30930</v>
      </c>
      <c r="I1364" t="s">
        <v>9676</v>
      </c>
      <c r="J1364" t="s">
        <v>9675</v>
      </c>
      <c r="K1364" t="s">
        <v>9676</v>
      </c>
      <c r="L1364">
        <v>19950404</v>
      </c>
      <c r="M1364" t="s">
        <v>18379</v>
      </c>
      <c r="N1364">
        <v>230446</v>
      </c>
      <c r="Q1364" t="s">
        <v>248</v>
      </c>
      <c r="S1364" t="s">
        <v>8593</v>
      </c>
      <c r="T1364" t="s">
        <v>18382</v>
      </c>
      <c r="U1364" t="s">
        <v>227</v>
      </c>
      <c r="V1364" t="s">
        <v>18383</v>
      </c>
      <c r="X1364" t="s">
        <v>228</v>
      </c>
      <c r="Z1364" t="s">
        <v>229</v>
      </c>
      <c r="AB1364" t="s">
        <v>227</v>
      </c>
      <c r="AC1364" t="s">
        <v>18384</v>
      </c>
      <c r="AD1364" t="s">
        <v>227</v>
      </c>
      <c r="AF1364" t="s">
        <v>9676</v>
      </c>
      <c r="AG1364" t="s">
        <v>9677</v>
      </c>
    </row>
    <row r="1365" spans="1:34">
      <c r="A1365" t="s">
        <v>18736</v>
      </c>
      <c r="B1365">
        <v>85743027</v>
      </c>
      <c r="C1365" t="s">
        <v>18737</v>
      </c>
      <c r="D1365" t="s">
        <v>18738</v>
      </c>
      <c r="E1365" t="s">
        <v>242</v>
      </c>
      <c r="F1365">
        <v>23</v>
      </c>
      <c r="G1365" t="s">
        <v>227</v>
      </c>
      <c r="H1365">
        <v>26768</v>
      </c>
      <c r="I1365" t="s">
        <v>18739</v>
      </c>
      <c r="J1365" t="s">
        <v>18740</v>
      </c>
      <c r="K1365" t="s">
        <v>18741</v>
      </c>
      <c r="L1365">
        <v>19640225</v>
      </c>
      <c r="M1365" t="s">
        <v>18736</v>
      </c>
      <c r="N1365">
        <v>230383</v>
      </c>
      <c r="Q1365" t="s">
        <v>248</v>
      </c>
      <c r="S1365" t="s">
        <v>8593</v>
      </c>
      <c r="T1365" t="s">
        <v>18742</v>
      </c>
      <c r="U1365" t="s">
        <v>227</v>
      </c>
      <c r="V1365" t="s">
        <v>18743</v>
      </c>
      <c r="X1365" t="s">
        <v>228</v>
      </c>
      <c r="Z1365" t="s">
        <v>229</v>
      </c>
      <c r="AG1365" t="s">
        <v>253</v>
      </c>
    </row>
    <row r="1366" spans="1:34">
      <c r="A1366" t="s">
        <v>18744</v>
      </c>
      <c r="B1366">
        <v>97786037</v>
      </c>
      <c r="C1366" t="s">
        <v>18745</v>
      </c>
      <c r="D1366" t="s">
        <v>18746</v>
      </c>
      <c r="E1366" t="s">
        <v>242</v>
      </c>
      <c r="F1366">
        <v>23</v>
      </c>
      <c r="G1366" t="s">
        <v>227</v>
      </c>
      <c r="H1366">
        <v>26768</v>
      </c>
      <c r="I1366" t="s">
        <v>18739</v>
      </c>
      <c r="J1366" t="s">
        <v>18740</v>
      </c>
      <c r="K1366" t="s">
        <v>18741</v>
      </c>
      <c r="L1366">
        <v>19910903</v>
      </c>
      <c r="M1366" t="s">
        <v>18744</v>
      </c>
      <c r="N1366">
        <v>230383</v>
      </c>
      <c r="Q1366" t="s">
        <v>248</v>
      </c>
      <c r="S1366" t="s">
        <v>8593</v>
      </c>
      <c r="T1366" t="s">
        <v>18747</v>
      </c>
      <c r="U1366" t="s">
        <v>227</v>
      </c>
      <c r="V1366" t="s">
        <v>18748</v>
      </c>
      <c r="X1366" t="s">
        <v>228</v>
      </c>
      <c r="Z1366" t="s">
        <v>229</v>
      </c>
      <c r="AB1366" t="s">
        <v>2463</v>
      </c>
      <c r="AD1366" t="s">
        <v>2463</v>
      </c>
      <c r="AG1366" t="s">
        <v>253</v>
      </c>
    </row>
    <row r="1367" spans="1:34">
      <c r="A1367" t="s">
        <v>18749</v>
      </c>
      <c r="B1367">
        <v>52525827</v>
      </c>
      <c r="C1367" t="s">
        <v>18750</v>
      </c>
      <c r="D1367" t="s">
        <v>18751</v>
      </c>
      <c r="E1367" t="s">
        <v>262</v>
      </c>
      <c r="F1367">
        <v>23</v>
      </c>
      <c r="G1367" t="s">
        <v>227</v>
      </c>
      <c r="H1367">
        <v>26768</v>
      </c>
      <c r="I1367" t="s">
        <v>18739</v>
      </c>
      <c r="J1367" t="s">
        <v>18740</v>
      </c>
      <c r="K1367" t="s">
        <v>18741</v>
      </c>
      <c r="L1367">
        <v>19691202</v>
      </c>
      <c r="M1367" t="s">
        <v>18749</v>
      </c>
      <c r="N1367">
        <v>230383</v>
      </c>
      <c r="Q1367" t="s">
        <v>248</v>
      </c>
      <c r="S1367" t="s">
        <v>8593</v>
      </c>
      <c r="T1367" t="s">
        <v>18752</v>
      </c>
      <c r="U1367" t="s">
        <v>560</v>
      </c>
      <c r="V1367" t="s">
        <v>18753</v>
      </c>
      <c r="X1367" t="s">
        <v>228</v>
      </c>
      <c r="Z1367" t="s">
        <v>229</v>
      </c>
      <c r="AF1367" t="s">
        <v>18754</v>
      </c>
      <c r="AG1367" t="s">
        <v>18755</v>
      </c>
      <c r="AH1367" t="s">
        <v>18756</v>
      </c>
    </row>
    <row r="1368" spans="1:34">
      <c r="A1368" t="s">
        <v>18757</v>
      </c>
      <c r="B1368">
        <v>2926524</v>
      </c>
      <c r="C1368" t="s">
        <v>18758</v>
      </c>
      <c r="D1368" t="s">
        <v>18759</v>
      </c>
      <c r="E1368" t="s">
        <v>262</v>
      </c>
      <c r="F1368">
        <v>23</v>
      </c>
      <c r="G1368" t="s">
        <v>227</v>
      </c>
      <c r="H1368">
        <v>26768</v>
      </c>
      <c r="I1368" t="s">
        <v>18739</v>
      </c>
      <c r="J1368" t="s">
        <v>18740</v>
      </c>
      <c r="K1368" t="s">
        <v>18741</v>
      </c>
      <c r="L1368">
        <v>19601110</v>
      </c>
      <c r="M1368" t="s">
        <v>18757</v>
      </c>
      <c r="N1368">
        <v>230383</v>
      </c>
      <c r="Q1368" t="s">
        <v>248</v>
      </c>
      <c r="S1368" t="s">
        <v>8593</v>
      </c>
      <c r="T1368" t="s">
        <v>18382</v>
      </c>
      <c r="U1368" t="s">
        <v>227</v>
      </c>
      <c r="V1368" t="s">
        <v>18760</v>
      </c>
      <c r="W1368" t="s">
        <v>18761</v>
      </c>
      <c r="X1368" t="s">
        <v>228</v>
      </c>
      <c r="Z1368" t="s">
        <v>229</v>
      </c>
      <c r="AA1368" t="s">
        <v>283</v>
      </c>
      <c r="AF1368" t="s">
        <v>18754</v>
      </c>
      <c r="AG1368" t="s">
        <v>18755</v>
      </c>
      <c r="AH1368" t="s">
        <v>18756</v>
      </c>
    </row>
    <row r="1369" spans="1:34">
      <c r="A1369" t="s">
        <v>18762</v>
      </c>
      <c r="B1369">
        <v>84319328</v>
      </c>
      <c r="C1369" t="s">
        <v>18763</v>
      </c>
      <c r="D1369" t="s">
        <v>18764</v>
      </c>
      <c r="E1369" t="s">
        <v>242</v>
      </c>
      <c r="F1369">
        <v>23</v>
      </c>
      <c r="G1369" t="s">
        <v>227</v>
      </c>
      <c r="H1369">
        <v>26768</v>
      </c>
      <c r="I1369" t="s">
        <v>18739</v>
      </c>
      <c r="J1369" t="s">
        <v>18740</v>
      </c>
      <c r="K1369" t="s">
        <v>18741</v>
      </c>
      <c r="L1369">
        <v>19860919</v>
      </c>
      <c r="M1369" t="s">
        <v>18762</v>
      </c>
      <c r="N1369">
        <v>230383</v>
      </c>
      <c r="Q1369" t="s">
        <v>248</v>
      </c>
      <c r="S1369" t="s">
        <v>8593</v>
      </c>
      <c r="T1369" t="s">
        <v>18765</v>
      </c>
      <c r="U1369" t="s">
        <v>227</v>
      </c>
      <c r="V1369" t="s">
        <v>18766</v>
      </c>
      <c r="W1369" t="s">
        <v>18767</v>
      </c>
      <c r="X1369" t="s">
        <v>228</v>
      </c>
      <c r="Z1369" t="s">
        <v>229</v>
      </c>
      <c r="AG1369" t="s">
        <v>253</v>
      </c>
    </row>
    <row r="1370" spans="1:34">
      <c r="A1370" t="s">
        <v>18768</v>
      </c>
      <c r="B1370">
        <v>85743330</v>
      </c>
      <c r="C1370" t="s">
        <v>18769</v>
      </c>
      <c r="D1370" t="s">
        <v>18770</v>
      </c>
      <c r="E1370" t="s">
        <v>242</v>
      </c>
      <c r="F1370">
        <v>23</v>
      </c>
      <c r="G1370" t="s">
        <v>227</v>
      </c>
      <c r="H1370">
        <v>26768</v>
      </c>
      <c r="I1370" t="s">
        <v>18739</v>
      </c>
      <c r="J1370" t="s">
        <v>18740</v>
      </c>
      <c r="K1370" t="s">
        <v>18741</v>
      </c>
      <c r="L1370">
        <v>19761226</v>
      </c>
      <c r="M1370" t="s">
        <v>18768</v>
      </c>
      <c r="N1370">
        <v>230383</v>
      </c>
      <c r="Q1370" t="s">
        <v>248</v>
      </c>
      <c r="S1370" t="s">
        <v>8593</v>
      </c>
      <c r="T1370" t="s">
        <v>18771</v>
      </c>
      <c r="U1370" t="s">
        <v>560</v>
      </c>
      <c r="V1370" t="s">
        <v>18772</v>
      </c>
      <c r="W1370" t="s">
        <v>18773</v>
      </c>
      <c r="X1370" t="s">
        <v>228</v>
      </c>
      <c r="Z1370" t="s">
        <v>229</v>
      </c>
      <c r="AG1370" t="s">
        <v>253</v>
      </c>
    </row>
    <row r="1371" spans="1:34">
      <c r="A1371" t="s">
        <v>18774</v>
      </c>
      <c r="B1371">
        <v>59167230</v>
      </c>
      <c r="C1371" t="s">
        <v>18775</v>
      </c>
      <c r="D1371" t="s">
        <v>18776</v>
      </c>
      <c r="E1371" t="s">
        <v>242</v>
      </c>
      <c r="F1371">
        <v>23</v>
      </c>
      <c r="G1371" t="s">
        <v>227</v>
      </c>
      <c r="H1371">
        <v>26768</v>
      </c>
      <c r="I1371" t="s">
        <v>18739</v>
      </c>
      <c r="J1371" t="s">
        <v>18740</v>
      </c>
      <c r="K1371" t="s">
        <v>18741</v>
      </c>
      <c r="L1371">
        <v>19761121</v>
      </c>
      <c r="M1371" t="s">
        <v>18774</v>
      </c>
      <c r="N1371">
        <v>230383</v>
      </c>
      <c r="Q1371" t="s">
        <v>248</v>
      </c>
      <c r="S1371" t="s">
        <v>8593</v>
      </c>
      <c r="T1371" t="s">
        <v>18777</v>
      </c>
      <c r="U1371" t="s">
        <v>560</v>
      </c>
      <c r="V1371" t="s">
        <v>18778</v>
      </c>
      <c r="X1371" t="s">
        <v>228</v>
      </c>
      <c r="Z1371" t="s">
        <v>229</v>
      </c>
      <c r="AG1371" t="s">
        <v>253</v>
      </c>
    </row>
    <row r="1372" spans="1:34">
      <c r="A1372" t="s">
        <v>18779</v>
      </c>
      <c r="B1372">
        <v>16315622</v>
      </c>
      <c r="C1372" t="s">
        <v>18780</v>
      </c>
      <c r="D1372" t="s">
        <v>18781</v>
      </c>
      <c r="E1372" t="s">
        <v>242</v>
      </c>
      <c r="F1372">
        <v>23</v>
      </c>
      <c r="G1372" t="s">
        <v>227</v>
      </c>
      <c r="H1372">
        <v>26768</v>
      </c>
      <c r="I1372" t="s">
        <v>18739</v>
      </c>
      <c r="J1372" t="s">
        <v>18740</v>
      </c>
      <c r="K1372" t="s">
        <v>18741</v>
      </c>
      <c r="L1372">
        <v>19901220</v>
      </c>
      <c r="M1372" t="s">
        <v>18779</v>
      </c>
      <c r="N1372">
        <v>230383</v>
      </c>
      <c r="Q1372" t="s">
        <v>248</v>
      </c>
      <c r="S1372" t="s">
        <v>8593</v>
      </c>
      <c r="T1372" t="s">
        <v>18747</v>
      </c>
      <c r="U1372" t="s">
        <v>227</v>
      </c>
      <c r="V1372" t="s">
        <v>18782</v>
      </c>
      <c r="W1372" t="s">
        <v>18783</v>
      </c>
      <c r="X1372" t="s">
        <v>228</v>
      </c>
      <c r="Z1372" t="s">
        <v>229</v>
      </c>
      <c r="AA1372" t="s">
        <v>283</v>
      </c>
      <c r="AF1372" t="s">
        <v>18754</v>
      </c>
      <c r="AG1372" t="s">
        <v>18755</v>
      </c>
    </row>
    <row r="1373" spans="1:34">
      <c r="A1373" t="s">
        <v>18784</v>
      </c>
      <c r="B1373">
        <v>85743229</v>
      </c>
      <c r="C1373" t="s">
        <v>18785</v>
      </c>
      <c r="D1373" t="s">
        <v>18786</v>
      </c>
      <c r="E1373" t="s">
        <v>262</v>
      </c>
      <c r="F1373">
        <v>23</v>
      </c>
      <c r="G1373" t="s">
        <v>227</v>
      </c>
      <c r="H1373">
        <v>26768</v>
      </c>
      <c r="I1373" t="s">
        <v>18739</v>
      </c>
      <c r="J1373" t="s">
        <v>18740</v>
      </c>
      <c r="K1373" t="s">
        <v>18741</v>
      </c>
      <c r="L1373">
        <v>19880522</v>
      </c>
      <c r="M1373" t="s">
        <v>18784</v>
      </c>
      <c r="N1373">
        <v>230383</v>
      </c>
      <c r="Q1373" t="s">
        <v>248</v>
      </c>
      <c r="S1373" t="s">
        <v>8593</v>
      </c>
      <c r="T1373" t="s">
        <v>18787</v>
      </c>
      <c r="U1373" t="s">
        <v>560</v>
      </c>
      <c r="V1373" t="s">
        <v>18788</v>
      </c>
      <c r="X1373" t="s">
        <v>228</v>
      </c>
      <c r="Z1373" t="s">
        <v>229</v>
      </c>
      <c r="AG1373" t="s">
        <v>253</v>
      </c>
    </row>
    <row r="1374" spans="1:34">
      <c r="A1374" t="s">
        <v>18789</v>
      </c>
      <c r="B1374">
        <v>85743431</v>
      </c>
      <c r="C1374" t="s">
        <v>18790</v>
      </c>
      <c r="D1374" t="s">
        <v>18791</v>
      </c>
      <c r="E1374" t="s">
        <v>242</v>
      </c>
      <c r="F1374">
        <v>23</v>
      </c>
      <c r="G1374" t="s">
        <v>227</v>
      </c>
      <c r="H1374">
        <v>26768</v>
      </c>
      <c r="I1374" t="s">
        <v>18739</v>
      </c>
      <c r="J1374" t="s">
        <v>18740</v>
      </c>
      <c r="K1374" t="s">
        <v>18741</v>
      </c>
      <c r="L1374">
        <v>19700925</v>
      </c>
      <c r="M1374" t="s">
        <v>18789</v>
      </c>
      <c r="N1374">
        <v>230383</v>
      </c>
      <c r="Q1374" t="s">
        <v>248</v>
      </c>
      <c r="S1374" t="s">
        <v>8593</v>
      </c>
      <c r="T1374" t="s">
        <v>18792</v>
      </c>
      <c r="U1374" t="s">
        <v>560</v>
      </c>
      <c r="V1374" t="s">
        <v>18793</v>
      </c>
      <c r="X1374" t="s">
        <v>228</v>
      </c>
      <c r="Z1374" t="s">
        <v>229</v>
      </c>
      <c r="AG1374" t="s">
        <v>253</v>
      </c>
    </row>
    <row r="1375" spans="1:34">
      <c r="A1375" t="s">
        <v>18794</v>
      </c>
      <c r="B1375">
        <v>85742733</v>
      </c>
      <c r="C1375" t="s">
        <v>18795</v>
      </c>
      <c r="D1375" t="s">
        <v>18796</v>
      </c>
      <c r="E1375" t="s">
        <v>242</v>
      </c>
      <c r="F1375">
        <v>23</v>
      </c>
      <c r="G1375" t="s">
        <v>227</v>
      </c>
      <c r="H1375">
        <v>26768</v>
      </c>
      <c r="I1375" t="s">
        <v>18739</v>
      </c>
      <c r="J1375" t="s">
        <v>18740</v>
      </c>
      <c r="K1375" t="s">
        <v>18741</v>
      </c>
      <c r="L1375">
        <v>19770116</v>
      </c>
      <c r="M1375" t="s">
        <v>18794</v>
      </c>
      <c r="N1375">
        <v>230383</v>
      </c>
      <c r="Q1375" t="s">
        <v>248</v>
      </c>
      <c r="S1375" t="s">
        <v>8593</v>
      </c>
      <c r="T1375" t="s">
        <v>18797</v>
      </c>
      <c r="U1375" t="s">
        <v>227</v>
      </c>
      <c r="V1375" t="s">
        <v>18798</v>
      </c>
      <c r="X1375" t="s">
        <v>228</v>
      </c>
      <c r="Z1375" t="s">
        <v>229</v>
      </c>
      <c r="AG1375" t="s">
        <v>253</v>
      </c>
    </row>
    <row r="1376" spans="1:34">
      <c r="A1376" t="s">
        <v>18956</v>
      </c>
      <c r="B1376">
        <v>2925927</v>
      </c>
      <c r="C1376" t="s">
        <v>9824</v>
      </c>
      <c r="D1376" t="s">
        <v>18957</v>
      </c>
      <c r="E1376" t="s">
        <v>242</v>
      </c>
      <c r="F1376">
        <v>23</v>
      </c>
      <c r="G1376" t="s">
        <v>227</v>
      </c>
      <c r="H1376">
        <v>19075</v>
      </c>
      <c r="I1376" t="s">
        <v>9820</v>
      </c>
      <c r="J1376" t="s">
        <v>9819</v>
      </c>
      <c r="K1376" t="s">
        <v>9821</v>
      </c>
      <c r="L1376">
        <v>19640211</v>
      </c>
      <c r="M1376" t="s">
        <v>18956</v>
      </c>
      <c r="N1376">
        <v>230051</v>
      </c>
      <c r="Q1376" t="s">
        <v>248</v>
      </c>
      <c r="S1376" t="s">
        <v>8593</v>
      </c>
      <c r="T1376" t="s">
        <v>18958</v>
      </c>
      <c r="U1376" t="s">
        <v>227</v>
      </c>
      <c r="V1376" t="s">
        <v>18959</v>
      </c>
      <c r="X1376" t="s">
        <v>228</v>
      </c>
      <c r="Z1376" t="s">
        <v>229</v>
      </c>
      <c r="AA1376" t="s">
        <v>283</v>
      </c>
    </row>
    <row r="1377" spans="1:33">
      <c r="A1377" t="s">
        <v>18960</v>
      </c>
      <c r="B1377">
        <v>80315421</v>
      </c>
      <c r="C1377" t="s">
        <v>18961</v>
      </c>
      <c r="D1377" t="s">
        <v>18962</v>
      </c>
      <c r="E1377" t="s">
        <v>242</v>
      </c>
      <c r="F1377">
        <v>23</v>
      </c>
      <c r="G1377" t="s">
        <v>227</v>
      </c>
      <c r="H1377">
        <v>19075</v>
      </c>
      <c r="I1377" t="s">
        <v>9820</v>
      </c>
      <c r="J1377" t="s">
        <v>9819</v>
      </c>
      <c r="K1377" t="s">
        <v>9821</v>
      </c>
      <c r="L1377">
        <v>19670731</v>
      </c>
      <c r="M1377" t="s">
        <v>18960</v>
      </c>
      <c r="N1377">
        <v>230051</v>
      </c>
      <c r="Q1377" t="s">
        <v>248</v>
      </c>
      <c r="S1377" t="s">
        <v>8593</v>
      </c>
      <c r="T1377" t="s">
        <v>9527</v>
      </c>
      <c r="U1377" t="s">
        <v>227</v>
      </c>
      <c r="V1377" t="s">
        <v>18963</v>
      </c>
      <c r="X1377" t="s">
        <v>228</v>
      </c>
      <c r="Z1377" t="s">
        <v>229</v>
      </c>
      <c r="AG1377" t="s">
        <v>253</v>
      </c>
    </row>
    <row r="1378" spans="1:33">
      <c r="A1378" t="s">
        <v>18964</v>
      </c>
      <c r="B1378">
        <v>2926827</v>
      </c>
      <c r="C1378" t="s">
        <v>18965</v>
      </c>
      <c r="D1378" t="s">
        <v>18966</v>
      </c>
      <c r="E1378" t="s">
        <v>242</v>
      </c>
      <c r="F1378">
        <v>23</v>
      </c>
      <c r="G1378" t="s">
        <v>227</v>
      </c>
      <c r="H1378">
        <v>19075</v>
      </c>
      <c r="I1378" t="s">
        <v>9820</v>
      </c>
      <c r="J1378" t="s">
        <v>9819</v>
      </c>
      <c r="K1378" t="s">
        <v>9821</v>
      </c>
      <c r="L1378">
        <v>19810610</v>
      </c>
      <c r="M1378" t="s">
        <v>18964</v>
      </c>
      <c r="N1378">
        <v>230051</v>
      </c>
      <c r="Q1378" t="s">
        <v>248</v>
      </c>
      <c r="S1378" t="s">
        <v>8593</v>
      </c>
      <c r="T1378" t="s">
        <v>18967</v>
      </c>
      <c r="U1378" t="s">
        <v>227</v>
      </c>
      <c r="V1378" t="s">
        <v>18968</v>
      </c>
      <c r="X1378" t="s">
        <v>228</v>
      </c>
      <c r="Z1378" t="s">
        <v>229</v>
      </c>
      <c r="AA1378" t="s">
        <v>283</v>
      </c>
    </row>
    <row r="1379" spans="1:33">
      <c r="A1379" t="s">
        <v>18969</v>
      </c>
      <c r="B1379">
        <v>96806231</v>
      </c>
      <c r="C1379" t="s">
        <v>18970</v>
      </c>
      <c r="D1379" t="s">
        <v>18971</v>
      </c>
      <c r="E1379" t="s">
        <v>242</v>
      </c>
      <c r="F1379">
        <v>23</v>
      </c>
      <c r="G1379" t="s">
        <v>227</v>
      </c>
      <c r="H1379">
        <v>19075</v>
      </c>
      <c r="I1379" t="s">
        <v>9820</v>
      </c>
      <c r="J1379" t="s">
        <v>9819</v>
      </c>
      <c r="K1379" t="s">
        <v>9821</v>
      </c>
      <c r="L1379">
        <v>19710320</v>
      </c>
      <c r="M1379" t="s">
        <v>18969</v>
      </c>
      <c r="N1379">
        <v>230051</v>
      </c>
      <c r="Q1379" t="s">
        <v>248</v>
      </c>
      <c r="S1379" t="s">
        <v>8593</v>
      </c>
      <c r="T1379" t="s">
        <v>18958</v>
      </c>
      <c r="U1379" t="s">
        <v>227</v>
      </c>
      <c r="V1379" t="s">
        <v>18972</v>
      </c>
      <c r="X1379" t="s">
        <v>228</v>
      </c>
      <c r="Z1379" t="s">
        <v>229</v>
      </c>
      <c r="AB1379" t="s">
        <v>227</v>
      </c>
      <c r="AD1379" t="s">
        <v>227</v>
      </c>
      <c r="AG1379" t="s">
        <v>253</v>
      </c>
    </row>
    <row r="1380" spans="1:33">
      <c r="A1380" t="s">
        <v>18973</v>
      </c>
      <c r="B1380">
        <v>2925826</v>
      </c>
      <c r="C1380" t="s">
        <v>18974</v>
      </c>
      <c r="D1380" t="s">
        <v>18975</v>
      </c>
      <c r="E1380" t="s">
        <v>242</v>
      </c>
      <c r="F1380">
        <v>23</v>
      </c>
      <c r="G1380" t="s">
        <v>227</v>
      </c>
      <c r="H1380">
        <v>19075</v>
      </c>
      <c r="I1380" t="s">
        <v>9820</v>
      </c>
      <c r="J1380" t="s">
        <v>9819</v>
      </c>
      <c r="K1380" t="s">
        <v>9821</v>
      </c>
      <c r="L1380">
        <v>19530824</v>
      </c>
      <c r="M1380" t="s">
        <v>18973</v>
      </c>
      <c r="N1380">
        <v>230051</v>
      </c>
      <c r="Q1380" t="s">
        <v>248</v>
      </c>
      <c r="S1380" t="s">
        <v>8593</v>
      </c>
      <c r="T1380" t="s">
        <v>17288</v>
      </c>
      <c r="U1380" t="s">
        <v>227</v>
      </c>
      <c r="V1380" t="s">
        <v>18976</v>
      </c>
      <c r="X1380" t="s">
        <v>228</v>
      </c>
      <c r="Z1380" t="s">
        <v>229</v>
      </c>
      <c r="AA1380" t="s">
        <v>283</v>
      </c>
    </row>
    <row r="1381" spans="1:33">
      <c r="A1381" t="s">
        <v>18977</v>
      </c>
      <c r="B1381">
        <v>2926928</v>
      </c>
      <c r="C1381" t="s">
        <v>18978</v>
      </c>
      <c r="D1381" t="s">
        <v>18979</v>
      </c>
      <c r="E1381" t="s">
        <v>242</v>
      </c>
      <c r="F1381">
        <v>23</v>
      </c>
      <c r="G1381" t="s">
        <v>227</v>
      </c>
      <c r="H1381">
        <v>19075</v>
      </c>
      <c r="I1381" t="s">
        <v>9820</v>
      </c>
      <c r="J1381" t="s">
        <v>9819</v>
      </c>
      <c r="K1381" t="s">
        <v>9821</v>
      </c>
      <c r="L1381">
        <v>19710925</v>
      </c>
      <c r="M1381" t="s">
        <v>18977</v>
      </c>
      <c r="N1381">
        <v>230051</v>
      </c>
      <c r="Q1381" t="s">
        <v>248</v>
      </c>
      <c r="S1381" t="s">
        <v>8593</v>
      </c>
      <c r="T1381" t="s">
        <v>18980</v>
      </c>
      <c r="U1381" t="s">
        <v>227</v>
      </c>
      <c r="V1381" t="s">
        <v>18981</v>
      </c>
      <c r="X1381" t="s">
        <v>228</v>
      </c>
      <c r="Z1381" t="s">
        <v>229</v>
      </c>
      <c r="AA1381" t="s">
        <v>283</v>
      </c>
    </row>
    <row r="1382" spans="1:33">
      <c r="A1382" t="s">
        <v>18982</v>
      </c>
      <c r="B1382">
        <v>96806433</v>
      </c>
      <c r="C1382" t="s">
        <v>18983</v>
      </c>
      <c r="D1382" t="s">
        <v>18984</v>
      </c>
      <c r="E1382" t="s">
        <v>262</v>
      </c>
      <c r="F1382">
        <v>23</v>
      </c>
      <c r="G1382" t="s">
        <v>227</v>
      </c>
      <c r="H1382">
        <v>19075</v>
      </c>
      <c r="I1382" t="s">
        <v>9820</v>
      </c>
      <c r="J1382" t="s">
        <v>9819</v>
      </c>
      <c r="K1382" t="s">
        <v>9821</v>
      </c>
      <c r="L1382">
        <v>19790830</v>
      </c>
      <c r="M1382" t="s">
        <v>18982</v>
      </c>
      <c r="N1382">
        <v>230051</v>
      </c>
      <c r="Q1382" t="s">
        <v>248</v>
      </c>
      <c r="S1382" t="s">
        <v>8593</v>
      </c>
      <c r="T1382" t="s">
        <v>18985</v>
      </c>
      <c r="U1382" t="s">
        <v>227</v>
      </c>
      <c r="V1382" t="s">
        <v>18986</v>
      </c>
      <c r="X1382" t="s">
        <v>228</v>
      </c>
      <c r="Z1382" t="s">
        <v>229</v>
      </c>
      <c r="AB1382" t="s">
        <v>227</v>
      </c>
      <c r="AD1382" t="s">
        <v>227</v>
      </c>
      <c r="AG1382" t="s">
        <v>253</v>
      </c>
    </row>
    <row r="1383" spans="1:33">
      <c r="A1383" t="s">
        <v>18987</v>
      </c>
      <c r="B1383">
        <v>46480628</v>
      </c>
      <c r="C1383" t="s">
        <v>18988</v>
      </c>
      <c r="D1383" t="s">
        <v>18989</v>
      </c>
      <c r="E1383" t="s">
        <v>242</v>
      </c>
      <c r="F1383">
        <v>23</v>
      </c>
      <c r="G1383" t="s">
        <v>227</v>
      </c>
      <c r="H1383">
        <v>19075</v>
      </c>
      <c r="I1383" t="s">
        <v>9820</v>
      </c>
      <c r="J1383" t="s">
        <v>9819</v>
      </c>
      <c r="K1383" t="s">
        <v>9821</v>
      </c>
      <c r="L1383">
        <v>19660507</v>
      </c>
      <c r="M1383" t="s">
        <v>18987</v>
      </c>
      <c r="N1383">
        <v>230051</v>
      </c>
      <c r="Q1383" t="s">
        <v>248</v>
      </c>
      <c r="S1383" t="s">
        <v>8593</v>
      </c>
      <c r="T1383" t="s">
        <v>16876</v>
      </c>
      <c r="U1383" t="s">
        <v>227</v>
      </c>
      <c r="V1383" t="s">
        <v>18990</v>
      </c>
      <c r="X1383" t="s">
        <v>228</v>
      </c>
      <c r="Z1383" t="s">
        <v>229</v>
      </c>
      <c r="AG1383" t="s">
        <v>253</v>
      </c>
    </row>
    <row r="1384" spans="1:33">
      <c r="A1384" t="s">
        <v>18991</v>
      </c>
      <c r="B1384">
        <v>24758228</v>
      </c>
      <c r="C1384" t="s">
        <v>18992</v>
      </c>
      <c r="D1384" t="s">
        <v>18993</v>
      </c>
      <c r="E1384" t="s">
        <v>262</v>
      </c>
      <c r="F1384">
        <v>23</v>
      </c>
      <c r="G1384" t="s">
        <v>227</v>
      </c>
      <c r="H1384">
        <v>19075</v>
      </c>
      <c r="I1384" t="s">
        <v>9820</v>
      </c>
      <c r="J1384" t="s">
        <v>9819</v>
      </c>
      <c r="K1384" t="s">
        <v>9821</v>
      </c>
      <c r="L1384">
        <v>19710822</v>
      </c>
      <c r="M1384" t="s">
        <v>18991</v>
      </c>
      <c r="N1384">
        <v>230051</v>
      </c>
      <c r="Q1384" t="s">
        <v>248</v>
      </c>
      <c r="S1384" t="s">
        <v>8593</v>
      </c>
      <c r="T1384" t="s">
        <v>10902</v>
      </c>
      <c r="U1384" t="s">
        <v>227</v>
      </c>
      <c r="V1384" t="s">
        <v>18994</v>
      </c>
      <c r="X1384" t="s">
        <v>228</v>
      </c>
      <c r="Z1384" t="s">
        <v>229</v>
      </c>
      <c r="AB1384" t="s">
        <v>227</v>
      </c>
      <c r="AG1384" t="s">
        <v>253</v>
      </c>
    </row>
    <row r="1385" spans="1:33">
      <c r="A1385" t="s">
        <v>18995</v>
      </c>
      <c r="B1385">
        <v>2926322</v>
      </c>
      <c r="C1385" t="s">
        <v>18996</v>
      </c>
      <c r="D1385" t="s">
        <v>18997</v>
      </c>
      <c r="E1385" t="s">
        <v>262</v>
      </c>
      <c r="F1385">
        <v>23</v>
      </c>
      <c r="G1385" t="s">
        <v>227</v>
      </c>
      <c r="H1385">
        <v>19075</v>
      </c>
      <c r="I1385" t="s">
        <v>9820</v>
      </c>
      <c r="J1385" t="s">
        <v>9819</v>
      </c>
      <c r="K1385" t="s">
        <v>9821</v>
      </c>
      <c r="L1385">
        <v>19600213</v>
      </c>
      <c r="M1385" t="s">
        <v>18995</v>
      </c>
      <c r="N1385">
        <v>230051</v>
      </c>
      <c r="Q1385" t="s">
        <v>248</v>
      </c>
      <c r="S1385" t="s">
        <v>8593</v>
      </c>
      <c r="T1385" t="s">
        <v>18998</v>
      </c>
      <c r="U1385" t="s">
        <v>227</v>
      </c>
      <c r="V1385" t="s">
        <v>18999</v>
      </c>
      <c r="X1385" t="s">
        <v>228</v>
      </c>
      <c r="Z1385" t="s">
        <v>229</v>
      </c>
      <c r="AA1385" t="s">
        <v>283</v>
      </c>
    </row>
    <row r="1386" spans="1:33">
      <c r="A1386" t="s">
        <v>19000</v>
      </c>
      <c r="B1386">
        <v>2925725</v>
      </c>
      <c r="C1386" t="s">
        <v>19001</v>
      </c>
      <c r="D1386" t="s">
        <v>14004</v>
      </c>
      <c r="E1386" t="s">
        <v>242</v>
      </c>
      <c r="F1386">
        <v>23</v>
      </c>
      <c r="G1386" t="s">
        <v>227</v>
      </c>
      <c r="H1386">
        <v>19075</v>
      </c>
      <c r="I1386" t="s">
        <v>9820</v>
      </c>
      <c r="J1386" t="s">
        <v>9819</v>
      </c>
      <c r="K1386" t="s">
        <v>9821</v>
      </c>
      <c r="L1386">
        <v>19651206</v>
      </c>
      <c r="M1386" t="s">
        <v>19000</v>
      </c>
      <c r="N1386">
        <v>230051</v>
      </c>
      <c r="Q1386" t="s">
        <v>248</v>
      </c>
      <c r="S1386" t="s">
        <v>8593</v>
      </c>
      <c r="T1386" t="s">
        <v>19002</v>
      </c>
      <c r="U1386" t="s">
        <v>227</v>
      </c>
      <c r="V1386" t="s">
        <v>19003</v>
      </c>
      <c r="X1386" t="s">
        <v>228</v>
      </c>
      <c r="Z1386" t="s">
        <v>229</v>
      </c>
      <c r="AA1386" t="s">
        <v>283</v>
      </c>
      <c r="AB1386" t="s">
        <v>227</v>
      </c>
      <c r="AD1386" t="s">
        <v>227</v>
      </c>
      <c r="AG1386" t="s">
        <v>253</v>
      </c>
    </row>
    <row r="1387" spans="1:33">
      <c r="A1387" t="s">
        <v>19004</v>
      </c>
      <c r="B1387">
        <v>2926423</v>
      </c>
      <c r="C1387" t="s">
        <v>19005</v>
      </c>
      <c r="D1387" t="s">
        <v>19006</v>
      </c>
      <c r="E1387" t="s">
        <v>242</v>
      </c>
      <c r="F1387">
        <v>23</v>
      </c>
      <c r="G1387" t="s">
        <v>227</v>
      </c>
      <c r="H1387">
        <v>19075</v>
      </c>
      <c r="I1387" t="s">
        <v>9820</v>
      </c>
      <c r="J1387" t="s">
        <v>9819</v>
      </c>
      <c r="K1387" t="s">
        <v>9821</v>
      </c>
      <c r="L1387">
        <v>19550124</v>
      </c>
      <c r="M1387" t="s">
        <v>19004</v>
      </c>
      <c r="N1387">
        <v>230051</v>
      </c>
      <c r="Q1387" t="s">
        <v>248</v>
      </c>
      <c r="S1387" t="s">
        <v>8593</v>
      </c>
      <c r="T1387" t="s">
        <v>2887</v>
      </c>
      <c r="U1387" t="s">
        <v>227</v>
      </c>
      <c r="V1387" t="s">
        <v>19007</v>
      </c>
      <c r="X1387" t="s">
        <v>228</v>
      </c>
      <c r="Z1387" t="s">
        <v>229</v>
      </c>
      <c r="AA1387" t="s">
        <v>283</v>
      </c>
    </row>
    <row r="1388" spans="1:33">
      <c r="A1388" t="s">
        <v>19008</v>
      </c>
      <c r="B1388">
        <v>2926019</v>
      </c>
      <c r="C1388" t="s">
        <v>19009</v>
      </c>
      <c r="D1388" t="s">
        <v>19010</v>
      </c>
      <c r="E1388" t="s">
        <v>242</v>
      </c>
      <c r="F1388">
        <v>23</v>
      </c>
      <c r="G1388" t="s">
        <v>227</v>
      </c>
      <c r="H1388">
        <v>19075</v>
      </c>
      <c r="I1388" t="s">
        <v>9820</v>
      </c>
      <c r="J1388" t="s">
        <v>9819</v>
      </c>
      <c r="K1388" t="s">
        <v>9821</v>
      </c>
      <c r="L1388">
        <v>19641109</v>
      </c>
      <c r="M1388" t="s">
        <v>19008</v>
      </c>
      <c r="N1388">
        <v>230051</v>
      </c>
      <c r="Q1388" t="s">
        <v>248</v>
      </c>
      <c r="S1388" t="s">
        <v>8593</v>
      </c>
      <c r="T1388" t="s">
        <v>11856</v>
      </c>
      <c r="U1388" t="s">
        <v>227</v>
      </c>
      <c r="V1388" t="s">
        <v>19011</v>
      </c>
      <c r="X1388" t="s">
        <v>228</v>
      </c>
      <c r="Z1388" t="s">
        <v>229</v>
      </c>
      <c r="AA1388" t="s">
        <v>283</v>
      </c>
    </row>
    <row r="1389" spans="1:33">
      <c r="A1389" t="s">
        <v>19014</v>
      </c>
      <c r="B1389">
        <v>60106316</v>
      </c>
      <c r="C1389" t="s">
        <v>19015</v>
      </c>
      <c r="D1389" t="s">
        <v>19016</v>
      </c>
      <c r="E1389" t="s">
        <v>242</v>
      </c>
      <c r="F1389">
        <v>23</v>
      </c>
      <c r="G1389" t="s">
        <v>227</v>
      </c>
      <c r="H1389">
        <v>8294</v>
      </c>
      <c r="I1389" t="s">
        <v>9839</v>
      </c>
      <c r="J1389" t="s">
        <v>9838</v>
      </c>
      <c r="K1389" t="s">
        <v>9839</v>
      </c>
      <c r="L1389">
        <v>19970412</v>
      </c>
      <c r="M1389" t="s">
        <v>19014</v>
      </c>
      <c r="N1389">
        <v>230299</v>
      </c>
      <c r="Q1389" t="s">
        <v>248</v>
      </c>
      <c r="S1389" t="s">
        <v>8593</v>
      </c>
      <c r="T1389" t="s">
        <v>19017</v>
      </c>
      <c r="U1389" t="s">
        <v>227</v>
      </c>
      <c r="V1389" t="s">
        <v>19018</v>
      </c>
      <c r="X1389" t="s">
        <v>228</v>
      </c>
      <c r="Z1389" t="s">
        <v>229</v>
      </c>
      <c r="AG1389" t="s">
        <v>253</v>
      </c>
    </row>
    <row r="1390" spans="1:33">
      <c r="A1390" t="s">
        <v>19019</v>
      </c>
      <c r="B1390">
        <v>58149936</v>
      </c>
      <c r="C1390" t="s">
        <v>19020</v>
      </c>
      <c r="D1390" t="s">
        <v>19021</v>
      </c>
      <c r="E1390" t="s">
        <v>242</v>
      </c>
      <c r="F1390">
        <v>23</v>
      </c>
      <c r="G1390" t="s">
        <v>227</v>
      </c>
      <c r="H1390">
        <v>8294</v>
      </c>
      <c r="I1390" t="s">
        <v>9839</v>
      </c>
      <c r="J1390" t="s">
        <v>9838</v>
      </c>
      <c r="K1390" t="s">
        <v>9839</v>
      </c>
      <c r="L1390">
        <v>19900831</v>
      </c>
      <c r="M1390" t="s">
        <v>19019</v>
      </c>
      <c r="N1390">
        <v>230299</v>
      </c>
      <c r="Q1390" t="s">
        <v>248</v>
      </c>
      <c r="S1390" t="s">
        <v>8593</v>
      </c>
      <c r="T1390" t="s">
        <v>19022</v>
      </c>
      <c r="U1390" t="s">
        <v>227</v>
      </c>
      <c r="V1390" t="s">
        <v>19023</v>
      </c>
      <c r="W1390" t="s">
        <v>19024</v>
      </c>
      <c r="X1390" t="s">
        <v>228</v>
      </c>
      <c r="Z1390" t="s">
        <v>229</v>
      </c>
      <c r="AG1390" t="s">
        <v>253</v>
      </c>
    </row>
    <row r="1391" spans="1:33">
      <c r="A1391" t="s">
        <v>19025</v>
      </c>
      <c r="B1391">
        <v>72097025</v>
      </c>
      <c r="C1391" t="s">
        <v>19026</v>
      </c>
      <c r="D1391" t="s">
        <v>19027</v>
      </c>
      <c r="E1391" t="s">
        <v>242</v>
      </c>
      <c r="F1391">
        <v>23</v>
      </c>
      <c r="G1391" t="s">
        <v>227</v>
      </c>
      <c r="H1391">
        <v>8294</v>
      </c>
      <c r="I1391" t="s">
        <v>9839</v>
      </c>
      <c r="J1391" t="s">
        <v>9838</v>
      </c>
      <c r="K1391" t="s">
        <v>9839</v>
      </c>
      <c r="L1391">
        <v>19911022</v>
      </c>
      <c r="M1391" t="s">
        <v>19025</v>
      </c>
      <c r="N1391">
        <v>230299</v>
      </c>
      <c r="Q1391" t="s">
        <v>248</v>
      </c>
      <c r="S1391" t="s">
        <v>8593</v>
      </c>
      <c r="T1391" t="s">
        <v>16004</v>
      </c>
      <c r="U1391" t="s">
        <v>227</v>
      </c>
      <c r="V1391" t="s">
        <v>19028</v>
      </c>
      <c r="X1391" t="s">
        <v>228</v>
      </c>
      <c r="Z1391" t="s">
        <v>229</v>
      </c>
      <c r="AC1391" t="s">
        <v>15988</v>
      </c>
      <c r="AG1391" t="s">
        <v>253</v>
      </c>
    </row>
    <row r="1392" spans="1:33">
      <c r="A1392" t="s">
        <v>19029</v>
      </c>
      <c r="B1392">
        <v>72078327</v>
      </c>
      <c r="C1392" t="s">
        <v>19030</v>
      </c>
      <c r="D1392" t="s">
        <v>19031</v>
      </c>
      <c r="E1392" t="s">
        <v>242</v>
      </c>
      <c r="F1392">
        <v>23</v>
      </c>
      <c r="G1392" t="s">
        <v>227</v>
      </c>
      <c r="H1392">
        <v>8294</v>
      </c>
      <c r="I1392" t="s">
        <v>9839</v>
      </c>
      <c r="J1392" t="s">
        <v>9838</v>
      </c>
      <c r="K1392" t="s">
        <v>9839</v>
      </c>
      <c r="L1392">
        <v>19910506</v>
      </c>
      <c r="M1392" t="s">
        <v>19029</v>
      </c>
      <c r="N1392">
        <v>230299</v>
      </c>
      <c r="Q1392" t="s">
        <v>248</v>
      </c>
      <c r="S1392" t="s">
        <v>8593</v>
      </c>
      <c r="T1392" t="s">
        <v>9847</v>
      </c>
      <c r="U1392" t="s">
        <v>227</v>
      </c>
      <c r="V1392" t="s">
        <v>19032</v>
      </c>
      <c r="X1392" t="s">
        <v>267</v>
      </c>
      <c r="Z1392" t="s">
        <v>229</v>
      </c>
      <c r="AC1392" t="s">
        <v>19033</v>
      </c>
      <c r="AG1392" t="s">
        <v>253</v>
      </c>
    </row>
    <row r="1393" spans="1:35">
      <c r="A1393" t="s">
        <v>19034</v>
      </c>
      <c r="B1393">
        <v>2963121</v>
      </c>
      <c r="C1393" t="s">
        <v>19035</v>
      </c>
      <c r="D1393" t="s">
        <v>19036</v>
      </c>
      <c r="E1393" t="s">
        <v>242</v>
      </c>
      <c r="F1393">
        <v>23</v>
      </c>
      <c r="G1393" t="s">
        <v>227</v>
      </c>
      <c r="H1393">
        <v>8294</v>
      </c>
      <c r="I1393" t="s">
        <v>9839</v>
      </c>
      <c r="J1393" t="s">
        <v>9838</v>
      </c>
      <c r="K1393" t="s">
        <v>9839</v>
      </c>
      <c r="L1393">
        <v>19840330</v>
      </c>
      <c r="M1393" t="s">
        <v>19034</v>
      </c>
      <c r="N1393">
        <v>230299</v>
      </c>
      <c r="Q1393" t="s">
        <v>248</v>
      </c>
      <c r="S1393" t="s">
        <v>8593</v>
      </c>
      <c r="T1393" t="s">
        <v>784</v>
      </c>
      <c r="U1393" t="s">
        <v>227</v>
      </c>
      <c r="V1393" t="s">
        <v>19037</v>
      </c>
      <c r="X1393" t="s">
        <v>267</v>
      </c>
      <c r="Z1393" t="s">
        <v>229</v>
      </c>
      <c r="AG1393" t="s">
        <v>253</v>
      </c>
    </row>
    <row r="1394" spans="1:35">
      <c r="A1394" t="s">
        <v>19038</v>
      </c>
      <c r="B1394">
        <v>39680026</v>
      </c>
      <c r="C1394" t="s">
        <v>19039</v>
      </c>
      <c r="D1394" t="s">
        <v>19040</v>
      </c>
      <c r="E1394" t="s">
        <v>242</v>
      </c>
      <c r="F1394">
        <v>23</v>
      </c>
      <c r="G1394" t="s">
        <v>227</v>
      </c>
      <c r="H1394">
        <v>8294</v>
      </c>
      <c r="I1394" t="s">
        <v>9839</v>
      </c>
      <c r="J1394" t="s">
        <v>9838</v>
      </c>
      <c r="K1394" t="s">
        <v>9839</v>
      </c>
      <c r="L1394">
        <v>19940412</v>
      </c>
      <c r="M1394" t="s">
        <v>19038</v>
      </c>
      <c r="N1394">
        <v>230299</v>
      </c>
      <c r="Q1394" t="s">
        <v>248</v>
      </c>
      <c r="S1394" t="s">
        <v>8593</v>
      </c>
      <c r="T1394" t="s">
        <v>19041</v>
      </c>
      <c r="U1394" t="s">
        <v>227</v>
      </c>
      <c r="V1394" t="s">
        <v>19042</v>
      </c>
      <c r="X1394" t="s">
        <v>228</v>
      </c>
      <c r="Z1394" t="s">
        <v>229</v>
      </c>
      <c r="AG1394" t="s">
        <v>253</v>
      </c>
    </row>
    <row r="1395" spans="1:35">
      <c r="A1395" t="s">
        <v>19043</v>
      </c>
      <c r="B1395">
        <v>40235115</v>
      </c>
      <c r="C1395" t="s">
        <v>19044</v>
      </c>
      <c r="D1395" t="s">
        <v>19045</v>
      </c>
      <c r="E1395" t="s">
        <v>262</v>
      </c>
      <c r="F1395">
        <v>23</v>
      </c>
      <c r="G1395" t="s">
        <v>227</v>
      </c>
      <c r="H1395">
        <v>8294</v>
      </c>
      <c r="I1395" t="s">
        <v>9839</v>
      </c>
      <c r="J1395" t="s">
        <v>9838</v>
      </c>
      <c r="K1395" t="s">
        <v>9839</v>
      </c>
      <c r="L1395">
        <v>19971216</v>
      </c>
      <c r="M1395" t="s">
        <v>19043</v>
      </c>
      <c r="N1395">
        <v>230299</v>
      </c>
      <c r="Q1395" t="s">
        <v>248</v>
      </c>
      <c r="S1395" t="s">
        <v>8593</v>
      </c>
      <c r="T1395" t="s">
        <v>14833</v>
      </c>
      <c r="U1395" t="s">
        <v>227</v>
      </c>
      <c r="V1395" t="s">
        <v>19046</v>
      </c>
      <c r="X1395" t="s">
        <v>228</v>
      </c>
      <c r="Z1395" t="s">
        <v>229</v>
      </c>
      <c r="AG1395" t="s">
        <v>253</v>
      </c>
    </row>
    <row r="1396" spans="1:35">
      <c r="A1396" t="s">
        <v>19047</v>
      </c>
      <c r="B1396">
        <v>72460625</v>
      </c>
      <c r="C1396" t="s">
        <v>19048</v>
      </c>
      <c r="D1396" t="s">
        <v>19049</v>
      </c>
      <c r="E1396" t="s">
        <v>262</v>
      </c>
      <c r="F1396">
        <v>23</v>
      </c>
      <c r="G1396" t="s">
        <v>227</v>
      </c>
      <c r="H1396">
        <v>8294</v>
      </c>
      <c r="I1396" t="s">
        <v>9839</v>
      </c>
      <c r="J1396" t="s">
        <v>9838</v>
      </c>
      <c r="K1396" t="s">
        <v>9839</v>
      </c>
      <c r="L1396">
        <v>19910903</v>
      </c>
      <c r="M1396" t="s">
        <v>19047</v>
      </c>
      <c r="N1396">
        <v>230299</v>
      </c>
      <c r="O1396" t="s">
        <v>247</v>
      </c>
      <c r="Q1396" t="s">
        <v>248</v>
      </c>
      <c r="S1396" t="s">
        <v>8593</v>
      </c>
      <c r="T1396" t="s">
        <v>19050</v>
      </c>
      <c r="U1396" t="s">
        <v>227</v>
      </c>
      <c r="V1396" t="s">
        <v>19051</v>
      </c>
      <c r="X1396" t="s">
        <v>267</v>
      </c>
      <c r="Z1396" t="s">
        <v>229</v>
      </c>
      <c r="AB1396" t="s">
        <v>227</v>
      </c>
      <c r="AC1396" t="s">
        <v>19033</v>
      </c>
      <c r="AG1396" t="s">
        <v>253</v>
      </c>
    </row>
    <row r="1397" spans="1:35">
      <c r="A1397" t="s">
        <v>19052</v>
      </c>
      <c r="B1397">
        <v>26821524</v>
      </c>
      <c r="C1397" t="s">
        <v>19053</v>
      </c>
      <c r="D1397" t="s">
        <v>19054</v>
      </c>
      <c r="E1397" t="s">
        <v>242</v>
      </c>
      <c r="F1397">
        <v>23</v>
      </c>
      <c r="G1397" t="s">
        <v>227</v>
      </c>
      <c r="H1397">
        <v>8294</v>
      </c>
      <c r="I1397" t="s">
        <v>9839</v>
      </c>
      <c r="J1397" t="s">
        <v>9838</v>
      </c>
      <c r="K1397" t="s">
        <v>9839</v>
      </c>
      <c r="L1397">
        <v>19900708</v>
      </c>
      <c r="M1397" t="s">
        <v>19052</v>
      </c>
      <c r="N1397">
        <v>230299</v>
      </c>
      <c r="Q1397" t="s">
        <v>248</v>
      </c>
      <c r="S1397" t="s">
        <v>8593</v>
      </c>
      <c r="T1397" t="s">
        <v>14772</v>
      </c>
      <c r="U1397" t="s">
        <v>227</v>
      </c>
      <c r="V1397" t="s">
        <v>19055</v>
      </c>
      <c r="X1397" t="s">
        <v>267</v>
      </c>
      <c r="Z1397" t="s">
        <v>229</v>
      </c>
      <c r="AB1397" t="s">
        <v>227</v>
      </c>
      <c r="AD1397" t="s">
        <v>227</v>
      </c>
      <c r="AG1397" t="s">
        <v>253</v>
      </c>
    </row>
    <row r="1398" spans="1:35">
      <c r="A1398" t="s">
        <v>19056</v>
      </c>
      <c r="B1398">
        <v>82003215</v>
      </c>
      <c r="C1398" t="s">
        <v>19057</v>
      </c>
      <c r="D1398" t="s">
        <v>19058</v>
      </c>
      <c r="E1398" t="s">
        <v>242</v>
      </c>
      <c r="F1398">
        <v>23</v>
      </c>
      <c r="G1398" t="s">
        <v>227</v>
      </c>
      <c r="H1398">
        <v>8294</v>
      </c>
      <c r="I1398" t="s">
        <v>9839</v>
      </c>
      <c r="J1398" t="s">
        <v>9838</v>
      </c>
      <c r="K1398" t="s">
        <v>9839</v>
      </c>
      <c r="L1398">
        <v>19980123</v>
      </c>
      <c r="M1398" t="s">
        <v>19056</v>
      </c>
      <c r="N1398">
        <v>230299</v>
      </c>
      <c r="Q1398" t="s">
        <v>248</v>
      </c>
      <c r="S1398" t="s">
        <v>8593</v>
      </c>
      <c r="T1398" t="s">
        <v>15694</v>
      </c>
      <c r="U1398" t="s">
        <v>227</v>
      </c>
      <c r="V1398" t="s">
        <v>19059</v>
      </c>
      <c r="X1398" t="s">
        <v>228</v>
      </c>
      <c r="Z1398" t="s">
        <v>229</v>
      </c>
      <c r="AG1398" t="s">
        <v>253</v>
      </c>
    </row>
    <row r="1399" spans="1:35">
      <c r="A1399" t="s">
        <v>19060</v>
      </c>
      <c r="B1399">
        <v>47691835</v>
      </c>
      <c r="C1399" t="s">
        <v>19061</v>
      </c>
      <c r="D1399" t="s">
        <v>19062</v>
      </c>
      <c r="E1399" t="s">
        <v>242</v>
      </c>
      <c r="F1399">
        <v>23</v>
      </c>
      <c r="G1399" t="s">
        <v>227</v>
      </c>
      <c r="H1399">
        <v>8294</v>
      </c>
      <c r="I1399" t="s">
        <v>9839</v>
      </c>
      <c r="J1399" t="s">
        <v>9838</v>
      </c>
      <c r="K1399" t="s">
        <v>9839</v>
      </c>
      <c r="L1399">
        <v>19890608</v>
      </c>
      <c r="M1399" t="s">
        <v>19060</v>
      </c>
      <c r="N1399">
        <v>230299</v>
      </c>
      <c r="O1399" t="s">
        <v>247</v>
      </c>
      <c r="Q1399" t="s">
        <v>248</v>
      </c>
      <c r="S1399" t="s">
        <v>8593</v>
      </c>
      <c r="T1399" t="s">
        <v>19063</v>
      </c>
      <c r="U1399" t="s">
        <v>227</v>
      </c>
      <c r="V1399" t="s">
        <v>19064</v>
      </c>
      <c r="X1399" t="s">
        <v>267</v>
      </c>
      <c r="Z1399" t="s">
        <v>229</v>
      </c>
      <c r="AA1399" t="s">
        <v>19065</v>
      </c>
      <c r="AB1399" t="s">
        <v>227</v>
      </c>
      <c r="AD1399" t="s">
        <v>227</v>
      </c>
      <c r="AG1399" t="s">
        <v>253</v>
      </c>
    </row>
    <row r="1400" spans="1:35">
      <c r="A1400" t="s">
        <v>19066</v>
      </c>
      <c r="B1400">
        <v>40303919</v>
      </c>
      <c r="C1400" t="s">
        <v>19067</v>
      </c>
      <c r="D1400" t="s">
        <v>19068</v>
      </c>
      <c r="E1400" t="s">
        <v>262</v>
      </c>
      <c r="F1400">
        <v>23</v>
      </c>
      <c r="G1400" t="s">
        <v>227</v>
      </c>
      <c r="H1400">
        <v>8294</v>
      </c>
      <c r="I1400" t="s">
        <v>9839</v>
      </c>
      <c r="J1400" t="s">
        <v>9838</v>
      </c>
      <c r="K1400" t="s">
        <v>9839</v>
      </c>
      <c r="L1400">
        <v>19971106</v>
      </c>
      <c r="M1400" t="s">
        <v>19066</v>
      </c>
      <c r="N1400">
        <v>230299</v>
      </c>
      <c r="Q1400" t="s">
        <v>248</v>
      </c>
      <c r="S1400" t="s">
        <v>8593</v>
      </c>
      <c r="T1400" t="s">
        <v>19069</v>
      </c>
      <c r="U1400" t="s">
        <v>227</v>
      </c>
      <c r="V1400" t="s">
        <v>19070</v>
      </c>
      <c r="X1400" t="s">
        <v>228</v>
      </c>
      <c r="Z1400" t="s">
        <v>229</v>
      </c>
      <c r="AG1400" t="s">
        <v>253</v>
      </c>
    </row>
    <row r="1401" spans="1:35">
      <c r="A1401" t="s">
        <v>19071</v>
      </c>
      <c r="B1401">
        <v>45675532</v>
      </c>
      <c r="C1401" t="s">
        <v>19072</v>
      </c>
      <c r="D1401" t="s">
        <v>19073</v>
      </c>
      <c r="E1401" t="s">
        <v>242</v>
      </c>
      <c r="F1401">
        <v>23</v>
      </c>
      <c r="G1401" t="s">
        <v>227</v>
      </c>
      <c r="H1401">
        <v>8294</v>
      </c>
      <c r="I1401" t="s">
        <v>9839</v>
      </c>
      <c r="J1401" t="s">
        <v>9838</v>
      </c>
      <c r="K1401" t="s">
        <v>9839</v>
      </c>
      <c r="L1401">
        <v>19990523</v>
      </c>
      <c r="M1401" t="s">
        <v>19071</v>
      </c>
      <c r="N1401">
        <v>230299</v>
      </c>
      <c r="Q1401" t="s">
        <v>248</v>
      </c>
      <c r="S1401" t="s">
        <v>8593</v>
      </c>
      <c r="T1401" t="s">
        <v>19074</v>
      </c>
      <c r="U1401" t="s">
        <v>227</v>
      </c>
      <c r="V1401" t="s">
        <v>19075</v>
      </c>
      <c r="X1401" t="s">
        <v>228</v>
      </c>
      <c r="Z1401" t="s">
        <v>229</v>
      </c>
      <c r="AG1401" t="s">
        <v>253</v>
      </c>
    </row>
    <row r="1402" spans="1:35">
      <c r="A1402" t="s">
        <v>19076</v>
      </c>
      <c r="B1402">
        <v>84910426</v>
      </c>
      <c r="C1402" t="s">
        <v>19077</v>
      </c>
      <c r="D1402" t="s">
        <v>19078</v>
      </c>
      <c r="E1402" t="s">
        <v>242</v>
      </c>
      <c r="F1402">
        <v>23</v>
      </c>
      <c r="G1402" t="s">
        <v>227</v>
      </c>
      <c r="H1402">
        <v>8294</v>
      </c>
      <c r="I1402" t="s">
        <v>9839</v>
      </c>
      <c r="J1402" t="s">
        <v>9838</v>
      </c>
      <c r="K1402" t="s">
        <v>9839</v>
      </c>
      <c r="L1402">
        <v>19960504</v>
      </c>
      <c r="M1402" t="s">
        <v>19076</v>
      </c>
      <c r="N1402">
        <v>230299</v>
      </c>
      <c r="Q1402" t="s">
        <v>248</v>
      </c>
      <c r="S1402" t="s">
        <v>8593</v>
      </c>
      <c r="T1402" t="s">
        <v>11980</v>
      </c>
      <c r="U1402" t="s">
        <v>227</v>
      </c>
      <c r="V1402" t="s">
        <v>19079</v>
      </c>
      <c r="X1402" t="s">
        <v>228</v>
      </c>
      <c r="Z1402" t="s">
        <v>229</v>
      </c>
      <c r="AB1402" t="s">
        <v>227</v>
      </c>
      <c r="AD1402" t="s">
        <v>227</v>
      </c>
      <c r="AG1402" t="s">
        <v>253</v>
      </c>
    </row>
    <row r="1403" spans="1:35">
      <c r="A1403" t="s">
        <v>19080</v>
      </c>
      <c r="B1403">
        <v>22975934</v>
      </c>
      <c r="C1403" t="s">
        <v>19081</v>
      </c>
      <c r="D1403" t="s">
        <v>19082</v>
      </c>
      <c r="E1403" t="s">
        <v>242</v>
      </c>
      <c r="F1403">
        <v>23</v>
      </c>
      <c r="G1403" t="s">
        <v>227</v>
      </c>
      <c r="H1403">
        <v>8294</v>
      </c>
      <c r="I1403" t="s">
        <v>9839</v>
      </c>
      <c r="J1403" t="s">
        <v>9838</v>
      </c>
      <c r="K1403" t="s">
        <v>9839</v>
      </c>
      <c r="L1403">
        <v>19900403</v>
      </c>
      <c r="M1403" t="s">
        <v>19080</v>
      </c>
      <c r="N1403">
        <v>230299</v>
      </c>
      <c r="Q1403" t="s">
        <v>248</v>
      </c>
      <c r="S1403" t="s">
        <v>8593</v>
      </c>
      <c r="T1403" t="s">
        <v>14772</v>
      </c>
      <c r="U1403" t="s">
        <v>227</v>
      </c>
      <c r="V1403" t="s">
        <v>19083</v>
      </c>
      <c r="W1403">
        <v>42470</v>
      </c>
      <c r="X1403" t="s">
        <v>267</v>
      </c>
      <c r="Z1403" t="s">
        <v>229</v>
      </c>
      <c r="AB1403" t="s">
        <v>227</v>
      </c>
      <c r="AD1403" t="s">
        <v>227</v>
      </c>
      <c r="AG1403" t="s">
        <v>253</v>
      </c>
    </row>
    <row r="1404" spans="1:35">
      <c r="A1404" t="s">
        <v>19084</v>
      </c>
      <c r="B1404">
        <v>40306518</v>
      </c>
      <c r="C1404" t="s">
        <v>19085</v>
      </c>
      <c r="D1404" t="s">
        <v>19086</v>
      </c>
      <c r="E1404" t="s">
        <v>242</v>
      </c>
      <c r="F1404">
        <v>23</v>
      </c>
      <c r="G1404" t="s">
        <v>227</v>
      </c>
      <c r="H1404">
        <v>8294</v>
      </c>
      <c r="I1404" t="s">
        <v>9839</v>
      </c>
      <c r="J1404" t="s">
        <v>9838</v>
      </c>
      <c r="K1404" t="s">
        <v>9839</v>
      </c>
      <c r="L1404">
        <v>19980325</v>
      </c>
      <c r="M1404" t="s">
        <v>19084</v>
      </c>
      <c r="N1404">
        <v>230299</v>
      </c>
      <c r="Q1404" t="s">
        <v>248</v>
      </c>
      <c r="S1404" t="s">
        <v>8593</v>
      </c>
      <c r="T1404" t="s">
        <v>18325</v>
      </c>
      <c r="U1404" t="s">
        <v>227</v>
      </c>
      <c r="V1404" t="s">
        <v>19087</v>
      </c>
      <c r="X1404" t="s">
        <v>228</v>
      </c>
      <c r="Z1404" t="s">
        <v>229</v>
      </c>
      <c r="AG1404" t="s">
        <v>253</v>
      </c>
    </row>
    <row r="1405" spans="1:35">
      <c r="A1405" t="s">
        <v>19088</v>
      </c>
      <c r="B1405">
        <v>37504019</v>
      </c>
      <c r="C1405" t="s">
        <v>19089</v>
      </c>
      <c r="D1405" t="s">
        <v>19090</v>
      </c>
      <c r="E1405" t="s">
        <v>242</v>
      </c>
      <c r="F1405">
        <v>23</v>
      </c>
      <c r="G1405" t="s">
        <v>227</v>
      </c>
      <c r="H1405">
        <v>8294</v>
      </c>
      <c r="I1405" t="s">
        <v>9839</v>
      </c>
      <c r="J1405" t="s">
        <v>9838</v>
      </c>
      <c r="K1405" t="s">
        <v>9839</v>
      </c>
      <c r="L1405">
        <v>19870528</v>
      </c>
      <c r="M1405" t="s">
        <v>19088</v>
      </c>
      <c r="N1405">
        <v>230299</v>
      </c>
      <c r="Q1405" t="s">
        <v>248</v>
      </c>
      <c r="S1405" t="s">
        <v>8593</v>
      </c>
      <c r="T1405" t="s">
        <v>18245</v>
      </c>
      <c r="U1405" t="s">
        <v>227</v>
      </c>
      <c r="V1405" t="s">
        <v>19091</v>
      </c>
      <c r="X1405" t="s">
        <v>267</v>
      </c>
      <c r="Y1405" t="s">
        <v>19092</v>
      </c>
      <c r="Z1405" t="s">
        <v>229</v>
      </c>
      <c r="AB1405" t="s">
        <v>227</v>
      </c>
      <c r="AD1405" t="s">
        <v>227</v>
      </c>
      <c r="AG1405" t="s">
        <v>253</v>
      </c>
    </row>
    <row r="1406" spans="1:35">
      <c r="A1406" t="s">
        <v>19093</v>
      </c>
      <c r="B1406">
        <v>39392834</v>
      </c>
      <c r="C1406" t="s">
        <v>19094</v>
      </c>
      <c r="D1406" t="s">
        <v>19095</v>
      </c>
      <c r="E1406" t="s">
        <v>242</v>
      </c>
      <c r="F1406">
        <v>23</v>
      </c>
      <c r="G1406" t="s">
        <v>227</v>
      </c>
      <c r="H1406">
        <v>8294</v>
      </c>
      <c r="I1406" t="s">
        <v>9839</v>
      </c>
      <c r="J1406" t="s">
        <v>9838</v>
      </c>
      <c r="K1406" t="s">
        <v>9839</v>
      </c>
      <c r="L1406">
        <v>19951114</v>
      </c>
      <c r="M1406" t="s">
        <v>19093</v>
      </c>
      <c r="N1406">
        <v>230299</v>
      </c>
      <c r="Q1406" t="s">
        <v>248</v>
      </c>
      <c r="S1406" t="s">
        <v>8593</v>
      </c>
      <c r="T1406" t="s">
        <v>18797</v>
      </c>
      <c r="U1406" t="s">
        <v>227</v>
      </c>
      <c r="V1406" t="s">
        <v>19096</v>
      </c>
      <c r="X1406" t="s">
        <v>228</v>
      </c>
      <c r="Z1406" t="s">
        <v>229</v>
      </c>
      <c r="AB1406" t="s">
        <v>227</v>
      </c>
      <c r="AD1406" t="s">
        <v>227</v>
      </c>
      <c r="AG1406" t="s">
        <v>253</v>
      </c>
    </row>
    <row r="1407" spans="1:35">
      <c r="A1407" t="s">
        <v>19097</v>
      </c>
      <c r="B1407">
        <v>40277222</v>
      </c>
      <c r="C1407" t="s">
        <v>19098</v>
      </c>
      <c r="D1407" t="s">
        <v>19099</v>
      </c>
      <c r="E1407" t="s">
        <v>242</v>
      </c>
      <c r="F1407">
        <v>23</v>
      </c>
      <c r="G1407" t="s">
        <v>227</v>
      </c>
      <c r="H1407">
        <v>8294</v>
      </c>
      <c r="I1407" t="s">
        <v>9839</v>
      </c>
      <c r="J1407" t="s">
        <v>9838</v>
      </c>
      <c r="K1407" t="s">
        <v>9839</v>
      </c>
      <c r="L1407">
        <v>19980120</v>
      </c>
      <c r="M1407" t="s">
        <v>19097</v>
      </c>
      <c r="N1407">
        <v>230299</v>
      </c>
      <c r="Q1407" t="s">
        <v>248</v>
      </c>
      <c r="S1407" t="s">
        <v>8593</v>
      </c>
      <c r="T1407" t="s">
        <v>9324</v>
      </c>
      <c r="U1407" t="s">
        <v>227</v>
      </c>
      <c r="V1407" t="s">
        <v>19100</v>
      </c>
      <c r="X1407" t="s">
        <v>228</v>
      </c>
      <c r="Z1407" t="s">
        <v>229</v>
      </c>
      <c r="AG1407" t="s">
        <v>253</v>
      </c>
    </row>
    <row r="1408" spans="1:35">
      <c r="A1408" t="s">
        <v>19101</v>
      </c>
      <c r="B1408">
        <v>3058016</v>
      </c>
      <c r="C1408" t="s">
        <v>9842</v>
      </c>
      <c r="D1408" t="s">
        <v>19102</v>
      </c>
      <c r="E1408" t="s">
        <v>242</v>
      </c>
      <c r="F1408">
        <v>23</v>
      </c>
      <c r="G1408" t="s">
        <v>227</v>
      </c>
      <c r="H1408">
        <v>8294</v>
      </c>
      <c r="I1408" t="s">
        <v>9839</v>
      </c>
      <c r="J1408" t="s">
        <v>9838</v>
      </c>
      <c r="K1408" t="s">
        <v>9839</v>
      </c>
      <c r="L1408">
        <v>19750710</v>
      </c>
      <c r="M1408" t="s">
        <v>19101</v>
      </c>
      <c r="N1408">
        <v>230299</v>
      </c>
      <c r="O1408" t="s">
        <v>247</v>
      </c>
      <c r="Q1408" t="s">
        <v>248</v>
      </c>
      <c r="S1408" t="s">
        <v>8593</v>
      </c>
      <c r="T1408" t="s">
        <v>9840</v>
      </c>
      <c r="U1408" t="s">
        <v>227</v>
      </c>
      <c r="V1408" t="s">
        <v>19103</v>
      </c>
      <c r="X1408" t="s">
        <v>267</v>
      </c>
      <c r="Y1408" t="s">
        <v>19104</v>
      </c>
      <c r="Z1408" t="s">
        <v>680</v>
      </c>
      <c r="AA1408" t="s">
        <v>19105</v>
      </c>
      <c r="AB1408" t="s">
        <v>227</v>
      </c>
      <c r="AD1408" t="s">
        <v>227</v>
      </c>
      <c r="AF1408" t="s">
        <v>19106</v>
      </c>
      <c r="AG1408" t="s">
        <v>19107</v>
      </c>
      <c r="AH1408" t="s">
        <v>19108</v>
      </c>
      <c r="AI1408" t="s">
        <v>19109</v>
      </c>
    </row>
    <row r="1409" spans="1:33">
      <c r="A1409" t="s">
        <v>10277</v>
      </c>
      <c r="B1409">
        <v>58151424</v>
      </c>
      <c r="C1409" t="s">
        <v>10278</v>
      </c>
      <c r="D1409" t="s">
        <v>10279</v>
      </c>
      <c r="E1409" t="s">
        <v>242</v>
      </c>
      <c r="F1409">
        <v>23</v>
      </c>
      <c r="G1409" t="s">
        <v>227</v>
      </c>
      <c r="H1409">
        <v>19100</v>
      </c>
      <c r="I1409" t="s">
        <v>8559</v>
      </c>
      <c r="J1409" t="s">
        <v>8558</v>
      </c>
      <c r="K1409" t="s">
        <v>8560</v>
      </c>
      <c r="L1409">
        <v>19380720</v>
      </c>
      <c r="M1409" t="s">
        <v>10277</v>
      </c>
      <c r="N1409">
        <v>230237</v>
      </c>
      <c r="O1409" t="s">
        <v>247</v>
      </c>
      <c r="Q1409" t="s">
        <v>248</v>
      </c>
      <c r="S1409" t="s">
        <v>8557</v>
      </c>
      <c r="T1409" t="s">
        <v>6135</v>
      </c>
      <c r="U1409" t="s">
        <v>227</v>
      </c>
      <c r="V1409" t="s">
        <v>10280</v>
      </c>
      <c r="X1409" t="s">
        <v>228</v>
      </c>
      <c r="Y1409" t="s">
        <v>10281</v>
      </c>
      <c r="Z1409" t="s">
        <v>680</v>
      </c>
      <c r="AG1409" t="s">
        <v>253</v>
      </c>
    </row>
    <row r="1410" spans="1:33">
      <c r="A1410" t="s">
        <v>10282</v>
      </c>
      <c r="B1410">
        <v>97774135</v>
      </c>
      <c r="C1410" t="s">
        <v>10283</v>
      </c>
      <c r="D1410" t="s">
        <v>10284</v>
      </c>
      <c r="E1410" t="s">
        <v>242</v>
      </c>
      <c r="F1410">
        <v>23</v>
      </c>
      <c r="G1410" t="s">
        <v>227</v>
      </c>
      <c r="H1410">
        <v>19100</v>
      </c>
      <c r="I1410" t="s">
        <v>8559</v>
      </c>
      <c r="J1410" t="s">
        <v>8558</v>
      </c>
      <c r="K1410" t="s">
        <v>8560</v>
      </c>
      <c r="L1410">
        <v>19400914</v>
      </c>
      <c r="M1410" t="s">
        <v>10282</v>
      </c>
      <c r="N1410">
        <v>230237</v>
      </c>
      <c r="Q1410" t="s">
        <v>248</v>
      </c>
      <c r="S1410" t="s">
        <v>8557</v>
      </c>
      <c r="T1410" t="s">
        <v>10285</v>
      </c>
      <c r="U1410" t="s">
        <v>227</v>
      </c>
      <c r="V1410" t="s">
        <v>10286</v>
      </c>
      <c r="X1410" t="s">
        <v>228</v>
      </c>
      <c r="Z1410" t="s">
        <v>229</v>
      </c>
      <c r="AG1410" t="s">
        <v>253</v>
      </c>
    </row>
    <row r="1411" spans="1:33">
      <c r="A1411" t="s">
        <v>10287</v>
      </c>
      <c r="B1411">
        <v>87902733</v>
      </c>
      <c r="C1411" t="s">
        <v>10288</v>
      </c>
      <c r="D1411" t="s">
        <v>10289</v>
      </c>
      <c r="E1411" t="s">
        <v>262</v>
      </c>
      <c r="F1411">
        <v>23</v>
      </c>
      <c r="G1411" t="s">
        <v>227</v>
      </c>
      <c r="H1411">
        <v>19100</v>
      </c>
      <c r="I1411" t="s">
        <v>8559</v>
      </c>
      <c r="J1411" t="s">
        <v>8558</v>
      </c>
      <c r="K1411" t="s">
        <v>8560</v>
      </c>
      <c r="L1411">
        <v>19730902</v>
      </c>
      <c r="M1411" t="s">
        <v>10287</v>
      </c>
      <c r="N1411">
        <v>230237</v>
      </c>
      <c r="Q1411" t="s">
        <v>248</v>
      </c>
      <c r="S1411" t="s">
        <v>8557</v>
      </c>
      <c r="T1411" t="s">
        <v>10290</v>
      </c>
      <c r="U1411" t="s">
        <v>227</v>
      </c>
      <c r="V1411" t="s">
        <v>10291</v>
      </c>
      <c r="X1411" t="s">
        <v>228</v>
      </c>
      <c r="Y1411" t="s">
        <v>10292</v>
      </c>
      <c r="Z1411" t="s">
        <v>680</v>
      </c>
      <c r="AG1411" t="s">
        <v>253</v>
      </c>
    </row>
    <row r="1412" spans="1:33">
      <c r="A1412" t="s">
        <v>10293</v>
      </c>
      <c r="B1412">
        <v>92878741</v>
      </c>
      <c r="C1412" t="s">
        <v>10294</v>
      </c>
      <c r="D1412" t="s">
        <v>10295</v>
      </c>
      <c r="E1412" t="s">
        <v>242</v>
      </c>
      <c r="F1412">
        <v>23</v>
      </c>
      <c r="G1412" t="s">
        <v>227</v>
      </c>
      <c r="H1412">
        <v>19100</v>
      </c>
      <c r="I1412" t="s">
        <v>8559</v>
      </c>
      <c r="J1412" t="s">
        <v>8558</v>
      </c>
      <c r="K1412" t="s">
        <v>8560</v>
      </c>
      <c r="L1412">
        <v>19840411</v>
      </c>
      <c r="M1412" t="s">
        <v>10293</v>
      </c>
      <c r="N1412">
        <v>230237</v>
      </c>
      <c r="Q1412" t="s">
        <v>248</v>
      </c>
      <c r="S1412" t="s">
        <v>8557</v>
      </c>
      <c r="T1412" t="s">
        <v>10296</v>
      </c>
      <c r="U1412" t="s">
        <v>227</v>
      </c>
      <c r="V1412" t="s">
        <v>10297</v>
      </c>
      <c r="W1412" t="s">
        <v>10298</v>
      </c>
      <c r="X1412" t="s">
        <v>228</v>
      </c>
      <c r="Y1412" t="s">
        <v>10299</v>
      </c>
      <c r="Z1412" t="s">
        <v>680</v>
      </c>
      <c r="AG1412" t="s">
        <v>253</v>
      </c>
    </row>
    <row r="1413" spans="1:33">
      <c r="A1413" t="s">
        <v>10300</v>
      </c>
      <c r="B1413">
        <v>92879035</v>
      </c>
      <c r="C1413" t="s">
        <v>10301</v>
      </c>
      <c r="D1413" t="s">
        <v>10302</v>
      </c>
      <c r="E1413" t="s">
        <v>242</v>
      </c>
      <c r="F1413">
        <v>23</v>
      </c>
      <c r="G1413" t="s">
        <v>227</v>
      </c>
      <c r="H1413">
        <v>19100</v>
      </c>
      <c r="I1413" t="s">
        <v>8559</v>
      </c>
      <c r="J1413" t="s">
        <v>8558</v>
      </c>
      <c r="K1413" t="s">
        <v>8560</v>
      </c>
      <c r="L1413">
        <v>19651013</v>
      </c>
      <c r="M1413" t="s">
        <v>10300</v>
      </c>
      <c r="N1413">
        <v>230237</v>
      </c>
      <c r="O1413" t="s">
        <v>247</v>
      </c>
      <c r="Q1413" t="s">
        <v>248</v>
      </c>
      <c r="S1413" t="s">
        <v>8557</v>
      </c>
      <c r="T1413" t="s">
        <v>10303</v>
      </c>
      <c r="U1413" t="s">
        <v>227</v>
      </c>
      <c r="V1413" t="s">
        <v>10304</v>
      </c>
      <c r="X1413" t="s">
        <v>228</v>
      </c>
      <c r="Y1413" t="s">
        <v>10305</v>
      </c>
      <c r="Z1413" t="s">
        <v>680</v>
      </c>
      <c r="AG1413" t="s">
        <v>253</v>
      </c>
    </row>
    <row r="1414" spans="1:33">
      <c r="A1414" t="s">
        <v>10306</v>
      </c>
      <c r="B1414">
        <v>85184127</v>
      </c>
      <c r="C1414" t="s">
        <v>10307</v>
      </c>
      <c r="D1414" t="s">
        <v>10308</v>
      </c>
      <c r="E1414" t="s">
        <v>242</v>
      </c>
      <c r="F1414">
        <v>23</v>
      </c>
      <c r="G1414" t="s">
        <v>227</v>
      </c>
      <c r="H1414">
        <v>19100</v>
      </c>
      <c r="I1414" t="s">
        <v>8559</v>
      </c>
      <c r="J1414" t="s">
        <v>8558</v>
      </c>
      <c r="K1414" t="s">
        <v>8560</v>
      </c>
      <c r="L1414">
        <v>19720502</v>
      </c>
      <c r="M1414" t="s">
        <v>10306</v>
      </c>
      <c r="N1414">
        <v>230237</v>
      </c>
      <c r="O1414" t="s">
        <v>247</v>
      </c>
      <c r="Q1414" t="s">
        <v>248</v>
      </c>
      <c r="S1414" t="s">
        <v>8557</v>
      </c>
      <c r="T1414" t="s">
        <v>10309</v>
      </c>
      <c r="U1414" t="s">
        <v>227</v>
      </c>
      <c r="V1414" t="s">
        <v>10310</v>
      </c>
      <c r="W1414" t="s">
        <v>10311</v>
      </c>
      <c r="X1414" t="s">
        <v>228</v>
      </c>
      <c r="Z1414" t="s">
        <v>229</v>
      </c>
      <c r="AG1414" t="s">
        <v>253</v>
      </c>
    </row>
    <row r="1415" spans="1:33">
      <c r="A1415" t="s">
        <v>10312</v>
      </c>
      <c r="B1415">
        <v>72972633</v>
      </c>
      <c r="C1415" t="s">
        <v>10313</v>
      </c>
      <c r="D1415" t="s">
        <v>10314</v>
      </c>
      <c r="E1415" t="s">
        <v>262</v>
      </c>
      <c r="F1415">
        <v>23</v>
      </c>
      <c r="G1415" t="s">
        <v>227</v>
      </c>
      <c r="H1415">
        <v>19100</v>
      </c>
      <c r="I1415" t="s">
        <v>8559</v>
      </c>
      <c r="J1415" t="s">
        <v>8558</v>
      </c>
      <c r="K1415" t="s">
        <v>8560</v>
      </c>
      <c r="L1415">
        <v>19830926</v>
      </c>
      <c r="M1415" t="s">
        <v>10312</v>
      </c>
      <c r="N1415">
        <v>230237</v>
      </c>
      <c r="O1415" t="s">
        <v>247</v>
      </c>
      <c r="Q1415" t="s">
        <v>248</v>
      </c>
      <c r="S1415" t="s">
        <v>8557</v>
      </c>
      <c r="T1415" t="s">
        <v>10315</v>
      </c>
      <c r="U1415" t="s">
        <v>227</v>
      </c>
      <c r="V1415" t="s">
        <v>10316</v>
      </c>
      <c r="X1415" t="s">
        <v>228</v>
      </c>
      <c r="Y1415" t="s">
        <v>10317</v>
      </c>
      <c r="Z1415" t="s">
        <v>680</v>
      </c>
      <c r="AG1415" t="s">
        <v>253</v>
      </c>
    </row>
    <row r="1416" spans="1:33">
      <c r="A1416" t="s">
        <v>10318</v>
      </c>
      <c r="B1416">
        <v>24726021</v>
      </c>
      <c r="C1416" t="s">
        <v>10319</v>
      </c>
      <c r="D1416" t="s">
        <v>10320</v>
      </c>
      <c r="E1416" t="s">
        <v>262</v>
      </c>
      <c r="F1416">
        <v>23</v>
      </c>
      <c r="G1416" t="s">
        <v>227</v>
      </c>
      <c r="H1416">
        <v>19100</v>
      </c>
      <c r="I1416" t="s">
        <v>8559</v>
      </c>
      <c r="J1416" t="s">
        <v>8558</v>
      </c>
      <c r="K1416" t="s">
        <v>8560</v>
      </c>
      <c r="L1416">
        <v>19580812</v>
      </c>
      <c r="M1416" t="s">
        <v>10318</v>
      </c>
      <c r="N1416">
        <v>230237</v>
      </c>
      <c r="O1416" t="s">
        <v>247</v>
      </c>
      <c r="Q1416" t="s">
        <v>248</v>
      </c>
      <c r="S1416" t="s">
        <v>8557</v>
      </c>
      <c r="T1416" t="s">
        <v>10321</v>
      </c>
      <c r="U1416" t="s">
        <v>227</v>
      </c>
      <c r="V1416" t="s">
        <v>10322</v>
      </c>
      <c r="X1416" t="s">
        <v>228</v>
      </c>
      <c r="Z1416" t="s">
        <v>229</v>
      </c>
      <c r="AA1416" t="s">
        <v>10323</v>
      </c>
      <c r="AG1416" t="s">
        <v>253</v>
      </c>
    </row>
    <row r="1417" spans="1:33">
      <c r="A1417" t="s">
        <v>10324</v>
      </c>
      <c r="B1417">
        <v>24725929</v>
      </c>
      <c r="C1417" t="s">
        <v>10325</v>
      </c>
      <c r="D1417" t="s">
        <v>10326</v>
      </c>
      <c r="E1417" t="s">
        <v>242</v>
      </c>
      <c r="F1417">
        <v>23</v>
      </c>
      <c r="G1417" t="s">
        <v>227</v>
      </c>
      <c r="H1417">
        <v>19100</v>
      </c>
      <c r="I1417" t="s">
        <v>8559</v>
      </c>
      <c r="J1417" t="s">
        <v>8558</v>
      </c>
      <c r="K1417" t="s">
        <v>8560</v>
      </c>
      <c r="L1417">
        <v>19570316</v>
      </c>
      <c r="M1417" t="s">
        <v>10324</v>
      </c>
      <c r="N1417">
        <v>230237</v>
      </c>
      <c r="O1417" t="s">
        <v>247</v>
      </c>
      <c r="Q1417" t="s">
        <v>248</v>
      </c>
      <c r="S1417" t="s">
        <v>8557</v>
      </c>
      <c r="T1417" t="s">
        <v>10321</v>
      </c>
      <c r="U1417" t="s">
        <v>227</v>
      </c>
      <c r="V1417" t="s">
        <v>10322</v>
      </c>
      <c r="X1417" t="s">
        <v>228</v>
      </c>
      <c r="Z1417" t="s">
        <v>229</v>
      </c>
      <c r="AA1417" t="s">
        <v>10323</v>
      </c>
      <c r="AG1417" t="s">
        <v>253</v>
      </c>
    </row>
    <row r="1418" spans="1:33">
      <c r="A1418" t="s">
        <v>10327</v>
      </c>
      <c r="B1418">
        <v>85184531</v>
      </c>
      <c r="C1418" t="s">
        <v>10328</v>
      </c>
      <c r="D1418" t="s">
        <v>10329</v>
      </c>
      <c r="E1418" t="s">
        <v>242</v>
      </c>
      <c r="F1418">
        <v>23</v>
      </c>
      <c r="G1418" t="s">
        <v>227</v>
      </c>
      <c r="H1418">
        <v>19100</v>
      </c>
      <c r="I1418" t="s">
        <v>8559</v>
      </c>
      <c r="J1418" t="s">
        <v>8558</v>
      </c>
      <c r="K1418" t="s">
        <v>8560</v>
      </c>
      <c r="L1418">
        <v>19600619</v>
      </c>
      <c r="M1418" t="s">
        <v>10327</v>
      </c>
      <c r="N1418">
        <v>230237</v>
      </c>
      <c r="O1418" t="s">
        <v>247</v>
      </c>
      <c r="Q1418" t="s">
        <v>248</v>
      </c>
      <c r="S1418" t="s">
        <v>8557</v>
      </c>
      <c r="T1418" t="s">
        <v>10330</v>
      </c>
      <c r="U1418" t="s">
        <v>227</v>
      </c>
      <c r="V1418" t="s">
        <v>10331</v>
      </c>
      <c r="X1418" t="s">
        <v>228</v>
      </c>
      <c r="Y1418" t="s">
        <v>10332</v>
      </c>
      <c r="Z1418" t="s">
        <v>680</v>
      </c>
      <c r="AG1418" t="s">
        <v>253</v>
      </c>
    </row>
    <row r="1419" spans="1:33">
      <c r="A1419" t="s">
        <v>10333</v>
      </c>
      <c r="B1419">
        <v>58151525</v>
      </c>
      <c r="C1419" t="s">
        <v>10334</v>
      </c>
      <c r="D1419" t="s">
        <v>10335</v>
      </c>
      <c r="E1419" t="s">
        <v>242</v>
      </c>
      <c r="F1419">
        <v>23</v>
      </c>
      <c r="G1419" t="s">
        <v>227</v>
      </c>
      <c r="H1419">
        <v>19100</v>
      </c>
      <c r="I1419" t="s">
        <v>8559</v>
      </c>
      <c r="J1419" t="s">
        <v>8558</v>
      </c>
      <c r="K1419" t="s">
        <v>8560</v>
      </c>
      <c r="L1419">
        <v>19670926</v>
      </c>
      <c r="M1419" t="s">
        <v>10333</v>
      </c>
      <c r="N1419">
        <v>230237</v>
      </c>
      <c r="Q1419" t="s">
        <v>248</v>
      </c>
      <c r="S1419" t="s">
        <v>8557</v>
      </c>
      <c r="T1419" t="s">
        <v>10336</v>
      </c>
      <c r="U1419" t="s">
        <v>227</v>
      </c>
      <c r="V1419" t="s">
        <v>10337</v>
      </c>
      <c r="X1419" t="s">
        <v>228</v>
      </c>
      <c r="Y1419" t="s">
        <v>10338</v>
      </c>
      <c r="Z1419" t="s">
        <v>680</v>
      </c>
      <c r="AG1419" t="s">
        <v>253</v>
      </c>
    </row>
    <row r="1420" spans="1:33">
      <c r="A1420" t="s">
        <v>10339</v>
      </c>
      <c r="B1420">
        <v>3019013</v>
      </c>
      <c r="C1420" t="s">
        <v>10340</v>
      </c>
      <c r="D1420" t="s">
        <v>10341</v>
      </c>
      <c r="E1420" t="s">
        <v>242</v>
      </c>
      <c r="F1420">
        <v>23</v>
      </c>
      <c r="G1420" t="s">
        <v>227</v>
      </c>
      <c r="H1420">
        <v>19100</v>
      </c>
      <c r="I1420" t="s">
        <v>8559</v>
      </c>
      <c r="J1420" t="s">
        <v>8558</v>
      </c>
      <c r="K1420" t="s">
        <v>8560</v>
      </c>
      <c r="L1420">
        <v>19400523</v>
      </c>
      <c r="M1420" t="s">
        <v>10339</v>
      </c>
      <c r="N1420">
        <v>230237</v>
      </c>
      <c r="O1420" t="s">
        <v>247</v>
      </c>
      <c r="Q1420" t="s">
        <v>248</v>
      </c>
      <c r="S1420" t="s">
        <v>8557</v>
      </c>
      <c r="T1420" t="s">
        <v>10342</v>
      </c>
      <c r="U1420" t="s">
        <v>227</v>
      </c>
      <c r="V1420" t="s">
        <v>10343</v>
      </c>
      <c r="X1420" t="s">
        <v>228</v>
      </c>
      <c r="Z1420" t="s">
        <v>229</v>
      </c>
      <c r="AG1420" t="s">
        <v>253</v>
      </c>
    </row>
    <row r="1421" spans="1:33">
      <c r="A1421" t="s">
        <v>10344</v>
      </c>
      <c r="B1421">
        <v>3111066</v>
      </c>
      <c r="C1421" t="s">
        <v>10345</v>
      </c>
      <c r="D1421" t="s">
        <v>10346</v>
      </c>
      <c r="E1421" t="s">
        <v>242</v>
      </c>
      <c r="F1421">
        <v>23</v>
      </c>
      <c r="G1421" t="s">
        <v>227</v>
      </c>
      <c r="H1421">
        <v>19100</v>
      </c>
      <c r="I1421" t="s">
        <v>8559</v>
      </c>
      <c r="J1421" t="s">
        <v>8558</v>
      </c>
      <c r="K1421" t="s">
        <v>8560</v>
      </c>
      <c r="L1421">
        <v>19680510</v>
      </c>
      <c r="M1421" t="s">
        <v>10344</v>
      </c>
      <c r="N1421">
        <v>230237</v>
      </c>
      <c r="O1421" t="s">
        <v>247</v>
      </c>
      <c r="Q1421" t="s">
        <v>248</v>
      </c>
      <c r="S1421" t="s">
        <v>8557</v>
      </c>
      <c r="T1421" t="s">
        <v>9791</v>
      </c>
      <c r="U1421" t="s">
        <v>227</v>
      </c>
      <c r="V1421" t="s">
        <v>10347</v>
      </c>
      <c r="X1421" t="s">
        <v>228</v>
      </c>
      <c r="Y1421" t="s">
        <v>10348</v>
      </c>
      <c r="Z1421" t="s">
        <v>680</v>
      </c>
      <c r="AG1421" t="s">
        <v>253</v>
      </c>
    </row>
    <row r="1422" spans="1:33">
      <c r="A1422" t="s">
        <v>10349</v>
      </c>
      <c r="B1422">
        <v>85184935</v>
      </c>
      <c r="C1422" t="s">
        <v>10350</v>
      </c>
      <c r="D1422" t="s">
        <v>10351</v>
      </c>
      <c r="E1422" t="s">
        <v>242</v>
      </c>
      <c r="F1422">
        <v>23</v>
      </c>
      <c r="G1422" t="s">
        <v>227</v>
      </c>
      <c r="H1422">
        <v>19100</v>
      </c>
      <c r="I1422" t="s">
        <v>8559</v>
      </c>
      <c r="J1422" t="s">
        <v>8558</v>
      </c>
      <c r="K1422" t="s">
        <v>8560</v>
      </c>
      <c r="L1422">
        <v>19581017</v>
      </c>
      <c r="M1422" t="s">
        <v>10349</v>
      </c>
      <c r="N1422">
        <v>230237</v>
      </c>
      <c r="Q1422" t="s">
        <v>248</v>
      </c>
      <c r="S1422" t="s">
        <v>8557</v>
      </c>
      <c r="T1422" t="s">
        <v>10352</v>
      </c>
      <c r="U1422" t="s">
        <v>227</v>
      </c>
      <c r="V1422" t="s">
        <v>10353</v>
      </c>
      <c r="W1422">
        <v>601</v>
      </c>
      <c r="X1422" t="s">
        <v>228</v>
      </c>
      <c r="Y1422" t="s">
        <v>10354</v>
      </c>
      <c r="Z1422" t="s">
        <v>680</v>
      </c>
      <c r="AG1422" t="s">
        <v>253</v>
      </c>
    </row>
    <row r="1423" spans="1:33">
      <c r="A1423" t="s">
        <v>10355</v>
      </c>
      <c r="B1423">
        <v>85185027</v>
      </c>
      <c r="C1423" t="s">
        <v>10356</v>
      </c>
      <c r="D1423" t="s">
        <v>10357</v>
      </c>
      <c r="E1423" t="s">
        <v>262</v>
      </c>
      <c r="F1423">
        <v>23</v>
      </c>
      <c r="G1423" t="s">
        <v>227</v>
      </c>
      <c r="H1423">
        <v>19100</v>
      </c>
      <c r="I1423" t="s">
        <v>8559</v>
      </c>
      <c r="J1423" t="s">
        <v>8558</v>
      </c>
      <c r="K1423" t="s">
        <v>8560</v>
      </c>
      <c r="L1423">
        <v>19720921</v>
      </c>
      <c r="M1423" t="s">
        <v>10355</v>
      </c>
      <c r="N1423">
        <v>230237</v>
      </c>
      <c r="Q1423" t="s">
        <v>248</v>
      </c>
      <c r="S1423" t="s">
        <v>8557</v>
      </c>
      <c r="T1423" t="s">
        <v>3847</v>
      </c>
      <c r="U1423" t="s">
        <v>227</v>
      </c>
      <c r="V1423" t="s">
        <v>10358</v>
      </c>
      <c r="W1423">
        <v>302</v>
      </c>
      <c r="X1423" t="s">
        <v>228</v>
      </c>
      <c r="Y1423" t="s">
        <v>10359</v>
      </c>
      <c r="Z1423" t="s">
        <v>680</v>
      </c>
      <c r="AG1423" t="s">
        <v>253</v>
      </c>
    </row>
    <row r="1424" spans="1:33">
      <c r="A1424" t="s">
        <v>10360</v>
      </c>
      <c r="B1424">
        <v>34934124</v>
      </c>
      <c r="C1424" t="s">
        <v>10361</v>
      </c>
      <c r="D1424" t="s">
        <v>10362</v>
      </c>
      <c r="E1424" t="s">
        <v>242</v>
      </c>
      <c r="F1424">
        <v>23</v>
      </c>
      <c r="G1424" t="s">
        <v>227</v>
      </c>
      <c r="H1424">
        <v>19100</v>
      </c>
      <c r="I1424" t="s">
        <v>8559</v>
      </c>
      <c r="J1424" t="s">
        <v>8558</v>
      </c>
      <c r="K1424" t="s">
        <v>8560</v>
      </c>
      <c r="L1424">
        <v>19820405</v>
      </c>
      <c r="M1424" t="s">
        <v>10360</v>
      </c>
      <c r="N1424">
        <v>230237</v>
      </c>
      <c r="Q1424" t="s">
        <v>248</v>
      </c>
      <c r="S1424" t="s">
        <v>8557</v>
      </c>
      <c r="T1424" t="s">
        <v>10363</v>
      </c>
      <c r="U1424" t="s">
        <v>227</v>
      </c>
      <c r="V1424" t="s">
        <v>10364</v>
      </c>
      <c r="W1424" t="s">
        <v>10365</v>
      </c>
      <c r="X1424" t="s">
        <v>228</v>
      </c>
      <c r="Y1424" t="s">
        <v>10366</v>
      </c>
      <c r="Z1424" t="s">
        <v>680</v>
      </c>
      <c r="AG1424" t="s">
        <v>253</v>
      </c>
    </row>
    <row r="1425" spans="1:33">
      <c r="A1425" t="s">
        <v>10367</v>
      </c>
      <c r="B1425">
        <v>3019417</v>
      </c>
      <c r="C1425" t="s">
        <v>10368</v>
      </c>
      <c r="D1425" t="s">
        <v>10369</v>
      </c>
      <c r="E1425" t="s">
        <v>242</v>
      </c>
      <c r="F1425">
        <v>23</v>
      </c>
      <c r="G1425" t="s">
        <v>227</v>
      </c>
      <c r="H1425">
        <v>19100</v>
      </c>
      <c r="I1425" t="s">
        <v>8559</v>
      </c>
      <c r="J1425" t="s">
        <v>8558</v>
      </c>
      <c r="K1425" t="s">
        <v>8560</v>
      </c>
      <c r="L1425">
        <v>19430417</v>
      </c>
      <c r="M1425" t="s">
        <v>10367</v>
      </c>
      <c r="N1425">
        <v>230237</v>
      </c>
      <c r="O1425" t="s">
        <v>247</v>
      </c>
      <c r="Q1425" t="s">
        <v>248</v>
      </c>
      <c r="S1425" t="s">
        <v>8557</v>
      </c>
      <c r="T1425" t="s">
        <v>10370</v>
      </c>
      <c r="U1425" t="s">
        <v>227</v>
      </c>
      <c r="V1425" t="s">
        <v>10371</v>
      </c>
      <c r="X1425" t="s">
        <v>267</v>
      </c>
      <c r="Z1425" t="s">
        <v>229</v>
      </c>
      <c r="AG1425" t="s">
        <v>253</v>
      </c>
    </row>
    <row r="1426" spans="1:33">
      <c r="A1426" t="s">
        <v>10372</v>
      </c>
      <c r="B1426">
        <v>3018820</v>
      </c>
      <c r="C1426" t="s">
        <v>10373</v>
      </c>
      <c r="D1426" t="s">
        <v>10374</v>
      </c>
      <c r="E1426" t="s">
        <v>242</v>
      </c>
      <c r="F1426">
        <v>23</v>
      </c>
      <c r="G1426" t="s">
        <v>227</v>
      </c>
      <c r="H1426">
        <v>19100</v>
      </c>
      <c r="I1426" t="s">
        <v>8559</v>
      </c>
      <c r="J1426" t="s">
        <v>8558</v>
      </c>
      <c r="K1426" t="s">
        <v>8560</v>
      </c>
      <c r="L1426">
        <v>19340806</v>
      </c>
      <c r="M1426" t="s">
        <v>10372</v>
      </c>
      <c r="N1426">
        <v>230237</v>
      </c>
      <c r="O1426" t="s">
        <v>247</v>
      </c>
      <c r="Q1426" t="s">
        <v>248</v>
      </c>
      <c r="S1426" t="s">
        <v>8557</v>
      </c>
      <c r="T1426" t="s">
        <v>10375</v>
      </c>
      <c r="U1426" t="s">
        <v>227</v>
      </c>
      <c r="V1426" t="s">
        <v>10376</v>
      </c>
      <c r="X1426" t="s">
        <v>228</v>
      </c>
      <c r="Z1426" t="s">
        <v>229</v>
      </c>
      <c r="AG1426" t="s">
        <v>253</v>
      </c>
    </row>
    <row r="1427" spans="1:33">
      <c r="A1427" t="s">
        <v>10377</v>
      </c>
      <c r="B1427">
        <v>73118828</v>
      </c>
      <c r="C1427" t="s">
        <v>10378</v>
      </c>
      <c r="D1427" t="s">
        <v>10379</v>
      </c>
      <c r="E1427" t="s">
        <v>242</v>
      </c>
      <c r="F1427">
        <v>23</v>
      </c>
      <c r="G1427" t="s">
        <v>227</v>
      </c>
      <c r="H1427">
        <v>19100</v>
      </c>
      <c r="I1427" t="s">
        <v>8559</v>
      </c>
      <c r="J1427" t="s">
        <v>8558</v>
      </c>
      <c r="K1427" t="s">
        <v>8560</v>
      </c>
      <c r="L1427">
        <v>19771004</v>
      </c>
      <c r="M1427" t="s">
        <v>10377</v>
      </c>
      <c r="N1427">
        <v>230237</v>
      </c>
      <c r="Q1427" t="s">
        <v>248</v>
      </c>
      <c r="S1427" t="s">
        <v>8557</v>
      </c>
      <c r="T1427" t="s">
        <v>10380</v>
      </c>
      <c r="U1427" t="s">
        <v>227</v>
      </c>
      <c r="V1427" t="s">
        <v>10381</v>
      </c>
      <c r="X1427" t="s">
        <v>228</v>
      </c>
      <c r="Y1427" t="s">
        <v>10382</v>
      </c>
      <c r="Z1427" t="s">
        <v>680</v>
      </c>
      <c r="AG1427" t="s">
        <v>253</v>
      </c>
    </row>
    <row r="1428" spans="1:33">
      <c r="A1428" t="s">
        <v>10383</v>
      </c>
      <c r="B1428">
        <v>73016926</v>
      </c>
      <c r="C1428" t="s">
        <v>10384</v>
      </c>
      <c r="D1428" t="s">
        <v>10385</v>
      </c>
      <c r="E1428" t="s">
        <v>242</v>
      </c>
      <c r="F1428">
        <v>23</v>
      </c>
      <c r="G1428" t="s">
        <v>227</v>
      </c>
      <c r="H1428">
        <v>19100</v>
      </c>
      <c r="I1428" t="s">
        <v>8559</v>
      </c>
      <c r="J1428" t="s">
        <v>8558</v>
      </c>
      <c r="K1428" t="s">
        <v>8560</v>
      </c>
      <c r="L1428">
        <v>19511127</v>
      </c>
      <c r="M1428" t="s">
        <v>10383</v>
      </c>
      <c r="N1428">
        <v>230237</v>
      </c>
      <c r="Q1428" t="s">
        <v>248</v>
      </c>
      <c r="S1428" t="s">
        <v>8557</v>
      </c>
      <c r="T1428" t="s">
        <v>10386</v>
      </c>
      <c r="U1428" t="s">
        <v>227</v>
      </c>
      <c r="V1428" t="s">
        <v>10387</v>
      </c>
      <c r="X1428" t="s">
        <v>228</v>
      </c>
      <c r="Y1428" t="s">
        <v>10388</v>
      </c>
      <c r="Z1428" t="s">
        <v>680</v>
      </c>
      <c r="AG1428" t="s">
        <v>253</v>
      </c>
    </row>
    <row r="1429" spans="1:33">
      <c r="A1429" t="s">
        <v>10389</v>
      </c>
      <c r="B1429">
        <v>75988542</v>
      </c>
      <c r="C1429" t="s">
        <v>10390</v>
      </c>
      <c r="D1429" t="s">
        <v>10391</v>
      </c>
      <c r="E1429" t="s">
        <v>242</v>
      </c>
      <c r="F1429">
        <v>23</v>
      </c>
      <c r="G1429" t="s">
        <v>227</v>
      </c>
      <c r="H1429">
        <v>19100</v>
      </c>
      <c r="I1429" t="s">
        <v>8559</v>
      </c>
      <c r="J1429" t="s">
        <v>8558</v>
      </c>
      <c r="K1429" t="s">
        <v>8560</v>
      </c>
      <c r="L1429">
        <v>19710213</v>
      </c>
      <c r="M1429" t="s">
        <v>10389</v>
      </c>
      <c r="N1429">
        <v>230237</v>
      </c>
      <c r="O1429" t="s">
        <v>247</v>
      </c>
      <c r="Q1429" t="s">
        <v>248</v>
      </c>
      <c r="S1429" t="s">
        <v>8557</v>
      </c>
      <c r="T1429" t="s">
        <v>10392</v>
      </c>
      <c r="U1429" t="s">
        <v>227</v>
      </c>
      <c r="V1429" t="s">
        <v>10393</v>
      </c>
      <c r="X1429" t="s">
        <v>228</v>
      </c>
      <c r="Z1429" t="s">
        <v>229</v>
      </c>
      <c r="AG1429" t="s">
        <v>253</v>
      </c>
    </row>
    <row r="1430" spans="1:33">
      <c r="A1430" t="s">
        <v>10394</v>
      </c>
      <c r="B1430">
        <v>3110914</v>
      </c>
      <c r="C1430" t="s">
        <v>10395</v>
      </c>
      <c r="D1430" t="s">
        <v>10396</v>
      </c>
      <c r="E1430" t="s">
        <v>242</v>
      </c>
      <c r="F1430">
        <v>23</v>
      </c>
      <c r="G1430" t="s">
        <v>227</v>
      </c>
      <c r="H1430">
        <v>19100</v>
      </c>
      <c r="I1430" t="s">
        <v>8559</v>
      </c>
      <c r="J1430" t="s">
        <v>8558</v>
      </c>
      <c r="K1430" t="s">
        <v>8560</v>
      </c>
      <c r="L1430">
        <v>19600626</v>
      </c>
      <c r="M1430" t="s">
        <v>10394</v>
      </c>
      <c r="N1430">
        <v>230237</v>
      </c>
      <c r="O1430" t="s">
        <v>247</v>
      </c>
      <c r="Q1430" t="s">
        <v>248</v>
      </c>
      <c r="S1430" t="s">
        <v>8557</v>
      </c>
      <c r="T1430" t="s">
        <v>8561</v>
      </c>
      <c r="U1430" t="s">
        <v>227</v>
      </c>
      <c r="V1430" t="s">
        <v>10397</v>
      </c>
      <c r="X1430" t="s">
        <v>228</v>
      </c>
      <c r="Y1430" t="s">
        <v>8570</v>
      </c>
      <c r="Z1430" t="s">
        <v>680</v>
      </c>
      <c r="AG1430" t="s">
        <v>253</v>
      </c>
    </row>
    <row r="1431" spans="1:33">
      <c r="A1431" t="s">
        <v>10398</v>
      </c>
      <c r="B1431">
        <v>3019821</v>
      </c>
      <c r="C1431" t="s">
        <v>10399</v>
      </c>
      <c r="D1431" t="s">
        <v>10400</v>
      </c>
      <c r="E1431" t="s">
        <v>242</v>
      </c>
      <c r="F1431">
        <v>23</v>
      </c>
      <c r="G1431" t="s">
        <v>227</v>
      </c>
      <c r="H1431">
        <v>19100</v>
      </c>
      <c r="I1431" t="s">
        <v>8559</v>
      </c>
      <c r="J1431" t="s">
        <v>8558</v>
      </c>
      <c r="K1431" t="s">
        <v>8560</v>
      </c>
      <c r="L1431">
        <v>19630113</v>
      </c>
      <c r="M1431" t="s">
        <v>10398</v>
      </c>
      <c r="N1431">
        <v>230237</v>
      </c>
      <c r="O1431" t="s">
        <v>247</v>
      </c>
      <c r="Q1431" t="s">
        <v>248</v>
      </c>
      <c r="S1431" t="s">
        <v>8557</v>
      </c>
      <c r="T1431" t="s">
        <v>10401</v>
      </c>
      <c r="U1431" t="s">
        <v>227</v>
      </c>
      <c r="V1431" t="s">
        <v>10402</v>
      </c>
      <c r="X1431" t="s">
        <v>228</v>
      </c>
      <c r="Y1431" t="s">
        <v>10403</v>
      </c>
      <c r="Z1431" t="s">
        <v>680</v>
      </c>
      <c r="AG1431" t="s">
        <v>253</v>
      </c>
    </row>
    <row r="1432" spans="1:33">
      <c r="A1432" t="s">
        <v>10404</v>
      </c>
      <c r="B1432">
        <v>3110712</v>
      </c>
      <c r="C1432" t="s">
        <v>10405</v>
      </c>
      <c r="D1432" t="s">
        <v>10406</v>
      </c>
      <c r="E1432" t="s">
        <v>242</v>
      </c>
      <c r="F1432">
        <v>23</v>
      </c>
      <c r="G1432" t="s">
        <v>227</v>
      </c>
      <c r="H1432">
        <v>19100</v>
      </c>
      <c r="I1432" t="s">
        <v>8559</v>
      </c>
      <c r="J1432" t="s">
        <v>8558</v>
      </c>
      <c r="K1432" t="s">
        <v>8560</v>
      </c>
      <c r="L1432">
        <v>19480510</v>
      </c>
      <c r="M1432" t="s">
        <v>10404</v>
      </c>
      <c r="N1432">
        <v>230237</v>
      </c>
      <c r="O1432" t="s">
        <v>247</v>
      </c>
      <c r="Q1432" t="s">
        <v>248</v>
      </c>
      <c r="S1432" t="s">
        <v>8557</v>
      </c>
      <c r="T1432" t="s">
        <v>10407</v>
      </c>
      <c r="U1432" t="s">
        <v>227</v>
      </c>
      <c r="V1432" t="s">
        <v>10408</v>
      </c>
      <c r="X1432" t="s">
        <v>228</v>
      </c>
      <c r="Z1432" t="s">
        <v>229</v>
      </c>
      <c r="AG1432" t="s">
        <v>253</v>
      </c>
    </row>
    <row r="1433" spans="1:33">
      <c r="A1433" t="s">
        <v>10409</v>
      </c>
      <c r="B1433">
        <v>3019114</v>
      </c>
      <c r="C1433" t="s">
        <v>10410</v>
      </c>
      <c r="D1433" t="s">
        <v>10411</v>
      </c>
      <c r="E1433" t="s">
        <v>242</v>
      </c>
      <c r="F1433">
        <v>23</v>
      </c>
      <c r="G1433" t="s">
        <v>227</v>
      </c>
      <c r="H1433">
        <v>19100</v>
      </c>
      <c r="I1433" t="s">
        <v>8559</v>
      </c>
      <c r="J1433" t="s">
        <v>8558</v>
      </c>
      <c r="K1433" t="s">
        <v>8560</v>
      </c>
      <c r="L1433">
        <v>19500302</v>
      </c>
      <c r="M1433" t="s">
        <v>10409</v>
      </c>
      <c r="N1433">
        <v>230237</v>
      </c>
      <c r="O1433" t="s">
        <v>247</v>
      </c>
      <c r="Q1433" t="s">
        <v>248</v>
      </c>
      <c r="S1433" t="s">
        <v>8557</v>
      </c>
      <c r="T1433" t="s">
        <v>10412</v>
      </c>
      <c r="U1433" t="s">
        <v>227</v>
      </c>
      <c r="V1433" t="s">
        <v>10413</v>
      </c>
      <c r="X1433" t="s">
        <v>228</v>
      </c>
      <c r="Y1433" t="s">
        <v>10414</v>
      </c>
      <c r="Z1433" t="s">
        <v>680</v>
      </c>
      <c r="AG1433" t="s">
        <v>253</v>
      </c>
    </row>
    <row r="1434" spans="1:33">
      <c r="A1434" t="s">
        <v>10415</v>
      </c>
      <c r="B1434">
        <v>73017220</v>
      </c>
      <c r="C1434" t="s">
        <v>10416</v>
      </c>
      <c r="D1434" t="s">
        <v>10417</v>
      </c>
      <c r="E1434" t="s">
        <v>262</v>
      </c>
      <c r="F1434">
        <v>23</v>
      </c>
      <c r="G1434" t="s">
        <v>227</v>
      </c>
      <c r="H1434">
        <v>19100</v>
      </c>
      <c r="I1434" t="s">
        <v>8559</v>
      </c>
      <c r="J1434" t="s">
        <v>8558</v>
      </c>
      <c r="K1434" t="s">
        <v>8560</v>
      </c>
      <c r="L1434">
        <v>19480503</v>
      </c>
      <c r="M1434" t="s">
        <v>10415</v>
      </c>
      <c r="N1434">
        <v>230237</v>
      </c>
      <c r="O1434" t="s">
        <v>247</v>
      </c>
      <c r="Q1434" t="s">
        <v>248</v>
      </c>
      <c r="S1434" t="s">
        <v>8557</v>
      </c>
      <c r="T1434" t="s">
        <v>7410</v>
      </c>
      <c r="U1434" t="s">
        <v>227</v>
      </c>
      <c r="V1434" t="s">
        <v>10418</v>
      </c>
      <c r="X1434" t="s">
        <v>228</v>
      </c>
      <c r="Y1434" t="s">
        <v>10419</v>
      </c>
      <c r="Z1434" t="s">
        <v>680</v>
      </c>
      <c r="AG1434" t="s">
        <v>253</v>
      </c>
    </row>
    <row r="1435" spans="1:33">
      <c r="A1435" t="s">
        <v>10420</v>
      </c>
      <c r="B1435">
        <v>3019922</v>
      </c>
      <c r="C1435" t="s">
        <v>10421</v>
      </c>
      <c r="D1435" t="s">
        <v>10422</v>
      </c>
      <c r="E1435" t="s">
        <v>242</v>
      </c>
      <c r="F1435">
        <v>23</v>
      </c>
      <c r="G1435" t="s">
        <v>227</v>
      </c>
      <c r="H1435">
        <v>19100</v>
      </c>
      <c r="I1435" t="s">
        <v>8559</v>
      </c>
      <c r="J1435" t="s">
        <v>8558</v>
      </c>
      <c r="K1435" t="s">
        <v>8560</v>
      </c>
      <c r="L1435">
        <v>19680816</v>
      </c>
      <c r="M1435" t="s">
        <v>10420</v>
      </c>
      <c r="N1435">
        <v>230237</v>
      </c>
      <c r="O1435" t="s">
        <v>247</v>
      </c>
      <c r="Q1435" t="s">
        <v>248</v>
      </c>
      <c r="S1435" t="s">
        <v>8557</v>
      </c>
      <c r="T1435" t="s">
        <v>10423</v>
      </c>
      <c r="U1435" t="s">
        <v>227</v>
      </c>
      <c r="V1435" t="s">
        <v>10424</v>
      </c>
      <c r="X1435" t="s">
        <v>267</v>
      </c>
      <c r="Z1435" t="s">
        <v>229</v>
      </c>
      <c r="AG1435" t="s">
        <v>253</v>
      </c>
    </row>
    <row r="1436" spans="1:33">
      <c r="A1436" t="s">
        <v>10425</v>
      </c>
      <c r="B1436">
        <v>96788543</v>
      </c>
      <c r="C1436" t="s">
        <v>10426</v>
      </c>
      <c r="D1436" t="s">
        <v>10427</v>
      </c>
      <c r="E1436" t="s">
        <v>242</v>
      </c>
      <c r="F1436">
        <v>23</v>
      </c>
      <c r="G1436" t="s">
        <v>227</v>
      </c>
      <c r="H1436">
        <v>19100</v>
      </c>
      <c r="I1436" t="s">
        <v>8559</v>
      </c>
      <c r="J1436" t="s">
        <v>8558</v>
      </c>
      <c r="K1436" t="s">
        <v>8560</v>
      </c>
      <c r="L1436">
        <v>19770621</v>
      </c>
      <c r="M1436" t="s">
        <v>10425</v>
      </c>
      <c r="N1436">
        <v>230237</v>
      </c>
      <c r="Q1436" t="s">
        <v>248</v>
      </c>
      <c r="S1436" t="s">
        <v>8557</v>
      </c>
      <c r="T1436" t="s">
        <v>9591</v>
      </c>
      <c r="U1436" t="s">
        <v>227</v>
      </c>
      <c r="V1436" t="s">
        <v>10428</v>
      </c>
      <c r="X1436" t="s">
        <v>228</v>
      </c>
      <c r="Y1436" t="s">
        <v>10429</v>
      </c>
      <c r="Z1436" t="s">
        <v>680</v>
      </c>
      <c r="AG1436" t="s">
        <v>253</v>
      </c>
    </row>
    <row r="1437" spans="1:33">
      <c r="A1437" t="s">
        <v>10430</v>
      </c>
      <c r="B1437">
        <v>3110510</v>
      </c>
      <c r="C1437" t="s">
        <v>10431</v>
      </c>
      <c r="D1437" t="s">
        <v>10432</v>
      </c>
      <c r="E1437" t="s">
        <v>242</v>
      </c>
      <c r="F1437">
        <v>23</v>
      </c>
      <c r="G1437" t="s">
        <v>227</v>
      </c>
      <c r="H1437">
        <v>19100</v>
      </c>
      <c r="I1437" t="s">
        <v>8559</v>
      </c>
      <c r="J1437" t="s">
        <v>8558</v>
      </c>
      <c r="K1437" t="s">
        <v>8560</v>
      </c>
      <c r="L1437">
        <v>19500311</v>
      </c>
      <c r="M1437" t="s">
        <v>10430</v>
      </c>
      <c r="N1437">
        <v>230237</v>
      </c>
      <c r="O1437" t="s">
        <v>247</v>
      </c>
      <c r="Q1437" t="s">
        <v>248</v>
      </c>
      <c r="S1437" t="s">
        <v>8557</v>
      </c>
      <c r="T1437" t="s">
        <v>10433</v>
      </c>
      <c r="U1437" t="s">
        <v>227</v>
      </c>
      <c r="V1437" t="s">
        <v>10434</v>
      </c>
      <c r="X1437" t="s">
        <v>228</v>
      </c>
      <c r="Y1437" t="s">
        <v>10435</v>
      </c>
      <c r="Z1437" t="s">
        <v>680</v>
      </c>
      <c r="AG1437" t="s">
        <v>253</v>
      </c>
    </row>
    <row r="1438" spans="1:33">
      <c r="A1438" t="s">
        <v>10436</v>
      </c>
      <c r="B1438">
        <v>3049521</v>
      </c>
      <c r="C1438" t="s">
        <v>10437</v>
      </c>
      <c r="D1438" t="s">
        <v>10438</v>
      </c>
      <c r="E1438" t="s">
        <v>242</v>
      </c>
      <c r="F1438">
        <v>23</v>
      </c>
      <c r="G1438" t="s">
        <v>227</v>
      </c>
      <c r="H1438">
        <v>19100</v>
      </c>
      <c r="I1438" t="s">
        <v>8559</v>
      </c>
      <c r="J1438" t="s">
        <v>8558</v>
      </c>
      <c r="K1438" t="s">
        <v>8560</v>
      </c>
      <c r="L1438">
        <v>19720619</v>
      </c>
      <c r="M1438" t="s">
        <v>10436</v>
      </c>
      <c r="N1438">
        <v>230237</v>
      </c>
      <c r="Q1438" t="s">
        <v>248</v>
      </c>
      <c r="S1438" t="s">
        <v>8557</v>
      </c>
      <c r="T1438" t="s">
        <v>4263</v>
      </c>
      <c r="U1438" t="s">
        <v>227</v>
      </c>
      <c r="V1438" t="s">
        <v>10439</v>
      </c>
      <c r="W1438" t="s">
        <v>10440</v>
      </c>
      <c r="X1438" t="s">
        <v>228</v>
      </c>
      <c r="Y1438" t="s">
        <v>10441</v>
      </c>
      <c r="Z1438" t="s">
        <v>680</v>
      </c>
      <c r="AG1438" t="s">
        <v>253</v>
      </c>
    </row>
    <row r="1439" spans="1:33">
      <c r="A1439" t="s">
        <v>10442</v>
      </c>
      <c r="B1439">
        <v>3060312</v>
      </c>
      <c r="C1439" t="s">
        <v>10443</v>
      </c>
      <c r="D1439" t="s">
        <v>10444</v>
      </c>
      <c r="E1439" t="s">
        <v>242</v>
      </c>
      <c r="F1439">
        <v>23</v>
      </c>
      <c r="G1439" t="s">
        <v>227</v>
      </c>
      <c r="H1439">
        <v>19100</v>
      </c>
      <c r="I1439" t="s">
        <v>8559</v>
      </c>
      <c r="J1439" t="s">
        <v>8558</v>
      </c>
      <c r="K1439" t="s">
        <v>8560</v>
      </c>
      <c r="L1439">
        <v>19730316</v>
      </c>
      <c r="M1439" t="s">
        <v>10442</v>
      </c>
      <c r="N1439">
        <v>230237</v>
      </c>
      <c r="Q1439" t="s">
        <v>248</v>
      </c>
      <c r="S1439" t="s">
        <v>8557</v>
      </c>
      <c r="T1439" t="s">
        <v>10445</v>
      </c>
      <c r="U1439" t="s">
        <v>227</v>
      </c>
      <c r="V1439" t="s">
        <v>10446</v>
      </c>
      <c r="X1439" t="s">
        <v>228</v>
      </c>
      <c r="Z1439" t="s">
        <v>229</v>
      </c>
      <c r="AG1439" t="s">
        <v>253</v>
      </c>
    </row>
    <row r="1440" spans="1:33">
      <c r="A1440" t="s">
        <v>10447</v>
      </c>
      <c r="B1440">
        <v>96788644</v>
      </c>
      <c r="C1440" t="s">
        <v>10448</v>
      </c>
      <c r="D1440" t="s">
        <v>10449</v>
      </c>
      <c r="E1440" t="s">
        <v>242</v>
      </c>
      <c r="F1440">
        <v>23</v>
      </c>
      <c r="G1440" t="s">
        <v>227</v>
      </c>
      <c r="H1440">
        <v>19100</v>
      </c>
      <c r="I1440" t="s">
        <v>8559</v>
      </c>
      <c r="J1440" t="s">
        <v>8558</v>
      </c>
      <c r="K1440" t="s">
        <v>8560</v>
      </c>
      <c r="L1440">
        <v>19790523</v>
      </c>
      <c r="M1440" t="s">
        <v>10447</v>
      </c>
      <c r="N1440">
        <v>230237</v>
      </c>
      <c r="O1440" t="s">
        <v>247</v>
      </c>
      <c r="Q1440" t="s">
        <v>248</v>
      </c>
      <c r="S1440" t="s">
        <v>8557</v>
      </c>
      <c r="T1440" t="s">
        <v>10450</v>
      </c>
      <c r="U1440" t="s">
        <v>227</v>
      </c>
      <c r="V1440" t="s">
        <v>10451</v>
      </c>
      <c r="W1440" t="s">
        <v>10452</v>
      </c>
      <c r="X1440" t="s">
        <v>228</v>
      </c>
      <c r="Y1440" t="s">
        <v>10453</v>
      </c>
      <c r="Z1440" t="s">
        <v>680</v>
      </c>
      <c r="AG1440" t="s">
        <v>253</v>
      </c>
    </row>
    <row r="1441" spans="1:35">
      <c r="A1441" t="s">
        <v>10454</v>
      </c>
      <c r="B1441">
        <v>2219721</v>
      </c>
      <c r="C1441" t="s">
        <v>10455</v>
      </c>
      <c r="D1441" t="s">
        <v>10456</v>
      </c>
      <c r="E1441" t="s">
        <v>242</v>
      </c>
      <c r="F1441">
        <v>23</v>
      </c>
      <c r="G1441" t="s">
        <v>227</v>
      </c>
      <c r="H1441">
        <v>19100</v>
      </c>
      <c r="I1441" t="s">
        <v>8559</v>
      </c>
      <c r="J1441" t="s">
        <v>8558</v>
      </c>
      <c r="K1441" t="s">
        <v>8560</v>
      </c>
      <c r="L1441">
        <v>19530316</v>
      </c>
      <c r="M1441" t="s">
        <v>10454</v>
      </c>
      <c r="N1441">
        <v>230237</v>
      </c>
      <c r="Q1441" t="s">
        <v>248</v>
      </c>
      <c r="S1441" t="s">
        <v>8557</v>
      </c>
      <c r="T1441" t="s">
        <v>6252</v>
      </c>
      <c r="U1441" t="s">
        <v>227</v>
      </c>
      <c r="V1441" t="s">
        <v>10457</v>
      </c>
      <c r="X1441" t="s">
        <v>228</v>
      </c>
      <c r="Z1441" t="s">
        <v>229</v>
      </c>
      <c r="AA1441" t="s">
        <v>10458</v>
      </c>
      <c r="AB1441" t="s">
        <v>439</v>
      </c>
      <c r="AD1441" t="s">
        <v>439</v>
      </c>
      <c r="AG1441" t="s">
        <v>253</v>
      </c>
    </row>
    <row r="1442" spans="1:35">
      <c r="A1442" t="s">
        <v>10459</v>
      </c>
      <c r="B1442">
        <v>46173930</v>
      </c>
      <c r="C1442" t="s">
        <v>10460</v>
      </c>
      <c r="D1442" t="s">
        <v>10461</v>
      </c>
      <c r="E1442" t="s">
        <v>242</v>
      </c>
      <c r="F1442">
        <v>23</v>
      </c>
      <c r="G1442" t="s">
        <v>227</v>
      </c>
      <c r="H1442">
        <v>19100</v>
      </c>
      <c r="I1442" t="s">
        <v>8559</v>
      </c>
      <c r="J1442" t="s">
        <v>8558</v>
      </c>
      <c r="K1442" t="s">
        <v>8560</v>
      </c>
      <c r="L1442">
        <v>19831003</v>
      </c>
      <c r="M1442" t="s">
        <v>10459</v>
      </c>
      <c r="N1442">
        <v>230237</v>
      </c>
      <c r="Q1442" t="s">
        <v>248</v>
      </c>
      <c r="S1442" t="s">
        <v>8557</v>
      </c>
      <c r="T1442" t="s">
        <v>10462</v>
      </c>
      <c r="U1442" t="s">
        <v>227</v>
      </c>
      <c r="V1442" t="s">
        <v>10463</v>
      </c>
      <c r="W1442" t="s">
        <v>10464</v>
      </c>
      <c r="X1442" t="s">
        <v>267</v>
      </c>
      <c r="Y1442" t="s">
        <v>10465</v>
      </c>
      <c r="Z1442" t="s">
        <v>680</v>
      </c>
      <c r="AG1442" t="s">
        <v>253</v>
      </c>
    </row>
    <row r="1443" spans="1:35">
      <c r="A1443" t="s">
        <v>10466</v>
      </c>
      <c r="B1443">
        <v>73017523</v>
      </c>
      <c r="C1443" t="s">
        <v>10467</v>
      </c>
      <c r="D1443" t="s">
        <v>10468</v>
      </c>
      <c r="E1443" t="s">
        <v>242</v>
      </c>
      <c r="F1443">
        <v>23</v>
      </c>
      <c r="G1443" t="s">
        <v>227</v>
      </c>
      <c r="H1443">
        <v>19100</v>
      </c>
      <c r="I1443" t="s">
        <v>8559</v>
      </c>
      <c r="J1443" t="s">
        <v>8558</v>
      </c>
      <c r="K1443" t="s">
        <v>8560</v>
      </c>
      <c r="L1443">
        <v>19630823</v>
      </c>
      <c r="M1443" t="s">
        <v>10466</v>
      </c>
      <c r="N1443">
        <v>230237</v>
      </c>
      <c r="Q1443" t="s">
        <v>248</v>
      </c>
      <c r="S1443" t="s">
        <v>8557</v>
      </c>
      <c r="T1443" t="s">
        <v>10469</v>
      </c>
      <c r="U1443" t="s">
        <v>227</v>
      </c>
      <c r="V1443" t="s">
        <v>10470</v>
      </c>
      <c r="X1443" t="s">
        <v>228</v>
      </c>
      <c r="Y1443" t="s">
        <v>10471</v>
      </c>
      <c r="Z1443" t="s">
        <v>680</v>
      </c>
      <c r="AG1443" t="s">
        <v>253</v>
      </c>
    </row>
    <row r="1444" spans="1:35">
      <c r="A1444" t="s">
        <v>11149</v>
      </c>
      <c r="B1444">
        <v>95816231</v>
      </c>
      <c r="C1444" t="s">
        <v>11150</v>
      </c>
      <c r="D1444" t="s">
        <v>11151</v>
      </c>
      <c r="E1444" t="s">
        <v>242</v>
      </c>
      <c r="F1444">
        <v>23</v>
      </c>
      <c r="G1444" t="s">
        <v>227</v>
      </c>
      <c r="H1444">
        <v>19869</v>
      </c>
      <c r="I1444" t="s">
        <v>8638</v>
      </c>
      <c r="J1444" t="s">
        <v>8637</v>
      </c>
      <c r="K1444" t="s">
        <v>1829</v>
      </c>
      <c r="L1444">
        <v>20011010</v>
      </c>
      <c r="M1444" t="s">
        <v>11149</v>
      </c>
      <c r="N1444">
        <v>230000</v>
      </c>
      <c r="O1444" t="s">
        <v>11152</v>
      </c>
      <c r="Q1444" t="s">
        <v>248</v>
      </c>
      <c r="S1444" t="s">
        <v>8557</v>
      </c>
      <c r="T1444" t="s">
        <v>11153</v>
      </c>
      <c r="U1444" t="s">
        <v>227</v>
      </c>
      <c r="V1444" t="s">
        <v>11154</v>
      </c>
      <c r="X1444" t="s">
        <v>228</v>
      </c>
      <c r="Z1444" t="s">
        <v>229</v>
      </c>
      <c r="AA1444" t="s">
        <v>11155</v>
      </c>
      <c r="AG1444" t="s">
        <v>253</v>
      </c>
    </row>
    <row r="1445" spans="1:35">
      <c r="A1445" t="s">
        <v>11156</v>
      </c>
      <c r="B1445">
        <v>95816534</v>
      </c>
      <c r="C1445" t="s">
        <v>11157</v>
      </c>
      <c r="D1445" t="s">
        <v>11158</v>
      </c>
      <c r="E1445" t="s">
        <v>262</v>
      </c>
      <c r="F1445">
        <v>23</v>
      </c>
      <c r="G1445" t="s">
        <v>227</v>
      </c>
      <c r="H1445">
        <v>19869</v>
      </c>
      <c r="I1445" t="s">
        <v>8638</v>
      </c>
      <c r="J1445" t="s">
        <v>8637</v>
      </c>
      <c r="K1445" t="s">
        <v>1829</v>
      </c>
      <c r="L1445">
        <v>20020604</v>
      </c>
      <c r="M1445" t="s">
        <v>11156</v>
      </c>
      <c r="N1445">
        <v>230000</v>
      </c>
      <c r="O1445" t="s">
        <v>11159</v>
      </c>
      <c r="Q1445" t="s">
        <v>248</v>
      </c>
      <c r="S1445" t="s">
        <v>8557</v>
      </c>
      <c r="T1445" t="s">
        <v>11160</v>
      </c>
      <c r="U1445" t="s">
        <v>227</v>
      </c>
      <c r="V1445" t="s">
        <v>11161</v>
      </c>
      <c r="W1445" t="s">
        <v>11162</v>
      </c>
      <c r="X1445" t="s">
        <v>228</v>
      </c>
      <c r="Z1445" t="s">
        <v>229</v>
      </c>
      <c r="AA1445" t="s">
        <v>11163</v>
      </c>
      <c r="AG1445" t="s">
        <v>253</v>
      </c>
    </row>
    <row r="1446" spans="1:35">
      <c r="A1446" t="s">
        <v>11164</v>
      </c>
      <c r="B1446">
        <v>2935423</v>
      </c>
      <c r="C1446" t="s">
        <v>11165</v>
      </c>
      <c r="D1446" t="s">
        <v>11166</v>
      </c>
      <c r="E1446" t="s">
        <v>242</v>
      </c>
      <c r="F1446">
        <v>23</v>
      </c>
      <c r="G1446" t="s">
        <v>227</v>
      </c>
      <c r="H1446">
        <v>19869</v>
      </c>
      <c r="I1446" t="s">
        <v>8638</v>
      </c>
      <c r="J1446" t="s">
        <v>8637</v>
      </c>
      <c r="K1446" t="s">
        <v>1829</v>
      </c>
      <c r="L1446">
        <v>19830425</v>
      </c>
      <c r="M1446" t="s">
        <v>11164</v>
      </c>
      <c r="N1446">
        <v>230000</v>
      </c>
      <c r="O1446" t="s">
        <v>247</v>
      </c>
      <c r="Q1446" t="s">
        <v>248</v>
      </c>
      <c r="S1446" t="s">
        <v>8557</v>
      </c>
      <c r="T1446" t="s">
        <v>2713</v>
      </c>
      <c r="U1446" t="s">
        <v>227</v>
      </c>
      <c r="V1446" t="s">
        <v>11167</v>
      </c>
      <c r="W1446" t="s">
        <v>11168</v>
      </c>
      <c r="X1446" t="s">
        <v>267</v>
      </c>
      <c r="Z1446" t="s">
        <v>229</v>
      </c>
      <c r="AA1446" t="s">
        <v>11169</v>
      </c>
      <c r="AF1446" t="s">
        <v>11170</v>
      </c>
      <c r="AG1446" t="s">
        <v>11171</v>
      </c>
      <c r="AH1446" t="s">
        <v>11172</v>
      </c>
      <c r="AI1446" t="s">
        <v>11173</v>
      </c>
    </row>
    <row r="1447" spans="1:35">
      <c r="A1447" t="s">
        <v>11174</v>
      </c>
      <c r="B1447">
        <v>71499434</v>
      </c>
      <c r="C1447" t="s">
        <v>11175</v>
      </c>
      <c r="D1447" t="s">
        <v>11176</v>
      </c>
      <c r="E1447" t="s">
        <v>242</v>
      </c>
      <c r="F1447">
        <v>23</v>
      </c>
      <c r="G1447" t="s">
        <v>227</v>
      </c>
      <c r="H1447">
        <v>19869</v>
      </c>
      <c r="I1447" t="s">
        <v>8638</v>
      </c>
      <c r="J1447" t="s">
        <v>8637</v>
      </c>
      <c r="K1447" t="s">
        <v>1829</v>
      </c>
      <c r="L1447">
        <v>19920821</v>
      </c>
      <c r="M1447" t="s">
        <v>11174</v>
      </c>
      <c r="N1447">
        <v>230000</v>
      </c>
      <c r="Q1447" t="s">
        <v>248</v>
      </c>
      <c r="S1447" t="s">
        <v>8557</v>
      </c>
      <c r="T1447" t="s">
        <v>4263</v>
      </c>
      <c r="U1447" t="s">
        <v>227</v>
      </c>
      <c r="V1447" t="s">
        <v>11177</v>
      </c>
      <c r="X1447" t="s">
        <v>228</v>
      </c>
      <c r="Z1447" t="s">
        <v>229</v>
      </c>
      <c r="AB1447" t="s">
        <v>227</v>
      </c>
      <c r="AC1447" t="s">
        <v>11178</v>
      </c>
      <c r="AF1447" t="s">
        <v>11179</v>
      </c>
      <c r="AG1447" t="s">
        <v>11180</v>
      </c>
      <c r="AH1447" t="s">
        <v>11181</v>
      </c>
    </row>
    <row r="1448" spans="1:35">
      <c r="A1448" t="s">
        <v>11182</v>
      </c>
      <c r="B1448">
        <v>100352314</v>
      </c>
      <c r="C1448" t="s">
        <v>11183</v>
      </c>
      <c r="D1448" t="s">
        <v>11184</v>
      </c>
      <c r="E1448" t="s">
        <v>262</v>
      </c>
      <c r="F1448">
        <v>23</v>
      </c>
      <c r="G1448" t="s">
        <v>227</v>
      </c>
      <c r="H1448">
        <v>19869</v>
      </c>
      <c r="I1448" t="s">
        <v>8638</v>
      </c>
      <c r="J1448" t="s">
        <v>8637</v>
      </c>
      <c r="K1448" t="s">
        <v>1829</v>
      </c>
      <c r="L1448">
        <v>19880410</v>
      </c>
      <c r="M1448" t="s">
        <v>11182</v>
      </c>
      <c r="N1448">
        <v>230000</v>
      </c>
      <c r="Q1448" t="s">
        <v>248</v>
      </c>
      <c r="S1448" t="s">
        <v>8557</v>
      </c>
      <c r="T1448" t="s">
        <v>10352</v>
      </c>
      <c r="U1448" t="s">
        <v>227</v>
      </c>
      <c r="V1448" t="s">
        <v>11185</v>
      </c>
      <c r="W1448" t="s">
        <v>11186</v>
      </c>
      <c r="X1448" t="s">
        <v>267</v>
      </c>
      <c r="Z1448" t="s">
        <v>229</v>
      </c>
      <c r="AA1448" t="s">
        <v>11187</v>
      </c>
      <c r="AB1448" t="s">
        <v>227</v>
      </c>
      <c r="AF1448" t="s">
        <v>11188</v>
      </c>
      <c r="AG1448" t="s">
        <v>11189</v>
      </c>
      <c r="AH1448" t="s">
        <v>11190</v>
      </c>
      <c r="AI1448" t="s">
        <v>11191</v>
      </c>
    </row>
    <row r="1449" spans="1:35">
      <c r="A1449" t="s">
        <v>11192</v>
      </c>
      <c r="B1449">
        <v>69027529</v>
      </c>
      <c r="C1449" t="s">
        <v>11193</v>
      </c>
      <c r="D1449" t="s">
        <v>11194</v>
      </c>
      <c r="E1449" t="s">
        <v>242</v>
      </c>
      <c r="F1449">
        <v>23</v>
      </c>
      <c r="G1449" t="s">
        <v>227</v>
      </c>
      <c r="H1449">
        <v>19869</v>
      </c>
      <c r="I1449" t="s">
        <v>8638</v>
      </c>
      <c r="J1449" t="s">
        <v>8637</v>
      </c>
      <c r="K1449" t="s">
        <v>1829</v>
      </c>
      <c r="L1449">
        <v>19701024</v>
      </c>
      <c r="M1449" t="s">
        <v>11192</v>
      </c>
      <c r="N1449">
        <v>230000</v>
      </c>
      <c r="Q1449" t="s">
        <v>248</v>
      </c>
      <c r="S1449" t="s">
        <v>8557</v>
      </c>
      <c r="T1449" t="s">
        <v>10392</v>
      </c>
      <c r="U1449" t="s">
        <v>227</v>
      </c>
      <c r="V1449" t="s">
        <v>11195</v>
      </c>
      <c r="W1449" t="s">
        <v>11196</v>
      </c>
      <c r="X1449" t="s">
        <v>228</v>
      </c>
      <c r="Z1449" t="s">
        <v>229</v>
      </c>
      <c r="AB1449" t="s">
        <v>227</v>
      </c>
      <c r="AF1449" t="s">
        <v>11197</v>
      </c>
      <c r="AG1449" t="s">
        <v>11198</v>
      </c>
      <c r="AH1449" t="s">
        <v>11199</v>
      </c>
      <c r="AI1449" t="s">
        <v>11200</v>
      </c>
    </row>
    <row r="1450" spans="1:35">
      <c r="A1450" t="s">
        <v>11201</v>
      </c>
      <c r="B1450">
        <v>3053415</v>
      </c>
      <c r="C1450" t="s">
        <v>11202</v>
      </c>
      <c r="D1450" t="s">
        <v>11203</v>
      </c>
      <c r="E1450" t="s">
        <v>242</v>
      </c>
      <c r="F1450">
        <v>23</v>
      </c>
      <c r="G1450" t="s">
        <v>227</v>
      </c>
      <c r="H1450">
        <v>19869</v>
      </c>
      <c r="I1450" t="s">
        <v>8638</v>
      </c>
      <c r="J1450" t="s">
        <v>8637</v>
      </c>
      <c r="K1450" t="s">
        <v>1829</v>
      </c>
      <c r="L1450">
        <v>19661227</v>
      </c>
      <c r="M1450" t="s">
        <v>11201</v>
      </c>
      <c r="N1450">
        <v>230000</v>
      </c>
      <c r="O1450" t="s">
        <v>247</v>
      </c>
      <c r="Q1450" t="s">
        <v>248</v>
      </c>
      <c r="S1450" t="s">
        <v>8557</v>
      </c>
      <c r="T1450" t="s">
        <v>11204</v>
      </c>
      <c r="U1450" t="s">
        <v>227</v>
      </c>
      <c r="V1450" t="s">
        <v>11205</v>
      </c>
      <c r="X1450" t="s">
        <v>349</v>
      </c>
      <c r="Z1450" t="s">
        <v>229</v>
      </c>
      <c r="AA1450" t="s">
        <v>11206</v>
      </c>
      <c r="AB1450" t="s">
        <v>265</v>
      </c>
      <c r="AG1450" t="s">
        <v>11207</v>
      </c>
      <c r="AH1450" t="s">
        <v>11208</v>
      </c>
      <c r="AI1450" t="s">
        <v>11209</v>
      </c>
    </row>
    <row r="1451" spans="1:35">
      <c r="A1451" t="s">
        <v>11210</v>
      </c>
      <c r="B1451">
        <v>97885946</v>
      </c>
      <c r="C1451" t="s">
        <v>11211</v>
      </c>
      <c r="D1451" t="s">
        <v>11212</v>
      </c>
      <c r="E1451" t="s">
        <v>262</v>
      </c>
      <c r="F1451">
        <v>23</v>
      </c>
      <c r="G1451" t="s">
        <v>227</v>
      </c>
      <c r="H1451">
        <v>19869</v>
      </c>
      <c r="I1451" t="s">
        <v>8638</v>
      </c>
      <c r="J1451" t="s">
        <v>8637</v>
      </c>
      <c r="K1451" t="s">
        <v>1829</v>
      </c>
      <c r="L1451">
        <v>20040303</v>
      </c>
      <c r="M1451" t="s">
        <v>11210</v>
      </c>
      <c r="N1451">
        <v>230000</v>
      </c>
      <c r="O1451" t="s">
        <v>11213</v>
      </c>
      <c r="Q1451" t="s">
        <v>248</v>
      </c>
      <c r="S1451" t="s">
        <v>8557</v>
      </c>
      <c r="T1451" t="s">
        <v>11214</v>
      </c>
      <c r="U1451" t="s">
        <v>227</v>
      </c>
      <c r="V1451" t="s">
        <v>11215</v>
      </c>
      <c r="W1451" t="s">
        <v>11216</v>
      </c>
      <c r="X1451" t="s">
        <v>228</v>
      </c>
      <c r="Z1451" t="s">
        <v>229</v>
      </c>
      <c r="AA1451" t="s">
        <v>11217</v>
      </c>
      <c r="AG1451" t="s">
        <v>253</v>
      </c>
    </row>
    <row r="1452" spans="1:35">
      <c r="A1452" t="s">
        <v>11218</v>
      </c>
      <c r="B1452">
        <v>97885845</v>
      </c>
      <c r="C1452" t="s">
        <v>11219</v>
      </c>
      <c r="D1452" t="s">
        <v>11220</v>
      </c>
      <c r="E1452" t="s">
        <v>242</v>
      </c>
      <c r="F1452">
        <v>23</v>
      </c>
      <c r="G1452" t="s">
        <v>227</v>
      </c>
      <c r="H1452">
        <v>19869</v>
      </c>
      <c r="I1452" t="s">
        <v>8638</v>
      </c>
      <c r="J1452" t="s">
        <v>8637</v>
      </c>
      <c r="K1452" t="s">
        <v>1829</v>
      </c>
      <c r="L1452">
        <v>20020707</v>
      </c>
      <c r="M1452" t="s">
        <v>11218</v>
      </c>
      <c r="N1452">
        <v>230000</v>
      </c>
      <c r="O1452" t="s">
        <v>11213</v>
      </c>
      <c r="Q1452" t="s">
        <v>248</v>
      </c>
      <c r="S1452" t="s">
        <v>8557</v>
      </c>
      <c r="T1452" t="s">
        <v>11214</v>
      </c>
      <c r="U1452" t="s">
        <v>227</v>
      </c>
      <c r="V1452" t="s">
        <v>11215</v>
      </c>
      <c r="W1452" t="s">
        <v>11216</v>
      </c>
      <c r="X1452" t="s">
        <v>228</v>
      </c>
      <c r="Z1452" t="s">
        <v>229</v>
      </c>
      <c r="AA1452" t="s">
        <v>11217</v>
      </c>
      <c r="AG1452" t="s">
        <v>253</v>
      </c>
    </row>
    <row r="1453" spans="1:35">
      <c r="A1453" t="s">
        <v>11221</v>
      </c>
      <c r="B1453">
        <v>73048830</v>
      </c>
      <c r="C1453" t="s">
        <v>11222</v>
      </c>
      <c r="D1453" t="s">
        <v>11223</v>
      </c>
      <c r="E1453" t="s">
        <v>242</v>
      </c>
      <c r="F1453">
        <v>23</v>
      </c>
      <c r="G1453" t="s">
        <v>227</v>
      </c>
      <c r="H1453">
        <v>19869</v>
      </c>
      <c r="I1453" t="s">
        <v>8638</v>
      </c>
      <c r="J1453" t="s">
        <v>8637</v>
      </c>
      <c r="K1453" t="s">
        <v>1829</v>
      </c>
      <c r="L1453">
        <v>19740706</v>
      </c>
      <c r="M1453" t="s">
        <v>11221</v>
      </c>
      <c r="N1453">
        <v>230000</v>
      </c>
      <c r="Q1453" t="s">
        <v>248</v>
      </c>
      <c r="S1453" t="s">
        <v>8557</v>
      </c>
      <c r="T1453" t="s">
        <v>11224</v>
      </c>
      <c r="U1453" t="s">
        <v>227</v>
      </c>
      <c r="V1453" t="s">
        <v>11225</v>
      </c>
      <c r="X1453" t="s">
        <v>228</v>
      </c>
      <c r="Z1453" t="s">
        <v>229</v>
      </c>
      <c r="AA1453">
        <v>9015493798</v>
      </c>
      <c r="AB1453" t="s">
        <v>1084</v>
      </c>
      <c r="AF1453" t="s">
        <v>11226</v>
      </c>
      <c r="AG1453" t="s">
        <v>11227</v>
      </c>
      <c r="AH1453" t="s">
        <v>11228</v>
      </c>
      <c r="AI1453">
        <v>587557311</v>
      </c>
    </row>
    <row r="1454" spans="1:35">
      <c r="A1454" t="s">
        <v>11229</v>
      </c>
      <c r="B1454">
        <v>39633630</v>
      </c>
      <c r="C1454" t="s">
        <v>11230</v>
      </c>
      <c r="D1454" t="s">
        <v>11231</v>
      </c>
      <c r="E1454" t="s">
        <v>242</v>
      </c>
      <c r="F1454">
        <v>23</v>
      </c>
      <c r="G1454" t="s">
        <v>227</v>
      </c>
      <c r="H1454">
        <v>19869</v>
      </c>
      <c r="I1454" t="s">
        <v>8638</v>
      </c>
      <c r="J1454" t="s">
        <v>8637</v>
      </c>
      <c r="K1454" t="s">
        <v>1829</v>
      </c>
      <c r="L1454">
        <v>19930415</v>
      </c>
      <c r="M1454" t="s">
        <v>11229</v>
      </c>
      <c r="N1454">
        <v>230000</v>
      </c>
      <c r="Q1454" t="s">
        <v>248</v>
      </c>
      <c r="S1454" t="s">
        <v>8557</v>
      </c>
      <c r="T1454" t="s">
        <v>11232</v>
      </c>
      <c r="U1454" t="s">
        <v>227</v>
      </c>
      <c r="V1454" t="s">
        <v>11233</v>
      </c>
      <c r="X1454" t="s">
        <v>228</v>
      </c>
      <c r="Z1454" t="s">
        <v>229</v>
      </c>
      <c r="AA1454" t="s">
        <v>11234</v>
      </c>
      <c r="AC1454" t="s">
        <v>2870</v>
      </c>
      <c r="AG1454" t="s">
        <v>11235</v>
      </c>
      <c r="AH1454" t="s">
        <v>11236</v>
      </c>
      <c r="AI1454" t="s">
        <v>11237</v>
      </c>
    </row>
    <row r="1455" spans="1:35">
      <c r="A1455" t="s">
        <v>11238</v>
      </c>
      <c r="B1455">
        <v>71749735</v>
      </c>
      <c r="C1455" t="s">
        <v>11239</v>
      </c>
      <c r="D1455" t="s">
        <v>11240</v>
      </c>
      <c r="E1455" t="s">
        <v>242</v>
      </c>
      <c r="F1455">
        <v>23</v>
      </c>
      <c r="G1455" t="s">
        <v>227</v>
      </c>
      <c r="H1455">
        <v>19869</v>
      </c>
      <c r="I1455" t="s">
        <v>8638</v>
      </c>
      <c r="J1455" t="s">
        <v>8637</v>
      </c>
      <c r="K1455" t="s">
        <v>1829</v>
      </c>
      <c r="L1455">
        <v>19880523</v>
      </c>
      <c r="M1455" t="s">
        <v>11238</v>
      </c>
      <c r="N1455">
        <v>230000</v>
      </c>
      <c r="Q1455" t="s">
        <v>248</v>
      </c>
      <c r="S1455" t="s">
        <v>8557</v>
      </c>
      <c r="T1455" t="s">
        <v>7436</v>
      </c>
      <c r="U1455" t="s">
        <v>227</v>
      </c>
      <c r="V1455" t="s">
        <v>11241</v>
      </c>
      <c r="X1455" t="s">
        <v>267</v>
      </c>
      <c r="Z1455" t="s">
        <v>229</v>
      </c>
      <c r="AA1455" t="s">
        <v>11242</v>
      </c>
      <c r="AB1455" t="s">
        <v>227</v>
      </c>
      <c r="AC1455" t="s">
        <v>11243</v>
      </c>
      <c r="AG1455" t="s">
        <v>6181</v>
      </c>
      <c r="AH1455" t="s">
        <v>11244</v>
      </c>
      <c r="AI1455" t="s">
        <v>11242</v>
      </c>
    </row>
    <row r="1456" spans="1:35">
      <c r="A1456" t="s">
        <v>11245</v>
      </c>
      <c r="B1456">
        <v>88825233</v>
      </c>
      <c r="C1456" t="s">
        <v>11246</v>
      </c>
      <c r="D1456" t="s">
        <v>11247</v>
      </c>
      <c r="E1456" t="s">
        <v>242</v>
      </c>
      <c r="F1456">
        <v>23</v>
      </c>
      <c r="G1456" t="s">
        <v>227</v>
      </c>
      <c r="H1456">
        <v>19869</v>
      </c>
      <c r="I1456" t="s">
        <v>8638</v>
      </c>
      <c r="J1456" t="s">
        <v>8637</v>
      </c>
      <c r="K1456" t="s">
        <v>1829</v>
      </c>
      <c r="L1456">
        <v>19890403</v>
      </c>
      <c r="M1456" t="s">
        <v>11245</v>
      </c>
      <c r="N1456">
        <v>230000</v>
      </c>
      <c r="Q1456" t="s">
        <v>248</v>
      </c>
      <c r="S1456" t="s">
        <v>8557</v>
      </c>
      <c r="T1456" t="s">
        <v>11248</v>
      </c>
      <c r="U1456" t="s">
        <v>227</v>
      </c>
      <c r="V1456" t="s">
        <v>11249</v>
      </c>
      <c r="X1456" t="s">
        <v>267</v>
      </c>
      <c r="Z1456" t="s">
        <v>229</v>
      </c>
      <c r="AA1456" t="s">
        <v>11250</v>
      </c>
      <c r="AB1456" t="s">
        <v>560</v>
      </c>
      <c r="AF1456" t="s">
        <v>11251</v>
      </c>
      <c r="AG1456" t="s">
        <v>11252</v>
      </c>
      <c r="AH1456" t="s">
        <v>11253</v>
      </c>
      <c r="AI1456" t="s">
        <v>11254</v>
      </c>
    </row>
    <row r="1457" spans="1:35">
      <c r="A1457" t="s">
        <v>11255</v>
      </c>
      <c r="B1457">
        <v>85402019</v>
      </c>
      <c r="C1457" t="s">
        <v>11256</v>
      </c>
      <c r="D1457" t="s">
        <v>11257</v>
      </c>
      <c r="E1457" t="s">
        <v>262</v>
      </c>
      <c r="F1457">
        <v>23</v>
      </c>
      <c r="G1457" t="s">
        <v>227</v>
      </c>
      <c r="H1457">
        <v>19869</v>
      </c>
      <c r="I1457" t="s">
        <v>8638</v>
      </c>
      <c r="J1457" t="s">
        <v>8637</v>
      </c>
      <c r="K1457" t="s">
        <v>1829</v>
      </c>
      <c r="L1457">
        <v>20020812</v>
      </c>
      <c r="M1457" t="s">
        <v>11255</v>
      </c>
      <c r="N1457">
        <v>230000</v>
      </c>
      <c r="O1457" t="s">
        <v>11258</v>
      </c>
      <c r="Q1457" t="s">
        <v>248</v>
      </c>
      <c r="S1457" t="s">
        <v>8557</v>
      </c>
      <c r="T1457" t="s">
        <v>11259</v>
      </c>
      <c r="U1457" t="s">
        <v>227</v>
      </c>
      <c r="V1457" t="s">
        <v>11260</v>
      </c>
      <c r="X1457" t="s">
        <v>228</v>
      </c>
      <c r="Z1457" t="s">
        <v>229</v>
      </c>
      <c r="AA1457" t="s">
        <v>11261</v>
      </c>
      <c r="AG1457" t="s">
        <v>253</v>
      </c>
    </row>
    <row r="1458" spans="1:35">
      <c r="A1458" t="s">
        <v>11262</v>
      </c>
      <c r="B1458">
        <v>45657835</v>
      </c>
      <c r="C1458" t="s">
        <v>11263</v>
      </c>
      <c r="D1458" t="s">
        <v>11264</v>
      </c>
      <c r="E1458" t="s">
        <v>242</v>
      </c>
      <c r="F1458">
        <v>23</v>
      </c>
      <c r="G1458" t="s">
        <v>227</v>
      </c>
      <c r="H1458">
        <v>19869</v>
      </c>
      <c r="I1458" t="s">
        <v>8638</v>
      </c>
      <c r="J1458" t="s">
        <v>8637</v>
      </c>
      <c r="K1458" t="s">
        <v>1829</v>
      </c>
      <c r="L1458">
        <v>19500829</v>
      </c>
      <c r="M1458" t="s">
        <v>11262</v>
      </c>
      <c r="N1458">
        <v>230000</v>
      </c>
      <c r="O1458" t="s">
        <v>247</v>
      </c>
      <c r="Q1458" t="s">
        <v>248</v>
      </c>
      <c r="S1458" t="s">
        <v>8557</v>
      </c>
      <c r="T1458" t="s">
        <v>449</v>
      </c>
      <c r="U1458" t="s">
        <v>227</v>
      </c>
      <c r="V1458" t="s">
        <v>11265</v>
      </c>
      <c r="W1458" t="s">
        <v>11266</v>
      </c>
      <c r="X1458" t="s">
        <v>267</v>
      </c>
      <c r="Z1458" t="s">
        <v>229</v>
      </c>
      <c r="AA1458" t="s">
        <v>11267</v>
      </c>
      <c r="AG1458" t="s">
        <v>253</v>
      </c>
    </row>
    <row r="1459" spans="1:35">
      <c r="A1459" t="s">
        <v>11268</v>
      </c>
      <c r="B1459">
        <v>72796940</v>
      </c>
      <c r="C1459" t="s">
        <v>11269</v>
      </c>
      <c r="D1459" t="s">
        <v>11270</v>
      </c>
      <c r="E1459" t="s">
        <v>242</v>
      </c>
      <c r="F1459">
        <v>23</v>
      </c>
      <c r="G1459" t="s">
        <v>227</v>
      </c>
      <c r="H1459">
        <v>19869</v>
      </c>
      <c r="I1459" t="s">
        <v>8638</v>
      </c>
      <c r="J1459" t="s">
        <v>8637</v>
      </c>
      <c r="K1459" t="s">
        <v>1829</v>
      </c>
      <c r="L1459">
        <v>19670106</v>
      </c>
      <c r="M1459" t="s">
        <v>11268</v>
      </c>
      <c r="N1459">
        <v>230000</v>
      </c>
      <c r="Q1459" t="s">
        <v>248</v>
      </c>
      <c r="S1459" t="s">
        <v>8557</v>
      </c>
      <c r="T1459" t="s">
        <v>9470</v>
      </c>
      <c r="U1459" t="s">
        <v>227</v>
      </c>
      <c r="V1459" t="s">
        <v>11271</v>
      </c>
      <c r="X1459" t="s">
        <v>228</v>
      </c>
      <c r="Z1459" t="s">
        <v>229</v>
      </c>
      <c r="AA1459" t="s">
        <v>11272</v>
      </c>
      <c r="AB1459" t="s">
        <v>227</v>
      </c>
      <c r="AF1459" t="s">
        <v>11273</v>
      </c>
      <c r="AG1459" t="s">
        <v>11274</v>
      </c>
      <c r="AH1459" t="s">
        <v>11275</v>
      </c>
      <c r="AI1459" t="s">
        <v>11276</v>
      </c>
    </row>
    <row r="1460" spans="1:35">
      <c r="A1460" t="s">
        <v>11277</v>
      </c>
      <c r="B1460">
        <v>100353012</v>
      </c>
      <c r="C1460" t="s">
        <v>11278</v>
      </c>
      <c r="D1460" t="s">
        <v>11279</v>
      </c>
      <c r="E1460" t="s">
        <v>242</v>
      </c>
      <c r="F1460">
        <v>23</v>
      </c>
      <c r="G1460" t="s">
        <v>227</v>
      </c>
      <c r="H1460">
        <v>19869</v>
      </c>
      <c r="I1460" t="s">
        <v>8638</v>
      </c>
      <c r="J1460" t="s">
        <v>8637</v>
      </c>
      <c r="K1460" t="s">
        <v>1829</v>
      </c>
      <c r="L1460">
        <v>19770423</v>
      </c>
      <c r="M1460" t="s">
        <v>11277</v>
      </c>
      <c r="N1460">
        <v>230000</v>
      </c>
      <c r="Q1460" t="s">
        <v>248</v>
      </c>
      <c r="S1460" t="s">
        <v>8557</v>
      </c>
      <c r="T1460" t="s">
        <v>11280</v>
      </c>
      <c r="U1460" t="s">
        <v>227</v>
      </c>
      <c r="V1460" t="s">
        <v>11281</v>
      </c>
      <c r="W1460" t="s">
        <v>11282</v>
      </c>
      <c r="X1460" t="s">
        <v>267</v>
      </c>
      <c r="Z1460" t="s">
        <v>229</v>
      </c>
      <c r="AA1460" t="s">
        <v>11283</v>
      </c>
      <c r="AB1460" t="s">
        <v>227</v>
      </c>
      <c r="AF1460" t="s">
        <v>11284</v>
      </c>
      <c r="AG1460" t="s">
        <v>11285</v>
      </c>
      <c r="AH1460" t="s">
        <v>11286</v>
      </c>
      <c r="AI1460" t="s">
        <v>11287</v>
      </c>
    </row>
    <row r="1461" spans="1:35">
      <c r="A1461" t="s">
        <v>11288</v>
      </c>
      <c r="B1461">
        <v>3111713</v>
      </c>
      <c r="C1461" t="s">
        <v>11289</v>
      </c>
      <c r="D1461" t="s">
        <v>11290</v>
      </c>
      <c r="E1461" t="s">
        <v>242</v>
      </c>
      <c r="F1461">
        <v>23</v>
      </c>
      <c r="G1461" t="s">
        <v>227</v>
      </c>
      <c r="H1461">
        <v>19869</v>
      </c>
      <c r="I1461" t="s">
        <v>8638</v>
      </c>
      <c r="J1461" t="s">
        <v>8637</v>
      </c>
      <c r="K1461" t="s">
        <v>1829</v>
      </c>
      <c r="L1461">
        <v>19891017</v>
      </c>
      <c r="M1461" t="s">
        <v>11288</v>
      </c>
      <c r="N1461">
        <v>230000</v>
      </c>
      <c r="Q1461" t="s">
        <v>248</v>
      </c>
      <c r="S1461" t="s">
        <v>8557</v>
      </c>
      <c r="T1461" t="s">
        <v>11291</v>
      </c>
      <c r="U1461" t="s">
        <v>227</v>
      </c>
      <c r="V1461" t="s">
        <v>11292</v>
      </c>
      <c r="X1461" t="s">
        <v>228</v>
      </c>
      <c r="Z1461" t="s">
        <v>229</v>
      </c>
      <c r="AA1461" t="s">
        <v>11293</v>
      </c>
      <c r="AB1461" t="s">
        <v>227</v>
      </c>
      <c r="AG1461" t="s">
        <v>253</v>
      </c>
      <c r="AH1461" t="s">
        <v>11294</v>
      </c>
    </row>
    <row r="1462" spans="1:35">
      <c r="A1462" t="s">
        <v>11295</v>
      </c>
      <c r="B1462">
        <v>72860023</v>
      </c>
      <c r="C1462" t="s">
        <v>11296</v>
      </c>
      <c r="D1462" t="s">
        <v>11297</v>
      </c>
      <c r="E1462" t="s">
        <v>242</v>
      </c>
      <c r="F1462">
        <v>23</v>
      </c>
      <c r="G1462" t="s">
        <v>227</v>
      </c>
      <c r="H1462">
        <v>19869</v>
      </c>
      <c r="I1462" t="s">
        <v>8638</v>
      </c>
      <c r="J1462" t="s">
        <v>8637</v>
      </c>
      <c r="K1462" t="s">
        <v>1829</v>
      </c>
      <c r="L1462">
        <v>19970420</v>
      </c>
      <c r="M1462" t="s">
        <v>11295</v>
      </c>
      <c r="N1462">
        <v>230000</v>
      </c>
      <c r="Q1462" t="s">
        <v>248</v>
      </c>
      <c r="S1462" t="s">
        <v>8557</v>
      </c>
      <c r="T1462" t="s">
        <v>3238</v>
      </c>
      <c r="U1462" t="s">
        <v>227</v>
      </c>
      <c r="V1462" t="s">
        <v>11298</v>
      </c>
      <c r="X1462" t="s">
        <v>228</v>
      </c>
      <c r="Z1462" t="s">
        <v>229</v>
      </c>
      <c r="AA1462" t="s">
        <v>11299</v>
      </c>
      <c r="AB1462" t="s">
        <v>227</v>
      </c>
      <c r="AD1462" t="s">
        <v>227</v>
      </c>
      <c r="AG1462" t="s">
        <v>8145</v>
      </c>
      <c r="AH1462" t="s">
        <v>11300</v>
      </c>
      <c r="AI1462" t="s">
        <v>11301</v>
      </c>
    </row>
    <row r="1463" spans="1:35">
      <c r="A1463" t="s">
        <v>11302</v>
      </c>
      <c r="B1463">
        <v>83374732</v>
      </c>
      <c r="C1463" t="s">
        <v>11303</v>
      </c>
      <c r="D1463" t="s">
        <v>11304</v>
      </c>
      <c r="E1463" t="s">
        <v>242</v>
      </c>
      <c r="F1463">
        <v>23</v>
      </c>
      <c r="G1463" t="s">
        <v>227</v>
      </c>
      <c r="H1463">
        <v>19869</v>
      </c>
      <c r="I1463" t="s">
        <v>8638</v>
      </c>
      <c r="J1463" t="s">
        <v>8637</v>
      </c>
      <c r="K1463" t="s">
        <v>1829</v>
      </c>
      <c r="L1463">
        <v>19801110</v>
      </c>
      <c r="M1463" t="s">
        <v>11302</v>
      </c>
      <c r="N1463">
        <v>230000</v>
      </c>
      <c r="Q1463" t="s">
        <v>248</v>
      </c>
      <c r="S1463" t="s">
        <v>8557</v>
      </c>
      <c r="T1463" t="s">
        <v>9791</v>
      </c>
      <c r="U1463" t="s">
        <v>227</v>
      </c>
      <c r="V1463" t="s">
        <v>11305</v>
      </c>
      <c r="X1463" t="s">
        <v>228</v>
      </c>
      <c r="Z1463" t="s">
        <v>229</v>
      </c>
      <c r="AA1463" t="s">
        <v>11306</v>
      </c>
      <c r="AB1463" t="s">
        <v>227</v>
      </c>
      <c r="AG1463" t="s">
        <v>253</v>
      </c>
    </row>
    <row r="1464" spans="1:35">
      <c r="A1464" t="s">
        <v>11307</v>
      </c>
      <c r="B1464">
        <v>85402423</v>
      </c>
      <c r="C1464" t="s">
        <v>11308</v>
      </c>
      <c r="D1464" t="s">
        <v>11309</v>
      </c>
      <c r="E1464" t="s">
        <v>262</v>
      </c>
      <c r="F1464">
        <v>23</v>
      </c>
      <c r="G1464" t="s">
        <v>227</v>
      </c>
      <c r="H1464">
        <v>19869</v>
      </c>
      <c r="I1464" t="s">
        <v>8638</v>
      </c>
      <c r="J1464" t="s">
        <v>8637</v>
      </c>
      <c r="K1464" t="s">
        <v>1829</v>
      </c>
      <c r="L1464">
        <v>20030113</v>
      </c>
      <c r="M1464" t="s">
        <v>11307</v>
      </c>
      <c r="N1464">
        <v>230000</v>
      </c>
      <c r="O1464" t="s">
        <v>11310</v>
      </c>
      <c r="Q1464" t="s">
        <v>248</v>
      </c>
      <c r="S1464" t="s">
        <v>8557</v>
      </c>
      <c r="T1464" t="s">
        <v>11311</v>
      </c>
      <c r="U1464" t="s">
        <v>227</v>
      </c>
      <c r="V1464" t="s">
        <v>11312</v>
      </c>
      <c r="X1464" t="s">
        <v>228</v>
      </c>
      <c r="Z1464" t="s">
        <v>229</v>
      </c>
      <c r="AA1464" t="s">
        <v>11313</v>
      </c>
      <c r="AG1464" t="s">
        <v>253</v>
      </c>
    </row>
    <row r="1465" spans="1:35">
      <c r="A1465" t="s">
        <v>11314</v>
      </c>
      <c r="B1465">
        <v>95058128</v>
      </c>
      <c r="C1465" t="s">
        <v>11315</v>
      </c>
      <c r="D1465" t="s">
        <v>11316</v>
      </c>
      <c r="E1465" t="s">
        <v>242</v>
      </c>
      <c r="F1465">
        <v>23</v>
      </c>
      <c r="G1465" t="s">
        <v>227</v>
      </c>
      <c r="H1465">
        <v>19869</v>
      </c>
      <c r="I1465" t="s">
        <v>8638</v>
      </c>
      <c r="J1465" t="s">
        <v>8637</v>
      </c>
      <c r="K1465" t="s">
        <v>1829</v>
      </c>
      <c r="L1465">
        <v>19710506</v>
      </c>
      <c r="M1465" t="s">
        <v>11314</v>
      </c>
      <c r="N1465">
        <v>230000</v>
      </c>
      <c r="Q1465" t="s">
        <v>248</v>
      </c>
      <c r="S1465" t="s">
        <v>8557</v>
      </c>
      <c r="T1465" t="s">
        <v>11317</v>
      </c>
      <c r="U1465" t="s">
        <v>227</v>
      </c>
      <c r="V1465" t="s">
        <v>11318</v>
      </c>
      <c r="X1465" t="s">
        <v>228</v>
      </c>
      <c r="Z1465" t="s">
        <v>229</v>
      </c>
      <c r="AA1465" t="s">
        <v>11319</v>
      </c>
      <c r="AB1465" t="s">
        <v>4212</v>
      </c>
      <c r="AF1465" t="s">
        <v>11320</v>
      </c>
      <c r="AG1465" t="s">
        <v>11321</v>
      </c>
      <c r="AH1465" t="s">
        <v>11322</v>
      </c>
      <c r="AI1465" t="s">
        <v>11323</v>
      </c>
    </row>
    <row r="1466" spans="1:35">
      <c r="A1466" t="s">
        <v>11324</v>
      </c>
      <c r="B1466">
        <v>3111814</v>
      </c>
      <c r="C1466" t="s">
        <v>11325</v>
      </c>
      <c r="D1466" t="s">
        <v>11326</v>
      </c>
      <c r="E1466" t="s">
        <v>242</v>
      </c>
      <c r="F1466">
        <v>23</v>
      </c>
      <c r="G1466" t="s">
        <v>227</v>
      </c>
      <c r="H1466">
        <v>19869</v>
      </c>
      <c r="I1466" t="s">
        <v>8638</v>
      </c>
      <c r="J1466" t="s">
        <v>8637</v>
      </c>
      <c r="K1466" t="s">
        <v>1829</v>
      </c>
      <c r="L1466">
        <v>19871003</v>
      </c>
      <c r="M1466" t="s">
        <v>11324</v>
      </c>
      <c r="N1466">
        <v>230000</v>
      </c>
      <c r="Q1466" t="s">
        <v>248</v>
      </c>
      <c r="S1466" t="s">
        <v>8557</v>
      </c>
      <c r="T1466" t="s">
        <v>11327</v>
      </c>
      <c r="U1466" t="s">
        <v>227</v>
      </c>
      <c r="V1466" t="s">
        <v>11328</v>
      </c>
      <c r="X1466" t="s">
        <v>228</v>
      </c>
      <c r="Z1466" t="s">
        <v>229</v>
      </c>
      <c r="AA1466" t="s">
        <v>11329</v>
      </c>
      <c r="AB1466" t="s">
        <v>227</v>
      </c>
      <c r="AD1466" t="s">
        <v>227</v>
      </c>
      <c r="AG1466" t="s">
        <v>253</v>
      </c>
    </row>
    <row r="1467" spans="1:35">
      <c r="A1467" t="s">
        <v>12701</v>
      </c>
      <c r="B1467">
        <v>45964735</v>
      </c>
      <c r="C1467" t="s">
        <v>12702</v>
      </c>
      <c r="D1467" t="s">
        <v>12703</v>
      </c>
      <c r="E1467" t="s">
        <v>242</v>
      </c>
      <c r="F1467">
        <v>23</v>
      </c>
      <c r="G1467" t="s">
        <v>227</v>
      </c>
      <c r="H1467">
        <v>19071</v>
      </c>
      <c r="I1467" t="s">
        <v>8809</v>
      </c>
      <c r="J1467" t="s">
        <v>8808</v>
      </c>
      <c r="K1467" t="s">
        <v>8809</v>
      </c>
      <c r="L1467">
        <v>19630814</v>
      </c>
      <c r="M1467" t="s">
        <v>12701</v>
      </c>
      <c r="N1467">
        <v>230025</v>
      </c>
      <c r="Q1467" t="s">
        <v>248</v>
      </c>
      <c r="S1467" t="s">
        <v>8557</v>
      </c>
      <c r="T1467" t="s">
        <v>12704</v>
      </c>
      <c r="U1467" t="s">
        <v>227</v>
      </c>
      <c r="V1467" t="s">
        <v>12705</v>
      </c>
      <c r="W1467" t="s">
        <v>12706</v>
      </c>
      <c r="X1467" t="s">
        <v>228</v>
      </c>
      <c r="Z1467" t="s">
        <v>229</v>
      </c>
      <c r="AB1467" t="s">
        <v>227</v>
      </c>
      <c r="AG1467" t="s">
        <v>253</v>
      </c>
    </row>
    <row r="1468" spans="1:35">
      <c r="A1468" t="s">
        <v>12707</v>
      </c>
      <c r="B1468">
        <v>5113111</v>
      </c>
      <c r="C1468" t="s">
        <v>12708</v>
      </c>
      <c r="D1468" t="s">
        <v>12709</v>
      </c>
      <c r="E1468" t="s">
        <v>242</v>
      </c>
      <c r="F1468">
        <v>23</v>
      </c>
      <c r="G1468" t="s">
        <v>227</v>
      </c>
      <c r="H1468">
        <v>19071</v>
      </c>
      <c r="I1468" t="s">
        <v>8809</v>
      </c>
      <c r="J1468" t="s">
        <v>8808</v>
      </c>
      <c r="K1468" t="s">
        <v>8809</v>
      </c>
      <c r="L1468">
        <v>19481113</v>
      </c>
      <c r="M1468" t="s">
        <v>12707</v>
      </c>
      <c r="N1468">
        <v>230025</v>
      </c>
      <c r="Q1468" t="s">
        <v>248</v>
      </c>
      <c r="S1468" t="s">
        <v>8557</v>
      </c>
      <c r="T1468" t="s">
        <v>7532</v>
      </c>
      <c r="U1468" t="s">
        <v>227</v>
      </c>
      <c r="V1468" t="s">
        <v>12710</v>
      </c>
      <c r="X1468" t="s">
        <v>228</v>
      </c>
      <c r="Z1468" t="s">
        <v>229</v>
      </c>
      <c r="AA1468" t="s">
        <v>12711</v>
      </c>
      <c r="AG1468" t="s">
        <v>253</v>
      </c>
    </row>
    <row r="1469" spans="1:35">
      <c r="A1469" t="s">
        <v>12712</v>
      </c>
      <c r="B1469">
        <v>24778230</v>
      </c>
      <c r="C1469" t="s">
        <v>12713</v>
      </c>
      <c r="D1469" t="s">
        <v>12714</v>
      </c>
      <c r="E1469" t="s">
        <v>242</v>
      </c>
      <c r="F1469">
        <v>23</v>
      </c>
      <c r="G1469" t="s">
        <v>227</v>
      </c>
      <c r="H1469">
        <v>19071</v>
      </c>
      <c r="I1469" t="s">
        <v>8809</v>
      </c>
      <c r="J1469" t="s">
        <v>8808</v>
      </c>
      <c r="K1469" t="s">
        <v>8809</v>
      </c>
      <c r="L1469">
        <v>19530719</v>
      </c>
      <c r="M1469" t="s">
        <v>12712</v>
      </c>
      <c r="N1469">
        <v>230025</v>
      </c>
      <c r="Q1469" t="s">
        <v>248</v>
      </c>
      <c r="S1469" t="s">
        <v>8557</v>
      </c>
      <c r="T1469" t="s">
        <v>12715</v>
      </c>
      <c r="U1469" t="s">
        <v>227</v>
      </c>
      <c r="V1469" t="s">
        <v>12716</v>
      </c>
      <c r="X1469" t="s">
        <v>228</v>
      </c>
      <c r="Z1469" t="s">
        <v>229</v>
      </c>
      <c r="AB1469" t="s">
        <v>2620</v>
      </c>
      <c r="AG1469" t="s">
        <v>253</v>
      </c>
    </row>
    <row r="1470" spans="1:35">
      <c r="A1470" t="s">
        <v>12717</v>
      </c>
      <c r="B1470">
        <v>5130817</v>
      </c>
      <c r="C1470" t="s">
        <v>12718</v>
      </c>
      <c r="D1470" t="s">
        <v>12719</v>
      </c>
      <c r="E1470" t="s">
        <v>242</v>
      </c>
      <c r="F1470">
        <v>23</v>
      </c>
      <c r="G1470" t="s">
        <v>227</v>
      </c>
      <c r="H1470">
        <v>19071</v>
      </c>
      <c r="I1470" t="s">
        <v>8809</v>
      </c>
      <c r="J1470" t="s">
        <v>8808</v>
      </c>
      <c r="K1470" t="s">
        <v>8809</v>
      </c>
      <c r="L1470">
        <v>19420211</v>
      </c>
      <c r="M1470" t="s">
        <v>12717</v>
      </c>
      <c r="N1470">
        <v>230025</v>
      </c>
      <c r="Q1470" t="s">
        <v>248</v>
      </c>
      <c r="S1470" t="s">
        <v>8557</v>
      </c>
      <c r="T1470" t="s">
        <v>12720</v>
      </c>
      <c r="U1470" t="s">
        <v>227</v>
      </c>
      <c r="V1470" t="s">
        <v>12721</v>
      </c>
      <c r="X1470" t="s">
        <v>228</v>
      </c>
      <c r="Z1470" t="s">
        <v>229</v>
      </c>
      <c r="AG1470" t="s">
        <v>253</v>
      </c>
    </row>
    <row r="1471" spans="1:35">
      <c r="A1471" t="s">
        <v>12722</v>
      </c>
      <c r="B1471">
        <v>4755829</v>
      </c>
      <c r="C1471" t="s">
        <v>12723</v>
      </c>
      <c r="D1471" t="s">
        <v>12724</v>
      </c>
      <c r="E1471" t="s">
        <v>242</v>
      </c>
      <c r="F1471">
        <v>23</v>
      </c>
      <c r="G1471" t="s">
        <v>227</v>
      </c>
      <c r="H1471">
        <v>19071</v>
      </c>
      <c r="I1471" t="s">
        <v>8809</v>
      </c>
      <c r="J1471" t="s">
        <v>8808</v>
      </c>
      <c r="K1471" t="s">
        <v>8809</v>
      </c>
      <c r="L1471">
        <v>19620507</v>
      </c>
      <c r="M1471" t="s">
        <v>12722</v>
      </c>
      <c r="N1471">
        <v>230025</v>
      </c>
      <c r="Q1471" t="s">
        <v>248</v>
      </c>
      <c r="S1471" t="s">
        <v>8557</v>
      </c>
      <c r="T1471" t="s">
        <v>12725</v>
      </c>
      <c r="U1471" t="s">
        <v>227</v>
      </c>
      <c r="V1471" t="s">
        <v>12726</v>
      </c>
      <c r="X1471" t="s">
        <v>228</v>
      </c>
      <c r="Z1471" t="s">
        <v>229</v>
      </c>
      <c r="AG1471" t="s">
        <v>253</v>
      </c>
    </row>
    <row r="1472" spans="1:35">
      <c r="A1472" t="s">
        <v>12727</v>
      </c>
      <c r="B1472">
        <v>56701928</v>
      </c>
      <c r="C1472" t="s">
        <v>12728</v>
      </c>
      <c r="D1472" t="s">
        <v>12729</v>
      </c>
      <c r="E1472" t="s">
        <v>242</v>
      </c>
      <c r="F1472">
        <v>23</v>
      </c>
      <c r="G1472" t="s">
        <v>227</v>
      </c>
      <c r="H1472">
        <v>19071</v>
      </c>
      <c r="I1472" t="s">
        <v>8809</v>
      </c>
      <c r="J1472" t="s">
        <v>8808</v>
      </c>
      <c r="K1472" t="s">
        <v>8809</v>
      </c>
      <c r="L1472">
        <v>19640310</v>
      </c>
      <c r="M1472" t="s">
        <v>12727</v>
      </c>
      <c r="N1472">
        <v>230025</v>
      </c>
      <c r="Q1472" t="s">
        <v>248</v>
      </c>
      <c r="S1472" t="s">
        <v>8557</v>
      </c>
      <c r="T1472" t="s">
        <v>12730</v>
      </c>
      <c r="U1472" t="s">
        <v>227</v>
      </c>
      <c r="V1472" t="s">
        <v>12731</v>
      </c>
      <c r="X1472" t="s">
        <v>228</v>
      </c>
      <c r="Z1472" t="s">
        <v>229</v>
      </c>
      <c r="AG1472" t="s">
        <v>253</v>
      </c>
    </row>
    <row r="1473" spans="1:33">
      <c r="A1473" t="s">
        <v>12732</v>
      </c>
      <c r="B1473">
        <v>85290327</v>
      </c>
      <c r="C1473" t="s">
        <v>12733</v>
      </c>
      <c r="D1473" t="s">
        <v>12734</v>
      </c>
      <c r="E1473" t="s">
        <v>262</v>
      </c>
      <c r="F1473">
        <v>23</v>
      </c>
      <c r="G1473" t="s">
        <v>227</v>
      </c>
      <c r="H1473">
        <v>19071</v>
      </c>
      <c r="I1473" t="s">
        <v>8809</v>
      </c>
      <c r="J1473" t="s">
        <v>8808</v>
      </c>
      <c r="K1473" t="s">
        <v>8809</v>
      </c>
      <c r="L1473">
        <v>19670406</v>
      </c>
      <c r="M1473" t="s">
        <v>12732</v>
      </c>
      <c r="N1473">
        <v>230025</v>
      </c>
      <c r="Q1473" t="s">
        <v>248</v>
      </c>
      <c r="S1473" t="s">
        <v>8557</v>
      </c>
      <c r="T1473" t="s">
        <v>12730</v>
      </c>
      <c r="U1473" t="s">
        <v>227</v>
      </c>
      <c r="V1473" t="s">
        <v>12731</v>
      </c>
      <c r="X1473" t="s">
        <v>228</v>
      </c>
      <c r="Z1473" t="s">
        <v>229</v>
      </c>
      <c r="AB1473" t="s">
        <v>227</v>
      </c>
      <c r="AG1473" t="s">
        <v>253</v>
      </c>
    </row>
    <row r="1474" spans="1:33">
      <c r="A1474" t="s">
        <v>12735</v>
      </c>
      <c r="B1474">
        <v>45965635</v>
      </c>
      <c r="C1474" t="s">
        <v>12736</v>
      </c>
      <c r="D1474" t="s">
        <v>12737</v>
      </c>
      <c r="E1474" t="s">
        <v>242</v>
      </c>
      <c r="F1474">
        <v>23</v>
      </c>
      <c r="G1474" t="s">
        <v>227</v>
      </c>
      <c r="H1474">
        <v>19071</v>
      </c>
      <c r="I1474" t="s">
        <v>8809</v>
      </c>
      <c r="J1474" t="s">
        <v>8808</v>
      </c>
      <c r="K1474" t="s">
        <v>8809</v>
      </c>
      <c r="L1474">
        <v>19730605</v>
      </c>
      <c r="M1474" t="s">
        <v>12735</v>
      </c>
      <c r="N1474">
        <v>230025</v>
      </c>
      <c r="Q1474" t="s">
        <v>248</v>
      </c>
      <c r="S1474" t="s">
        <v>8557</v>
      </c>
      <c r="T1474" t="s">
        <v>12738</v>
      </c>
      <c r="U1474" t="s">
        <v>265</v>
      </c>
      <c r="V1474" t="s">
        <v>12739</v>
      </c>
      <c r="X1474" t="s">
        <v>228</v>
      </c>
      <c r="Z1474" t="s">
        <v>229</v>
      </c>
      <c r="AB1474" t="s">
        <v>1091</v>
      </c>
      <c r="AG1474" t="s">
        <v>253</v>
      </c>
    </row>
    <row r="1475" spans="1:33">
      <c r="A1475" t="s">
        <v>12740</v>
      </c>
      <c r="B1475">
        <v>72797032</v>
      </c>
      <c r="C1475" t="s">
        <v>12741</v>
      </c>
      <c r="D1475" t="s">
        <v>12742</v>
      </c>
      <c r="E1475" t="s">
        <v>242</v>
      </c>
      <c r="F1475">
        <v>23</v>
      </c>
      <c r="G1475" t="s">
        <v>227</v>
      </c>
      <c r="H1475">
        <v>19071</v>
      </c>
      <c r="I1475" t="s">
        <v>8809</v>
      </c>
      <c r="J1475" t="s">
        <v>8808</v>
      </c>
      <c r="K1475" t="s">
        <v>8809</v>
      </c>
      <c r="L1475">
        <v>19671030</v>
      </c>
      <c r="M1475" t="s">
        <v>12740</v>
      </c>
      <c r="N1475">
        <v>230025</v>
      </c>
      <c r="Q1475" t="s">
        <v>248</v>
      </c>
      <c r="S1475" t="s">
        <v>8557</v>
      </c>
      <c r="T1475" t="s">
        <v>12743</v>
      </c>
      <c r="U1475" t="s">
        <v>227</v>
      </c>
      <c r="V1475" t="s">
        <v>12744</v>
      </c>
      <c r="X1475" t="s">
        <v>228</v>
      </c>
      <c r="Z1475" t="s">
        <v>229</v>
      </c>
      <c r="AB1475" t="s">
        <v>958</v>
      </c>
      <c r="AG1475" t="s">
        <v>253</v>
      </c>
    </row>
    <row r="1476" spans="1:33">
      <c r="A1476" t="s">
        <v>12745</v>
      </c>
      <c r="B1476">
        <v>72797234</v>
      </c>
      <c r="C1476" t="s">
        <v>12746</v>
      </c>
      <c r="D1476" t="s">
        <v>12747</v>
      </c>
      <c r="E1476" t="s">
        <v>242</v>
      </c>
      <c r="F1476">
        <v>23</v>
      </c>
      <c r="G1476" t="s">
        <v>227</v>
      </c>
      <c r="H1476">
        <v>19071</v>
      </c>
      <c r="I1476" t="s">
        <v>8809</v>
      </c>
      <c r="J1476" t="s">
        <v>8808</v>
      </c>
      <c r="K1476" t="s">
        <v>8809</v>
      </c>
      <c r="L1476">
        <v>19801224</v>
      </c>
      <c r="M1476" t="s">
        <v>12745</v>
      </c>
      <c r="N1476">
        <v>230025</v>
      </c>
      <c r="Q1476" t="s">
        <v>248</v>
      </c>
      <c r="S1476" t="s">
        <v>8557</v>
      </c>
      <c r="T1476" t="s">
        <v>12748</v>
      </c>
      <c r="U1476" t="s">
        <v>227</v>
      </c>
      <c r="V1476" t="s">
        <v>12749</v>
      </c>
      <c r="X1476" t="s">
        <v>228</v>
      </c>
      <c r="Z1476" t="s">
        <v>229</v>
      </c>
      <c r="AB1476" t="s">
        <v>227</v>
      </c>
      <c r="AG1476" t="s">
        <v>253</v>
      </c>
    </row>
    <row r="1477" spans="1:33">
      <c r="A1477" t="s">
        <v>12750</v>
      </c>
      <c r="B1477">
        <v>19667332</v>
      </c>
      <c r="C1477" t="s">
        <v>12751</v>
      </c>
      <c r="D1477" t="s">
        <v>12752</v>
      </c>
      <c r="E1477" t="s">
        <v>242</v>
      </c>
      <c r="F1477">
        <v>23</v>
      </c>
      <c r="G1477" t="s">
        <v>227</v>
      </c>
      <c r="H1477">
        <v>19071</v>
      </c>
      <c r="I1477" t="s">
        <v>8809</v>
      </c>
      <c r="J1477" t="s">
        <v>8808</v>
      </c>
      <c r="K1477" t="s">
        <v>8809</v>
      </c>
      <c r="L1477">
        <v>19600819</v>
      </c>
      <c r="M1477" t="s">
        <v>12750</v>
      </c>
      <c r="N1477">
        <v>230025</v>
      </c>
      <c r="Q1477" t="s">
        <v>248</v>
      </c>
      <c r="S1477" t="s">
        <v>8557</v>
      </c>
      <c r="T1477" t="s">
        <v>12753</v>
      </c>
      <c r="U1477" t="s">
        <v>227</v>
      </c>
      <c r="V1477" t="s">
        <v>12754</v>
      </c>
      <c r="X1477" t="s">
        <v>228</v>
      </c>
      <c r="Z1477" t="s">
        <v>229</v>
      </c>
      <c r="AG1477" t="s">
        <v>253</v>
      </c>
    </row>
    <row r="1478" spans="1:33">
      <c r="A1478" t="s">
        <v>12755</v>
      </c>
      <c r="B1478">
        <v>5111311</v>
      </c>
      <c r="C1478" t="s">
        <v>12756</v>
      </c>
      <c r="D1478" t="s">
        <v>12757</v>
      </c>
      <c r="E1478" t="s">
        <v>262</v>
      </c>
      <c r="F1478">
        <v>23</v>
      </c>
      <c r="G1478" t="s">
        <v>227</v>
      </c>
      <c r="H1478">
        <v>19071</v>
      </c>
      <c r="I1478" t="s">
        <v>8809</v>
      </c>
      <c r="J1478" t="s">
        <v>8808</v>
      </c>
      <c r="K1478" t="s">
        <v>8809</v>
      </c>
      <c r="L1478">
        <v>19600520</v>
      </c>
      <c r="M1478" t="s">
        <v>12755</v>
      </c>
      <c r="N1478">
        <v>230025</v>
      </c>
      <c r="Q1478" t="s">
        <v>248</v>
      </c>
      <c r="S1478" t="s">
        <v>8557</v>
      </c>
      <c r="T1478" t="s">
        <v>12758</v>
      </c>
      <c r="U1478" t="s">
        <v>227</v>
      </c>
      <c r="V1478" t="s">
        <v>12759</v>
      </c>
      <c r="W1478" t="s">
        <v>12760</v>
      </c>
      <c r="X1478" t="s">
        <v>228</v>
      </c>
      <c r="Z1478" t="s">
        <v>229</v>
      </c>
      <c r="AG1478" t="s">
        <v>253</v>
      </c>
    </row>
    <row r="1479" spans="1:33">
      <c r="A1479" t="s">
        <v>12761</v>
      </c>
      <c r="B1479">
        <v>66734329</v>
      </c>
      <c r="C1479" t="s">
        <v>12762</v>
      </c>
      <c r="D1479" t="s">
        <v>12763</v>
      </c>
      <c r="E1479" t="s">
        <v>242</v>
      </c>
      <c r="F1479">
        <v>23</v>
      </c>
      <c r="G1479" t="s">
        <v>227</v>
      </c>
      <c r="H1479">
        <v>19071</v>
      </c>
      <c r="I1479" t="s">
        <v>8809</v>
      </c>
      <c r="J1479" t="s">
        <v>8808</v>
      </c>
      <c r="K1479" t="s">
        <v>8809</v>
      </c>
      <c r="L1479">
        <v>19620331</v>
      </c>
      <c r="M1479" t="s">
        <v>12761</v>
      </c>
      <c r="N1479">
        <v>230025</v>
      </c>
      <c r="Q1479" t="s">
        <v>248</v>
      </c>
      <c r="S1479" t="s">
        <v>8557</v>
      </c>
      <c r="T1479" t="s">
        <v>12764</v>
      </c>
      <c r="U1479" t="s">
        <v>227</v>
      </c>
      <c r="V1479" t="s">
        <v>12765</v>
      </c>
      <c r="X1479" t="s">
        <v>228</v>
      </c>
      <c r="Z1479" t="s">
        <v>229</v>
      </c>
      <c r="AB1479" t="s">
        <v>227</v>
      </c>
      <c r="AG1479" t="s">
        <v>253</v>
      </c>
    </row>
    <row r="1480" spans="1:33">
      <c r="A1480" t="s">
        <v>12766</v>
      </c>
      <c r="B1480">
        <v>19667433</v>
      </c>
      <c r="C1480" t="s">
        <v>1491</v>
      </c>
      <c r="D1480" t="s">
        <v>1492</v>
      </c>
      <c r="E1480" t="s">
        <v>242</v>
      </c>
      <c r="F1480">
        <v>23</v>
      </c>
      <c r="G1480" t="s">
        <v>227</v>
      </c>
      <c r="H1480">
        <v>19071</v>
      </c>
      <c r="I1480" t="s">
        <v>8809</v>
      </c>
      <c r="J1480" t="s">
        <v>8808</v>
      </c>
      <c r="K1480" t="s">
        <v>8809</v>
      </c>
      <c r="L1480">
        <v>19650320</v>
      </c>
      <c r="M1480" t="s">
        <v>12766</v>
      </c>
      <c r="N1480">
        <v>230025</v>
      </c>
      <c r="Q1480" t="s">
        <v>248</v>
      </c>
      <c r="S1480" t="s">
        <v>8557</v>
      </c>
      <c r="T1480" t="s">
        <v>12767</v>
      </c>
      <c r="U1480" t="s">
        <v>265</v>
      </c>
      <c r="V1480" t="s">
        <v>12768</v>
      </c>
      <c r="X1480" t="s">
        <v>228</v>
      </c>
      <c r="Z1480" t="s">
        <v>229</v>
      </c>
      <c r="AG1480" t="s">
        <v>253</v>
      </c>
    </row>
    <row r="1481" spans="1:33">
      <c r="A1481" t="s">
        <v>12769</v>
      </c>
      <c r="B1481">
        <v>19667736</v>
      </c>
      <c r="C1481" t="s">
        <v>12770</v>
      </c>
      <c r="D1481" t="s">
        <v>12771</v>
      </c>
      <c r="E1481" t="s">
        <v>262</v>
      </c>
      <c r="F1481">
        <v>23</v>
      </c>
      <c r="G1481" t="s">
        <v>227</v>
      </c>
      <c r="H1481">
        <v>19071</v>
      </c>
      <c r="I1481" t="s">
        <v>8809</v>
      </c>
      <c r="J1481" t="s">
        <v>8808</v>
      </c>
      <c r="K1481" t="s">
        <v>8809</v>
      </c>
      <c r="L1481">
        <v>19700609</v>
      </c>
      <c r="M1481" t="s">
        <v>12769</v>
      </c>
      <c r="N1481">
        <v>230025</v>
      </c>
      <c r="Q1481" t="s">
        <v>248</v>
      </c>
      <c r="S1481" t="s">
        <v>8557</v>
      </c>
      <c r="T1481" t="s">
        <v>2503</v>
      </c>
      <c r="U1481" t="s">
        <v>227</v>
      </c>
      <c r="V1481" t="s">
        <v>12772</v>
      </c>
      <c r="X1481" t="s">
        <v>228</v>
      </c>
      <c r="Z1481" t="s">
        <v>229</v>
      </c>
      <c r="AG1481" t="s">
        <v>253</v>
      </c>
    </row>
    <row r="1482" spans="1:33">
      <c r="A1482" t="s">
        <v>12773</v>
      </c>
      <c r="B1482">
        <v>2923824</v>
      </c>
      <c r="C1482" t="s">
        <v>12774</v>
      </c>
      <c r="D1482" t="s">
        <v>12775</v>
      </c>
      <c r="E1482" t="s">
        <v>242</v>
      </c>
      <c r="F1482">
        <v>23</v>
      </c>
      <c r="G1482" t="s">
        <v>227</v>
      </c>
      <c r="H1482">
        <v>19071</v>
      </c>
      <c r="I1482" t="s">
        <v>8809</v>
      </c>
      <c r="J1482" t="s">
        <v>8808</v>
      </c>
      <c r="K1482" t="s">
        <v>8809</v>
      </c>
      <c r="L1482">
        <v>19560328</v>
      </c>
      <c r="M1482" t="s">
        <v>12773</v>
      </c>
      <c r="N1482">
        <v>230025</v>
      </c>
      <c r="Q1482" t="s">
        <v>248</v>
      </c>
      <c r="S1482" t="s">
        <v>8557</v>
      </c>
      <c r="T1482" t="s">
        <v>12776</v>
      </c>
      <c r="U1482" t="s">
        <v>227</v>
      </c>
      <c r="V1482" t="s">
        <v>12777</v>
      </c>
      <c r="X1482" t="s">
        <v>228</v>
      </c>
      <c r="Z1482" t="s">
        <v>229</v>
      </c>
      <c r="AG1482" t="s">
        <v>253</v>
      </c>
    </row>
    <row r="1483" spans="1:33">
      <c r="A1483" t="s">
        <v>12778</v>
      </c>
      <c r="B1483">
        <v>5157624</v>
      </c>
      <c r="C1483" t="s">
        <v>12779</v>
      </c>
      <c r="D1483" t="s">
        <v>12780</v>
      </c>
      <c r="E1483" t="s">
        <v>242</v>
      </c>
      <c r="F1483">
        <v>23</v>
      </c>
      <c r="G1483" t="s">
        <v>227</v>
      </c>
      <c r="H1483">
        <v>19071</v>
      </c>
      <c r="I1483" t="s">
        <v>8809</v>
      </c>
      <c r="J1483" t="s">
        <v>8808</v>
      </c>
      <c r="K1483" t="s">
        <v>8809</v>
      </c>
      <c r="L1483">
        <v>19790821</v>
      </c>
      <c r="M1483" t="s">
        <v>12778</v>
      </c>
      <c r="N1483">
        <v>230025</v>
      </c>
      <c r="Q1483" t="s">
        <v>248</v>
      </c>
      <c r="S1483" t="s">
        <v>8557</v>
      </c>
      <c r="T1483" t="s">
        <v>2763</v>
      </c>
      <c r="U1483" t="s">
        <v>227</v>
      </c>
      <c r="V1483" t="s">
        <v>12781</v>
      </c>
      <c r="W1483" t="s">
        <v>12782</v>
      </c>
      <c r="X1483" t="s">
        <v>228</v>
      </c>
      <c r="Z1483" t="s">
        <v>229</v>
      </c>
      <c r="AB1483" t="s">
        <v>560</v>
      </c>
      <c r="AG1483" t="s">
        <v>253</v>
      </c>
    </row>
    <row r="1484" spans="1:33">
      <c r="A1484" t="s">
        <v>12783</v>
      </c>
      <c r="B1484">
        <v>37610017</v>
      </c>
      <c r="C1484" t="s">
        <v>12784</v>
      </c>
      <c r="D1484" t="s">
        <v>12785</v>
      </c>
      <c r="E1484" t="s">
        <v>242</v>
      </c>
      <c r="F1484">
        <v>23</v>
      </c>
      <c r="G1484" t="s">
        <v>227</v>
      </c>
      <c r="H1484">
        <v>19071</v>
      </c>
      <c r="I1484" t="s">
        <v>8809</v>
      </c>
      <c r="J1484" t="s">
        <v>8808</v>
      </c>
      <c r="K1484" t="s">
        <v>8809</v>
      </c>
      <c r="L1484">
        <v>19650426</v>
      </c>
      <c r="M1484" t="s">
        <v>12783</v>
      </c>
      <c r="N1484">
        <v>230025</v>
      </c>
      <c r="Q1484" t="s">
        <v>248</v>
      </c>
      <c r="S1484" t="s">
        <v>8557</v>
      </c>
      <c r="T1484" t="s">
        <v>7374</v>
      </c>
      <c r="U1484" t="s">
        <v>227</v>
      </c>
      <c r="V1484" t="s">
        <v>12786</v>
      </c>
      <c r="W1484" t="s">
        <v>12787</v>
      </c>
      <c r="X1484" t="s">
        <v>228</v>
      </c>
      <c r="Z1484" t="s">
        <v>229</v>
      </c>
      <c r="AB1484" t="s">
        <v>227</v>
      </c>
      <c r="AG1484" t="s">
        <v>253</v>
      </c>
    </row>
    <row r="1485" spans="1:33">
      <c r="A1485" t="s">
        <v>12788</v>
      </c>
      <c r="B1485">
        <v>58180628</v>
      </c>
      <c r="C1485" t="s">
        <v>12789</v>
      </c>
      <c r="D1485" t="s">
        <v>12790</v>
      </c>
      <c r="E1485" t="s">
        <v>242</v>
      </c>
      <c r="F1485">
        <v>23</v>
      </c>
      <c r="G1485" t="s">
        <v>227</v>
      </c>
      <c r="H1485">
        <v>19071</v>
      </c>
      <c r="I1485" t="s">
        <v>8809</v>
      </c>
      <c r="J1485" t="s">
        <v>8808</v>
      </c>
      <c r="K1485" t="s">
        <v>8809</v>
      </c>
      <c r="L1485">
        <v>19740108</v>
      </c>
      <c r="M1485" t="s">
        <v>12788</v>
      </c>
      <c r="N1485">
        <v>230025</v>
      </c>
      <c r="Q1485" t="s">
        <v>248</v>
      </c>
      <c r="S1485" t="s">
        <v>8557</v>
      </c>
      <c r="T1485" t="s">
        <v>12791</v>
      </c>
      <c r="U1485" t="s">
        <v>227</v>
      </c>
      <c r="V1485" t="s">
        <v>12792</v>
      </c>
      <c r="X1485" t="s">
        <v>228</v>
      </c>
      <c r="Z1485" t="s">
        <v>229</v>
      </c>
      <c r="AB1485" t="s">
        <v>1073</v>
      </c>
      <c r="AG1485" t="s">
        <v>253</v>
      </c>
    </row>
    <row r="1486" spans="1:33">
      <c r="A1486" t="s">
        <v>12793</v>
      </c>
      <c r="B1486">
        <v>16855025</v>
      </c>
      <c r="C1486" t="s">
        <v>12794</v>
      </c>
      <c r="D1486" t="s">
        <v>12795</v>
      </c>
      <c r="E1486" t="s">
        <v>262</v>
      </c>
      <c r="F1486">
        <v>23</v>
      </c>
      <c r="G1486" t="s">
        <v>227</v>
      </c>
      <c r="H1486">
        <v>19071</v>
      </c>
      <c r="I1486" t="s">
        <v>8809</v>
      </c>
      <c r="J1486" t="s">
        <v>8808</v>
      </c>
      <c r="K1486" t="s">
        <v>8809</v>
      </c>
      <c r="L1486">
        <v>19610410</v>
      </c>
      <c r="M1486" t="s">
        <v>12793</v>
      </c>
      <c r="N1486">
        <v>230025</v>
      </c>
      <c r="Q1486" t="s">
        <v>248</v>
      </c>
      <c r="S1486" t="s">
        <v>8557</v>
      </c>
      <c r="T1486" t="s">
        <v>4142</v>
      </c>
      <c r="U1486" t="s">
        <v>227</v>
      </c>
      <c r="V1486" t="s">
        <v>12796</v>
      </c>
      <c r="X1486" t="s">
        <v>228</v>
      </c>
      <c r="Z1486" t="s">
        <v>229</v>
      </c>
      <c r="AG1486" t="s">
        <v>253</v>
      </c>
    </row>
    <row r="1487" spans="1:33">
      <c r="A1487" t="s">
        <v>12797</v>
      </c>
      <c r="B1487">
        <v>5114920</v>
      </c>
      <c r="C1487" t="s">
        <v>12798</v>
      </c>
      <c r="D1487" t="s">
        <v>12799</v>
      </c>
      <c r="E1487" t="s">
        <v>242</v>
      </c>
      <c r="F1487">
        <v>23</v>
      </c>
      <c r="G1487" t="s">
        <v>227</v>
      </c>
      <c r="H1487">
        <v>19071</v>
      </c>
      <c r="I1487" t="s">
        <v>8809</v>
      </c>
      <c r="J1487" t="s">
        <v>8808</v>
      </c>
      <c r="K1487" t="s">
        <v>8809</v>
      </c>
      <c r="L1487">
        <v>19631016</v>
      </c>
      <c r="M1487" t="s">
        <v>12797</v>
      </c>
      <c r="N1487">
        <v>230025</v>
      </c>
      <c r="Q1487" t="s">
        <v>248</v>
      </c>
      <c r="S1487" t="s">
        <v>8557</v>
      </c>
      <c r="T1487" t="s">
        <v>5455</v>
      </c>
      <c r="U1487" t="s">
        <v>227</v>
      </c>
      <c r="V1487" t="s">
        <v>12800</v>
      </c>
      <c r="X1487" t="s">
        <v>228</v>
      </c>
      <c r="Z1487" t="s">
        <v>229</v>
      </c>
      <c r="AG1487" t="s">
        <v>253</v>
      </c>
    </row>
    <row r="1488" spans="1:33">
      <c r="A1488" t="s">
        <v>12801</v>
      </c>
      <c r="B1488">
        <v>5131111</v>
      </c>
      <c r="C1488" t="s">
        <v>12802</v>
      </c>
      <c r="D1488" t="s">
        <v>12803</v>
      </c>
      <c r="E1488" t="s">
        <v>262</v>
      </c>
      <c r="F1488">
        <v>23</v>
      </c>
      <c r="G1488" t="s">
        <v>227</v>
      </c>
      <c r="H1488">
        <v>19071</v>
      </c>
      <c r="I1488" t="s">
        <v>8809</v>
      </c>
      <c r="J1488" t="s">
        <v>8808</v>
      </c>
      <c r="K1488" t="s">
        <v>8809</v>
      </c>
      <c r="L1488">
        <v>19650722</v>
      </c>
      <c r="M1488" t="s">
        <v>12801</v>
      </c>
      <c r="N1488">
        <v>230025</v>
      </c>
      <c r="Q1488" t="s">
        <v>248</v>
      </c>
      <c r="S1488" t="s">
        <v>8557</v>
      </c>
      <c r="T1488" t="s">
        <v>12804</v>
      </c>
      <c r="U1488" t="s">
        <v>227</v>
      </c>
      <c r="V1488" t="s">
        <v>12805</v>
      </c>
      <c r="X1488" t="s">
        <v>228</v>
      </c>
      <c r="Z1488" t="s">
        <v>229</v>
      </c>
      <c r="AG1488" t="s">
        <v>253</v>
      </c>
    </row>
    <row r="1489" spans="1:33">
      <c r="A1489" t="s">
        <v>12806</v>
      </c>
      <c r="B1489">
        <v>24779130</v>
      </c>
      <c r="C1489" t="s">
        <v>12807</v>
      </c>
      <c r="D1489" t="s">
        <v>12808</v>
      </c>
      <c r="E1489" t="s">
        <v>242</v>
      </c>
      <c r="F1489">
        <v>23</v>
      </c>
      <c r="G1489" t="s">
        <v>227</v>
      </c>
      <c r="H1489">
        <v>19071</v>
      </c>
      <c r="I1489" t="s">
        <v>8809</v>
      </c>
      <c r="J1489" t="s">
        <v>8808</v>
      </c>
      <c r="K1489" t="s">
        <v>8809</v>
      </c>
      <c r="L1489">
        <v>19660616</v>
      </c>
      <c r="M1489" t="s">
        <v>12806</v>
      </c>
      <c r="N1489">
        <v>230025</v>
      </c>
      <c r="Q1489" t="s">
        <v>248</v>
      </c>
      <c r="S1489" t="s">
        <v>8557</v>
      </c>
      <c r="T1489" t="s">
        <v>12809</v>
      </c>
      <c r="U1489" t="s">
        <v>227</v>
      </c>
      <c r="V1489" t="s">
        <v>12810</v>
      </c>
      <c r="X1489" t="s">
        <v>228</v>
      </c>
      <c r="Z1489" t="s">
        <v>229</v>
      </c>
      <c r="AG1489" t="s">
        <v>253</v>
      </c>
    </row>
    <row r="1490" spans="1:33">
      <c r="A1490" t="s">
        <v>12811</v>
      </c>
      <c r="B1490">
        <v>45741829</v>
      </c>
      <c r="C1490" t="s">
        <v>12812</v>
      </c>
      <c r="D1490" t="s">
        <v>12813</v>
      </c>
      <c r="E1490" t="s">
        <v>262</v>
      </c>
      <c r="F1490">
        <v>23</v>
      </c>
      <c r="G1490" t="s">
        <v>227</v>
      </c>
      <c r="H1490">
        <v>19071</v>
      </c>
      <c r="I1490" t="s">
        <v>8809</v>
      </c>
      <c r="J1490" t="s">
        <v>8808</v>
      </c>
      <c r="K1490" t="s">
        <v>8809</v>
      </c>
      <c r="L1490">
        <v>19620307</v>
      </c>
      <c r="M1490" t="s">
        <v>12811</v>
      </c>
      <c r="N1490">
        <v>230025</v>
      </c>
      <c r="Q1490" t="s">
        <v>248</v>
      </c>
      <c r="S1490" t="s">
        <v>8557</v>
      </c>
      <c r="T1490" t="s">
        <v>12814</v>
      </c>
      <c r="U1490" t="s">
        <v>265</v>
      </c>
      <c r="V1490" t="s">
        <v>12815</v>
      </c>
      <c r="X1490" t="s">
        <v>228</v>
      </c>
      <c r="Z1490" t="s">
        <v>229</v>
      </c>
      <c r="AB1490" t="s">
        <v>265</v>
      </c>
      <c r="AG1490" t="s">
        <v>253</v>
      </c>
    </row>
    <row r="1491" spans="1:33">
      <c r="A1491" t="s">
        <v>12816</v>
      </c>
      <c r="B1491">
        <v>59422426</v>
      </c>
      <c r="C1491" t="s">
        <v>12817</v>
      </c>
      <c r="D1491" t="s">
        <v>12818</v>
      </c>
      <c r="E1491" t="s">
        <v>242</v>
      </c>
      <c r="F1491">
        <v>23</v>
      </c>
      <c r="G1491" t="s">
        <v>227</v>
      </c>
      <c r="H1491">
        <v>19071</v>
      </c>
      <c r="I1491" t="s">
        <v>8809</v>
      </c>
      <c r="J1491" t="s">
        <v>8808</v>
      </c>
      <c r="K1491" t="s">
        <v>8809</v>
      </c>
      <c r="L1491">
        <v>19620324</v>
      </c>
      <c r="M1491" t="s">
        <v>12816</v>
      </c>
      <c r="N1491">
        <v>230025</v>
      </c>
      <c r="Q1491" t="s">
        <v>248</v>
      </c>
      <c r="S1491" t="s">
        <v>8557</v>
      </c>
      <c r="T1491" t="s">
        <v>12819</v>
      </c>
      <c r="U1491" t="s">
        <v>439</v>
      </c>
      <c r="V1491" t="s">
        <v>12820</v>
      </c>
      <c r="X1491" t="s">
        <v>228</v>
      </c>
      <c r="Z1491" t="s">
        <v>229</v>
      </c>
      <c r="AB1491" t="s">
        <v>1013</v>
      </c>
      <c r="AG1491" t="s">
        <v>253</v>
      </c>
    </row>
    <row r="1492" spans="1:33">
      <c r="A1492" t="s">
        <v>12821</v>
      </c>
      <c r="B1492">
        <v>45964432</v>
      </c>
      <c r="C1492" t="s">
        <v>12822</v>
      </c>
      <c r="D1492" t="s">
        <v>12823</v>
      </c>
      <c r="E1492" t="s">
        <v>242</v>
      </c>
      <c r="F1492">
        <v>23</v>
      </c>
      <c r="G1492" t="s">
        <v>227</v>
      </c>
      <c r="H1492">
        <v>19071</v>
      </c>
      <c r="I1492" t="s">
        <v>8809</v>
      </c>
      <c r="J1492" t="s">
        <v>8808</v>
      </c>
      <c r="K1492" t="s">
        <v>8809</v>
      </c>
      <c r="L1492">
        <v>19570202</v>
      </c>
      <c r="M1492" t="s">
        <v>12821</v>
      </c>
      <c r="N1492">
        <v>230025</v>
      </c>
      <c r="Q1492" t="s">
        <v>248</v>
      </c>
      <c r="S1492" t="s">
        <v>8557</v>
      </c>
      <c r="T1492" t="s">
        <v>12824</v>
      </c>
      <c r="U1492" t="s">
        <v>227</v>
      </c>
      <c r="V1492" t="s">
        <v>12825</v>
      </c>
      <c r="X1492" t="s">
        <v>228</v>
      </c>
      <c r="Z1492" t="s">
        <v>229</v>
      </c>
      <c r="AB1492" t="s">
        <v>227</v>
      </c>
      <c r="AG1492" t="s">
        <v>253</v>
      </c>
    </row>
    <row r="1493" spans="1:33">
      <c r="A1493" t="s">
        <v>12826</v>
      </c>
      <c r="B1493">
        <v>5131313</v>
      </c>
      <c r="C1493" t="s">
        <v>12827</v>
      </c>
      <c r="D1493" t="s">
        <v>12828</v>
      </c>
      <c r="E1493" t="s">
        <v>242</v>
      </c>
      <c r="F1493">
        <v>23</v>
      </c>
      <c r="G1493" t="s">
        <v>227</v>
      </c>
      <c r="H1493">
        <v>19071</v>
      </c>
      <c r="I1493" t="s">
        <v>8809</v>
      </c>
      <c r="J1493" t="s">
        <v>8808</v>
      </c>
      <c r="K1493" t="s">
        <v>8809</v>
      </c>
      <c r="L1493">
        <v>19780727</v>
      </c>
      <c r="M1493" t="s">
        <v>12826</v>
      </c>
      <c r="N1493">
        <v>230025</v>
      </c>
      <c r="Q1493" t="s">
        <v>248</v>
      </c>
      <c r="S1493" t="s">
        <v>8557</v>
      </c>
      <c r="T1493" t="s">
        <v>12829</v>
      </c>
      <c r="U1493" t="s">
        <v>227</v>
      </c>
      <c r="V1493" t="s">
        <v>12830</v>
      </c>
      <c r="X1493" t="s">
        <v>228</v>
      </c>
      <c r="Z1493" t="s">
        <v>229</v>
      </c>
      <c r="AG1493" t="s">
        <v>253</v>
      </c>
    </row>
    <row r="1494" spans="1:33">
      <c r="A1494" t="s">
        <v>12831</v>
      </c>
      <c r="B1494">
        <v>85290529</v>
      </c>
      <c r="C1494" t="s">
        <v>12832</v>
      </c>
      <c r="D1494" t="s">
        <v>12833</v>
      </c>
      <c r="E1494" t="s">
        <v>242</v>
      </c>
      <c r="F1494">
        <v>23</v>
      </c>
      <c r="G1494" t="s">
        <v>227</v>
      </c>
      <c r="H1494">
        <v>19071</v>
      </c>
      <c r="I1494" t="s">
        <v>8809</v>
      </c>
      <c r="J1494" t="s">
        <v>8808</v>
      </c>
      <c r="K1494" t="s">
        <v>8809</v>
      </c>
      <c r="L1494">
        <v>19760322</v>
      </c>
      <c r="M1494" t="s">
        <v>12831</v>
      </c>
      <c r="N1494">
        <v>230025</v>
      </c>
      <c r="Q1494" t="s">
        <v>248</v>
      </c>
      <c r="S1494" t="s">
        <v>8557</v>
      </c>
      <c r="T1494" t="s">
        <v>12834</v>
      </c>
      <c r="U1494" t="s">
        <v>227</v>
      </c>
      <c r="V1494" t="s">
        <v>12835</v>
      </c>
      <c r="X1494" t="s">
        <v>228</v>
      </c>
      <c r="Z1494" t="s">
        <v>229</v>
      </c>
      <c r="AG1494" t="s">
        <v>253</v>
      </c>
    </row>
    <row r="1495" spans="1:33">
      <c r="A1495" t="s">
        <v>12836</v>
      </c>
      <c r="B1495">
        <v>5710518</v>
      </c>
      <c r="C1495" t="s">
        <v>12837</v>
      </c>
      <c r="D1495" t="s">
        <v>12838</v>
      </c>
      <c r="E1495" t="s">
        <v>242</v>
      </c>
      <c r="F1495">
        <v>23</v>
      </c>
      <c r="G1495" t="s">
        <v>227</v>
      </c>
      <c r="H1495">
        <v>19071</v>
      </c>
      <c r="I1495" t="s">
        <v>8809</v>
      </c>
      <c r="J1495" t="s">
        <v>8808</v>
      </c>
      <c r="K1495" t="s">
        <v>8809</v>
      </c>
      <c r="L1495">
        <v>19691104</v>
      </c>
      <c r="M1495" t="s">
        <v>12836</v>
      </c>
      <c r="N1495">
        <v>230025</v>
      </c>
      <c r="Q1495" t="s">
        <v>248</v>
      </c>
      <c r="S1495" t="s">
        <v>8557</v>
      </c>
      <c r="T1495" t="s">
        <v>12839</v>
      </c>
      <c r="U1495" t="s">
        <v>227</v>
      </c>
      <c r="V1495" t="s">
        <v>12840</v>
      </c>
      <c r="X1495" t="s">
        <v>228</v>
      </c>
      <c r="Z1495" t="s">
        <v>229</v>
      </c>
      <c r="AG1495" t="s">
        <v>253</v>
      </c>
    </row>
    <row r="1496" spans="1:33">
      <c r="A1496" t="s">
        <v>12841</v>
      </c>
      <c r="B1496">
        <v>52021818</v>
      </c>
      <c r="C1496" t="s">
        <v>12842</v>
      </c>
      <c r="D1496" t="s">
        <v>12843</v>
      </c>
      <c r="E1496" t="s">
        <v>242</v>
      </c>
      <c r="F1496">
        <v>23</v>
      </c>
      <c r="G1496" t="s">
        <v>227</v>
      </c>
      <c r="H1496">
        <v>19071</v>
      </c>
      <c r="I1496" t="s">
        <v>8809</v>
      </c>
      <c r="J1496" t="s">
        <v>8808</v>
      </c>
      <c r="K1496" t="s">
        <v>8809</v>
      </c>
      <c r="L1496">
        <v>19651109</v>
      </c>
      <c r="M1496" t="s">
        <v>12841</v>
      </c>
      <c r="N1496">
        <v>230025</v>
      </c>
      <c r="Q1496" t="s">
        <v>248</v>
      </c>
      <c r="S1496" t="s">
        <v>8557</v>
      </c>
      <c r="T1496" t="s">
        <v>11782</v>
      </c>
      <c r="U1496" t="s">
        <v>227</v>
      </c>
      <c r="V1496" t="s">
        <v>12844</v>
      </c>
      <c r="X1496" t="s">
        <v>228</v>
      </c>
      <c r="Z1496" t="s">
        <v>229</v>
      </c>
      <c r="AB1496" t="s">
        <v>573</v>
      </c>
      <c r="AG1496" t="s">
        <v>253</v>
      </c>
    </row>
    <row r="1497" spans="1:33">
      <c r="A1497" t="s">
        <v>12845</v>
      </c>
      <c r="B1497">
        <v>24778331</v>
      </c>
      <c r="C1497" t="s">
        <v>12846</v>
      </c>
      <c r="D1497" t="s">
        <v>12847</v>
      </c>
      <c r="E1497" t="s">
        <v>262</v>
      </c>
      <c r="F1497">
        <v>23</v>
      </c>
      <c r="G1497" t="s">
        <v>227</v>
      </c>
      <c r="H1497">
        <v>19071</v>
      </c>
      <c r="I1497" t="s">
        <v>8809</v>
      </c>
      <c r="J1497" t="s">
        <v>8808</v>
      </c>
      <c r="K1497" t="s">
        <v>8809</v>
      </c>
      <c r="L1497">
        <v>19690424</v>
      </c>
      <c r="M1497" t="s">
        <v>12845</v>
      </c>
      <c r="N1497">
        <v>230025</v>
      </c>
      <c r="Q1497" t="s">
        <v>248</v>
      </c>
      <c r="S1497" t="s">
        <v>8557</v>
      </c>
      <c r="T1497" t="s">
        <v>1336</v>
      </c>
      <c r="U1497" t="s">
        <v>227</v>
      </c>
      <c r="V1497" t="s">
        <v>12848</v>
      </c>
      <c r="X1497" t="s">
        <v>228</v>
      </c>
      <c r="Z1497" t="s">
        <v>229</v>
      </c>
      <c r="AB1497" t="s">
        <v>227</v>
      </c>
      <c r="AG1497" t="s">
        <v>253</v>
      </c>
    </row>
    <row r="1498" spans="1:33">
      <c r="A1498" t="s">
        <v>12849</v>
      </c>
      <c r="B1498">
        <v>4760825</v>
      </c>
      <c r="C1498" t="s">
        <v>8812</v>
      </c>
      <c r="D1498" t="s">
        <v>12850</v>
      </c>
      <c r="E1498" t="s">
        <v>242</v>
      </c>
      <c r="F1498">
        <v>23</v>
      </c>
      <c r="G1498" t="s">
        <v>227</v>
      </c>
      <c r="H1498">
        <v>19071</v>
      </c>
      <c r="I1498" t="s">
        <v>8809</v>
      </c>
      <c r="J1498" t="s">
        <v>8808</v>
      </c>
      <c r="K1498" t="s">
        <v>8809</v>
      </c>
      <c r="L1498">
        <v>19621130</v>
      </c>
      <c r="M1498" t="s">
        <v>12849</v>
      </c>
      <c r="N1498">
        <v>230025</v>
      </c>
      <c r="Q1498" t="s">
        <v>248</v>
      </c>
      <c r="S1498" t="s">
        <v>8557</v>
      </c>
      <c r="T1498" t="s">
        <v>7236</v>
      </c>
      <c r="U1498" t="s">
        <v>227</v>
      </c>
      <c r="V1498" t="s">
        <v>12851</v>
      </c>
      <c r="X1498" t="s">
        <v>228</v>
      </c>
      <c r="Y1498" t="s">
        <v>12852</v>
      </c>
      <c r="Z1498" t="s">
        <v>680</v>
      </c>
      <c r="AG1498" t="s">
        <v>253</v>
      </c>
    </row>
    <row r="1499" spans="1:33">
      <c r="A1499" t="s">
        <v>12853</v>
      </c>
      <c r="B1499">
        <v>45964230</v>
      </c>
      <c r="C1499" t="s">
        <v>12854</v>
      </c>
      <c r="D1499" t="s">
        <v>12855</v>
      </c>
      <c r="E1499" t="s">
        <v>242</v>
      </c>
      <c r="F1499">
        <v>23</v>
      </c>
      <c r="G1499" t="s">
        <v>227</v>
      </c>
      <c r="H1499">
        <v>19071</v>
      </c>
      <c r="I1499" t="s">
        <v>8809</v>
      </c>
      <c r="J1499" t="s">
        <v>8808</v>
      </c>
      <c r="K1499" t="s">
        <v>8809</v>
      </c>
      <c r="L1499">
        <v>19560205</v>
      </c>
      <c r="M1499" t="s">
        <v>12853</v>
      </c>
      <c r="N1499">
        <v>230025</v>
      </c>
      <c r="Q1499" t="s">
        <v>248</v>
      </c>
      <c r="S1499" t="s">
        <v>8557</v>
      </c>
      <c r="T1499" t="s">
        <v>2530</v>
      </c>
      <c r="U1499" t="s">
        <v>227</v>
      </c>
      <c r="V1499" t="s">
        <v>12856</v>
      </c>
      <c r="W1499" t="s">
        <v>12857</v>
      </c>
      <c r="X1499" t="s">
        <v>228</v>
      </c>
      <c r="Z1499" t="s">
        <v>229</v>
      </c>
      <c r="AB1499" t="s">
        <v>265</v>
      </c>
      <c r="AG1499" t="s">
        <v>253</v>
      </c>
    </row>
    <row r="1500" spans="1:33">
      <c r="A1500" t="s">
        <v>12858</v>
      </c>
      <c r="B1500">
        <v>97234833</v>
      </c>
      <c r="C1500" t="s">
        <v>12859</v>
      </c>
      <c r="D1500" t="s">
        <v>12860</v>
      </c>
      <c r="E1500" t="s">
        <v>242</v>
      </c>
      <c r="F1500">
        <v>23</v>
      </c>
      <c r="G1500" t="s">
        <v>227</v>
      </c>
      <c r="H1500">
        <v>19071</v>
      </c>
      <c r="I1500" t="s">
        <v>8809</v>
      </c>
      <c r="J1500" t="s">
        <v>8808</v>
      </c>
      <c r="K1500" t="s">
        <v>8809</v>
      </c>
      <c r="L1500">
        <v>19851218</v>
      </c>
      <c r="M1500" t="s">
        <v>12858</v>
      </c>
      <c r="N1500">
        <v>230025</v>
      </c>
      <c r="Q1500" t="s">
        <v>248</v>
      </c>
      <c r="S1500" t="s">
        <v>8557</v>
      </c>
      <c r="T1500" t="s">
        <v>2369</v>
      </c>
      <c r="U1500" t="s">
        <v>227</v>
      </c>
      <c r="V1500" t="s">
        <v>12861</v>
      </c>
      <c r="W1500" t="s">
        <v>12862</v>
      </c>
      <c r="X1500" t="s">
        <v>228</v>
      </c>
      <c r="Z1500" t="s">
        <v>229</v>
      </c>
      <c r="AB1500" t="s">
        <v>227</v>
      </c>
      <c r="AG1500" t="s">
        <v>253</v>
      </c>
    </row>
    <row r="1501" spans="1:33">
      <c r="A1501" t="s">
        <v>12863</v>
      </c>
      <c r="B1501">
        <v>5114617</v>
      </c>
      <c r="C1501" t="s">
        <v>12864</v>
      </c>
      <c r="D1501" t="s">
        <v>12865</v>
      </c>
      <c r="E1501" t="s">
        <v>242</v>
      </c>
      <c r="F1501">
        <v>23</v>
      </c>
      <c r="G1501" t="s">
        <v>227</v>
      </c>
      <c r="H1501">
        <v>19071</v>
      </c>
      <c r="I1501" t="s">
        <v>8809</v>
      </c>
      <c r="J1501" t="s">
        <v>8808</v>
      </c>
      <c r="K1501" t="s">
        <v>8809</v>
      </c>
      <c r="L1501">
        <v>19630729</v>
      </c>
      <c r="M1501" t="s">
        <v>12863</v>
      </c>
      <c r="N1501">
        <v>230025</v>
      </c>
      <c r="Q1501" t="s">
        <v>248</v>
      </c>
      <c r="S1501" t="s">
        <v>8557</v>
      </c>
      <c r="T1501" t="s">
        <v>12271</v>
      </c>
      <c r="U1501" t="s">
        <v>227</v>
      </c>
      <c r="V1501" t="s">
        <v>12866</v>
      </c>
      <c r="X1501" t="s">
        <v>228</v>
      </c>
      <c r="Z1501" t="s">
        <v>229</v>
      </c>
      <c r="AG1501" t="s">
        <v>253</v>
      </c>
    </row>
    <row r="1502" spans="1:33">
      <c r="A1502" t="s">
        <v>12867</v>
      </c>
      <c r="B1502">
        <v>5125114</v>
      </c>
      <c r="C1502" t="s">
        <v>12868</v>
      </c>
      <c r="D1502" t="s">
        <v>12869</v>
      </c>
      <c r="E1502" t="s">
        <v>242</v>
      </c>
      <c r="F1502">
        <v>23</v>
      </c>
      <c r="G1502" t="s">
        <v>227</v>
      </c>
      <c r="H1502">
        <v>19071</v>
      </c>
      <c r="I1502" t="s">
        <v>8809</v>
      </c>
      <c r="J1502" t="s">
        <v>8808</v>
      </c>
      <c r="K1502" t="s">
        <v>8809</v>
      </c>
      <c r="L1502">
        <v>19730913</v>
      </c>
      <c r="M1502" t="s">
        <v>12867</v>
      </c>
      <c r="N1502">
        <v>230025</v>
      </c>
      <c r="Q1502" t="s">
        <v>248</v>
      </c>
      <c r="S1502" t="s">
        <v>8557</v>
      </c>
      <c r="T1502" t="s">
        <v>3378</v>
      </c>
      <c r="U1502" t="s">
        <v>227</v>
      </c>
      <c r="V1502" t="s">
        <v>12870</v>
      </c>
      <c r="X1502" t="s">
        <v>228</v>
      </c>
      <c r="Z1502" t="s">
        <v>229</v>
      </c>
      <c r="AG1502" t="s">
        <v>253</v>
      </c>
    </row>
    <row r="1503" spans="1:33">
      <c r="A1503" t="s">
        <v>12871</v>
      </c>
      <c r="B1503">
        <v>27391325</v>
      </c>
      <c r="C1503" t="s">
        <v>12872</v>
      </c>
      <c r="D1503" t="s">
        <v>12873</v>
      </c>
      <c r="E1503" t="s">
        <v>242</v>
      </c>
      <c r="F1503">
        <v>23</v>
      </c>
      <c r="G1503" t="s">
        <v>227</v>
      </c>
      <c r="H1503">
        <v>19071</v>
      </c>
      <c r="I1503" t="s">
        <v>8809</v>
      </c>
      <c r="J1503" t="s">
        <v>8808</v>
      </c>
      <c r="K1503" t="s">
        <v>8809</v>
      </c>
      <c r="L1503">
        <v>19720303</v>
      </c>
      <c r="M1503" t="s">
        <v>12871</v>
      </c>
      <c r="N1503">
        <v>230025</v>
      </c>
      <c r="Q1503" t="s">
        <v>248</v>
      </c>
      <c r="S1503" t="s">
        <v>8557</v>
      </c>
      <c r="T1503" t="s">
        <v>12874</v>
      </c>
      <c r="U1503" t="s">
        <v>227</v>
      </c>
      <c r="V1503" t="s">
        <v>12875</v>
      </c>
      <c r="X1503" t="s">
        <v>228</v>
      </c>
      <c r="Z1503" t="s">
        <v>229</v>
      </c>
      <c r="AG1503" t="s">
        <v>253</v>
      </c>
    </row>
    <row r="1504" spans="1:33">
      <c r="A1504" t="s">
        <v>12876</v>
      </c>
      <c r="B1504">
        <v>4759429</v>
      </c>
      <c r="C1504" t="s">
        <v>12877</v>
      </c>
      <c r="D1504" t="s">
        <v>12878</v>
      </c>
      <c r="E1504" t="s">
        <v>242</v>
      </c>
      <c r="F1504">
        <v>23</v>
      </c>
      <c r="G1504" t="s">
        <v>227</v>
      </c>
      <c r="H1504">
        <v>19071</v>
      </c>
      <c r="I1504" t="s">
        <v>8809</v>
      </c>
      <c r="J1504" t="s">
        <v>8808</v>
      </c>
      <c r="K1504" t="s">
        <v>8809</v>
      </c>
      <c r="L1504">
        <v>19600719</v>
      </c>
      <c r="M1504" t="s">
        <v>12876</v>
      </c>
      <c r="N1504">
        <v>230025</v>
      </c>
      <c r="Q1504" t="s">
        <v>248</v>
      </c>
      <c r="S1504" t="s">
        <v>8557</v>
      </c>
      <c r="T1504" t="s">
        <v>9420</v>
      </c>
      <c r="U1504" t="s">
        <v>227</v>
      </c>
      <c r="V1504" t="s">
        <v>12879</v>
      </c>
      <c r="X1504" t="s">
        <v>228</v>
      </c>
      <c r="Z1504" t="s">
        <v>229</v>
      </c>
      <c r="AG1504" t="s">
        <v>253</v>
      </c>
    </row>
    <row r="1505" spans="1:33">
      <c r="A1505" t="s">
        <v>12880</v>
      </c>
      <c r="B1505">
        <v>5114112</v>
      </c>
      <c r="C1505" t="s">
        <v>12881</v>
      </c>
      <c r="D1505" t="s">
        <v>12882</v>
      </c>
      <c r="E1505" t="s">
        <v>242</v>
      </c>
      <c r="F1505">
        <v>23</v>
      </c>
      <c r="G1505" t="s">
        <v>227</v>
      </c>
      <c r="H1505">
        <v>19071</v>
      </c>
      <c r="I1505" t="s">
        <v>8809</v>
      </c>
      <c r="J1505" t="s">
        <v>8808</v>
      </c>
      <c r="K1505" t="s">
        <v>8809</v>
      </c>
      <c r="L1505">
        <v>19631226</v>
      </c>
      <c r="M1505" t="s">
        <v>12880</v>
      </c>
      <c r="N1505">
        <v>230025</v>
      </c>
      <c r="Q1505" t="s">
        <v>248</v>
      </c>
      <c r="S1505" t="s">
        <v>8557</v>
      </c>
      <c r="T1505" t="s">
        <v>12883</v>
      </c>
      <c r="U1505" t="s">
        <v>227</v>
      </c>
      <c r="V1505" t="s">
        <v>12884</v>
      </c>
      <c r="X1505" t="s">
        <v>228</v>
      </c>
      <c r="Z1505" t="s">
        <v>229</v>
      </c>
      <c r="AG1505" t="s">
        <v>253</v>
      </c>
    </row>
    <row r="1506" spans="1:33">
      <c r="A1506" t="s">
        <v>12885</v>
      </c>
      <c r="B1506">
        <v>5110512</v>
      </c>
      <c r="C1506" t="s">
        <v>12886</v>
      </c>
      <c r="D1506" t="s">
        <v>12887</v>
      </c>
      <c r="E1506" t="s">
        <v>242</v>
      </c>
      <c r="F1506">
        <v>23</v>
      </c>
      <c r="G1506" t="s">
        <v>227</v>
      </c>
      <c r="H1506">
        <v>19071</v>
      </c>
      <c r="I1506" t="s">
        <v>8809</v>
      </c>
      <c r="J1506" t="s">
        <v>8808</v>
      </c>
      <c r="K1506" t="s">
        <v>8809</v>
      </c>
      <c r="L1506">
        <v>19571225</v>
      </c>
      <c r="M1506" t="s">
        <v>12885</v>
      </c>
      <c r="N1506">
        <v>230025</v>
      </c>
      <c r="Q1506" t="s">
        <v>248</v>
      </c>
      <c r="S1506" t="s">
        <v>8557</v>
      </c>
      <c r="T1506" t="s">
        <v>12888</v>
      </c>
      <c r="U1506" t="s">
        <v>227</v>
      </c>
      <c r="V1506" t="s">
        <v>12889</v>
      </c>
      <c r="W1506" t="s">
        <v>12890</v>
      </c>
      <c r="X1506" t="s">
        <v>228</v>
      </c>
      <c r="Z1506" t="s">
        <v>229</v>
      </c>
      <c r="AG1506" t="s">
        <v>253</v>
      </c>
    </row>
    <row r="1507" spans="1:33">
      <c r="A1507" t="s">
        <v>12891</v>
      </c>
      <c r="B1507">
        <v>46535326</v>
      </c>
      <c r="C1507" t="s">
        <v>12892</v>
      </c>
      <c r="D1507" t="s">
        <v>12893</v>
      </c>
      <c r="E1507" t="s">
        <v>242</v>
      </c>
      <c r="F1507">
        <v>23</v>
      </c>
      <c r="G1507" t="s">
        <v>227</v>
      </c>
      <c r="H1507">
        <v>19071</v>
      </c>
      <c r="I1507" t="s">
        <v>8809</v>
      </c>
      <c r="J1507" t="s">
        <v>8808</v>
      </c>
      <c r="K1507" t="s">
        <v>8809</v>
      </c>
      <c r="L1507">
        <v>19631031</v>
      </c>
      <c r="M1507" t="s">
        <v>12891</v>
      </c>
      <c r="N1507">
        <v>230025</v>
      </c>
      <c r="Q1507" t="s">
        <v>248</v>
      </c>
      <c r="S1507" t="s">
        <v>8557</v>
      </c>
      <c r="T1507" t="s">
        <v>12894</v>
      </c>
      <c r="U1507" t="s">
        <v>265</v>
      </c>
      <c r="V1507" t="s">
        <v>12895</v>
      </c>
      <c r="X1507" t="s">
        <v>228</v>
      </c>
      <c r="Z1507" t="s">
        <v>229</v>
      </c>
      <c r="AG1507" t="s">
        <v>253</v>
      </c>
    </row>
    <row r="1508" spans="1:33">
      <c r="A1508" t="s">
        <v>12896</v>
      </c>
      <c r="B1508">
        <v>5122212</v>
      </c>
      <c r="C1508" t="s">
        <v>12897</v>
      </c>
      <c r="D1508" t="s">
        <v>12898</v>
      </c>
      <c r="E1508" t="s">
        <v>242</v>
      </c>
      <c r="F1508">
        <v>23</v>
      </c>
      <c r="G1508" t="s">
        <v>227</v>
      </c>
      <c r="H1508">
        <v>19071</v>
      </c>
      <c r="I1508" t="s">
        <v>8809</v>
      </c>
      <c r="J1508" t="s">
        <v>8808</v>
      </c>
      <c r="K1508" t="s">
        <v>8809</v>
      </c>
      <c r="L1508">
        <v>19741121</v>
      </c>
      <c r="M1508" t="s">
        <v>12896</v>
      </c>
      <c r="N1508">
        <v>230025</v>
      </c>
      <c r="Q1508" t="s">
        <v>248</v>
      </c>
      <c r="S1508" t="s">
        <v>8557</v>
      </c>
      <c r="T1508" t="s">
        <v>12899</v>
      </c>
      <c r="U1508" t="s">
        <v>227</v>
      </c>
      <c r="V1508" t="s">
        <v>12900</v>
      </c>
      <c r="X1508" t="s">
        <v>228</v>
      </c>
      <c r="Z1508" t="s">
        <v>229</v>
      </c>
      <c r="AG1508" t="s">
        <v>253</v>
      </c>
    </row>
    <row r="1509" spans="1:33">
      <c r="A1509" t="s">
        <v>12901</v>
      </c>
      <c r="B1509">
        <v>58180022</v>
      </c>
      <c r="C1509" t="s">
        <v>12902</v>
      </c>
      <c r="D1509" t="s">
        <v>12903</v>
      </c>
      <c r="E1509" t="s">
        <v>242</v>
      </c>
      <c r="F1509">
        <v>23</v>
      </c>
      <c r="G1509" t="s">
        <v>227</v>
      </c>
      <c r="H1509">
        <v>19071</v>
      </c>
      <c r="I1509" t="s">
        <v>8809</v>
      </c>
      <c r="J1509" t="s">
        <v>8808</v>
      </c>
      <c r="K1509" t="s">
        <v>8809</v>
      </c>
      <c r="L1509">
        <v>19650917</v>
      </c>
      <c r="M1509" t="s">
        <v>12901</v>
      </c>
      <c r="N1509">
        <v>230025</v>
      </c>
      <c r="Q1509" t="s">
        <v>248</v>
      </c>
      <c r="S1509" t="s">
        <v>8557</v>
      </c>
      <c r="T1509" t="s">
        <v>596</v>
      </c>
      <c r="U1509" t="s">
        <v>227</v>
      </c>
      <c r="V1509" t="s">
        <v>12904</v>
      </c>
      <c r="X1509" t="s">
        <v>228</v>
      </c>
      <c r="Z1509" t="s">
        <v>229</v>
      </c>
      <c r="AB1509" t="s">
        <v>227</v>
      </c>
      <c r="AG1509" t="s">
        <v>253</v>
      </c>
    </row>
    <row r="1510" spans="1:33">
      <c r="A1510" t="s">
        <v>12905</v>
      </c>
      <c r="B1510">
        <v>49148430</v>
      </c>
      <c r="C1510" t="s">
        <v>12906</v>
      </c>
      <c r="D1510" t="s">
        <v>12907</v>
      </c>
      <c r="E1510" t="s">
        <v>242</v>
      </c>
      <c r="F1510">
        <v>23</v>
      </c>
      <c r="G1510" t="s">
        <v>227</v>
      </c>
      <c r="H1510">
        <v>19071</v>
      </c>
      <c r="I1510" t="s">
        <v>8809</v>
      </c>
      <c r="J1510" t="s">
        <v>8808</v>
      </c>
      <c r="K1510" t="s">
        <v>8809</v>
      </c>
      <c r="L1510">
        <v>19680425</v>
      </c>
      <c r="M1510" t="s">
        <v>12905</v>
      </c>
      <c r="N1510">
        <v>230025</v>
      </c>
      <c r="Q1510" t="s">
        <v>248</v>
      </c>
      <c r="S1510" t="s">
        <v>8557</v>
      </c>
      <c r="T1510" t="s">
        <v>10755</v>
      </c>
      <c r="U1510" t="s">
        <v>227</v>
      </c>
      <c r="V1510" t="s">
        <v>12908</v>
      </c>
      <c r="X1510" t="s">
        <v>228</v>
      </c>
      <c r="Z1510" t="s">
        <v>229</v>
      </c>
      <c r="AB1510" t="s">
        <v>227</v>
      </c>
      <c r="AG1510" t="s">
        <v>253</v>
      </c>
    </row>
    <row r="1511" spans="1:33">
      <c r="A1511" t="s">
        <v>12909</v>
      </c>
      <c r="B1511">
        <v>58892436</v>
      </c>
      <c r="C1511" t="s">
        <v>12910</v>
      </c>
      <c r="D1511" t="s">
        <v>12911</v>
      </c>
      <c r="E1511" t="s">
        <v>242</v>
      </c>
      <c r="F1511">
        <v>23</v>
      </c>
      <c r="G1511" t="s">
        <v>227</v>
      </c>
      <c r="H1511">
        <v>19071</v>
      </c>
      <c r="I1511" t="s">
        <v>8809</v>
      </c>
      <c r="J1511" t="s">
        <v>8808</v>
      </c>
      <c r="K1511" t="s">
        <v>8809</v>
      </c>
      <c r="L1511">
        <v>19620121</v>
      </c>
      <c r="M1511" t="s">
        <v>12909</v>
      </c>
      <c r="N1511">
        <v>230025</v>
      </c>
      <c r="Q1511" t="s">
        <v>248</v>
      </c>
      <c r="S1511" t="s">
        <v>8557</v>
      </c>
      <c r="T1511" t="s">
        <v>4081</v>
      </c>
      <c r="U1511" t="s">
        <v>227</v>
      </c>
      <c r="V1511" t="s">
        <v>12912</v>
      </c>
      <c r="X1511" t="s">
        <v>228</v>
      </c>
      <c r="Z1511" t="s">
        <v>229</v>
      </c>
      <c r="AB1511" t="s">
        <v>778</v>
      </c>
      <c r="AG1511" t="s">
        <v>253</v>
      </c>
    </row>
    <row r="1512" spans="1:33">
      <c r="A1512" t="s">
        <v>12913</v>
      </c>
      <c r="B1512">
        <v>5116821</v>
      </c>
      <c r="C1512" t="s">
        <v>12914</v>
      </c>
      <c r="D1512" t="s">
        <v>12915</v>
      </c>
      <c r="E1512" t="s">
        <v>242</v>
      </c>
      <c r="F1512">
        <v>23</v>
      </c>
      <c r="G1512" t="s">
        <v>227</v>
      </c>
      <c r="H1512">
        <v>19071</v>
      </c>
      <c r="I1512" t="s">
        <v>8809</v>
      </c>
      <c r="J1512" t="s">
        <v>8808</v>
      </c>
      <c r="K1512" t="s">
        <v>8809</v>
      </c>
      <c r="L1512">
        <v>19610510</v>
      </c>
      <c r="M1512" t="s">
        <v>12913</v>
      </c>
      <c r="N1512">
        <v>230025</v>
      </c>
      <c r="Q1512" t="s">
        <v>248</v>
      </c>
      <c r="S1512" t="s">
        <v>8557</v>
      </c>
      <c r="T1512" t="s">
        <v>12916</v>
      </c>
      <c r="U1512" t="s">
        <v>227</v>
      </c>
      <c r="V1512" t="s">
        <v>12917</v>
      </c>
      <c r="X1512" t="s">
        <v>228</v>
      </c>
      <c r="Z1512" t="s">
        <v>229</v>
      </c>
      <c r="AG1512" t="s">
        <v>253</v>
      </c>
    </row>
    <row r="1513" spans="1:33">
      <c r="A1513" t="s">
        <v>12918</v>
      </c>
      <c r="B1513">
        <v>66734935</v>
      </c>
      <c r="C1513" t="s">
        <v>12919</v>
      </c>
      <c r="D1513" t="s">
        <v>12920</v>
      </c>
      <c r="E1513" t="s">
        <v>242</v>
      </c>
      <c r="F1513">
        <v>23</v>
      </c>
      <c r="G1513" t="s">
        <v>227</v>
      </c>
      <c r="H1513">
        <v>19071</v>
      </c>
      <c r="I1513" t="s">
        <v>8809</v>
      </c>
      <c r="J1513" t="s">
        <v>8808</v>
      </c>
      <c r="K1513" t="s">
        <v>8809</v>
      </c>
      <c r="L1513">
        <v>19670413</v>
      </c>
      <c r="M1513" t="s">
        <v>12918</v>
      </c>
      <c r="N1513">
        <v>230025</v>
      </c>
      <c r="Q1513" t="s">
        <v>248</v>
      </c>
      <c r="S1513" t="s">
        <v>8557</v>
      </c>
      <c r="T1513" t="s">
        <v>12921</v>
      </c>
      <c r="U1513" t="s">
        <v>227</v>
      </c>
      <c r="V1513" t="s">
        <v>12922</v>
      </c>
      <c r="W1513" t="s">
        <v>12923</v>
      </c>
      <c r="X1513" t="s">
        <v>228</v>
      </c>
      <c r="Z1513" t="s">
        <v>229</v>
      </c>
      <c r="AB1513" t="s">
        <v>227</v>
      </c>
      <c r="AG1513" t="s">
        <v>253</v>
      </c>
    </row>
    <row r="1514" spans="1:33">
      <c r="A1514" t="s">
        <v>12924</v>
      </c>
      <c r="B1514">
        <v>45966232</v>
      </c>
      <c r="C1514" t="s">
        <v>12925</v>
      </c>
      <c r="D1514" t="s">
        <v>12926</v>
      </c>
      <c r="E1514" t="s">
        <v>242</v>
      </c>
      <c r="F1514">
        <v>23</v>
      </c>
      <c r="G1514" t="s">
        <v>227</v>
      </c>
      <c r="H1514">
        <v>19071</v>
      </c>
      <c r="I1514" t="s">
        <v>8809</v>
      </c>
      <c r="J1514" t="s">
        <v>8808</v>
      </c>
      <c r="K1514" t="s">
        <v>8809</v>
      </c>
      <c r="L1514">
        <v>19750530</v>
      </c>
      <c r="M1514" t="s">
        <v>12924</v>
      </c>
      <c r="N1514">
        <v>230025</v>
      </c>
      <c r="Q1514" t="s">
        <v>248</v>
      </c>
      <c r="S1514" t="s">
        <v>8557</v>
      </c>
      <c r="T1514" t="s">
        <v>12927</v>
      </c>
      <c r="U1514" t="s">
        <v>560</v>
      </c>
      <c r="V1514" t="s">
        <v>12928</v>
      </c>
      <c r="W1514" t="s">
        <v>12929</v>
      </c>
      <c r="X1514" t="s">
        <v>228</v>
      </c>
      <c r="Z1514" t="s">
        <v>229</v>
      </c>
      <c r="AB1514" t="s">
        <v>227</v>
      </c>
      <c r="AG1514" t="s">
        <v>253</v>
      </c>
    </row>
    <row r="1515" spans="1:33">
      <c r="A1515" t="s">
        <v>12930</v>
      </c>
      <c r="B1515">
        <v>24778129</v>
      </c>
      <c r="C1515" t="s">
        <v>12931</v>
      </c>
      <c r="D1515" t="s">
        <v>12932</v>
      </c>
      <c r="E1515" t="s">
        <v>242</v>
      </c>
      <c r="F1515">
        <v>23</v>
      </c>
      <c r="G1515" t="s">
        <v>227</v>
      </c>
      <c r="H1515">
        <v>19071</v>
      </c>
      <c r="I1515" t="s">
        <v>8809</v>
      </c>
      <c r="J1515" t="s">
        <v>8808</v>
      </c>
      <c r="K1515" t="s">
        <v>8809</v>
      </c>
      <c r="L1515">
        <v>19570323</v>
      </c>
      <c r="M1515" t="s">
        <v>12930</v>
      </c>
      <c r="N1515">
        <v>230025</v>
      </c>
      <c r="Q1515" t="s">
        <v>248</v>
      </c>
      <c r="S1515" t="s">
        <v>8557</v>
      </c>
      <c r="T1515" t="s">
        <v>11425</v>
      </c>
      <c r="U1515" t="s">
        <v>227</v>
      </c>
      <c r="V1515" t="s">
        <v>12933</v>
      </c>
      <c r="W1515" t="s">
        <v>12934</v>
      </c>
      <c r="X1515" t="s">
        <v>228</v>
      </c>
      <c r="Z1515" t="s">
        <v>229</v>
      </c>
      <c r="AB1515" t="s">
        <v>265</v>
      </c>
      <c r="AG1515" t="s">
        <v>253</v>
      </c>
    </row>
    <row r="1516" spans="1:33">
      <c r="A1516" t="s">
        <v>12935</v>
      </c>
      <c r="B1516">
        <v>61465830</v>
      </c>
      <c r="C1516" t="s">
        <v>12936</v>
      </c>
      <c r="D1516" t="s">
        <v>12937</v>
      </c>
      <c r="E1516" t="s">
        <v>242</v>
      </c>
      <c r="F1516">
        <v>23</v>
      </c>
      <c r="G1516" t="s">
        <v>227</v>
      </c>
      <c r="H1516">
        <v>19071</v>
      </c>
      <c r="I1516" t="s">
        <v>8809</v>
      </c>
      <c r="J1516" t="s">
        <v>8808</v>
      </c>
      <c r="K1516" t="s">
        <v>8809</v>
      </c>
      <c r="L1516">
        <v>19620616</v>
      </c>
      <c r="M1516" t="s">
        <v>12935</v>
      </c>
      <c r="N1516">
        <v>230025</v>
      </c>
      <c r="Q1516" t="s">
        <v>248</v>
      </c>
      <c r="S1516" t="s">
        <v>8557</v>
      </c>
      <c r="T1516" t="s">
        <v>9649</v>
      </c>
      <c r="U1516" t="s">
        <v>227</v>
      </c>
      <c r="V1516" t="s">
        <v>12938</v>
      </c>
      <c r="X1516" t="s">
        <v>228</v>
      </c>
      <c r="Z1516" t="s">
        <v>229</v>
      </c>
      <c r="AB1516" t="s">
        <v>227</v>
      </c>
      <c r="AG1516" t="s">
        <v>253</v>
      </c>
    </row>
    <row r="1517" spans="1:33">
      <c r="A1517" t="s">
        <v>12939</v>
      </c>
      <c r="B1517">
        <v>5118621</v>
      </c>
      <c r="C1517" t="s">
        <v>12940</v>
      </c>
      <c r="D1517" t="s">
        <v>12941</v>
      </c>
      <c r="E1517" t="s">
        <v>242</v>
      </c>
      <c r="F1517">
        <v>23</v>
      </c>
      <c r="G1517" t="s">
        <v>227</v>
      </c>
      <c r="H1517">
        <v>19071</v>
      </c>
      <c r="I1517" t="s">
        <v>8809</v>
      </c>
      <c r="J1517" t="s">
        <v>8808</v>
      </c>
      <c r="K1517" t="s">
        <v>8809</v>
      </c>
      <c r="L1517">
        <v>19700119</v>
      </c>
      <c r="M1517" t="s">
        <v>12939</v>
      </c>
      <c r="N1517">
        <v>230025</v>
      </c>
      <c r="Q1517" t="s">
        <v>248</v>
      </c>
      <c r="S1517" t="s">
        <v>8557</v>
      </c>
      <c r="T1517" t="s">
        <v>4126</v>
      </c>
      <c r="U1517" t="s">
        <v>227</v>
      </c>
      <c r="V1517" t="s">
        <v>12942</v>
      </c>
      <c r="X1517" t="s">
        <v>228</v>
      </c>
      <c r="Z1517" t="s">
        <v>229</v>
      </c>
      <c r="AG1517" t="s">
        <v>253</v>
      </c>
    </row>
    <row r="1518" spans="1:33">
      <c r="A1518" t="s">
        <v>12943</v>
      </c>
      <c r="B1518">
        <v>10533113</v>
      </c>
      <c r="C1518" t="s">
        <v>12944</v>
      </c>
      <c r="D1518" t="s">
        <v>12945</v>
      </c>
      <c r="E1518" t="s">
        <v>242</v>
      </c>
      <c r="F1518">
        <v>23</v>
      </c>
      <c r="G1518" t="s">
        <v>227</v>
      </c>
      <c r="H1518">
        <v>19071</v>
      </c>
      <c r="I1518" t="s">
        <v>8809</v>
      </c>
      <c r="J1518" t="s">
        <v>8808</v>
      </c>
      <c r="K1518" t="s">
        <v>8809</v>
      </c>
      <c r="L1518">
        <v>19750822</v>
      </c>
      <c r="M1518" t="s">
        <v>12943</v>
      </c>
      <c r="N1518">
        <v>230025</v>
      </c>
      <c r="Q1518" t="s">
        <v>248</v>
      </c>
      <c r="S1518" t="s">
        <v>8557</v>
      </c>
      <c r="T1518" t="s">
        <v>12946</v>
      </c>
      <c r="U1518" t="s">
        <v>227</v>
      </c>
      <c r="V1518" t="s">
        <v>12947</v>
      </c>
      <c r="X1518" t="s">
        <v>228</v>
      </c>
      <c r="Z1518" t="s">
        <v>229</v>
      </c>
      <c r="AB1518" t="s">
        <v>227</v>
      </c>
      <c r="AG1518" t="s">
        <v>253</v>
      </c>
    </row>
    <row r="1519" spans="1:33">
      <c r="A1519" t="s">
        <v>12948</v>
      </c>
      <c r="B1519">
        <v>69509635</v>
      </c>
      <c r="C1519" t="s">
        <v>12949</v>
      </c>
      <c r="D1519" t="s">
        <v>12950</v>
      </c>
      <c r="E1519" t="s">
        <v>242</v>
      </c>
      <c r="F1519">
        <v>23</v>
      </c>
      <c r="G1519" t="s">
        <v>227</v>
      </c>
      <c r="H1519">
        <v>19071</v>
      </c>
      <c r="I1519" t="s">
        <v>8809</v>
      </c>
      <c r="J1519" t="s">
        <v>8808</v>
      </c>
      <c r="K1519" t="s">
        <v>8809</v>
      </c>
      <c r="L1519">
        <v>19791012</v>
      </c>
      <c r="M1519" t="s">
        <v>12948</v>
      </c>
      <c r="N1519">
        <v>230025</v>
      </c>
      <c r="Q1519" t="s">
        <v>248</v>
      </c>
      <c r="S1519" t="s">
        <v>8557</v>
      </c>
      <c r="T1519" t="s">
        <v>8804</v>
      </c>
      <c r="U1519" t="s">
        <v>227</v>
      </c>
      <c r="V1519" t="s">
        <v>12951</v>
      </c>
      <c r="X1519" t="s">
        <v>228</v>
      </c>
      <c r="Z1519" t="s">
        <v>229</v>
      </c>
      <c r="AB1519" t="s">
        <v>1020</v>
      </c>
      <c r="AG1519" t="s">
        <v>253</v>
      </c>
    </row>
    <row r="1520" spans="1:33">
      <c r="A1520" t="s">
        <v>12952</v>
      </c>
      <c r="B1520">
        <v>5114819</v>
      </c>
      <c r="C1520" t="s">
        <v>12953</v>
      </c>
      <c r="D1520" t="s">
        <v>12954</v>
      </c>
      <c r="E1520" t="s">
        <v>242</v>
      </c>
      <c r="F1520">
        <v>23</v>
      </c>
      <c r="G1520" t="s">
        <v>227</v>
      </c>
      <c r="H1520">
        <v>19071</v>
      </c>
      <c r="I1520" t="s">
        <v>8809</v>
      </c>
      <c r="J1520" t="s">
        <v>8808</v>
      </c>
      <c r="K1520" t="s">
        <v>8809</v>
      </c>
      <c r="L1520">
        <v>19630306</v>
      </c>
      <c r="M1520" t="s">
        <v>12952</v>
      </c>
      <c r="N1520">
        <v>230025</v>
      </c>
      <c r="Q1520" t="s">
        <v>248</v>
      </c>
      <c r="S1520" t="s">
        <v>8557</v>
      </c>
      <c r="T1520" t="s">
        <v>12955</v>
      </c>
      <c r="U1520" t="s">
        <v>227</v>
      </c>
      <c r="V1520" t="s">
        <v>12956</v>
      </c>
      <c r="X1520" t="s">
        <v>228</v>
      </c>
      <c r="Z1520" t="s">
        <v>229</v>
      </c>
      <c r="AB1520" t="s">
        <v>227</v>
      </c>
      <c r="AG1520" t="s">
        <v>253</v>
      </c>
    </row>
    <row r="1521" spans="1:34">
      <c r="A1521" t="s">
        <v>12957</v>
      </c>
      <c r="B1521">
        <v>58892941</v>
      </c>
      <c r="C1521" t="s">
        <v>12958</v>
      </c>
      <c r="D1521" t="s">
        <v>12959</v>
      </c>
      <c r="E1521" t="s">
        <v>262</v>
      </c>
      <c r="F1521">
        <v>23</v>
      </c>
      <c r="G1521" t="s">
        <v>227</v>
      </c>
      <c r="H1521">
        <v>19071</v>
      </c>
      <c r="I1521" t="s">
        <v>8809</v>
      </c>
      <c r="J1521" t="s">
        <v>8808</v>
      </c>
      <c r="K1521" t="s">
        <v>8809</v>
      </c>
      <c r="L1521">
        <v>19670331</v>
      </c>
      <c r="M1521" t="s">
        <v>12957</v>
      </c>
      <c r="N1521">
        <v>230025</v>
      </c>
      <c r="Q1521" t="s">
        <v>248</v>
      </c>
      <c r="S1521" t="s">
        <v>8557</v>
      </c>
      <c r="T1521" t="s">
        <v>8230</v>
      </c>
      <c r="U1521" t="s">
        <v>227</v>
      </c>
      <c r="V1521" t="s">
        <v>12960</v>
      </c>
      <c r="X1521" t="s">
        <v>228</v>
      </c>
      <c r="Z1521" t="s">
        <v>229</v>
      </c>
      <c r="AG1521" t="s">
        <v>253</v>
      </c>
    </row>
    <row r="1522" spans="1:34">
      <c r="A1522" t="s">
        <v>12961</v>
      </c>
      <c r="B1522">
        <v>58892840</v>
      </c>
      <c r="C1522" t="s">
        <v>12962</v>
      </c>
      <c r="D1522" t="s">
        <v>12963</v>
      </c>
      <c r="E1522" t="s">
        <v>242</v>
      </c>
      <c r="F1522">
        <v>23</v>
      </c>
      <c r="G1522" t="s">
        <v>227</v>
      </c>
      <c r="H1522">
        <v>19071</v>
      </c>
      <c r="I1522" t="s">
        <v>8809</v>
      </c>
      <c r="J1522" t="s">
        <v>8808</v>
      </c>
      <c r="K1522" t="s">
        <v>8809</v>
      </c>
      <c r="L1522">
        <v>19651128</v>
      </c>
      <c r="M1522" t="s">
        <v>12961</v>
      </c>
      <c r="N1522">
        <v>230025</v>
      </c>
      <c r="Q1522" t="s">
        <v>248</v>
      </c>
      <c r="S1522" t="s">
        <v>8557</v>
      </c>
      <c r="T1522" t="s">
        <v>8230</v>
      </c>
      <c r="U1522" t="s">
        <v>227</v>
      </c>
      <c r="V1522" t="s">
        <v>12960</v>
      </c>
      <c r="X1522" t="s">
        <v>228</v>
      </c>
      <c r="Z1522" t="s">
        <v>229</v>
      </c>
      <c r="AG1522" t="s">
        <v>253</v>
      </c>
    </row>
    <row r="1523" spans="1:34">
      <c r="A1523" t="s">
        <v>12964</v>
      </c>
      <c r="B1523">
        <v>85722529</v>
      </c>
      <c r="C1523" t="s">
        <v>12965</v>
      </c>
      <c r="D1523" t="s">
        <v>12966</v>
      </c>
      <c r="E1523" t="s">
        <v>262</v>
      </c>
      <c r="F1523">
        <v>23</v>
      </c>
      <c r="G1523" t="s">
        <v>227</v>
      </c>
      <c r="H1523">
        <v>19071</v>
      </c>
      <c r="I1523" t="s">
        <v>8809</v>
      </c>
      <c r="J1523" t="s">
        <v>8808</v>
      </c>
      <c r="K1523" t="s">
        <v>8809</v>
      </c>
      <c r="L1523">
        <v>19860612</v>
      </c>
      <c r="M1523" t="s">
        <v>12964</v>
      </c>
      <c r="N1523">
        <v>230025</v>
      </c>
      <c r="Q1523" t="s">
        <v>248</v>
      </c>
      <c r="S1523" t="s">
        <v>8557</v>
      </c>
      <c r="T1523" t="s">
        <v>3950</v>
      </c>
      <c r="U1523" t="s">
        <v>227</v>
      </c>
      <c r="V1523" t="s">
        <v>12967</v>
      </c>
      <c r="X1523" t="s">
        <v>228</v>
      </c>
      <c r="Z1523" t="s">
        <v>229</v>
      </c>
      <c r="AB1523" t="s">
        <v>227</v>
      </c>
      <c r="AG1523" t="s">
        <v>253</v>
      </c>
    </row>
    <row r="1524" spans="1:34">
      <c r="A1524" t="s">
        <v>12968</v>
      </c>
      <c r="B1524">
        <v>5125316</v>
      </c>
      <c r="C1524" t="s">
        <v>12969</v>
      </c>
      <c r="D1524" t="s">
        <v>12970</v>
      </c>
      <c r="E1524" t="s">
        <v>242</v>
      </c>
      <c r="F1524">
        <v>23</v>
      </c>
      <c r="G1524" t="s">
        <v>227</v>
      </c>
      <c r="H1524">
        <v>19071</v>
      </c>
      <c r="I1524" t="s">
        <v>8809</v>
      </c>
      <c r="J1524" t="s">
        <v>8808</v>
      </c>
      <c r="K1524" t="s">
        <v>8809</v>
      </c>
      <c r="L1524">
        <v>19740603</v>
      </c>
      <c r="M1524" t="s">
        <v>12968</v>
      </c>
      <c r="N1524">
        <v>230025</v>
      </c>
      <c r="Q1524" t="s">
        <v>248</v>
      </c>
      <c r="S1524" t="s">
        <v>8557</v>
      </c>
      <c r="T1524" t="s">
        <v>12971</v>
      </c>
      <c r="U1524" t="s">
        <v>227</v>
      </c>
      <c r="V1524" t="s">
        <v>12972</v>
      </c>
      <c r="X1524" t="s">
        <v>228</v>
      </c>
      <c r="Z1524" t="s">
        <v>229</v>
      </c>
      <c r="AG1524" t="s">
        <v>253</v>
      </c>
    </row>
    <row r="1525" spans="1:34">
      <c r="A1525" t="s">
        <v>12973</v>
      </c>
      <c r="B1525">
        <v>85290630</v>
      </c>
      <c r="C1525" t="s">
        <v>12974</v>
      </c>
      <c r="D1525" t="s">
        <v>12975</v>
      </c>
      <c r="E1525" t="s">
        <v>242</v>
      </c>
      <c r="F1525">
        <v>23</v>
      </c>
      <c r="G1525" t="s">
        <v>227</v>
      </c>
      <c r="H1525">
        <v>19071</v>
      </c>
      <c r="I1525" t="s">
        <v>8809</v>
      </c>
      <c r="J1525" t="s">
        <v>8808</v>
      </c>
      <c r="K1525" t="s">
        <v>8809</v>
      </c>
      <c r="L1525">
        <v>19631223</v>
      </c>
      <c r="M1525" t="s">
        <v>12973</v>
      </c>
      <c r="N1525">
        <v>230025</v>
      </c>
      <c r="Q1525" t="s">
        <v>248</v>
      </c>
      <c r="S1525" t="s">
        <v>8557</v>
      </c>
      <c r="T1525" t="s">
        <v>12976</v>
      </c>
      <c r="U1525" t="s">
        <v>227</v>
      </c>
      <c r="V1525" t="s">
        <v>12977</v>
      </c>
      <c r="X1525" t="s">
        <v>228</v>
      </c>
      <c r="Z1525" t="s">
        <v>229</v>
      </c>
      <c r="AG1525" t="s">
        <v>253</v>
      </c>
    </row>
    <row r="1526" spans="1:34">
      <c r="A1526" t="s">
        <v>12978</v>
      </c>
      <c r="B1526">
        <v>5121413</v>
      </c>
      <c r="C1526" t="s">
        <v>12979</v>
      </c>
      <c r="D1526" t="s">
        <v>12980</v>
      </c>
      <c r="E1526" t="s">
        <v>242</v>
      </c>
      <c r="F1526">
        <v>23</v>
      </c>
      <c r="G1526" t="s">
        <v>227</v>
      </c>
      <c r="H1526">
        <v>19071</v>
      </c>
      <c r="I1526" t="s">
        <v>8809</v>
      </c>
      <c r="J1526" t="s">
        <v>8808</v>
      </c>
      <c r="K1526" t="s">
        <v>8809</v>
      </c>
      <c r="L1526">
        <v>19701202</v>
      </c>
      <c r="M1526" t="s">
        <v>12978</v>
      </c>
      <c r="N1526">
        <v>230025</v>
      </c>
      <c r="Q1526" t="s">
        <v>248</v>
      </c>
      <c r="S1526" t="s">
        <v>8557</v>
      </c>
      <c r="T1526" t="s">
        <v>6170</v>
      </c>
      <c r="U1526" t="s">
        <v>227</v>
      </c>
      <c r="V1526" t="s">
        <v>12981</v>
      </c>
      <c r="X1526" t="s">
        <v>228</v>
      </c>
      <c r="Z1526" t="s">
        <v>229</v>
      </c>
      <c r="AG1526" t="s">
        <v>253</v>
      </c>
    </row>
    <row r="1527" spans="1:34">
      <c r="A1527" t="s">
        <v>12982</v>
      </c>
      <c r="B1527">
        <v>58893134</v>
      </c>
      <c r="C1527" t="s">
        <v>12983</v>
      </c>
      <c r="D1527" t="s">
        <v>12984</v>
      </c>
      <c r="E1527" t="s">
        <v>242</v>
      </c>
      <c r="F1527">
        <v>23</v>
      </c>
      <c r="G1527" t="s">
        <v>227</v>
      </c>
      <c r="H1527">
        <v>19071</v>
      </c>
      <c r="I1527" t="s">
        <v>8809</v>
      </c>
      <c r="J1527" t="s">
        <v>8808</v>
      </c>
      <c r="K1527" t="s">
        <v>8809</v>
      </c>
      <c r="L1527">
        <v>19690116</v>
      </c>
      <c r="M1527" t="s">
        <v>12982</v>
      </c>
      <c r="N1527">
        <v>230025</v>
      </c>
      <c r="Q1527" t="s">
        <v>248</v>
      </c>
      <c r="S1527" t="s">
        <v>8557</v>
      </c>
      <c r="T1527" t="s">
        <v>6312</v>
      </c>
      <c r="U1527" t="s">
        <v>227</v>
      </c>
      <c r="V1527" t="s">
        <v>12985</v>
      </c>
      <c r="X1527" t="s">
        <v>228</v>
      </c>
      <c r="Z1527" t="s">
        <v>229</v>
      </c>
      <c r="AG1527" t="s">
        <v>253</v>
      </c>
    </row>
    <row r="1528" spans="1:34">
      <c r="A1528" t="s">
        <v>12986</v>
      </c>
      <c r="B1528">
        <v>45831829</v>
      </c>
      <c r="C1528" t="s">
        <v>12987</v>
      </c>
      <c r="D1528" t="s">
        <v>12988</v>
      </c>
      <c r="E1528" t="s">
        <v>242</v>
      </c>
      <c r="F1528">
        <v>23</v>
      </c>
      <c r="G1528" t="s">
        <v>227</v>
      </c>
      <c r="H1528">
        <v>19903</v>
      </c>
      <c r="I1528" t="s">
        <v>8821</v>
      </c>
      <c r="J1528" t="s">
        <v>8820</v>
      </c>
      <c r="K1528" t="s">
        <v>8821</v>
      </c>
      <c r="L1528">
        <v>19521210</v>
      </c>
      <c r="M1528" t="s">
        <v>12986</v>
      </c>
      <c r="N1528">
        <v>230363</v>
      </c>
      <c r="O1528" t="s">
        <v>247</v>
      </c>
      <c r="Q1528" t="s">
        <v>248</v>
      </c>
      <c r="S1528" t="s">
        <v>8557</v>
      </c>
      <c r="T1528" t="s">
        <v>11248</v>
      </c>
      <c r="U1528" t="s">
        <v>227</v>
      </c>
      <c r="V1528" t="s">
        <v>12989</v>
      </c>
      <c r="X1528" t="s">
        <v>267</v>
      </c>
      <c r="Z1528" t="s">
        <v>229</v>
      </c>
      <c r="AA1528" t="s">
        <v>12990</v>
      </c>
      <c r="AB1528" t="s">
        <v>227</v>
      </c>
      <c r="AD1528" t="s">
        <v>227</v>
      </c>
      <c r="AG1528" t="s">
        <v>253</v>
      </c>
      <c r="AH1528" t="s">
        <v>227</v>
      </c>
    </row>
    <row r="1529" spans="1:34">
      <c r="A1529" t="s">
        <v>12991</v>
      </c>
      <c r="B1529">
        <v>24857834</v>
      </c>
      <c r="C1529" t="s">
        <v>12992</v>
      </c>
      <c r="D1529" t="s">
        <v>12993</v>
      </c>
      <c r="E1529" t="s">
        <v>242</v>
      </c>
      <c r="F1529">
        <v>23</v>
      </c>
      <c r="G1529" t="s">
        <v>227</v>
      </c>
      <c r="H1529">
        <v>19903</v>
      </c>
      <c r="I1529" t="s">
        <v>8821</v>
      </c>
      <c r="J1529" t="s">
        <v>8820</v>
      </c>
      <c r="K1529" t="s">
        <v>8821</v>
      </c>
      <c r="L1529">
        <v>19650707</v>
      </c>
      <c r="M1529" t="s">
        <v>12991</v>
      </c>
      <c r="N1529">
        <v>230363</v>
      </c>
      <c r="Q1529" t="s">
        <v>248</v>
      </c>
      <c r="S1529" t="s">
        <v>8557</v>
      </c>
      <c r="T1529" t="s">
        <v>12994</v>
      </c>
      <c r="U1529" t="s">
        <v>227</v>
      </c>
      <c r="V1529" t="s">
        <v>12995</v>
      </c>
      <c r="X1529" t="s">
        <v>228</v>
      </c>
      <c r="Z1529" t="s">
        <v>229</v>
      </c>
      <c r="AB1529" t="s">
        <v>227</v>
      </c>
      <c r="AG1529" t="s">
        <v>253</v>
      </c>
    </row>
    <row r="1530" spans="1:34">
      <c r="A1530" t="s">
        <v>12996</v>
      </c>
      <c r="B1530">
        <v>24858734</v>
      </c>
      <c r="C1530" t="s">
        <v>12997</v>
      </c>
      <c r="D1530" t="s">
        <v>12998</v>
      </c>
      <c r="E1530" t="s">
        <v>242</v>
      </c>
      <c r="F1530">
        <v>23</v>
      </c>
      <c r="G1530" t="s">
        <v>227</v>
      </c>
      <c r="H1530">
        <v>19903</v>
      </c>
      <c r="I1530" t="s">
        <v>8821</v>
      </c>
      <c r="J1530" t="s">
        <v>8820</v>
      </c>
      <c r="K1530" t="s">
        <v>8821</v>
      </c>
      <c r="L1530">
        <v>19530806</v>
      </c>
      <c r="M1530" t="s">
        <v>12996</v>
      </c>
      <c r="N1530">
        <v>230363</v>
      </c>
      <c r="Q1530" t="s">
        <v>248</v>
      </c>
      <c r="S1530" t="s">
        <v>8557</v>
      </c>
      <c r="T1530" t="s">
        <v>12999</v>
      </c>
      <c r="U1530" t="s">
        <v>227</v>
      </c>
      <c r="V1530" t="s">
        <v>13000</v>
      </c>
      <c r="X1530" t="s">
        <v>228</v>
      </c>
      <c r="Z1530" t="s">
        <v>229</v>
      </c>
      <c r="AG1530" t="s">
        <v>253</v>
      </c>
    </row>
    <row r="1531" spans="1:34">
      <c r="A1531" t="s">
        <v>13001</v>
      </c>
      <c r="B1531">
        <v>72747734</v>
      </c>
      <c r="C1531" t="s">
        <v>8825</v>
      </c>
      <c r="D1531" t="s">
        <v>13002</v>
      </c>
      <c r="E1531" t="s">
        <v>242</v>
      </c>
      <c r="F1531">
        <v>23</v>
      </c>
      <c r="G1531" t="s">
        <v>227</v>
      </c>
      <c r="H1531">
        <v>19903</v>
      </c>
      <c r="I1531" t="s">
        <v>8821</v>
      </c>
      <c r="J1531" t="s">
        <v>8820</v>
      </c>
      <c r="K1531" t="s">
        <v>8821</v>
      </c>
      <c r="L1531">
        <v>19580404</v>
      </c>
      <c r="M1531" t="s">
        <v>13001</v>
      </c>
      <c r="N1531">
        <v>230363</v>
      </c>
      <c r="Q1531" t="s">
        <v>248</v>
      </c>
      <c r="S1531" t="s">
        <v>8557</v>
      </c>
      <c r="T1531" t="s">
        <v>8822</v>
      </c>
      <c r="U1531" t="s">
        <v>227</v>
      </c>
      <c r="V1531" t="s">
        <v>8830</v>
      </c>
      <c r="X1531" t="s">
        <v>228</v>
      </c>
      <c r="Z1531" t="s">
        <v>229</v>
      </c>
      <c r="AB1531" t="s">
        <v>4212</v>
      </c>
      <c r="AD1531" t="s">
        <v>4212</v>
      </c>
      <c r="AG1531" t="s">
        <v>253</v>
      </c>
    </row>
    <row r="1532" spans="1:34">
      <c r="A1532" t="s">
        <v>13003</v>
      </c>
      <c r="B1532">
        <v>5344925</v>
      </c>
      <c r="C1532" t="s">
        <v>13004</v>
      </c>
      <c r="D1532" t="s">
        <v>13005</v>
      </c>
      <c r="E1532" t="s">
        <v>242</v>
      </c>
      <c r="F1532">
        <v>23</v>
      </c>
      <c r="G1532" t="s">
        <v>227</v>
      </c>
      <c r="H1532">
        <v>19903</v>
      </c>
      <c r="I1532" t="s">
        <v>8821</v>
      </c>
      <c r="J1532" t="s">
        <v>8820</v>
      </c>
      <c r="K1532" t="s">
        <v>8821</v>
      </c>
      <c r="L1532">
        <v>19710607</v>
      </c>
      <c r="M1532" t="s">
        <v>13003</v>
      </c>
      <c r="N1532">
        <v>230363</v>
      </c>
      <c r="Q1532" t="s">
        <v>248</v>
      </c>
      <c r="S1532" t="s">
        <v>8557</v>
      </c>
      <c r="T1532" t="s">
        <v>13006</v>
      </c>
      <c r="U1532" t="s">
        <v>1082</v>
      </c>
      <c r="V1532" t="s">
        <v>13007</v>
      </c>
      <c r="X1532" t="s">
        <v>228</v>
      </c>
      <c r="Z1532" t="s">
        <v>229</v>
      </c>
      <c r="AA1532" t="s">
        <v>13008</v>
      </c>
      <c r="AB1532" t="s">
        <v>227</v>
      </c>
      <c r="AG1532" t="s">
        <v>253</v>
      </c>
    </row>
    <row r="1533" spans="1:34">
      <c r="A1533" t="s">
        <v>13009</v>
      </c>
      <c r="B1533">
        <v>24856833</v>
      </c>
      <c r="C1533" t="s">
        <v>13010</v>
      </c>
      <c r="D1533" t="s">
        <v>13011</v>
      </c>
      <c r="E1533" t="s">
        <v>242</v>
      </c>
      <c r="F1533">
        <v>23</v>
      </c>
      <c r="G1533" t="s">
        <v>227</v>
      </c>
      <c r="H1533">
        <v>19903</v>
      </c>
      <c r="I1533" t="s">
        <v>8821</v>
      </c>
      <c r="J1533" t="s">
        <v>8820</v>
      </c>
      <c r="K1533" t="s">
        <v>8821</v>
      </c>
      <c r="L1533">
        <v>19641022</v>
      </c>
      <c r="M1533" t="s">
        <v>13009</v>
      </c>
      <c r="N1533">
        <v>230363</v>
      </c>
      <c r="Q1533" t="s">
        <v>248</v>
      </c>
      <c r="S1533" t="s">
        <v>8557</v>
      </c>
      <c r="T1533" t="s">
        <v>13012</v>
      </c>
      <c r="U1533" t="s">
        <v>227</v>
      </c>
      <c r="V1533" t="s">
        <v>13013</v>
      </c>
      <c r="X1533" t="s">
        <v>228</v>
      </c>
      <c r="Z1533" t="s">
        <v>229</v>
      </c>
      <c r="AB1533" t="s">
        <v>227</v>
      </c>
      <c r="AG1533" t="s">
        <v>253</v>
      </c>
    </row>
    <row r="1534" spans="1:34">
      <c r="A1534" t="s">
        <v>13014</v>
      </c>
      <c r="B1534">
        <v>72747633</v>
      </c>
      <c r="C1534" t="s">
        <v>13015</v>
      </c>
      <c r="D1534" t="s">
        <v>13016</v>
      </c>
      <c r="E1534" t="s">
        <v>242</v>
      </c>
      <c r="F1534">
        <v>23</v>
      </c>
      <c r="G1534" t="s">
        <v>227</v>
      </c>
      <c r="H1534">
        <v>19903</v>
      </c>
      <c r="I1534" t="s">
        <v>8821</v>
      </c>
      <c r="J1534" t="s">
        <v>8820</v>
      </c>
      <c r="K1534" t="s">
        <v>8821</v>
      </c>
      <c r="L1534">
        <v>19570211</v>
      </c>
      <c r="M1534" t="s">
        <v>13014</v>
      </c>
      <c r="N1534">
        <v>230363</v>
      </c>
      <c r="Q1534" t="s">
        <v>248</v>
      </c>
      <c r="S1534" t="s">
        <v>8557</v>
      </c>
      <c r="T1534" t="s">
        <v>353</v>
      </c>
      <c r="U1534" t="s">
        <v>227</v>
      </c>
      <c r="V1534" t="s">
        <v>13017</v>
      </c>
      <c r="X1534" t="s">
        <v>228</v>
      </c>
      <c r="Z1534" t="s">
        <v>229</v>
      </c>
      <c r="AB1534" t="s">
        <v>227</v>
      </c>
      <c r="AG1534" t="s">
        <v>253</v>
      </c>
    </row>
    <row r="1535" spans="1:34">
      <c r="A1535" t="s">
        <v>13018</v>
      </c>
      <c r="B1535">
        <v>84897238</v>
      </c>
      <c r="C1535" t="s">
        <v>13019</v>
      </c>
      <c r="D1535" t="s">
        <v>13020</v>
      </c>
      <c r="E1535" t="s">
        <v>242</v>
      </c>
      <c r="F1535">
        <v>23</v>
      </c>
      <c r="G1535" t="s">
        <v>227</v>
      </c>
      <c r="H1535">
        <v>19903</v>
      </c>
      <c r="I1535" t="s">
        <v>8821</v>
      </c>
      <c r="J1535" t="s">
        <v>8820</v>
      </c>
      <c r="K1535" t="s">
        <v>8821</v>
      </c>
      <c r="L1535">
        <v>19740522</v>
      </c>
      <c r="M1535" t="s">
        <v>13018</v>
      </c>
      <c r="N1535">
        <v>230363</v>
      </c>
      <c r="Q1535" t="s">
        <v>248</v>
      </c>
      <c r="S1535" t="s">
        <v>8557</v>
      </c>
      <c r="T1535" t="s">
        <v>13021</v>
      </c>
      <c r="U1535" t="s">
        <v>227</v>
      </c>
      <c r="V1535" t="s">
        <v>13022</v>
      </c>
      <c r="W1535" t="s">
        <v>13023</v>
      </c>
      <c r="X1535" t="s">
        <v>228</v>
      </c>
      <c r="Z1535" t="s">
        <v>229</v>
      </c>
      <c r="AG1535" t="s">
        <v>253</v>
      </c>
    </row>
    <row r="1536" spans="1:34">
      <c r="A1536" t="s">
        <v>13024</v>
      </c>
      <c r="B1536">
        <v>24856227</v>
      </c>
      <c r="C1536" t="s">
        <v>13025</v>
      </c>
      <c r="D1536" t="s">
        <v>13026</v>
      </c>
      <c r="E1536" t="s">
        <v>242</v>
      </c>
      <c r="F1536">
        <v>23</v>
      </c>
      <c r="G1536" t="s">
        <v>227</v>
      </c>
      <c r="H1536">
        <v>19903</v>
      </c>
      <c r="I1536" t="s">
        <v>8821</v>
      </c>
      <c r="J1536" t="s">
        <v>8820</v>
      </c>
      <c r="K1536" t="s">
        <v>8821</v>
      </c>
      <c r="L1536">
        <v>19380811</v>
      </c>
      <c r="M1536" t="s">
        <v>13024</v>
      </c>
      <c r="N1536">
        <v>230363</v>
      </c>
      <c r="O1536" t="s">
        <v>247</v>
      </c>
      <c r="Q1536" t="s">
        <v>248</v>
      </c>
      <c r="S1536" t="s">
        <v>8557</v>
      </c>
      <c r="T1536" t="s">
        <v>13012</v>
      </c>
      <c r="U1536" t="s">
        <v>227</v>
      </c>
      <c r="V1536" t="s">
        <v>13027</v>
      </c>
      <c r="X1536" t="s">
        <v>343</v>
      </c>
      <c r="Z1536" t="s">
        <v>229</v>
      </c>
      <c r="AB1536" t="s">
        <v>227</v>
      </c>
      <c r="AG1536" t="s">
        <v>253</v>
      </c>
    </row>
    <row r="1537" spans="1:33">
      <c r="A1537" t="s">
        <v>13028</v>
      </c>
      <c r="B1537">
        <v>24856631</v>
      </c>
      <c r="C1537" t="s">
        <v>13029</v>
      </c>
      <c r="D1537" t="s">
        <v>13030</v>
      </c>
      <c r="E1537" t="s">
        <v>242</v>
      </c>
      <c r="F1537">
        <v>23</v>
      </c>
      <c r="G1537" t="s">
        <v>227</v>
      </c>
      <c r="H1537">
        <v>19903</v>
      </c>
      <c r="I1537" t="s">
        <v>8821</v>
      </c>
      <c r="J1537" t="s">
        <v>8820</v>
      </c>
      <c r="K1537" t="s">
        <v>8821</v>
      </c>
      <c r="L1537">
        <v>19500708</v>
      </c>
      <c r="M1537" t="s">
        <v>13028</v>
      </c>
      <c r="N1537">
        <v>230363</v>
      </c>
      <c r="Q1537" t="s">
        <v>248</v>
      </c>
      <c r="S1537" t="s">
        <v>8557</v>
      </c>
      <c r="T1537" t="s">
        <v>13031</v>
      </c>
      <c r="U1537" t="s">
        <v>227</v>
      </c>
      <c r="V1537" t="s">
        <v>13032</v>
      </c>
      <c r="X1537" t="s">
        <v>228</v>
      </c>
      <c r="Z1537" t="s">
        <v>229</v>
      </c>
      <c r="AB1537" t="s">
        <v>227</v>
      </c>
      <c r="AG1537" t="s">
        <v>253</v>
      </c>
    </row>
    <row r="1538" spans="1:33">
      <c r="A1538" t="s">
        <v>13082</v>
      </c>
      <c r="B1538">
        <v>72084930</v>
      </c>
      <c r="C1538" t="s">
        <v>13083</v>
      </c>
      <c r="D1538" t="s">
        <v>13084</v>
      </c>
      <c r="E1538" t="s">
        <v>242</v>
      </c>
      <c r="F1538">
        <v>23</v>
      </c>
      <c r="G1538" t="s">
        <v>227</v>
      </c>
      <c r="H1538">
        <v>29707</v>
      </c>
      <c r="I1538" t="s">
        <v>8853</v>
      </c>
      <c r="J1538" t="s">
        <v>8853</v>
      </c>
      <c r="K1538" t="s">
        <v>8853</v>
      </c>
      <c r="L1538">
        <v>19920301</v>
      </c>
      <c r="M1538" t="s">
        <v>13082</v>
      </c>
      <c r="N1538">
        <v>230423</v>
      </c>
      <c r="Q1538" t="s">
        <v>248</v>
      </c>
      <c r="S1538" t="s">
        <v>8557</v>
      </c>
      <c r="T1538" t="s">
        <v>13085</v>
      </c>
      <c r="U1538" t="s">
        <v>227</v>
      </c>
      <c r="V1538" t="s">
        <v>13086</v>
      </c>
      <c r="X1538" t="s">
        <v>267</v>
      </c>
      <c r="Z1538" t="s">
        <v>229</v>
      </c>
      <c r="AC1538" t="s">
        <v>3029</v>
      </c>
      <c r="AG1538" t="s">
        <v>253</v>
      </c>
    </row>
    <row r="1539" spans="1:33">
      <c r="A1539" t="s">
        <v>13087</v>
      </c>
      <c r="B1539">
        <v>96960434</v>
      </c>
      <c r="C1539" t="s">
        <v>13088</v>
      </c>
      <c r="D1539" t="s">
        <v>13089</v>
      </c>
      <c r="E1539" t="s">
        <v>242</v>
      </c>
      <c r="F1539">
        <v>23</v>
      </c>
      <c r="G1539" t="s">
        <v>227</v>
      </c>
      <c r="H1539">
        <v>29707</v>
      </c>
      <c r="I1539" t="s">
        <v>8853</v>
      </c>
      <c r="J1539" t="s">
        <v>8853</v>
      </c>
      <c r="K1539" t="s">
        <v>8853</v>
      </c>
      <c r="L1539">
        <v>19910508</v>
      </c>
      <c r="M1539" t="s">
        <v>13087</v>
      </c>
      <c r="N1539">
        <v>230423</v>
      </c>
      <c r="Q1539" t="s">
        <v>248</v>
      </c>
      <c r="S1539" t="s">
        <v>8557</v>
      </c>
      <c r="T1539" t="s">
        <v>13090</v>
      </c>
      <c r="U1539" t="s">
        <v>227</v>
      </c>
      <c r="V1539" t="s">
        <v>13091</v>
      </c>
      <c r="X1539" t="s">
        <v>267</v>
      </c>
      <c r="Z1539" t="s">
        <v>229</v>
      </c>
      <c r="AG1539" t="s">
        <v>253</v>
      </c>
    </row>
    <row r="1540" spans="1:33">
      <c r="A1540" t="s">
        <v>13092</v>
      </c>
      <c r="B1540">
        <v>88591637</v>
      </c>
      <c r="C1540" t="s">
        <v>13093</v>
      </c>
      <c r="D1540" t="s">
        <v>13094</v>
      </c>
      <c r="E1540" t="s">
        <v>242</v>
      </c>
      <c r="F1540">
        <v>23</v>
      </c>
      <c r="G1540" t="s">
        <v>227</v>
      </c>
      <c r="H1540">
        <v>29707</v>
      </c>
      <c r="I1540" t="s">
        <v>8853</v>
      </c>
      <c r="J1540" t="s">
        <v>8853</v>
      </c>
      <c r="K1540" t="s">
        <v>8853</v>
      </c>
      <c r="L1540">
        <v>19590308</v>
      </c>
      <c r="M1540" t="s">
        <v>13092</v>
      </c>
      <c r="N1540">
        <v>230423</v>
      </c>
      <c r="Q1540" t="s">
        <v>248</v>
      </c>
      <c r="S1540" t="s">
        <v>8557</v>
      </c>
      <c r="T1540" t="s">
        <v>5071</v>
      </c>
      <c r="U1540" t="s">
        <v>227</v>
      </c>
      <c r="V1540" t="s">
        <v>13095</v>
      </c>
      <c r="X1540" t="s">
        <v>228</v>
      </c>
      <c r="Z1540" t="s">
        <v>229</v>
      </c>
      <c r="AG1540" t="s">
        <v>253</v>
      </c>
    </row>
    <row r="1541" spans="1:33">
      <c r="A1541" t="s">
        <v>13096</v>
      </c>
      <c r="B1541">
        <v>72464528</v>
      </c>
      <c r="C1541" t="s">
        <v>13097</v>
      </c>
      <c r="D1541" t="s">
        <v>13098</v>
      </c>
      <c r="E1541" t="s">
        <v>262</v>
      </c>
      <c r="F1541">
        <v>23</v>
      </c>
      <c r="G1541" t="s">
        <v>227</v>
      </c>
      <c r="H1541">
        <v>29707</v>
      </c>
      <c r="I1541" t="s">
        <v>8853</v>
      </c>
      <c r="J1541" t="s">
        <v>8853</v>
      </c>
      <c r="K1541" t="s">
        <v>8853</v>
      </c>
      <c r="L1541">
        <v>19920320</v>
      </c>
      <c r="M1541" t="s">
        <v>13096</v>
      </c>
      <c r="N1541">
        <v>230423</v>
      </c>
      <c r="Q1541" t="s">
        <v>248</v>
      </c>
      <c r="S1541" t="s">
        <v>8557</v>
      </c>
      <c r="T1541" t="s">
        <v>454</v>
      </c>
      <c r="U1541" t="s">
        <v>227</v>
      </c>
      <c r="V1541" t="s">
        <v>13099</v>
      </c>
      <c r="W1541" t="s">
        <v>13100</v>
      </c>
      <c r="X1541" t="s">
        <v>267</v>
      </c>
      <c r="Y1541" t="s">
        <v>13101</v>
      </c>
      <c r="Z1541" t="s">
        <v>229</v>
      </c>
      <c r="AB1541" t="s">
        <v>227</v>
      </c>
      <c r="AC1541" t="s">
        <v>13102</v>
      </c>
      <c r="AD1541" t="s">
        <v>227</v>
      </c>
      <c r="AG1541" t="s">
        <v>253</v>
      </c>
    </row>
    <row r="1542" spans="1:33">
      <c r="A1542" t="s">
        <v>13103</v>
      </c>
      <c r="B1542">
        <v>81495027</v>
      </c>
      <c r="C1542" t="s">
        <v>13104</v>
      </c>
      <c r="D1542" t="s">
        <v>13105</v>
      </c>
      <c r="E1542" t="s">
        <v>242</v>
      </c>
      <c r="F1542">
        <v>23</v>
      </c>
      <c r="G1542" t="s">
        <v>227</v>
      </c>
      <c r="H1542">
        <v>29707</v>
      </c>
      <c r="I1542" t="s">
        <v>8853</v>
      </c>
      <c r="J1542" t="s">
        <v>8853</v>
      </c>
      <c r="K1542" t="s">
        <v>8853</v>
      </c>
      <c r="L1542">
        <v>19910119</v>
      </c>
      <c r="M1542" t="s">
        <v>13103</v>
      </c>
      <c r="N1542">
        <v>230423</v>
      </c>
      <c r="Q1542" t="s">
        <v>248</v>
      </c>
      <c r="S1542" t="s">
        <v>8557</v>
      </c>
      <c r="T1542" t="s">
        <v>13106</v>
      </c>
      <c r="U1542" t="s">
        <v>227</v>
      </c>
      <c r="V1542" t="s">
        <v>13107</v>
      </c>
      <c r="X1542" t="s">
        <v>267</v>
      </c>
      <c r="Z1542" t="s">
        <v>229</v>
      </c>
      <c r="AB1542" t="s">
        <v>227</v>
      </c>
      <c r="AD1542" t="s">
        <v>227</v>
      </c>
      <c r="AG1542" t="s">
        <v>253</v>
      </c>
    </row>
    <row r="1543" spans="1:33">
      <c r="A1543" t="s">
        <v>13108</v>
      </c>
      <c r="B1543">
        <v>82663732</v>
      </c>
      <c r="C1543" t="s">
        <v>13109</v>
      </c>
      <c r="D1543" t="s">
        <v>13110</v>
      </c>
      <c r="E1543" t="s">
        <v>242</v>
      </c>
      <c r="F1543">
        <v>23</v>
      </c>
      <c r="G1543" t="s">
        <v>227</v>
      </c>
      <c r="H1543">
        <v>29707</v>
      </c>
      <c r="I1543" t="s">
        <v>8853</v>
      </c>
      <c r="J1543" t="s">
        <v>8853</v>
      </c>
      <c r="K1543" t="s">
        <v>8853</v>
      </c>
      <c r="L1543">
        <v>19910527</v>
      </c>
      <c r="M1543" t="s">
        <v>13108</v>
      </c>
      <c r="N1543">
        <v>230423</v>
      </c>
      <c r="Q1543" t="s">
        <v>248</v>
      </c>
      <c r="S1543" t="s">
        <v>8557</v>
      </c>
      <c r="T1543" t="s">
        <v>13111</v>
      </c>
      <c r="U1543" t="s">
        <v>265</v>
      </c>
      <c r="V1543" t="s">
        <v>13112</v>
      </c>
      <c r="X1543" t="s">
        <v>267</v>
      </c>
      <c r="Z1543" t="s">
        <v>229</v>
      </c>
      <c r="AB1543" t="s">
        <v>227</v>
      </c>
      <c r="AD1543" t="s">
        <v>265</v>
      </c>
      <c r="AG1543" t="s">
        <v>253</v>
      </c>
    </row>
    <row r="1544" spans="1:33">
      <c r="A1544" t="s">
        <v>13113</v>
      </c>
      <c r="B1544">
        <v>72085628</v>
      </c>
      <c r="C1544" t="s">
        <v>13114</v>
      </c>
      <c r="D1544" t="s">
        <v>13115</v>
      </c>
      <c r="E1544" t="s">
        <v>242</v>
      </c>
      <c r="F1544">
        <v>23</v>
      </c>
      <c r="G1544" t="s">
        <v>227</v>
      </c>
      <c r="H1544">
        <v>29707</v>
      </c>
      <c r="I1544" t="s">
        <v>8853</v>
      </c>
      <c r="J1544" t="s">
        <v>8853</v>
      </c>
      <c r="K1544" t="s">
        <v>8853</v>
      </c>
      <c r="L1544">
        <v>19911204</v>
      </c>
      <c r="M1544" t="s">
        <v>13113</v>
      </c>
      <c r="N1544">
        <v>230423</v>
      </c>
      <c r="Q1544" t="s">
        <v>248</v>
      </c>
      <c r="S1544" t="s">
        <v>8557</v>
      </c>
      <c r="T1544" t="s">
        <v>13116</v>
      </c>
      <c r="U1544" t="s">
        <v>227</v>
      </c>
      <c r="V1544" t="s">
        <v>13117</v>
      </c>
      <c r="X1544" t="s">
        <v>267</v>
      </c>
      <c r="Z1544" t="s">
        <v>229</v>
      </c>
      <c r="AC1544" t="s">
        <v>13118</v>
      </c>
      <c r="AG1544" t="s">
        <v>253</v>
      </c>
    </row>
    <row r="1545" spans="1:33">
      <c r="A1545" t="s">
        <v>13119</v>
      </c>
      <c r="B1545">
        <v>81495128</v>
      </c>
      <c r="C1545" t="s">
        <v>13120</v>
      </c>
      <c r="D1545" t="s">
        <v>13121</v>
      </c>
      <c r="E1545" t="s">
        <v>242</v>
      </c>
      <c r="F1545">
        <v>23</v>
      </c>
      <c r="G1545" t="s">
        <v>227</v>
      </c>
      <c r="H1545">
        <v>29707</v>
      </c>
      <c r="I1545" t="s">
        <v>8853</v>
      </c>
      <c r="J1545" t="s">
        <v>8853</v>
      </c>
      <c r="K1545" t="s">
        <v>8853</v>
      </c>
      <c r="L1545">
        <v>19900504</v>
      </c>
      <c r="M1545" t="s">
        <v>13119</v>
      </c>
      <c r="N1545">
        <v>230423</v>
      </c>
      <c r="Q1545" t="s">
        <v>248</v>
      </c>
      <c r="S1545" t="s">
        <v>8557</v>
      </c>
      <c r="T1545" t="s">
        <v>8860</v>
      </c>
      <c r="U1545" t="s">
        <v>7899</v>
      </c>
      <c r="V1545" t="s">
        <v>8861</v>
      </c>
      <c r="X1545" t="s">
        <v>267</v>
      </c>
      <c r="Y1545" t="s">
        <v>8862</v>
      </c>
      <c r="Z1545" t="s">
        <v>680</v>
      </c>
      <c r="AB1545" t="s">
        <v>7899</v>
      </c>
      <c r="AD1545" t="s">
        <v>7899</v>
      </c>
      <c r="AG1545" t="s">
        <v>253</v>
      </c>
    </row>
    <row r="1546" spans="1:33">
      <c r="A1546" t="s">
        <v>13122</v>
      </c>
      <c r="B1546">
        <v>97201928</v>
      </c>
      <c r="C1546" t="s">
        <v>13123</v>
      </c>
      <c r="D1546" t="s">
        <v>11833</v>
      </c>
      <c r="E1546" t="s">
        <v>242</v>
      </c>
      <c r="F1546">
        <v>23</v>
      </c>
      <c r="G1546" t="s">
        <v>227</v>
      </c>
      <c r="H1546">
        <v>8298</v>
      </c>
      <c r="I1546" t="s">
        <v>8864</v>
      </c>
      <c r="J1546" t="s">
        <v>8863</v>
      </c>
      <c r="K1546" t="s">
        <v>8865</v>
      </c>
      <c r="L1546">
        <v>20030825</v>
      </c>
      <c r="M1546" t="s">
        <v>13122</v>
      </c>
      <c r="N1546">
        <v>230304</v>
      </c>
      <c r="O1546" t="s">
        <v>13124</v>
      </c>
      <c r="Q1546" t="s">
        <v>248</v>
      </c>
      <c r="S1546" t="s">
        <v>8557</v>
      </c>
      <c r="T1546" t="s">
        <v>13125</v>
      </c>
      <c r="U1546" t="s">
        <v>227</v>
      </c>
      <c r="V1546" t="s">
        <v>13126</v>
      </c>
      <c r="X1546" t="s">
        <v>228</v>
      </c>
      <c r="Z1546" t="s">
        <v>229</v>
      </c>
      <c r="AG1546" t="s">
        <v>253</v>
      </c>
    </row>
    <row r="1547" spans="1:33">
      <c r="A1547" t="s">
        <v>13127</v>
      </c>
      <c r="B1547">
        <v>73022317</v>
      </c>
      <c r="C1547" t="s">
        <v>13128</v>
      </c>
      <c r="D1547" t="s">
        <v>13129</v>
      </c>
      <c r="E1547" t="s">
        <v>242</v>
      </c>
      <c r="F1547">
        <v>23</v>
      </c>
      <c r="G1547" t="s">
        <v>227</v>
      </c>
      <c r="H1547">
        <v>8298</v>
      </c>
      <c r="I1547" t="s">
        <v>8864</v>
      </c>
      <c r="J1547" t="s">
        <v>8863</v>
      </c>
      <c r="K1547" t="s">
        <v>8865</v>
      </c>
      <c r="L1547">
        <v>19700327</v>
      </c>
      <c r="M1547" t="s">
        <v>13127</v>
      </c>
      <c r="N1547">
        <v>230304</v>
      </c>
      <c r="Q1547" t="s">
        <v>248</v>
      </c>
      <c r="S1547" t="s">
        <v>8557</v>
      </c>
      <c r="T1547" t="s">
        <v>9011</v>
      </c>
      <c r="U1547" t="s">
        <v>227</v>
      </c>
      <c r="V1547" t="s">
        <v>13130</v>
      </c>
      <c r="X1547" t="s">
        <v>228</v>
      </c>
      <c r="Z1547" t="s">
        <v>229</v>
      </c>
      <c r="AA1547" t="s">
        <v>13131</v>
      </c>
      <c r="AB1547" t="s">
        <v>227</v>
      </c>
      <c r="AD1547" t="s">
        <v>227</v>
      </c>
      <c r="AG1547" t="s">
        <v>253</v>
      </c>
    </row>
    <row r="1548" spans="1:33">
      <c r="A1548" t="s">
        <v>13132</v>
      </c>
      <c r="B1548">
        <v>3004613</v>
      </c>
      <c r="C1548" t="s">
        <v>13133</v>
      </c>
      <c r="D1548" t="s">
        <v>13134</v>
      </c>
      <c r="E1548" t="s">
        <v>242</v>
      </c>
      <c r="F1548">
        <v>23</v>
      </c>
      <c r="G1548" t="s">
        <v>227</v>
      </c>
      <c r="H1548">
        <v>8298</v>
      </c>
      <c r="I1548" t="s">
        <v>8864</v>
      </c>
      <c r="J1548" t="s">
        <v>8863</v>
      </c>
      <c r="K1548" t="s">
        <v>8865</v>
      </c>
      <c r="L1548">
        <v>19730801</v>
      </c>
      <c r="M1548" t="s">
        <v>13132</v>
      </c>
      <c r="N1548">
        <v>230304</v>
      </c>
      <c r="Q1548" t="s">
        <v>248</v>
      </c>
      <c r="S1548" t="s">
        <v>8557</v>
      </c>
      <c r="T1548" t="s">
        <v>3817</v>
      </c>
      <c r="U1548" t="s">
        <v>227</v>
      </c>
      <c r="V1548" t="s">
        <v>13135</v>
      </c>
      <c r="X1548" t="s">
        <v>228</v>
      </c>
      <c r="Y1548" t="s">
        <v>13136</v>
      </c>
      <c r="Z1548" t="s">
        <v>680</v>
      </c>
      <c r="AB1548" t="s">
        <v>227</v>
      </c>
      <c r="AD1548" t="s">
        <v>227</v>
      </c>
      <c r="AG1548" t="s">
        <v>253</v>
      </c>
    </row>
    <row r="1549" spans="1:33">
      <c r="A1549" t="s">
        <v>13137</v>
      </c>
      <c r="B1549">
        <v>45530724</v>
      </c>
      <c r="C1549" t="s">
        <v>13138</v>
      </c>
      <c r="D1549" t="s">
        <v>13139</v>
      </c>
      <c r="E1549" t="s">
        <v>242</v>
      </c>
      <c r="F1549">
        <v>23</v>
      </c>
      <c r="G1549" t="s">
        <v>227</v>
      </c>
      <c r="H1549">
        <v>8298</v>
      </c>
      <c r="I1549" t="s">
        <v>8864</v>
      </c>
      <c r="J1549" t="s">
        <v>8863</v>
      </c>
      <c r="K1549" t="s">
        <v>8865</v>
      </c>
      <c r="L1549">
        <v>19730521</v>
      </c>
      <c r="M1549" t="s">
        <v>13137</v>
      </c>
      <c r="N1549">
        <v>230304</v>
      </c>
      <c r="Q1549" t="s">
        <v>248</v>
      </c>
      <c r="S1549" t="s">
        <v>8557</v>
      </c>
      <c r="T1549" t="s">
        <v>13140</v>
      </c>
      <c r="U1549" t="s">
        <v>227</v>
      </c>
      <c r="V1549" t="s">
        <v>13141</v>
      </c>
      <c r="X1549" t="s">
        <v>228</v>
      </c>
      <c r="Z1549" t="s">
        <v>229</v>
      </c>
      <c r="AA1549" t="s">
        <v>13142</v>
      </c>
      <c r="AB1549" t="s">
        <v>227</v>
      </c>
      <c r="AD1549" t="s">
        <v>227</v>
      </c>
      <c r="AG1549" t="s">
        <v>253</v>
      </c>
    </row>
    <row r="1550" spans="1:33">
      <c r="A1550" t="s">
        <v>13143</v>
      </c>
      <c r="B1550">
        <v>97202020</v>
      </c>
      <c r="C1550" t="s">
        <v>13144</v>
      </c>
      <c r="D1550" t="s">
        <v>13145</v>
      </c>
      <c r="E1550" t="s">
        <v>242</v>
      </c>
      <c r="F1550">
        <v>23</v>
      </c>
      <c r="G1550" t="s">
        <v>227</v>
      </c>
      <c r="H1550">
        <v>8298</v>
      </c>
      <c r="I1550" t="s">
        <v>8864</v>
      </c>
      <c r="J1550" t="s">
        <v>8863</v>
      </c>
      <c r="K1550" t="s">
        <v>8865</v>
      </c>
      <c r="L1550">
        <v>20020505</v>
      </c>
      <c r="M1550" t="s">
        <v>13143</v>
      </c>
      <c r="N1550">
        <v>230304</v>
      </c>
      <c r="O1550" t="s">
        <v>13124</v>
      </c>
      <c r="Q1550" t="s">
        <v>248</v>
      </c>
      <c r="S1550" t="s">
        <v>8557</v>
      </c>
      <c r="T1550" t="s">
        <v>13146</v>
      </c>
      <c r="U1550" t="s">
        <v>227</v>
      </c>
      <c r="V1550" t="s">
        <v>13147</v>
      </c>
      <c r="X1550" t="s">
        <v>228</v>
      </c>
      <c r="Z1550" t="s">
        <v>229</v>
      </c>
      <c r="AA1550" t="s">
        <v>13148</v>
      </c>
      <c r="AG1550" t="s">
        <v>253</v>
      </c>
    </row>
    <row r="1551" spans="1:33">
      <c r="A1551" t="s">
        <v>13149</v>
      </c>
      <c r="B1551">
        <v>24784934</v>
      </c>
      <c r="C1551" t="s">
        <v>13150</v>
      </c>
      <c r="D1551" t="s">
        <v>13151</v>
      </c>
      <c r="E1551" t="s">
        <v>262</v>
      </c>
      <c r="F1551">
        <v>23</v>
      </c>
      <c r="G1551" t="s">
        <v>227</v>
      </c>
      <c r="H1551">
        <v>8298</v>
      </c>
      <c r="I1551" t="s">
        <v>8864</v>
      </c>
      <c r="J1551" t="s">
        <v>8863</v>
      </c>
      <c r="K1551" t="s">
        <v>8865</v>
      </c>
      <c r="L1551">
        <v>19920806</v>
      </c>
      <c r="M1551" t="s">
        <v>13149</v>
      </c>
      <c r="N1551">
        <v>230304</v>
      </c>
      <c r="Q1551" t="s">
        <v>248</v>
      </c>
      <c r="S1551" t="s">
        <v>8557</v>
      </c>
      <c r="T1551" t="s">
        <v>2659</v>
      </c>
      <c r="U1551" t="s">
        <v>227</v>
      </c>
      <c r="V1551" t="s">
        <v>13152</v>
      </c>
      <c r="X1551" t="s">
        <v>267</v>
      </c>
      <c r="Y1551" t="s">
        <v>13153</v>
      </c>
      <c r="Z1551" t="s">
        <v>680</v>
      </c>
      <c r="AA1551" t="s">
        <v>13154</v>
      </c>
      <c r="AB1551" t="s">
        <v>227</v>
      </c>
      <c r="AD1551" t="s">
        <v>227</v>
      </c>
      <c r="AG1551" t="s">
        <v>253</v>
      </c>
    </row>
    <row r="1552" spans="1:33">
      <c r="A1552" t="s">
        <v>13155</v>
      </c>
      <c r="B1552">
        <v>95746940</v>
      </c>
      <c r="C1552" t="s">
        <v>13156</v>
      </c>
      <c r="D1552" t="s">
        <v>13157</v>
      </c>
      <c r="E1552" t="s">
        <v>262</v>
      </c>
      <c r="F1552">
        <v>23</v>
      </c>
      <c r="G1552" t="s">
        <v>227</v>
      </c>
      <c r="H1552">
        <v>8298</v>
      </c>
      <c r="I1552" t="s">
        <v>8864</v>
      </c>
      <c r="J1552" t="s">
        <v>8863</v>
      </c>
      <c r="K1552" t="s">
        <v>8865</v>
      </c>
      <c r="L1552">
        <v>20030202</v>
      </c>
      <c r="M1552" t="s">
        <v>13155</v>
      </c>
      <c r="N1552">
        <v>230304</v>
      </c>
      <c r="O1552" t="s">
        <v>13158</v>
      </c>
      <c r="Q1552" t="s">
        <v>248</v>
      </c>
      <c r="S1552" t="s">
        <v>8557</v>
      </c>
      <c r="T1552" t="s">
        <v>13159</v>
      </c>
      <c r="U1552" t="s">
        <v>227</v>
      </c>
      <c r="V1552" t="s">
        <v>13160</v>
      </c>
      <c r="X1552" t="s">
        <v>228</v>
      </c>
      <c r="Y1552" t="s">
        <v>13161</v>
      </c>
      <c r="Z1552" t="s">
        <v>680</v>
      </c>
      <c r="AB1552" t="s">
        <v>227</v>
      </c>
      <c r="AG1552" t="s">
        <v>253</v>
      </c>
    </row>
    <row r="1553" spans="1:33">
      <c r="A1553" t="s">
        <v>13162</v>
      </c>
      <c r="B1553">
        <v>85382632</v>
      </c>
      <c r="C1553" t="s">
        <v>13163</v>
      </c>
      <c r="D1553" t="s">
        <v>13164</v>
      </c>
      <c r="E1553" t="s">
        <v>242</v>
      </c>
      <c r="F1553">
        <v>23</v>
      </c>
      <c r="G1553" t="s">
        <v>227</v>
      </c>
      <c r="H1553">
        <v>8298</v>
      </c>
      <c r="I1553" t="s">
        <v>8864</v>
      </c>
      <c r="J1553" t="s">
        <v>8863</v>
      </c>
      <c r="K1553" t="s">
        <v>8865</v>
      </c>
      <c r="L1553">
        <v>20020418</v>
      </c>
      <c r="M1553" t="s">
        <v>13162</v>
      </c>
      <c r="N1553">
        <v>230304</v>
      </c>
      <c r="O1553" t="s">
        <v>13165</v>
      </c>
      <c r="Q1553" t="s">
        <v>248</v>
      </c>
      <c r="S1553" t="s">
        <v>8557</v>
      </c>
      <c r="T1553" t="s">
        <v>13166</v>
      </c>
      <c r="U1553" t="s">
        <v>227</v>
      </c>
      <c r="V1553" t="s">
        <v>13167</v>
      </c>
      <c r="X1553" t="s">
        <v>228</v>
      </c>
      <c r="Z1553" t="s">
        <v>229</v>
      </c>
      <c r="AA1553" t="s">
        <v>13168</v>
      </c>
      <c r="AG1553" t="s">
        <v>253</v>
      </c>
    </row>
    <row r="1554" spans="1:33">
      <c r="A1554" t="s">
        <v>13169</v>
      </c>
      <c r="B1554">
        <v>3059421</v>
      </c>
      <c r="C1554" t="s">
        <v>13170</v>
      </c>
      <c r="D1554" t="s">
        <v>13171</v>
      </c>
      <c r="E1554" t="s">
        <v>242</v>
      </c>
      <c r="F1554">
        <v>23</v>
      </c>
      <c r="G1554" t="s">
        <v>227</v>
      </c>
      <c r="H1554">
        <v>8298</v>
      </c>
      <c r="I1554" t="s">
        <v>8864</v>
      </c>
      <c r="J1554" t="s">
        <v>8863</v>
      </c>
      <c r="K1554" t="s">
        <v>8865</v>
      </c>
      <c r="L1554">
        <v>19640521</v>
      </c>
      <c r="M1554" t="s">
        <v>13169</v>
      </c>
      <c r="N1554">
        <v>230304</v>
      </c>
      <c r="Q1554" t="s">
        <v>248</v>
      </c>
      <c r="S1554" t="s">
        <v>8557</v>
      </c>
      <c r="T1554" t="s">
        <v>13172</v>
      </c>
      <c r="U1554" t="s">
        <v>227</v>
      </c>
      <c r="V1554" t="s">
        <v>13173</v>
      </c>
      <c r="X1554" t="s">
        <v>267</v>
      </c>
      <c r="Z1554" t="s">
        <v>229</v>
      </c>
      <c r="AB1554" t="s">
        <v>227</v>
      </c>
      <c r="AD1554" t="s">
        <v>227</v>
      </c>
      <c r="AG1554" t="s">
        <v>253</v>
      </c>
    </row>
    <row r="1555" spans="1:33">
      <c r="A1555" t="s">
        <v>13174</v>
      </c>
      <c r="B1555">
        <v>85373632</v>
      </c>
      <c r="C1555" t="s">
        <v>13175</v>
      </c>
      <c r="D1555" t="s">
        <v>13176</v>
      </c>
      <c r="E1555" t="s">
        <v>262</v>
      </c>
      <c r="F1555">
        <v>23</v>
      </c>
      <c r="G1555" t="s">
        <v>227</v>
      </c>
      <c r="H1555">
        <v>8298</v>
      </c>
      <c r="I1555" t="s">
        <v>8864</v>
      </c>
      <c r="J1555" t="s">
        <v>8863</v>
      </c>
      <c r="K1555" t="s">
        <v>8865</v>
      </c>
      <c r="L1555">
        <v>20020101</v>
      </c>
      <c r="M1555" t="s">
        <v>13174</v>
      </c>
      <c r="N1555">
        <v>230304</v>
      </c>
      <c r="O1555" t="s">
        <v>13177</v>
      </c>
      <c r="Q1555" t="s">
        <v>248</v>
      </c>
      <c r="S1555" t="s">
        <v>8557</v>
      </c>
      <c r="T1555" t="s">
        <v>13178</v>
      </c>
      <c r="U1555" t="s">
        <v>227</v>
      </c>
      <c r="V1555" t="s">
        <v>13179</v>
      </c>
      <c r="W1555" t="s">
        <v>13180</v>
      </c>
      <c r="X1555" t="s">
        <v>228</v>
      </c>
      <c r="Y1555" t="s">
        <v>13181</v>
      </c>
      <c r="Z1555" t="s">
        <v>680</v>
      </c>
      <c r="AD1555" t="s">
        <v>227</v>
      </c>
      <c r="AG1555" t="s">
        <v>253</v>
      </c>
    </row>
    <row r="1556" spans="1:33">
      <c r="A1556" t="s">
        <v>13182</v>
      </c>
      <c r="B1556">
        <v>85809838</v>
      </c>
      <c r="C1556" t="s">
        <v>13183</v>
      </c>
      <c r="D1556" t="s">
        <v>13184</v>
      </c>
      <c r="E1556" t="s">
        <v>242</v>
      </c>
      <c r="F1556">
        <v>23</v>
      </c>
      <c r="G1556" t="s">
        <v>227</v>
      </c>
      <c r="H1556">
        <v>8298</v>
      </c>
      <c r="I1556" t="s">
        <v>8864</v>
      </c>
      <c r="J1556" t="s">
        <v>8863</v>
      </c>
      <c r="K1556" t="s">
        <v>8865</v>
      </c>
      <c r="L1556">
        <v>20020915</v>
      </c>
      <c r="M1556" t="s">
        <v>13182</v>
      </c>
      <c r="N1556">
        <v>230304</v>
      </c>
      <c r="O1556" t="s">
        <v>13177</v>
      </c>
      <c r="Q1556" t="s">
        <v>248</v>
      </c>
      <c r="S1556" t="s">
        <v>8557</v>
      </c>
      <c r="T1556" t="s">
        <v>13185</v>
      </c>
      <c r="U1556" t="s">
        <v>227</v>
      </c>
      <c r="V1556" t="s">
        <v>13186</v>
      </c>
      <c r="X1556" t="s">
        <v>228</v>
      </c>
      <c r="Z1556" t="s">
        <v>229</v>
      </c>
      <c r="AD1556" t="s">
        <v>227</v>
      </c>
      <c r="AG1556" t="s">
        <v>253</v>
      </c>
    </row>
    <row r="1557" spans="1:33">
      <c r="A1557" t="s">
        <v>13187</v>
      </c>
      <c r="B1557">
        <v>93491733</v>
      </c>
      <c r="C1557" t="s">
        <v>13188</v>
      </c>
      <c r="D1557" t="s">
        <v>13189</v>
      </c>
      <c r="E1557" t="s">
        <v>242</v>
      </c>
      <c r="F1557">
        <v>23</v>
      </c>
      <c r="G1557" t="s">
        <v>227</v>
      </c>
      <c r="H1557">
        <v>8298</v>
      </c>
      <c r="I1557" t="s">
        <v>8864</v>
      </c>
      <c r="J1557" t="s">
        <v>8863</v>
      </c>
      <c r="K1557" t="s">
        <v>8865</v>
      </c>
      <c r="L1557">
        <v>19471003</v>
      </c>
      <c r="M1557" t="s">
        <v>13187</v>
      </c>
      <c r="N1557">
        <v>230304</v>
      </c>
      <c r="Q1557" t="s">
        <v>248</v>
      </c>
      <c r="S1557" t="s">
        <v>8557</v>
      </c>
      <c r="T1557" t="s">
        <v>13190</v>
      </c>
      <c r="U1557" t="s">
        <v>227</v>
      </c>
      <c r="V1557" t="s">
        <v>13191</v>
      </c>
      <c r="X1557" t="s">
        <v>267</v>
      </c>
      <c r="Z1557" t="s">
        <v>229</v>
      </c>
      <c r="AA1557" t="s">
        <v>13192</v>
      </c>
      <c r="AB1557" t="s">
        <v>227</v>
      </c>
      <c r="AD1557" t="s">
        <v>227</v>
      </c>
      <c r="AG1557" t="s">
        <v>253</v>
      </c>
    </row>
    <row r="1558" spans="1:33">
      <c r="A1558" t="s">
        <v>13193</v>
      </c>
      <c r="B1558">
        <v>96121019</v>
      </c>
      <c r="C1558" t="s">
        <v>13194</v>
      </c>
      <c r="D1558" t="s">
        <v>13195</v>
      </c>
      <c r="E1558" t="s">
        <v>262</v>
      </c>
      <c r="F1558">
        <v>23</v>
      </c>
      <c r="G1558" t="s">
        <v>227</v>
      </c>
      <c r="H1558">
        <v>8298</v>
      </c>
      <c r="I1558" t="s">
        <v>8864</v>
      </c>
      <c r="J1558" t="s">
        <v>8863</v>
      </c>
      <c r="K1558" t="s">
        <v>8865</v>
      </c>
      <c r="L1558">
        <v>20010830</v>
      </c>
      <c r="M1558" t="s">
        <v>13193</v>
      </c>
      <c r="N1558">
        <v>230304</v>
      </c>
      <c r="O1558" t="s">
        <v>13196</v>
      </c>
      <c r="Q1558" t="s">
        <v>248</v>
      </c>
      <c r="S1558" t="s">
        <v>8557</v>
      </c>
      <c r="T1558" t="s">
        <v>13197</v>
      </c>
      <c r="U1558" t="s">
        <v>227</v>
      </c>
      <c r="V1558" t="s">
        <v>13198</v>
      </c>
      <c r="X1558" t="s">
        <v>228</v>
      </c>
      <c r="Y1558" t="s">
        <v>13199</v>
      </c>
      <c r="Z1558" t="s">
        <v>680</v>
      </c>
      <c r="AA1558" t="s">
        <v>13200</v>
      </c>
      <c r="AG1558" t="s">
        <v>253</v>
      </c>
    </row>
    <row r="1559" spans="1:33">
      <c r="A1559" t="s">
        <v>13201</v>
      </c>
      <c r="B1559">
        <v>73023116</v>
      </c>
      <c r="C1559" t="s">
        <v>13202</v>
      </c>
      <c r="D1559" t="s">
        <v>13203</v>
      </c>
      <c r="E1559" t="s">
        <v>242</v>
      </c>
      <c r="F1559">
        <v>23</v>
      </c>
      <c r="G1559" t="s">
        <v>227</v>
      </c>
      <c r="H1559">
        <v>8298</v>
      </c>
      <c r="I1559" t="s">
        <v>8864</v>
      </c>
      <c r="J1559" t="s">
        <v>8863</v>
      </c>
      <c r="K1559" t="s">
        <v>8865</v>
      </c>
      <c r="L1559">
        <v>20011029</v>
      </c>
      <c r="M1559" t="s">
        <v>13201</v>
      </c>
      <c r="N1559">
        <v>230304</v>
      </c>
      <c r="O1559" t="s">
        <v>13165</v>
      </c>
      <c r="Q1559" t="s">
        <v>248</v>
      </c>
      <c r="S1559" t="s">
        <v>8557</v>
      </c>
      <c r="T1559" t="s">
        <v>13204</v>
      </c>
      <c r="U1559" t="s">
        <v>227</v>
      </c>
      <c r="V1559" t="s">
        <v>13205</v>
      </c>
      <c r="X1559" t="s">
        <v>228</v>
      </c>
      <c r="Y1559" t="s">
        <v>13206</v>
      </c>
      <c r="Z1559" t="s">
        <v>680</v>
      </c>
      <c r="AA1559" t="s">
        <v>13207</v>
      </c>
      <c r="AG1559" t="s">
        <v>253</v>
      </c>
    </row>
    <row r="1560" spans="1:33">
      <c r="A1560" t="s">
        <v>13208</v>
      </c>
      <c r="B1560">
        <v>3025818</v>
      </c>
      <c r="C1560" t="s">
        <v>13209</v>
      </c>
      <c r="D1560" t="s">
        <v>13210</v>
      </c>
      <c r="E1560" t="s">
        <v>242</v>
      </c>
      <c r="F1560">
        <v>23</v>
      </c>
      <c r="G1560" t="s">
        <v>227</v>
      </c>
      <c r="H1560">
        <v>8298</v>
      </c>
      <c r="I1560" t="s">
        <v>8864</v>
      </c>
      <c r="J1560" t="s">
        <v>8863</v>
      </c>
      <c r="K1560" t="s">
        <v>8865</v>
      </c>
      <c r="L1560">
        <v>19681015</v>
      </c>
      <c r="M1560" t="s">
        <v>13208</v>
      </c>
      <c r="N1560">
        <v>230304</v>
      </c>
      <c r="Q1560" t="s">
        <v>248</v>
      </c>
      <c r="S1560" t="s">
        <v>8557</v>
      </c>
      <c r="T1560" t="s">
        <v>13211</v>
      </c>
      <c r="U1560" t="s">
        <v>227</v>
      </c>
      <c r="V1560" t="s">
        <v>13212</v>
      </c>
      <c r="X1560" t="s">
        <v>228</v>
      </c>
      <c r="Z1560" t="s">
        <v>229</v>
      </c>
      <c r="AA1560" t="s">
        <v>13213</v>
      </c>
      <c r="AG1560" t="s">
        <v>253</v>
      </c>
    </row>
    <row r="1561" spans="1:33">
      <c r="A1561" t="s">
        <v>13214</v>
      </c>
      <c r="B1561">
        <v>3025313</v>
      </c>
      <c r="C1561" t="s">
        <v>13215</v>
      </c>
      <c r="D1561" t="s">
        <v>13216</v>
      </c>
      <c r="E1561" t="s">
        <v>242</v>
      </c>
      <c r="F1561">
        <v>23</v>
      </c>
      <c r="G1561" t="s">
        <v>227</v>
      </c>
      <c r="H1561">
        <v>8298</v>
      </c>
      <c r="I1561" t="s">
        <v>8864</v>
      </c>
      <c r="J1561" t="s">
        <v>8863</v>
      </c>
      <c r="K1561" t="s">
        <v>8865</v>
      </c>
      <c r="L1561">
        <v>19590121</v>
      </c>
      <c r="M1561" t="s">
        <v>13214</v>
      </c>
      <c r="N1561">
        <v>230304</v>
      </c>
      <c r="Q1561" t="s">
        <v>248</v>
      </c>
      <c r="S1561" t="s">
        <v>8557</v>
      </c>
      <c r="T1561" t="s">
        <v>13217</v>
      </c>
      <c r="U1561" t="s">
        <v>227</v>
      </c>
      <c r="V1561" t="s">
        <v>13218</v>
      </c>
      <c r="W1561" t="s">
        <v>13219</v>
      </c>
      <c r="X1561" t="s">
        <v>267</v>
      </c>
      <c r="Y1561" t="s">
        <v>13220</v>
      </c>
      <c r="Z1561" t="s">
        <v>680</v>
      </c>
      <c r="AB1561" t="s">
        <v>227</v>
      </c>
      <c r="AD1561" t="s">
        <v>227</v>
      </c>
      <c r="AG1561" t="s">
        <v>253</v>
      </c>
    </row>
    <row r="1562" spans="1:33">
      <c r="A1562" t="s">
        <v>13221</v>
      </c>
      <c r="B1562">
        <v>73022216</v>
      </c>
      <c r="C1562" t="s">
        <v>13222</v>
      </c>
      <c r="D1562" t="s">
        <v>13223</v>
      </c>
      <c r="E1562" t="s">
        <v>262</v>
      </c>
      <c r="F1562">
        <v>23</v>
      </c>
      <c r="G1562" t="s">
        <v>227</v>
      </c>
      <c r="H1562">
        <v>8298</v>
      </c>
      <c r="I1562" t="s">
        <v>8864</v>
      </c>
      <c r="J1562" t="s">
        <v>8863</v>
      </c>
      <c r="K1562" t="s">
        <v>8865</v>
      </c>
      <c r="L1562">
        <v>19711019</v>
      </c>
      <c r="M1562" t="s">
        <v>13221</v>
      </c>
      <c r="N1562">
        <v>230304</v>
      </c>
      <c r="Q1562" t="s">
        <v>248</v>
      </c>
      <c r="S1562" t="s">
        <v>8557</v>
      </c>
      <c r="T1562" t="s">
        <v>13224</v>
      </c>
      <c r="U1562" t="s">
        <v>227</v>
      </c>
      <c r="V1562" t="s">
        <v>13225</v>
      </c>
      <c r="X1562" t="s">
        <v>228</v>
      </c>
      <c r="Y1562" t="s">
        <v>13226</v>
      </c>
      <c r="Z1562" t="s">
        <v>680</v>
      </c>
      <c r="AA1562" t="s">
        <v>13227</v>
      </c>
      <c r="AB1562" t="s">
        <v>227</v>
      </c>
      <c r="AD1562" t="s">
        <v>227</v>
      </c>
      <c r="AG1562" t="s">
        <v>253</v>
      </c>
    </row>
    <row r="1563" spans="1:33">
      <c r="A1563" t="s">
        <v>13228</v>
      </c>
      <c r="B1563">
        <v>85416731</v>
      </c>
      <c r="C1563" t="s">
        <v>13229</v>
      </c>
      <c r="D1563" t="s">
        <v>13230</v>
      </c>
      <c r="E1563" t="s">
        <v>262</v>
      </c>
      <c r="F1563">
        <v>23</v>
      </c>
      <c r="G1563" t="s">
        <v>227</v>
      </c>
      <c r="H1563">
        <v>8298</v>
      </c>
      <c r="I1563" t="s">
        <v>8864</v>
      </c>
      <c r="J1563" t="s">
        <v>8863</v>
      </c>
      <c r="K1563" t="s">
        <v>8865</v>
      </c>
      <c r="L1563">
        <v>20020601</v>
      </c>
      <c r="M1563" t="s">
        <v>13228</v>
      </c>
      <c r="N1563">
        <v>230304</v>
      </c>
      <c r="O1563" t="s">
        <v>13231</v>
      </c>
      <c r="Q1563" t="s">
        <v>248</v>
      </c>
      <c r="S1563" t="s">
        <v>8557</v>
      </c>
      <c r="T1563" t="s">
        <v>4270</v>
      </c>
      <c r="U1563" t="s">
        <v>227</v>
      </c>
      <c r="V1563" t="s">
        <v>13232</v>
      </c>
      <c r="X1563" t="s">
        <v>228</v>
      </c>
      <c r="Z1563" t="s">
        <v>229</v>
      </c>
      <c r="AD1563" t="s">
        <v>227</v>
      </c>
      <c r="AG1563" t="s">
        <v>253</v>
      </c>
    </row>
    <row r="1564" spans="1:33">
      <c r="A1564" t="s">
        <v>13233</v>
      </c>
      <c r="B1564">
        <v>92892333</v>
      </c>
      <c r="C1564" t="s">
        <v>13234</v>
      </c>
      <c r="D1564" t="s">
        <v>13235</v>
      </c>
      <c r="E1564" t="s">
        <v>262</v>
      </c>
      <c r="F1564">
        <v>23</v>
      </c>
      <c r="G1564" t="s">
        <v>227</v>
      </c>
      <c r="H1564">
        <v>8298</v>
      </c>
      <c r="I1564" t="s">
        <v>8864</v>
      </c>
      <c r="J1564" t="s">
        <v>8863</v>
      </c>
      <c r="K1564" t="s">
        <v>8865</v>
      </c>
      <c r="L1564">
        <v>20020519</v>
      </c>
      <c r="M1564" t="s">
        <v>13233</v>
      </c>
      <c r="N1564">
        <v>230304</v>
      </c>
      <c r="O1564" t="s">
        <v>13236</v>
      </c>
      <c r="Q1564" t="s">
        <v>248</v>
      </c>
      <c r="S1564" t="s">
        <v>8557</v>
      </c>
      <c r="T1564" t="s">
        <v>9014</v>
      </c>
      <c r="U1564" t="s">
        <v>227</v>
      </c>
      <c r="V1564" t="s">
        <v>13237</v>
      </c>
      <c r="W1564" t="s">
        <v>13238</v>
      </c>
      <c r="X1564" t="s">
        <v>228</v>
      </c>
      <c r="Z1564" t="s">
        <v>229</v>
      </c>
      <c r="AA1564" t="s">
        <v>13239</v>
      </c>
      <c r="AB1564" t="s">
        <v>227</v>
      </c>
      <c r="AD1564" t="s">
        <v>227</v>
      </c>
      <c r="AG1564" t="s">
        <v>253</v>
      </c>
    </row>
    <row r="1565" spans="1:33">
      <c r="A1565" t="s">
        <v>13240</v>
      </c>
      <c r="B1565">
        <v>82197532</v>
      </c>
      <c r="C1565" t="s">
        <v>13241</v>
      </c>
      <c r="D1565" t="s">
        <v>13242</v>
      </c>
      <c r="E1565" t="s">
        <v>262</v>
      </c>
      <c r="F1565">
        <v>23</v>
      </c>
      <c r="G1565" t="s">
        <v>227</v>
      </c>
      <c r="H1565">
        <v>8298</v>
      </c>
      <c r="I1565" t="s">
        <v>8864</v>
      </c>
      <c r="J1565" t="s">
        <v>8863</v>
      </c>
      <c r="K1565" t="s">
        <v>8865</v>
      </c>
      <c r="L1565">
        <v>20010704</v>
      </c>
      <c r="M1565" t="s">
        <v>13240</v>
      </c>
      <c r="N1565">
        <v>230304</v>
      </c>
      <c r="O1565" t="s">
        <v>13243</v>
      </c>
      <c r="Q1565" t="s">
        <v>248</v>
      </c>
      <c r="S1565" t="s">
        <v>8557</v>
      </c>
      <c r="T1565" t="s">
        <v>11214</v>
      </c>
      <c r="U1565" t="s">
        <v>227</v>
      </c>
      <c r="V1565" t="s">
        <v>13244</v>
      </c>
      <c r="W1565" t="s">
        <v>13245</v>
      </c>
      <c r="X1565" t="s">
        <v>228</v>
      </c>
      <c r="Y1565" t="s">
        <v>13246</v>
      </c>
      <c r="Z1565" t="s">
        <v>680</v>
      </c>
      <c r="AA1565" t="s">
        <v>13247</v>
      </c>
      <c r="AB1565" t="s">
        <v>227</v>
      </c>
      <c r="AG1565" t="s">
        <v>253</v>
      </c>
    </row>
    <row r="1566" spans="1:33">
      <c r="A1566" t="s">
        <v>13248</v>
      </c>
      <c r="B1566">
        <v>96111018</v>
      </c>
      <c r="C1566" t="s">
        <v>13249</v>
      </c>
      <c r="D1566" t="s">
        <v>13250</v>
      </c>
      <c r="E1566" t="s">
        <v>242</v>
      </c>
      <c r="F1566">
        <v>23</v>
      </c>
      <c r="G1566" t="s">
        <v>227</v>
      </c>
      <c r="H1566">
        <v>8298</v>
      </c>
      <c r="I1566" t="s">
        <v>8864</v>
      </c>
      <c r="J1566" t="s">
        <v>8863</v>
      </c>
      <c r="K1566" t="s">
        <v>8865</v>
      </c>
      <c r="L1566">
        <v>19711213</v>
      </c>
      <c r="M1566" t="s">
        <v>13248</v>
      </c>
      <c r="N1566">
        <v>230304</v>
      </c>
      <c r="Q1566" t="s">
        <v>248</v>
      </c>
      <c r="S1566" t="s">
        <v>8557</v>
      </c>
      <c r="T1566" t="s">
        <v>13251</v>
      </c>
      <c r="U1566" t="s">
        <v>227</v>
      </c>
      <c r="V1566" t="s">
        <v>13252</v>
      </c>
      <c r="X1566" t="s">
        <v>228</v>
      </c>
      <c r="Y1566" t="s">
        <v>13253</v>
      </c>
      <c r="Z1566" t="s">
        <v>680</v>
      </c>
      <c r="AA1566" t="s">
        <v>13254</v>
      </c>
      <c r="AB1566" t="s">
        <v>227</v>
      </c>
      <c r="AD1566" t="s">
        <v>227</v>
      </c>
      <c r="AG1566" t="s">
        <v>253</v>
      </c>
    </row>
    <row r="1567" spans="1:33">
      <c r="A1567" t="s">
        <v>13255</v>
      </c>
      <c r="B1567">
        <v>96111119</v>
      </c>
      <c r="C1567" t="s">
        <v>13256</v>
      </c>
      <c r="D1567" t="s">
        <v>13257</v>
      </c>
      <c r="E1567" t="s">
        <v>262</v>
      </c>
      <c r="F1567">
        <v>23</v>
      </c>
      <c r="G1567" t="s">
        <v>227</v>
      </c>
      <c r="H1567">
        <v>8298</v>
      </c>
      <c r="I1567" t="s">
        <v>8864</v>
      </c>
      <c r="J1567" t="s">
        <v>8863</v>
      </c>
      <c r="K1567" t="s">
        <v>8865</v>
      </c>
      <c r="L1567">
        <v>20021112</v>
      </c>
      <c r="M1567" t="s">
        <v>13255</v>
      </c>
      <c r="N1567">
        <v>230304</v>
      </c>
      <c r="O1567" t="s">
        <v>13165</v>
      </c>
      <c r="Q1567" t="s">
        <v>248</v>
      </c>
      <c r="S1567" t="s">
        <v>8557</v>
      </c>
      <c r="T1567" t="s">
        <v>13251</v>
      </c>
      <c r="U1567" t="s">
        <v>227</v>
      </c>
      <c r="V1567" t="s">
        <v>13252</v>
      </c>
      <c r="X1567" t="s">
        <v>228</v>
      </c>
      <c r="Y1567" t="s">
        <v>13253</v>
      </c>
      <c r="Z1567" t="s">
        <v>680</v>
      </c>
      <c r="AB1567" t="s">
        <v>227</v>
      </c>
      <c r="AG1567" t="s">
        <v>253</v>
      </c>
    </row>
    <row r="1568" spans="1:33">
      <c r="A1568" t="s">
        <v>13258</v>
      </c>
      <c r="B1568">
        <v>85382430</v>
      </c>
      <c r="C1568" t="s">
        <v>13259</v>
      </c>
      <c r="D1568" t="s">
        <v>13260</v>
      </c>
      <c r="E1568" t="s">
        <v>262</v>
      </c>
      <c r="F1568">
        <v>23</v>
      </c>
      <c r="G1568" t="s">
        <v>227</v>
      </c>
      <c r="H1568">
        <v>8298</v>
      </c>
      <c r="I1568" t="s">
        <v>8864</v>
      </c>
      <c r="J1568" t="s">
        <v>8863</v>
      </c>
      <c r="K1568" t="s">
        <v>8865</v>
      </c>
      <c r="L1568">
        <v>20020413</v>
      </c>
      <c r="M1568" t="s">
        <v>13258</v>
      </c>
      <c r="N1568">
        <v>230304</v>
      </c>
      <c r="O1568" t="s">
        <v>13261</v>
      </c>
      <c r="Q1568" t="s">
        <v>248</v>
      </c>
      <c r="S1568" t="s">
        <v>8557</v>
      </c>
      <c r="T1568" t="s">
        <v>13262</v>
      </c>
      <c r="U1568" t="s">
        <v>227</v>
      </c>
      <c r="V1568" t="s">
        <v>13263</v>
      </c>
      <c r="X1568" t="s">
        <v>228</v>
      </c>
      <c r="Z1568" t="s">
        <v>229</v>
      </c>
      <c r="AA1568" t="s">
        <v>13264</v>
      </c>
      <c r="AD1568" t="s">
        <v>227</v>
      </c>
      <c r="AG1568" t="s">
        <v>253</v>
      </c>
    </row>
    <row r="1569" spans="1:33">
      <c r="A1569" t="s">
        <v>13265</v>
      </c>
      <c r="B1569">
        <v>49284532</v>
      </c>
      <c r="C1569" t="s">
        <v>13266</v>
      </c>
      <c r="D1569" t="s">
        <v>13267</v>
      </c>
      <c r="E1569" t="s">
        <v>242</v>
      </c>
      <c r="F1569">
        <v>23</v>
      </c>
      <c r="G1569" t="s">
        <v>227</v>
      </c>
      <c r="H1569">
        <v>8298</v>
      </c>
      <c r="I1569" t="s">
        <v>8864</v>
      </c>
      <c r="J1569" t="s">
        <v>8863</v>
      </c>
      <c r="K1569" t="s">
        <v>8865</v>
      </c>
      <c r="L1569">
        <v>19960916</v>
      </c>
      <c r="M1569" t="s">
        <v>13265</v>
      </c>
      <c r="N1569">
        <v>230304</v>
      </c>
      <c r="Q1569" t="s">
        <v>248</v>
      </c>
      <c r="S1569" t="s">
        <v>8557</v>
      </c>
      <c r="T1569" t="s">
        <v>13268</v>
      </c>
      <c r="U1569" t="s">
        <v>227</v>
      </c>
      <c r="V1569" t="s">
        <v>13269</v>
      </c>
      <c r="X1569" t="s">
        <v>267</v>
      </c>
      <c r="Z1569" t="s">
        <v>229</v>
      </c>
      <c r="AB1569" t="s">
        <v>227</v>
      </c>
      <c r="AD1569" t="s">
        <v>227</v>
      </c>
      <c r="AG1569" t="s">
        <v>253</v>
      </c>
    </row>
    <row r="1570" spans="1:33">
      <c r="A1570" t="s">
        <v>13270</v>
      </c>
      <c r="B1570">
        <v>85382329</v>
      </c>
      <c r="C1570" t="s">
        <v>13271</v>
      </c>
      <c r="D1570" t="s">
        <v>13272</v>
      </c>
      <c r="E1570" t="s">
        <v>242</v>
      </c>
      <c r="F1570">
        <v>23</v>
      </c>
      <c r="G1570" t="s">
        <v>227</v>
      </c>
      <c r="H1570">
        <v>8298</v>
      </c>
      <c r="I1570" t="s">
        <v>8864</v>
      </c>
      <c r="J1570" t="s">
        <v>8863</v>
      </c>
      <c r="K1570" t="s">
        <v>8865</v>
      </c>
      <c r="L1570">
        <v>20020507</v>
      </c>
      <c r="M1570" t="s">
        <v>13270</v>
      </c>
      <c r="N1570">
        <v>230304</v>
      </c>
      <c r="O1570" t="s">
        <v>13165</v>
      </c>
      <c r="Q1570" t="s">
        <v>248</v>
      </c>
      <c r="S1570" t="s">
        <v>8557</v>
      </c>
      <c r="T1570" t="s">
        <v>13166</v>
      </c>
      <c r="U1570" t="s">
        <v>227</v>
      </c>
      <c r="V1570" t="s">
        <v>13273</v>
      </c>
      <c r="X1570" t="s">
        <v>228</v>
      </c>
      <c r="Z1570" t="s">
        <v>229</v>
      </c>
      <c r="AA1570" t="s">
        <v>13274</v>
      </c>
      <c r="AD1570" t="s">
        <v>227</v>
      </c>
      <c r="AG1570" t="s">
        <v>253</v>
      </c>
    </row>
    <row r="1571" spans="1:33">
      <c r="A1571" t="s">
        <v>13275</v>
      </c>
      <c r="B1571">
        <v>85344428</v>
      </c>
      <c r="C1571" t="s">
        <v>13276</v>
      </c>
      <c r="D1571" t="s">
        <v>13277</v>
      </c>
      <c r="E1571" t="s">
        <v>262</v>
      </c>
      <c r="F1571">
        <v>23</v>
      </c>
      <c r="G1571" t="s">
        <v>227</v>
      </c>
      <c r="H1571">
        <v>8298</v>
      </c>
      <c r="I1571" t="s">
        <v>8864</v>
      </c>
      <c r="J1571" t="s">
        <v>8863</v>
      </c>
      <c r="K1571" t="s">
        <v>8865</v>
      </c>
      <c r="L1571">
        <v>19761125</v>
      </c>
      <c r="M1571" t="s">
        <v>13275</v>
      </c>
      <c r="N1571">
        <v>230304</v>
      </c>
      <c r="Q1571" t="s">
        <v>248</v>
      </c>
      <c r="S1571" t="s">
        <v>8557</v>
      </c>
      <c r="T1571" t="s">
        <v>11214</v>
      </c>
      <c r="U1571" t="s">
        <v>227</v>
      </c>
      <c r="V1571" t="s">
        <v>11215</v>
      </c>
      <c r="W1571" t="s">
        <v>11216</v>
      </c>
      <c r="X1571" t="s">
        <v>228</v>
      </c>
      <c r="Z1571" t="s">
        <v>229</v>
      </c>
      <c r="AA1571" t="s">
        <v>11217</v>
      </c>
      <c r="AG1571" t="s">
        <v>253</v>
      </c>
    </row>
    <row r="1572" spans="1:33">
      <c r="A1572" t="s">
        <v>13278</v>
      </c>
      <c r="B1572">
        <v>85325629</v>
      </c>
      <c r="C1572" t="s">
        <v>13279</v>
      </c>
      <c r="D1572" t="s">
        <v>13280</v>
      </c>
      <c r="E1572" t="s">
        <v>242</v>
      </c>
      <c r="F1572">
        <v>23</v>
      </c>
      <c r="G1572" t="s">
        <v>227</v>
      </c>
      <c r="H1572">
        <v>8298</v>
      </c>
      <c r="I1572" t="s">
        <v>8864</v>
      </c>
      <c r="J1572" t="s">
        <v>8863</v>
      </c>
      <c r="K1572" t="s">
        <v>8865</v>
      </c>
      <c r="L1572">
        <v>20011219</v>
      </c>
      <c r="M1572" t="s">
        <v>13278</v>
      </c>
      <c r="N1572">
        <v>230304</v>
      </c>
      <c r="O1572" t="s">
        <v>13196</v>
      </c>
      <c r="Q1572" t="s">
        <v>248</v>
      </c>
      <c r="S1572" t="s">
        <v>8557</v>
      </c>
      <c r="T1572" t="s">
        <v>13197</v>
      </c>
      <c r="U1572" t="s">
        <v>227</v>
      </c>
      <c r="V1572" t="s">
        <v>13281</v>
      </c>
      <c r="X1572" t="s">
        <v>228</v>
      </c>
      <c r="Y1572" t="s">
        <v>13282</v>
      </c>
      <c r="Z1572" t="s">
        <v>680</v>
      </c>
      <c r="AD1572" t="s">
        <v>227</v>
      </c>
      <c r="AG1572" t="s">
        <v>253</v>
      </c>
    </row>
    <row r="1573" spans="1:33">
      <c r="A1573" t="s">
        <v>13283</v>
      </c>
      <c r="B1573">
        <v>39154224</v>
      </c>
      <c r="C1573" t="s">
        <v>13284</v>
      </c>
      <c r="D1573" t="s">
        <v>13285</v>
      </c>
      <c r="E1573" t="s">
        <v>242</v>
      </c>
      <c r="F1573">
        <v>23</v>
      </c>
      <c r="G1573" t="s">
        <v>227</v>
      </c>
      <c r="H1573">
        <v>8298</v>
      </c>
      <c r="I1573" t="s">
        <v>8864</v>
      </c>
      <c r="J1573" t="s">
        <v>8863</v>
      </c>
      <c r="K1573" t="s">
        <v>8865</v>
      </c>
      <c r="L1573">
        <v>19950420</v>
      </c>
      <c r="M1573" t="s">
        <v>13283</v>
      </c>
      <c r="N1573">
        <v>230304</v>
      </c>
      <c r="Q1573" t="s">
        <v>248</v>
      </c>
      <c r="S1573" t="s">
        <v>8557</v>
      </c>
      <c r="T1573" t="s">
        <v>1347</v>
      </c>
      <c r="U1573" t="s">
        <v>227</v>
      </c>
      <c r="V1573" t="s">
        <v>13286</v>
      </c>
      <c r="W1573" t="s">
        <v>13287</v>
      </c>
      <c r="X1573" t="s">
        <v>267</v>
      </c>
      <c r="Z1573" t="s">
        <v>229</v>
      </c>
      <c r="AB1573" t="s">
        <v>227</v>
      </c>
      <c r="AC1573" t="s">
        <v>13288</v>
      </c>
      <c r="AD1573" t="s">
        <v>227</v>
      </c>
      <c r="AG1573" t="s">
        <v>253</v>
      </c>
    </row>
    <row r="1574" spans="1:33">
      <c r="A1574" t="s">
        <v>13289</v>
      </c>
      <c r="B1574">
        <v>97195233</v>
      </c>
      <c r="C1574" t="s">
        <v>13290</v>
      </c>
      <c r="D1574" t="s">
        <v>13291</v>
      </c>
      <c r="E1574" t="s">
        <v>242</v>
      </c>
      <c r="F1574">
        <v>23</v>
      </c>
      <c r="G1574" t="s">
        <v>227</v>
      </c>
      <c r="H1574">
        <v>8298</v>
      </c>
      <c r="I1574" t="s">
        <v>8864</v>
      </c>
      <c r="J1574" t="s">
        <v>8863</v>
      </c>
      <c r="K1574" t="s">
        <v>8865</v>
      </c>
      <c r="L1574">
        <v>19430225</v>
      </c>
      <c r="M1574" t="s">
        <v>13289</v>
      </c>
      <c r="N1574">
        <v>230304</v>
      </c>
      <c r="Q1574" t="s">
        <v>248</v>
      </c>
      <c r="S1574" t="s">
        <v>8557</v>
      </c>
      <c r="T1574" t="s">
        <v>4121</v>
      </c>
      <c r="U1574" t="s">
        <v>227</v>
      </c>
      <c r="V1574" t="s">
        <v>13292</v>
      </c>
      <c r="X1574" t="s">
        <v>228</v>
      </c>
      <c r="Y1574" t="s">
        <v>13293</v>
      </c>
      <c r="Z1574" t="s">
        <v>680</v>
      </c>
      <c r="AA1574" t="s">
        <v>13294</v>
      </c>
      <c r="AB1574" t="s">
        <v>227</v>
      </c>
      <c r="AD1574" t="s">
        <v>227</v>
      </c>
      <c r="AG1574" t="s">
        <v>253</v>
      </c>
    </row>
    <row r="1575" spans="1:33">
      <c r="A1575" t="s">
        <v>13295</v>
      </c>
      <c r="B1575">
        <v>97204830</v>
      </c>
      <c r="C1575" t="s">
        <v>13296</v>
      </c>
      <c r="D1575" t="s">
        <v>13297</v>
      </c>
      <c r="E1575" t="s">
        <v>262</v>
      </c>
      <c r="F1575">
        <v>23</v>
      </c>
      <c r="G1575" t="s">
        <v>227</v>
      </c>
      <c r="H1575">
        <v>8298</v>
      </c>
      <c r="I1575" t="s">
        <v>8864</v>
      </c>
      <c r="J1575" t="s">
        <v>8863</v>
      </c>
      <c r="K1575" t="s">
        <v>8865</v>
      </c>
      <c r="L1575">
        <v>20031018</v>
      </c>
      <c r="M1575" t="s">
        <v>13295</v>
      </c>
      <c r="N1575">
        <v>230304</v>
      </c>
      <c r="O1575" t="s">
        <v>13124</v>
      </c>
      <c r="Q1575" t="s">
        <v>248</v>
      </c>
      <c r="S1575" t="s">
        <v>8557</v>
      </c>
      <c r="T1575" t="s">
        <v>6286</v>
      </c>
      <c r="U1575" t="s">
        <v>227</v>
      </c>
      <c r="V1575" t="s">
        <v>13298</v>
      </c>
      <c r="X1575" t="s">
        <v>228</v>
      </c>
      <c r="Y1575" t="s">
        <v>13299</v>
      </c>
      <c r="Z1575" t="s">
        <v>680</v>
      </c>
      <c r="AG1575" t="s">
        <v>253</v>
      </c>
    </row>
    <row r="1576" spans="1:33">
      <c r="A1576" t="s">
        <v>13300</v>
      </c>
      <c r="B1576">
        <v>97203122</v>
      </c>
      <c r="C1576" t="s">
        <v>13301</v>
      </c>
      <c r="D1576" t="s">
        <v>13302</v>
      </c>
      <c r="E1576" t="s">
        <v>262</v>
      </c>
      <c r="F1576">
        <v>23</v>
      </c>
      <c r="G1576" t="s">
        <v>227</v>
      </c>
      <c r="H1576">
        <v>8298</v>
      </c>
      <c r="I1576" t="s">
        <v>8864</v>
      </c>
      <c r="J1576" t="s">
        <v>8863</v>
      </c>
      <c r="K1576" t="s">
        <v>8865</v>
      </c>
      <c r="L1576">
        <v>20030827</v>
      </c>
      <c r="M1576" t="s">
        <v>13300</v>
      </c>
      <c r="N1576">
        <v>230304</v>
      </c>
      <c r="O1576" t="s">
        <v>13124</v>
      </c>
      <c r="Q1576" t="s">
        <v>248</v>
      </c>
      <c r="S1576" t="s">
        <v>8557</v>
      </c>
      <c r="T1576" t="s">
        <v>6217</v>
      </c>
      <c r="U1576" t="s">
        <v>227</v>
      </c>
      <c r="V1576" t="s">
        <v>13303</v>
      </c>
      <c r="W1576" t="s">
        <v>13304</v>
      </c>
      <c r="X1576" t="s">
        <v>228</v>
      </c>
      <c r="Z1576" t="s">
        <v>229</v>
      </c>
      <c r="AG1576" t="s">
        <v>253</v>
      </c>
    </row>
    <row r="1577" spans="1:33">
      <c r="A1577" t="s">
        <v>13305</v>
      </c>
      <c r="B1577">
        <v>73023318</v>
      </c>
      <c r="C1577" t="s">
        <v>13306</v>
      </c>
      <c r="D1577" t="s">
        <v>13307</v>
      </c>
      <c r="E1577" t="s">
        <v>242</v>
      </c>
      <c r="F1577">
        <v>23</v>
      </c>
      <c r="G1577" t="s">
        <v>227</v>
      </c>
      <c r="H1577">
        <v>8298</v>
      </c>
      <c r="I1577" t="s">
        <v>8864</v>
      </c>
      <c r="J1577" t="s">
        <v>8863</v>
      </c>
      <c r="K1577" t="s">
        <v>8865</v>
      </c>
      <c r="L1577">
        <v>20010516</v>
      </c>
      <c r="M1577" t="s">
        <v>13305</v>
      </c>
      <c r="N1577">
        <v>230304</v>
      </c>
      <c r="O1577" t="s">
        <v>13308</v>
      </c>
      <c r="Q1577" t="s">
        <v>248</v>
      </c>
      <c r="S1577" t="s">
        <v>8557</v>
      </c>
      <c r="T1577" t="s">
        <v>12809</v>
      </c>
      <c r="U1577" t="s">
        <v>227</v>
      </c>
      <c r="V1577" t="s">
        <v>13309</v>
      </c>
      <c r="X1577" t="s">
        <v>228</v>
      </c>
      <c r="Z1577" t="s">
        <v>229</v>
      </c>
      <c r="AA1577" t="s">
        <v>13310</v>
      </c>
      <c r="AG1577" t="s">
        <v>253</v>
      </c>
    </row>
    <row r="1578" spans="1:33">
      <c r="A1578" t="s">
        <v>13311</v>
      </c>
      <c r="B1578">
        <v>73022620</v>
      </c>
      <c r="C1578" t="s">
        <v>13312</v>
      </c>
      <c r="D1578" t="s">
        <v>13313</v>
      </c>
      <c r="E1578" t="s">
        <v>262</v>
      </c>
      <c r="F1578">
        <v>23</v>
      </c>
      <c r="G1578" t="s">
        <v>227</v>
      </c>
      <c r="H1578">
        <v>8298</v>
      </c>
      <c r="I1578" t="s">
        <v>8864</v>
      </c>
      <c r="J1578" t="s">
        <v>8863</v>
      </c>
      <c r="K1578" t="s">
        <v>8865</v>
      </c>
      <c r="L1578">
        <v>20010415</v>
      </c>
      <c r="M1578" t="s">
        <v>13311</v>
      </c>
      <c r="N1578">
        <v>230304</v>
      </c>
      <c r="O1578" t="s">
        <v>13314</v>
      </c>
      <c r="Q1578" t="s">
        <v>248</v>
      </c>
      <c r="S1578" t="s">
        <v>8557</v>
      </c>
      <c r="T1578" t="s">
        <v>13315</v>
      </c>
      <c r="U1578" t="s">
        <v>227</v>
      </c>
      <c r="V1578" t="s">
        <v>13316</v>
      </c>
      <c r="X1578" t="s">
        <v>228</v>
      </c>
      <c r="Z1578" t="s">
        <v>229</v>
      </c>
      <c r="AA1578" t="s">
        <v>13317</v>
      </c>
      <c r="AG1578" t="s">
        <v>253</v>
      </c>
    </row>
    <row r="1579" spans="1:33">
      <c r="A1579" t="s">
        <v>13318</v>
      </c>
      <c r="B1579">
        <v>38897136</v>
      </c>
      <c r="C1579" t="s">
        <v>13319</v>
      </c>
      <c r="D1579" t="s">
        <v>13320</v>
      </c>
      <c r="E1579" t="s">
        <v>242</v>
      </c>
      <c r="F1579">
        <v>23</v>
      </c>
      <c r="G1579" t="s">
        <v>227</v>
      </c>
      <c r="H1579">
        <v>8298</v>
      </c>
      <c r="I1579" t="s">
        <v>8864</v>
      </c>
      <c r="J1579" t="s">
        <v>8863</v>
      </c>
      <c r="K1579" t="s">
        <v>8865</v>
      </c>
      <c r="L1579">
        <v>19840215</v>
      </c>
      <c r="M1579" t="s">
        <v>13318</v>
      </c>
      <c r="N1579">
        <v>230304</v>
      </c>
      <c r="Q1579" t="s">
        <v>248</v>
      </c>
      <c r="S1579" t="s">
        <v>8557</v>
      </c>
      <c r="T1579" t="s">
        <v>13197</v>
      </c>
      <c r="U1579" t="s">
        <v>227</v>
      </c>
      <c r="V1579" t="s">
        <v>13321</v>
      </c>
      <c r="X1579" t="s">
        <v>228</v>
      </c>
      <c r="Y1579" t="s">
        <v>13322</v>
      </c>
      <c r="Z1579" t="s">
        <v>680</v>
      </c>
      <c r="AA1579" t="s">
        <v>13323</v>
      </c>
      <c r="AD1579" t="s">
        <v>227</v>
      </c>
      <c r="AG1579" t="s">
        <v>253</v>
      </c>
    </row>
    <row r="1580" spans="1:33">
      <c r="A1580" t="s">
        <v>13324</v>
      </c>
      <c r="B1580">
        <v>97201524</v>
      </c>
      <c r="C1580" t="s">
        <v>13325</v>
      </c>
      <c r="D1580" t="s">
        <v>13326</v>
      </c>
      <c r="E1580" t="s">
        <v>242</v>
      </c>
      <c r="F1580">
        <v>23</v>
      </c>
      <c r="G1580" t="s">
        <v>227</v>
      </c>
      <c r="H1580">
        <v>8298</v>
      </c>
      <c r="I1580" t="s">
        <v>8864</v>
      </c>
      <c r="J1580" t="s">
        <v>8863</v>
      </c>
      <c r="K1580" t="s">
        <v>8865</v>
      </c>
      <c r="L1580">
        <v>20030929</v>
      </c>
      <c r="M1580" t="s">
        <v>13324</v>
      </c>
      <c r="N1580">
        <v>230304</v>
      </c>
      <c r="O1580" t="s">
        <v>13124</v>
      </c>
      <c r="Q1580" t="s">
        <v>248</v>
      </c>
      <c r="S1580" t="s">
        <v>8557</v>
      </c>
      <c r="T1580" t="s">
        <v>13262</v>
      </c>
      <c r="U1580" t="s">
        <v>227</v>
      </c>
      <c r="V1580" t="s">
        <v>13327</v>
      </c>
      <c r="X1580" t="s">
        <v>228</v>
      </c>
      <c r="Z1580" t="s">
        <v>229</v>
      </c>
      <c r="AG1580" t="s">
        <v>253</v>
      </c>
    </row>
    <row r="1581" spans="1:33">
      <c r="A1581" t="s">
        <v>13328</v>
      </c>
      <c r="B1581">
        <v>97201423</v>
      </c>
      <c r="C1581" t="s">
        <v>13329</v>
      </c>
      <c r="D1581" t="s">
        <v>13330</v>
      </c>
      <c r="E1581" t="s">
        <v>242</v>
      </c>
      <c r="F1581">
        <v>23</v>
      </c>
      <c r="G1581" t="s">
        <v>227</v>
      </c>
      <c r="H1581">
        <v>8298</v>
      </c>
      <c r="I1581" t="s">
        <v>8864</v>
      </c>
      <c r="J1581" t="s">
        <v>8863</v>
      </c>
      <c r="K1581" t="s">
        <v>8865</v>
      </c>
      <c r="L1581">
        <v>20030626</v>
      </c>
      <c r="M1581" t="s">
        <v>13328</v>
      </c>
      <c r="N1581">
        <v>230304</v>
      </c>
      <c r="O1581" t="s">
        <v>13124</v>
      </c>
      <c r="Q1581" t="s">
        <v>248</v>
      </c>
      <c r="S1581" t="s">
        <v>8557</v>
      </c>
      <c r="T1581" t="s">
        <v>13331</v>
      </c>
      <c r="U1581" t="s">
        <v>227</v>
      </c>
      <c r="V1581" t="s">
        <v>13332</v>
      </c>
      <c r="X1581" t="s">
        <v>228</v>
      </c>
      <c r="Z1581" t="s">
        <v>229</v>
      </c>
      <c r="AG1581" t="s">
        <v>253</v>
      </c>
    </row>
    <row r="1582" spans="1:33">
      <c r="A1582" t="s">
        <v>13333</v>
      </c>
      <c r="B1582">
        <v>95508128</v>
      </c>
      <c r="C1582" t="s">
        <v>13334</v>
      </c>
      <c r="D1582" t="s">
        <v>13335</v>
      </c>
      <c r="E1582" t="s">
        <v>262</v>
      </c>
      <c r="F1582">
        <v>23</v>
      </c>
      <c r="G1582" t="s">
        <v>227</v>
      </c>
      <c r="H1582">
        <v>8298</v>
      </c>
      <c r="I1582" t="s">
        <v>8864</v>
      </c>
      <c r="J1582" t="s">
        <v>8863</v>
      </c>
      <c r="K1582" t="s">
        <v>8865</v>
      </c>
      <c r="L1582">
        <v>20020920</v>
      </c>
      <c r="M1582" t="s">
        <v>13333</v>
      </c>
      <c r="N1582">
        <v>230304</v>
      </c>
      <c r="O1582" t="s">
        <v>13336</v>
      </c>
      <c r="Q1582" t="s">
        <v>248</v>
      </c>
      <c r="S1582" t="s">
        <v>8557</v>
      </c>
      <c r="T1582" t="s">
        <v>13337</v>
      </c>
      <c r="U1582" t="s">
        <v>227</v>
      </c>
      <c r="V1582" t="s">
        <v>13338</v>
      </c>
      <c r="X1582" t="s">
        <v>228</v>
      </c>
      <c r="Z1582" t="s">
        <v>229</v>
      </c>
      <c r="AA1582" t="s">
        <v>13339</v>
      </c>
      <c r="AB1582" t="s">
        <v>227</v>
      </c>
      <c r="AG1582" t="s">
        <v>253</v>
      </c>
    </row>
    <row r="1583" spans="1:33">
      <c r="A1583" t="s">
        <v>13340</v>
      </c>
      <c r="B1583">
        <v>97202525</v>
      </c>
      <c r="C1583" t="s">
        <v>13341</v>
      </c>
      <c r="D1583" t="s">
        <v>13342</v>
      </c>
      <c r="E1583" t="s">
        <v>262</v>
      </c>
      <c r="F1583">
        <v>23</v>
      </c>
      <c r="G1583" t="s">
        <v>227</v>
      </c>
      <c r="H1583">
        <v>8298</v>
      </c>
      <c r="I1583" t="s">
        <v>8864</v>
      </c>
      <c r="J1583" t="s">
        <v>8863</v>
      </c>
      <c r="K1583" t="s">
        <v>8865</v>
      </c>
      <c r="L1583">
        <v>20030705</v>
      </c>
      <c r="M1583" t="s">
        <v>13340</v>
      </c>
      <c r="N1583">
        <v>230304</v>
      </c>
      <c r="O1583" t="s">
        <v>13124</v>
      </c>
      <c r="Q1583" t="s">
        <v>248</v>
      </c>
      <c r="S1583" t="s">
        <v>8557</v>
      </c>
      <c r="T1583" t="s">
        <v>13343</v>
      </c>
      <c r="U1583" t="s">
        <v>227</v>
      </c>
      <c r="V1583" t="s">
        <v>13344</v>
      </c>
      <c r="X1583" t="s">
        <v>228</v>
      </c>
      <c r="Z1583" t="s">
        <v>229</v>
      </c>
      <c r="AG1583" t="s">
        <v>253</v>
      </c>
    </row>
    <row r="1584" spans="1:33">
      <c r="A1584" t="s">
        <v>13345</v>
      </c>
      <c r="B1584">
        <v>3059320</v>
      </c>
      <c r="C1584" t="s">
        <v>13346</v>
      </c>
      <c r="D1584" t="s">
        <v>13347</v>
      </c>
      <c r="E1584" t="s">
        <v>242</v>
      </c>
      <c r="F1584">
        <v>23</v>
      </c>
      <c r="G1584" t="s">
        <v>227</v>
      </c>
      <c r="H1584">
        <v>8298</v>
      </c>
      <c r="I1584" t="s">
        <v>8864</v>
      </c>
      <c r="J1584" t="s">
        <v>8863</v>
      </c>
      <c r="K1584" t="s">
        <v>8865</v>
      </c>
      <c r="L1584">
        <v>19670414</v>
      </c>
      <c r="M1584" t="s">
        <v>13345</v>
      </c>
      <c r="N1584">
        <v>230304</v>
      </c>
      <c r="Q1584" t="s">
        <v>248</v>
      </c>
      <c r="S1584" t="s">
        <v>8557</v>
      </c>
      <c r="T1584" t="s">
        <v>13348</v>
      </c>
      <c r="U1584" t="s">
        <v>227</v>
      </c>
      <c r="V1584" t="s">
        <v>13349</v>
      </c>
      <c r="X1584" t="s">
        <v>228</v>
      </c>
      <c r="Z1584" t="s">
        <v>229</v>
      </c>
      <c r="AA1584" t="s">
        <v>13350</v>
      </c>
      <c r="AB1584" t="s">
        <v>227</v>
      </c>
      <c r="AD1584" t="s">
        <v>227</v>
      </c>
      <c r="AG1584" t="s">
        <v>253</v>
      </c>
    </row>
    <row r="1585" spans="1:33">
      <c r="A1585" t="s">
        <v>13351</v>
      </c>
      <c r="B1585">
        <v>3059118</v>
      </c>
      <c r="C1585" t="s">
        <v>8868</v>
      </c>
      <c r="D1585" t="s">
        <v>13352</v>
      </c>
      <c r="E1585" t="s">
        <v>242</v>
      </c>
      <c r="F1585">
        <v>23</v>
      </c>
      <c r="G1585" t="s">
        <v>227</v>
      </c>
      <c r="H1585">
        <v>8298</v>
      </c>
      <c r="I1585" t="s">
        <v>8864</v>
      </c>
      <c r="J1585" t="s">
        <v>8863</v>
      </c>
      <c r="K1585" t="s">
        <v>8865</v>
      </c>
      <c r="L1585">
        <v>19560820</v>
      </c>
      <c r="M1585" t="s">
        <v>13351</v>
      </c>
      <c r="N1585">
        <v>230304</v>
      </c>
      <c r="Q1585" t="s">
        <v>248</v>
      </c>
      <c r="S1585" t="s">
        <v>8557</v>
      </c>
      <c r="T1585" t="s">
        <v>8866</v>
      </c>
      <c r="U1585" t="s">
        <v>227</v>
      </c>
      <c r="V1585" t="s">
        <v>13353</v>
      </c>
      <c r="X1585" t="s">
        <v>349</v>
      </c>
      <c r="Y1585" t="s">
        <v>8874</v>
      </c>
      <c r="Z1585" t="s">
        <v>680</v>
      </c>
      <c r="AG1585" t="s">
        <v>253</v>
      </c>
    </row>
    <row r="1586" spans="1:33">
      <c r="A1586" t="s">
        <v>13354</v>
      </c>
      <c r="B1586">
        <v>97202727</v>
      </c>
      <c r="C1586" t="s">
        <v>13355</v>
      </c>
      <c r="D1586" t="s">
        <v>13356</v>
      </c>
      <c r="E1586" t="s">
        <v>262</v>
      </c>
      <c r="F1586">
        <v>23</v>
      </c>
      <c r="G1586" t="s">
        <v>227</v>
      </c>
      <c r="H1586">
        <v>8298</v>
      </c>
      <c r="I1586" t="s">
        <v>8864</v>
      </c>
      <c r="J1586" t="s">
        <v>8863</v>
      </c>
      <c r="K1586" t="s">
        <v>8865</v>
      </c>
      <c r="L1586">
        <v>20030423</v>
      </c>
      <c r="M1586" t="s">
        <v>13354</v>
      </c>
      <c r="N1586">
        <v>230304</v>
      </c>
      <c r="O1586" t="s">
        <v>13124</v>
      </c>
      <c r="Q1586" t="s">
        <v>248</v>
      </c>
      <c r="S1586" t="s">
        <v>8557</v>
      </c>
      <c r="T1586" t="s">
        <v>13357</v>
      </c>
      <c r="U1586" t="s">
        <v>227</v>
      </c>
      <c r="V1586" t="s">
        <v>13358</v>
      </c>
      <c r="X1586" t="s">
        <v>228</v>
      </c>
      <c r="Y1586" t="s">
        <v>13359</v>
      </c>
      <c r="Z1586" t="s">
        <v>680</v>
      </c>
      <c r="AG1586" t="s">
        <v>253</v>
      </c>
    </row>
    <row r="1587" spans="1:33">
      <c r="A1587" t="s">
        <v>13360</v>
      </c>
      <c r="B1587">
        <v>97202828</v>
      </c>
      <c r="C1587" t="s">
        <v>13361</v>
      </c>
      <c r="D1587" t="s">
        <v>13362</v>
      </c>
      <c r="E1587" t="s">
        <v>262</v>
      </c>
      <c r="F1587">
        <v>23</v>
      </c>
      <c r="G1587" t="s">
        <v>227</v>
      </c>
      <c r="H1587">
        <v>8298</v>
      </c>
      <c r="I1587" t="s">
        <v>8864</v>
      </c>
      <c r="J1587" t="s">
        <v>8863</v>
      </c>
      <c r="K1587" t="s">
        <v>8865</v>
      </c>
      <c r="L1587">
        <v>20020120</v>
      </c>
      <c r="M1587" t="s">
        <v>13360</v>
      </c>
      <c r="N1587">
        <v>230304</v>
      </c>
      <c r="O1587" t="s">
        <v>13124</v>
      </c>
      <c r="Q1587" t="s">
        <v>248</v>
      </c>
      <c r="S1587" t="s">
        <v>8557</v>
      </c>
      <c r="T1587" t="s">
        <v>13204</v>
      </c>
      <c r="U1587" t="s">
        <v>227</v>
      </c>
      <c r="V1587" t="s">
        <v>13363</v>
      </c>
      <c r="X1587" t="s">
        <v>228</v>
      </c>
      <c r="Z1587" t="s">
        <v>229</v>
      </c>
      <c r="AG1587" t="s">
        <v>253</v>
      </c>
    </row>
    <row r="1588" spans="1:33">
      <c r="A1588" t="s">
        <v>13364</v>
      </c>
      <c r="B1588">
        <v>97201322</v>
      </c>
      <c r="C1588" t="s">
        <v>13365</v>
      </c>
      <c r="D1588" t="s">
        <v>13366</v>
      </c>
      <c r="E1588" t="s">
        <v>242</v>
      </c>
      <c r="F1588">
        <v>23</v>
      </c>
      <c r="G1588" t="s">
        <v>227</v>
      </c>
      <c r="H1588">
        <v>8298</v>
      </c>
      <c r="I1588" t="s">
        <v>8864</v>
      </c>
      <c r="J1588" t="s">
        <v>8863</v>
      </c>
      <c r="K1588" t="s">
        <v>8865</v>
      </c>
      <c r="L1588">
        <v>20011028</v>
      </c>
      <c r="M1588" t="s">
        <v>13364</v>
      </c>
      <c r="N1588">
        <v>230304</v>
      </c>
      <c r="O1588" t="s">
        <v>13124</v>
      </c>
      <c r="Q1588" t="s">
        <v>248</v>
      </c>
      <c r="S1588" t="s">
        <v>8557</v>
      </c>
      <c r="T1588" t="s">
        <v>11214</v>
      </c>
      <c r="U1588" t="s">
        <v>227</v>
      </c>
      <c r="V1588" t="s">
        <v>13367</v>
      </c>
      <c r="X1588" t="s">
        <v>228</v>
      </c>
      <c r="Z1588" t="s">
        <v>229</v>
      </c>
      <c r="AG1588" t="s">
        <v>253</v>
      </c>
    </row>
    <row r="1589" spans="1:33">
      <c r="A1589" t="s">
        <v>13368</v>
      </c>
      <c r="B1589">
        <v>2963323</v>
      </c>
      <c r="C1589" t="s">
        <v>13369</v>
      </c>
      <c r="D1589" t="s">
        <v>13370</v>
      </c>
      <c r="E1589" t="s">
        <v>242</v>
      </c>
      <c r="F1589">
        <v>23</v>
      </c>
      <c r="G1589" t="s">
        <v>227</v>
      </c>
      <c r="H1589">
        <v>8298</v>
      </c>
      <c r="I1589" t="s">
        <v>8864</v>
      </c>
      <c r="J1589" t="s">
        <v>8863</v>
      </c>
      <c r="K1589" t="s">
        <v>8865</v>
      </c>
      <c r="L1589">
        <v>19820205</v>
      </c>
      <c r="M1589" t="s">
        <v>13368</v>
      </c>
      <c r="N1589">
        <v>230304</v>
      </c>
      <c r="Q1589" t="s">
        <v>248</v>
      </c>
      <c r="S1589" t="s">
        <v>8557</v>
      </c>
      <c r="T1589" t="s">
        <v>13371</v>
      </c>
      <c r="U1589" t="s">
        <v>227</v>
      </c>
      <c r="V1589" t="s">
        <v>13372</v>
      </c>
      <c r="X1589" t="s">
        <v>267</v>
      </c>
      <c r="Z1589" t="s">
        <v>229</v>
      </c>
      <c r="AB1589" t="s">
        <v>227</v>
      </c>
      <c r="AD1589" t="s">
        <v>227</v>
      </c>
      <c r="AG1589" t="s">
        <v>253</v>
      </c>
    </row>
    <row r="1590" spans="1:33">
      <c r="A1590" t="s">
        <v>13373</v>
      </c>
      <c r="B1590">
        <v>79332428</v>
      </c>
      <c r="C1590" t="s">
        <v>13374</v>
      </c>
      <c r="D1590" t="s">
        <v>13375</v>
      </c>
      <c r="E1590" t="s">
        <v>262</v>
      </c>
      <c r="F1590">
        <v>23</v>
      </c>
      <c r="G1590" t="s">
        <v>227</v>
      </c>
      <c r="H1590">
        <v>8298</v>
      </c>
      <c r="I1590" t="s">
        <v>8864</v>
      </c>
      <c r="J1590" t="s">
        <v>8863</v>
      </c>
      <c r="K1590" t="s">
        <v>8865</v>
      </c>
      <c r="L1590">
        <v>20010808</v>
      </c>
      <c r="M1590" t="s">
        <v>13373</v>
      </c>
      <c r="N1590">
        <v>230304</v>
      </c>
      <c r="O1590" t="s">
        <v>13124</v>
      </c>
      <c r="Q1590" t="s">
        <v>248</v>
      </c>
      <c r="S1590" t="s">
        <v>8557</v>
      </c>
      <c r="T1590" t="s">
        <v>449</v>
      </c>
      <c r="U1590" t="s">
        <v>227</v>
      </c>
      <c r="V1590" t="s">
        <v>13376</v>
      </c>
      <c r="X1590" t="s">
        <v>228</v>
      </c>
      <c r="Z1590" t="s">
        <v>229</v>
      </c>
      <c r="AA1590">
        <v>586640023</v>
      </c>
      <c r="AD1590" t="s">
        <v>227</v>
      </c>
      <c r="AG1590" t="s">
        <v>253</v>
      </c>
    </row>
    <row r="1591" spans="1:33">
      <c r="A1591" t="s">
        <v>13377</v>
      </c>
      <c r="B1591">
        <v>93491935</v>
      </c>
      <c r="C1591" t="s">
        <v>13378</v>
      </c>
      <c r="D1591" t="s">
        <v>13379</v>
      </c>
      <c r="E1591" t="s">
        <v>262</v>
      </c>
      <c r="F1591">
        <v>23</v>
      </c>
      <c r="G1591" t="s">
        <v>227</v>
      </c>
      <c r="H1591">
        <v>8298</v>
      </c>
      <c r="I1591" t="s">
        <v>8864</v>
      </c>
      <c r="J1591" t="s">
        <v>8863</v>
      </c>
      <c r="K1591" t="s">
        <v>8865</v>
      </c>
      <c r="L1591">
        <v>19731030</v>
      </c>
      <c r="M1591" t="s">
        <v>13377</v>
      </c>
      <c r="N1591">
        <v>230304</v>
      </c>
      <c r="Q1591" t="s">
        <v>248</v>
      </c>
      <c r="S1591" t="s">
        <v>8557</v>
      </c>
      <c r="T1591" t="s">
        <v>13380</v>
      </c>
      <c r="U1591" t="s">
        <v>227</v>
      </c>
      <c r="V1591" t="s">
        <v>13381</v>
      </c>
      <c r="W1591" t="s">
        <v>13382</v>
      </c>
      <c r="X1591" t="s">
        <v>228</v>
      </c>
      <c r="Z1591" t="s">
        <v>229</v>
      </c>
      <c r="AB1591" t="s">
        <v>227</v>
      </c>
      <c r="AD1591" t="s">
        <v>227</v>
      </c>
      <c r="AG1591" t="s">
        <v>253</v>
      </c>
    </row>
    <row r="1592" spans="1:33">
      <c r="A1592" t="s">
        <v>13383</v>
      </c>
      <c r="B1592">
        <v>3615116</v>
      </c>
      <c r="C1592" t="s">
        <v>13384</v>
      </c>
      <c r="D1592" t="s">
        <v>13385</v>
      </c>
      <c r="E1592" t="s">
        <v>242</v>
      </c>
      <c r="F1592">
        <v>23</v>
      </c>
      <c r="G1592" t="s">
        <v>227</v>
      </c>
      <c r="H1592">
        <v>8298</v>
      </c>
      <c r="I1592" t="s">
        <v>8864</v>
      </c>
      <c r="J1592" t="s">
        <v>8863</v>
      </c>
      <c r="K1592" t="s">
        <v>8865</v>
      </c>
      <c r="L1592">
        <v>19390227</v>
      </c>
      <c r="M1592" t="s">
        <v>13383</v>
      </c>
      <c r="N1592">
        <v>230304</v>
      </c>
      <c r="O1592" t="s">
        <v>247</v>
      </c>
      <c r="Q1592" t="s">
        <v>248</v>
      </c>
      <c r="S1592" t="s">
        <v>8557</v>
      </c>
      <c r="T1592" t="s">
        <v>13204</v>
      </c>
      <c r="U1592" t="s">
        <v>227</v>
      </c>
      <c r="V1592" t="s">
        <v>13386</v>
      </c>
      <c r="X1592" t="s">
        <v>343</v>
      </c>
      <c r="Z1592" t="s">
        <v>229</v>
      </c>
      <c r="AG1592" t="s">
        <v>253</v>
      </c>
    </row>
    <row r="1593" spans="1:33">
      <c r="A1593" t="s">
        <v>13387</v>
      </c>
      <c r="B1593">
        <v>85325528</v>
      </c>
      <c r="C1593" t="s">
        <v>13388</v>
      </c>
      <c r="D1593" t="s">
        <v>13389</v>
      </c>
      <c r="E1593" t="s">
        <v>242</v>
      </c>
      <c r="F1593">
        <v>23</v>
      </c>
      <c r="G1593" t="s">
        <v>227</v>
      </c>
      <c r="H1593">
        <v>8298</v>
      </c>
      <c r="I1593" t="s">
        <v>8864</v>
      </c>
      <c r="J1593" t="s">
        <v>8863</v>
      </c>
      <c r="K1593" t="s">
        <v>8865</v>
      </c>
      <c r="L1593">
        <v>20010428</v>
      </c>
      <c r="M1593" t="s">
        <v>13387</v>
      </c>
      <c r="N1593">
        <v>230304</v>
      </c>
      <c r="O1593" t="s">
        <v>13390</v>
      </c>
      <c r="Q1593" t="s">
        <v>248</v>
      </c>
      <c r="S1593" t="s">
        <v>8557</v>
      </c>
      <c r="T1593" t="s">
        <v>10407</v>
      </c>
      <c r="U1593" t="s">
        <v>227</v>
      </c>
      <c r="V1593" t="s">
        <v>13391</v>
      </c>
      <c r="X1593" t="s">
        <v>228</v>
      </c>
      <c r="Y1593" t="s">
        <v>13392</v>
      </c>
      <c r="Z1593" t="s">
        <v>680</v>
      </c>
      <c r="AD1593" t="s">
        <v>227</v>
      </c>
      <c r="AG1593" t="s">
        <v>253</v>
      </c>
    </row>
    <row r="1594" spans="1:33">
      <c r="A1594" t="s">
        <v>13393</v>
      </c>
      <c r="B1594">
        <v>97203930</v>
      </c>
      <c r="C1594" t="s">
        <v>13394</v>
      </c>
      <c r="D1594" t="s">
        <v>13395</v>
      </c>
      <c r="E1594" t="s">
        <v>242</v>
      </c>
      <c r="F1594">
        <v>23</v>
      </c>
      <c r="G1594" t="s">
        <v>227</v>
      </c>
      <c r="H1594">
        <v>8298</v>
      </c>
      <c r="I1594" t="s">
        <v>8864</v>
      </c>
      <c r="J1594" t="s">
        <v>8863</v>
      </c>
      <c r="K1594" t="s">
        <v>8865</v>
      </c>
      <c r="L1594">
        <v>20030913</v>
      </c>
      <c r="M1594" t="s">
        <v>13393</v>
      </c>
      <c r="N1594">
        <v>230304</v>
      </c>
      <c r="O1594" t="s">
        <v>13124</v>
      </c>
      <c r="Q1594" t="s">
        <v>248</v>
      </c>
      <c r="S1594" t="s">
        <v>8557</v>
      </c>
      <c r="T1594" t="s">
        <v>2713</v>
      </c>
      <c r="U1594" t="s">
        <v>227</v>
      </c>
      <c r="V1594" t="s">
        <v>13396</v>
      </c>
      <c r="X1594" t="s">
        <v>228</v>
      </c>
      <c r="Z1594" t="s">
        <v>229</v>
      </c>
      <c r="AG1594" t="s">
        <v>253</v>
      </c>
    </row>
    <row r="1595" spans="1:33">
      <c r="A1595" t="s">
        <v>13397</v>
      </c>
      <c r="B1595">
        <v>3034818</v>
      </c>
      <c r="C1595" t="s">
        <v>13398</v>
      </c>
      <c r="D1595" t="s">
        <v>13399</v>
      </c>
      <c r="E1595" t="s">
        <v>242</v>
      </c>
      <c r="F1595">
        <v>23</v>
      </c>
      <c r="G1595" t="s">
        <v>227</v>
      </c>
      <c r="H1595">
        <v>8298</v>
      </c>
      <c r="I1595" t="s">
        <v>8864</v>
      </c>
      <c r="J1595" t="s">
        <v>8863</v>
      </c>
      <c r="K1595" t="s">
        <v>8865</v>
      </c>
      <c r="L1595">
        <v>19870406</v>
      </c>
      <c r="M1595" t="s">
        <v>13397</v>
      </c>
      <c r="N1595">
        <v>230304</v>
      </c>
      <c r="Q1595" t="s">
        <v>248</v>
      </c>
      <c r="S1595" t="s">
        <v>8557</v>
      </c>
      <c r="T1595" t="s">
        <v>13140</v>
      </c>
      <c r="U1595" t="s">
        <v>227</v>
      </c>
      <c r="V1595" t="s">
        <v>13400</v>
      </c>
      <c r="X1595" t="s">
        <v>267</v>
      </c>
      <c r="Y1595" t="s">
        <v>13401</v>
      </c>
      <c r="Z1595" t="s">
        <v>680</v>
      </c>
      <c r="AA1595" t="s">
        <v>13402</v>
      </c>
      <c r="AB1595" t="s">
        <v>227</v>
      </c>
      <c r="AD1595" t="s">
        <v>227</v>
      </c>
      <c r="AG1595" t="s">
        <v>253</v>
      </c>
    </row>
    <row r="1596" spans="1:33">
      <c r="A1596" t="s">
        <v>13403</v>
      </c>
      <c r="B1596">
        <v>97202323</v>
      </c>
      <c r="C1596" t="s">
        <v>13404</v>
      </c>
      <c r="D1596" t="s">
        <v>13405</v>
      </c>
      <c r="E1596" t="s">
        <v>262</v>
      </c>
      <c r="F1596">
        <v>23</v>
      </c>
      <c r="G1596" t="s">
        <v>227</v>
      </c>
      <c r="H1596">
        <v>8298</v>
      </c>
      <c r="I1596" t="s">
        <v>8864</v>
      </c>
      <c r="J1596" t="s">
        <v>8863</v>
      </c>
      <c r="K1596" t="s">
        <v>8865</v>
      </c>
      <c r="L1596">
        <v>20030712</v>
      </c>
      <c r="M1596" t="s">
        <v>13403</v>
      </c>
      <c r="N1596">
        <v>230304</v>
      </c>
      <c r="O1596" t="s">
        <v>13124</v>
      </c>
      <c r="Q1596" t="s">
        <v>248</v>
      </c>
      <c r="S1596" t="s">
        <v>8557</v>
      </c>
      <c r="T1596" t="s">
        <v>13406</v>
      </c>
      <c r="U1596" t="s">
        <v>227</v>
      </c>
      <c r="V1596" t="s">
        <v>13407</v>
      </c>
      <c r="X1596" t="s">
        <v>228</v>
      </c>
      <c r="Z1596" t="s">
        <v>229</v>
      </c>
      <c r="AG1596" t="s">
        <v>253</v>
      </c>
    </row>
    <row r="1597" spans="1:33">
      <c r="A1597" t="s">
        <v>13408</v>
      </c>
      <c r="B1597">
        <v>85373733</v>
      </c>
      <c r="C1597" t="s">
        <v>13409</v>
      </c>
      <c r="D1597" t="s">
        <v>13410</v>
      </c>
      <c r="E1597" t="s">
        <v>262</v>
      </c>
      <c r="F1597">
        <v>23</v>
      </c>
      <c r="G1597" t="s">
        <v>227</v>
      </c>
      <c r="H1597">
        <v>8298</v>
      </c>
      <c r="I1597" t="s">
        <v>8864</v>
      </c>
      <c r="J1597" t="s">
        <v>8863</v>
      </c>
      <c r="K1597" t="s">
        <v>8865</v>
      </c>
      <c r="L1597">
        <v>20020805</v>
      </c>
      <c r="M1597" t="s">
        <v>13408</v>
      </c>
      <c r="N1597">
        <v>230304</v>
      </c>
      <c r="O1597" t="s">
        <v>13411</v>
      </c>
      <c r="Q1597" t="s">
        <v>248</v>
      </c>
      <c r="S1597" t="s">
        <v>8557</v>
      </c>
      <c r="T1597" t="s">
        <v>13412</v>
      </c>
      <c r="U1597" t="s">
        <v>227</v>
      </c>
      <c r="V1597" t="s">
        <v>13413</v>
      </c>
      <c r="X1597" t="s">
        <v>228</v>
      </c>
      <c r="Y1597" t="s">
        <v>13414</v>
      </c>
      <c r="Z1597" t="s">
        <v>680</v>
      </c>
      <c r="AA1597" t="s">
        <v>13415</v>
      </c>
      <c r="AD1597" t="s">
        <v>227</v>
      </c>
      <c r="AG1597" t="s">
        <v>253</v>
      </c>
    </row>
    <row r="1598" spans="1:33">
      <c r="A1598" t="s">
        <v>13416</v>
      </c>
      <c r="B1598">
        <v>85382228</v>
      </c>
      <c r="C1598" t="s">
        <v>13417</v>
      </c>
      <c r="D1598" t="s">
        <v>13418</v>
      </c>
      <c r="E1598" t="s">
        <v>262</v>
      </c>
      <c r="F1598">
        <v>23</v>
      </c>
      <c r="G1598" t="s">
        <v>227</v>
      </c>
      <c r="H1598">
        <v>8298</v>
      </c>
      <c r="I1598" t="s">
        <v>8864</v>
      </c>
      <c r="J1598" t="s">
        <v>8863</v>
      </c>
      <c r="K1598" t="s">
        <v>8865</v>
      </c>
      <c r="L1598">
        <v>20020627</v>
      </c>
      <c r="M1598" t="s">
        <v>13416</v>
      </c>
      <c r="N1598">
        <v>230304</v>
      </c>
      <c r="O1598" t="s">
        <v>13308</v>
      </c>
      <c r="Q1598" t="s">
        <v>248</v>
      </c>
      <c r="S1598" t="s">
        <v>8557</v>
      </c>
      <c r="T1598" t="s">
        <v>13224</v>
      </c>
      <c r="U1598" t="s">
        <v>227</v>
      </c>
      <c r="V1598" t="s">
        <v>13419</v>
      </c>
      <c r="X1598" t="s">
        <v>228</v>
      </c>
      <c r="Z1598" t="s">
        <v>229</v>
      </c>
      <c r="AA1598" t="s">
        <v>13420</v>
      </c>
      <c r="AG1598" t="s">
        <v>253</v>
      </c>
    </row>
    <row r="1599" spans="1:33">
      <c r="A1599" t="s">
        <v>13421</v>
      </c>
      <c r="B1599">
        <v>85416630</v>
      </c>
      <c r="C1599" t="s">
        <v>13422</v>
      </c>
      <c r="D1599" t="s">
        <v>13423</v>
      </c>
      <c r="E1599" t="s">
        <v>262</v>
      </c>
      <c r="F1599">
        <v>23</v>
      </c>
      <c r="G1599" t="s">
        <v>227</v>
      </c>
      <c r="H1599">
        <v>8298</v>
      </c>
      <c r="I1599" t="s">
        <v>8864</v>
      </c>
      <c r="J1599" t="s">
        <v>8863</v>
      </c>
      <c r="K1599" t="s">
        <v>8865</v>
      </c>
      <c r="L1599">
        <v>20020523</v>
      </c>
      <c r="M1599" t="s">
        <v>13421</v>
      </c>
      <c r="N1599">
        <v>230304</v>
      </c>
      <c r="O1599" t="s">
        <v>13231</v>
      </c>
      <c r="Q1599" t="s">
        <v>248</v>
      </c>
      <c r="S1599" t="s">
        <v>8557</v>
      </c>
      <c r="T1599" t="s">
        <v>4270</v>
      </c>
      <c r="U1599" t="s">
        <v>227</v>
      </c>
      <c r="V1599" t="s">
        <v>13424</v>
      </c>
      <c r="X1599" t="s">
        <v>228</v>
      </c>
      <c r="Z1599" t="s">
        <v>229</v>
      </c>
      <c r="AD1599" t="s">
        <v>227</v>
      </c>
      <c r="AG1599" t="s">
        <v>253</v>
      </c>
    </row>
    <row r="1600" spans="1:33">
      <c r="A1600" t="s">
        <v>13425</v>
      </c>
      <c r="B1600">
        <v>3060211</v>
      </c>
      <c r="C1600" t="s">
        <v>13426</v>
      </c>
      <c r="D1600" t="s">
        <v>13427</v>
      </c>
      <c r="E1600" t="s">
        <v>242</v>
      </c>
      <c r="F1600">
        <v>23</v>
      </c>
      <c r="G1600" t="s">
        <v>227</v>
      </c>
      <c r="H1600">
        <v>8298</v>
      </c>
      <c r="I1600" t="s">
        <v>8864</v>
      </c>
      <c r="J1600" t="s">
        <v>8863</v>
      </c>
      <c r="K1600" t="s">
        <v>8865</v>
      </c>
      <c r="L1600">
        <v>19721230</v>
      </c>
      <c r="M1600" t="s">
        <v>13425</v>
      </c>
      <c r="N1600">
        <v>230304</v>
      </c>
      <c r="Q1600" t="s">
        <v>248</v>
      </c>
      <c r="S1600" t="s">
        <v>8557</v>
      </c>
      <c r="T1600" t="s">
        <v>4270</v>
      </c>
      <c r="U1600" t="s">
        <v>227</v>
      </c>
      <c r="V1600" t="s">
        <v>13424</v>
      </c>
      <c r="X1600" t="s">
        <v>228</v>
      </c>
      <c r="Z1600" t="s">
        <v>229</v>
      </c>
      <c r="AB1600" t="s">
        <v>227</v>
      </c>
      <c r="AD1600" t="s">
        <v>227</v>
      </c>
      <c r="AG1600" t="s">
        <v>253</v>
      </c>
    </row>
    <row r="1601" spans="1:33">
      <c r="A1601" t="s">
        <v>13428</v>
      </c>
      <c r="B1601">
        <v>3036517</v>
      </c>
      <c r="C1601" t="s">
        <v>13429</v>
      </c>
      <c r="D1601" t="s">
        <v>13430</v>
      </c>
      <c r="E1601" t="s">
        <v>242</v>
      </c>
      <c r="F1601">
        <v>23</v>
      </c>
      <c r="G1601" t="s">
        <v>227</v>
      </c>
      <c r="H1601">
        <v>8298</v>
      </c>
      <c r="I1601" t="s">
        <v>8864</v>
      </c>
      <c r="J1601" t="s">
        <v>8863</v>
      </c>
      <c r="K1601" t="s">
        <v>8865</v>
      </c>
      <c r="L1601">
        <v>19671103</v>
      </c>
      <c r="M1601" t="s">
        <v>13428</v>
      </c>
      <c r="N1601">
        <v>230304</v>
      </c>
      <c r="Q1601" t="s">
        <v>248</v>
      </c>
      <c r="S1601" t="s">
        <v>8557</v>
      </c>
      <c r="T1601" t="s">
        <v>13431</v>
      </c>
      <c r="U1601" t="s">
        <v>227</v>
      </c>
      <c r="V1601" t="s">
        <v>13432</v>
      </c>
      <c r="X1601" t="s">
        <v>228</v>
      </c>
      <c r="Z1601" t="s">
        <v>229</v>
      </c>
      <c r="AB1601" t="s">
        <v>227</v>
      </c>
      <c r="AD1601" t="s">
        <v>227</v>
      </c>
      <c r="AG1601" t="s">
        <v>253</v>
      </c>
    </row>
    <row r="1602" spans="1:33">
      <c r="A1602" t="s">
        <v>13433</v>
      </c>
      <c r="B1602">
        <v>3022299</v>
      </c>
      <c r="C1602" t="s">
        <v>13434</v>
      </c>
      <c r="D1602" t="s">
        <v>13435</v>
      </c>
      <c r="E1602" t="s">
        <v>242</v>
      </c>
      <c r="F1602">
        <v>23</v>
      </c>
      <c r="G1602" t="s">
        <v>227</v>
      </c>
      <c r="H1602">
        <v>8298</v>
      </c>
      <c r="I1602" t="s">
        <v>8864</v>
      </c>
      <c r="J1602" t="s">
        <v>8863</v>
      </c>
      <c r="K1602" t="s">
        <v>8865</v>
      </c>
      <c r="L1602">
        <v>19700914</v>
      </c>
      <c r="M1602" t="s">
        <v>13433</v>
      </c>
      <c r="N1602">
        <v>230304</v>
      </c>
      <c r="Q1602" t="s">
        <v>248</v>
      </c>
      <c r="S1602" t="s">
        <v>8557</v>
      </c>
      <c r="T1602" t="s">
        <v>13436</v>
      </c>
      <c r="U1602" t="s">
        <v>227</v>
      </c>
      <c r="V1602" t="s">
        <v>13437</v>
      </c>
      <c r="X1602" t="s">
        <v>228</v>
      </c>
      <c r="Z1602" t="s">
        <v>229</v>
      </c>
      <c r="AA1602" t="s">
        <v>13438</v>
      </c>
      <c r="AB1602" t="s">
        <v>227</v>
      </c>
      <c r="AD1602" t="s">
        <v>227</v>
      </c>
      <c r="AG1602" t="s">
        <v>253</v>
      </c>
    </row>
    <row r="1603" spans="1:33">
      <c r="A1603" t="s">
        <v>13439</v>
      </c>
      <c r="B1603">
        <v>84166025</v>
      </c>
      <c r="C1603" t="s">
        <v>13440</v>
      </c>
      <c r="D1603" t="s">
        <v>13441</v>
      </c>
      <c r="E1603" t="s">
        <v>262</v>
      </c>
      <c r="F1603">
        <v>23</v>
      </c>
      <c r="G1603" t="s">
        <v>227</v>
      </c>
      <c r="H1603">
        <v>8298</v>
      </c>
      <c r="I1603" t="s">
        <v>8864</v>
      </c>
      <c r="J1603" t="s">
        <v>8863</v>
      </c>
      <c r="K1603" t="s">
        <v>8865</v>
      </c>
      <c r="L1603">
        <v>19760404</v>
      </c>
      <c r="M1603" t="s">
        <v>13439</v>
      </c>
      <c r="N1603">
        <v>230304</v>
      </c>
      <c r="Q1603" t="s">
        <v>248</v>
      </c>
      <c r="S1603" t="s">
        <v>8557</v>
      </c>
      <c r="T1603" t="s">
        <v>13442</v>
      </c>
      <c r="U1603" t="s">
        <v>227</v>
      </c>
      <c r="V1603" t="s">
        <v>13443</v>
      </c>
      <c r="X1603" t="s">
        <v>267</v>
      </c>
      <c r="Z1603" t="s">
        <v>229</v>
      </c>
      <c r="AA1603" t="s">
        <v>13444</v>
      </c>
      <c r="AG1603" t="s">
        <v>253</v>
      </c>
    </row>
    <row r="1604" spans="1:33">
      <c r="A1604" t="s">
        <v>13445</v>
      </c>
      <c r="B1604">
        <v>85416327</v>
      </c>
      <c r="C1604" t="s">
        <v>13446</v>
      </c>
      <c r="D1604" t="s">
        <v>13447</v>
      </c>
      <c r="E1604" t="s">
        <v>242</v>
      </c>
      <c r="F1604">
        <v>23</v>
      </c>
      <c r="G1604" t="s">
        <v>227</v>
      </c>
      <c r="H1604">
        <v>8298</v>
      </c>
      <c r="I1604" t="s">
        <v>8864</v>
      </c>
      <c r="J1604" t="s">
        <v>8863</v>
      </c>
      <c r="K1604" t="s">
        <v>8865</v>
      </c>
      <c r="L1604">
        <v>19750522</v>
      </c>
      <c r="M1604" t="s">
        <v>13445</v>
      </c>
      <c r="N1604">
        <v>230304</v>
      </c>
      <c r="Q1604" t="s">
        <v>248</v>
      </c>
      <c r="S1604" t="s">
        <v>8557</v>
      </c>
      <c r="T1604" t="s">
        <v>13442</v>
      </c>
      <c r="U1604" t="s">
        <v>227</v>
      </c>
      <c r="V1604" t="s">
        <v>13443</v>
      </c>
      <c r="X1604" t="s">
        <v>228</v>
      </c>
      <c r="Z1604" t="s">
        <v>229</v>
      </c>
      <c r="AA1604" t="s">
        <v>13444</v>
      </c>
      <c r="AB1604" t="s">
        <v>227</v>
      </c>
      <c r="AD1604" t="s">
        <v>227</v>
      </c>
      <c r="AG1604" t="s">
        <v>253</v>
      </c>
    </row>
    <row r="1605" spans="1:33">
      <c r="A1605" t="s">
        <v>13448</v>
      </c>
      <c r="B1605">
        <v>85416428</v>
      </c>
      <c r="C1605" t="s">
        <v>13449</v>
      </c>
      <c r="D1605" t="s">
        <v>13450</v>
      </c>
      <c r="E1605" t="s">
        <v>262</v>
      </c>
      <c r="F1605">
        <v>23</v>
      </c>
      <c r="G1605" t="s">
        <v>227</v>
      </c>
      <c r="H1605">
        <v>8298</v>
      </c>
      <c r="I1605" t="s">
        <v>8864</v>
      </c>
      <c r="J1605" t="s">
        <v>8863</v>
      </c>
      <c r="K1605" t="s">
        <v>8865</v>
      </c>
      <c r="L1605">
        <v>20020412</v>
      </c>
      <c r="M1605" t="s">
        <v>13448</v>
      </c>
      <c r="N1605">
        <v>230304</v>
      </c>
      <c r="O1605" t="s">
        <v>13158</v>
      </c>
      <c r="Q1605" t="s">
        <v>248</v>
      </c>
      <c r="S1605" t="s">
        <v>8557</v>
      </c>
      <c r="T1605" t="s">
        <v>13442</v>
      </c>
      <c r="U1605" t="s">
        <v>227</v>
      </c>
      <c r="V1605" t="s">
        <v>13443</v>
      </c>
      <c r="X1605" t="s">
        <v>228</v>
      </c>
      <c r="Z1605" t="s">
        <v>229</v>
      </c>
      <c r="AD1605" t="s">
        <v>227</v>
      </c>
      <c r="AG1605" t="s">
        <v>253</v>
      </c>
    </row>
    <row r="1606" spans="1:33">
      <c r="A1606" t="s">
        <v>13451</v>
      </c>
      <c r="B1606">
        <v>85382531</v>
      </c>
      <c r="C1606" t="s">
        <v>13452</v>
      </c>
      <c r="D1606" t="s">
        <v>13453</v>
      </c>
      <c r="E1606" t="s">
        <v>242</v>
      </c>
      <c r="F1606">
        <v>23</v>
      </c>
      <c r="G1606" t="s">
        <v>227</v>
      </c>
      <c r="H1606">
        <v>8298</v>
      </c>
      <c r="I1606" t="s">
        <v>8864</v>
      </c>
      <c r="J1606" t="s">
        <v>8863</v>
      </c>
      <c r="K1606" t="s">
        <v>8865</v>
      </c>
      <c r="L1606">
        <v>20030212</v>
      </c>
      <c r="M1606" t="s">
        <v>13451</v>
      </c>
      <c r="N1606">
        <v>230304</v>
      </c>
      <c r="O1606" t="s">
        <v>13454</v>
      </c>
      <c r="Q1606" t="s">
        <v>248</v>
      </c>
      <c r="S1606" t="s">
        <v>8557</v>
      </c>
      <c r="T1606" t="s">
        <v>7503</v>
      </c>
      <c r="U1606" t="s">
        <v>227</v>
      </c>
      <c r="V1606" t="s">
        <v>13455</v>
      </c>
      <c r="X1606" t="s">
        <v>228</v>
      </c>
      <c r="Z1606" t="s">
        <v>229</v>
      </c>
      <c r="AD1606" t="s">
        <v>227</v>
      </c>
      <c r="AG1606" t="s">
        <v>253</v>
      </c>
    </row>
    <row r="1607" spans="1:33">
      <c r="A1607" t="s">
        <v>13456</v>
      </c>
      <c r="B1607">
        <v>85416529</v>
      </c>
      <c r="C1607" t="s">
        <v>13457</v>
      </c>
      <c r="D1607" t="s">
        <v>13458</v>
      </c>
      <c r="E1607" t="s">
        <v>262</v>
      </c>
      <c r="F1607">
        <v>23</v>
      </c>
      <c r="G1607" t="s">
        <v>227</v>
      </c>
      <c r="H1607">
        <v>8298</v>
      </c>
      <c r="I1607" t="s">
        <v>8864</v>
      </c>
      <c r="J1607" t="s">
        <v>8863</v>
      </c>
      <c r="K1607" t="s">
        <v>8865</v>
      </c>
      <c r="L1607">
        <v>20010515</v>
      </c>
      <c r="M1607" t="s">
        <v>13456</v>
      </c>
      <c r="N1607">
        <v>230304</v>
      </c>
      <c r="O1607" t="s">
        <v>13459</v>
      </c>
      <c r="Q1607" t="s">
        <v>248</v>
      </c>
      <c r="S1607" t="s">
        <v>8557</v>
      </c>
      <c r="T1607" t="s">
        <v>10315</v>
      </c>
      <c r="U1607" t="s">
        <v>227</v>
      </c>
      <c r="V1607" t="s">
        <v>13460</v>
      </c>
      <c r="X1607" t="s">
        <v>228</v>
      </c>
      <c r="Z1607" t="s">
        <v>229</v>
      </c>
      <c r="AG1607" t="s">
        <v>253</v>
      </c>
    </row>
    <row r="1608" spans="1:33">
      <c r="A1608" t="s">
        <v>13461</v>
      </c>
      <c r="B1608">
        <v>3059825</v>
      </c>
      <c r="C1608" t="s">
        <v>13462</v>
      </c>
      <c r="D1608" t="s">
        <v>13463</v>
      </c>
      <c r="E1608" t="s">
        <v>262</v>
      </c>
      <c r="F1608">
        <v>23</v>
      </c>
      <c r="G1608" t="s">
        <v>227</v>
      </c>
      <c r="H1608">
        <v>8298</v>
      </c>
      <c r="I1608" t="s">
        <v>8864</v>
      </c>
      <c r="J1608" t="s">
        <v>8863</v>
      </c>
      <c r="K1608" t="s">
        <v>8865</v>
      </c>
      <c r="L1608">
        <v>19670508</v>
      </c>
      <c r="M1608" t="s">
        <v>13461</v>
      </c>
      <c r="N1608">
        <v>230304</v>
      </c>
      <c r="Q1608" t="s">
        <v>248</v>
      </c>
      <c r="S1608" t="s">
        <v>8557</v>
      </c>
      <c r="T1608" t="s">
        <v>13464</v>
      </c>
      <c r="U1608" t="s">
        <v>227</v>
      </c>
      <c r="V1608" t="s">
        <v>13465</v>
      </c>
      <c r="X1608" t="s">
        <v>267</v>
      </c>
      <c r="Y1608" t="s">
        <v>13466</v>
      </c>
      <c r="Z1608" t="s">
        <v>680</v>
      </c>
      <c r="AG1608" t="s">
        <v>253</v>
      </c>
    </row>
    <row r="1609" spans="1:33">
      <c r="A1609" t="s">
        <v>13467</v>
      </c>
      <c r="B1609">
        <v>64482731</v>
      </c>
      <c r="C1609" t="s">
        <v>13468</v>
      </c>
      <c r="D1609" t="s">
        <v>13469</v>
      </c>
      <c r="E1609" t="s">
        <v>242</v>
      </c>
      <c r="F1609">
        <v>23</v>
      </c>
      <c r="G1609" t="s">
        <v>227</v>
      </c>
      <c r="H1609">
        <v>8298</v>
      </c>
      <c r="I1609" t="s">
        <v>8864</v>
      </c>
      <c r="J1609" t="s">
        <v>8863</v>
      </c>
      <c r="K1609" t="s">
        <v>8865</v>
      </c>
      <c r="L1609">
        <v>20020511</v>
      </c>
      <c r="M1609" t="s">
        <v>13467</v>
      </c>
      <c r="N1609">
        <v>230304</v>
      </c>
      <c r="O1609" t="s">
        <v>13158</v>
      </c>
      <c r="Q1609" t="s">
        <v>248</v>
      </c>
      <c r="S1609" t="s">
        <v>8557</v>
      </c>
      <c r="T1609" t="s">
        <v>13146</v>
      </c>
      <c r="U1609" t="s">
        <v>227</v>
      </c>
      <c r="V1609" t="s">
        <v>13470</v>
      </c>
      <c r="X1609" t="s">
        <v>228</v>
      </c>
      <c r="Z1609" t="s">
        <v>229</v>
      </c>
      <c r="AG1609" t="s">
        <v>253</v>
      </c>
    </row>
    <row r="1610" spans="1:33">
      <c r="A1610" t="s">
        <v>13471</v>
      </c>
      <c r="B1610">
        <v>97201221</v>
      </c>
      <c r="C1610" t="s">
        <v>13472</v>
      </c>
      <c r="D1610" t="s">
        <v>13473</v>
      </c>
      <c r="E1610" t="s">
        <v>242</v>
      </c>
      <c r="F1610">
        <v>23</v>
      </c>
      <c r="G1610" t="s">
        <v>227</v>
      </c>
      <c r="H1610">
        <v>8298</v>
      </c>
      <c r="I1610" t="s">
        <v>8864</v>
      </c>
      <c r="J1610" t="s">
        <v>8863</v>
      </c>
      <c r="K1610" t="s">
        <v>8865</v>
      </c>
      <c r="L1610">
        <v>20030503</v>
      </c>
      <c r="M1610" t="s">
        <v>13471</v>
      </c>
      <c r="N1610">
        <v>230304</v>
      </c>
      <c r="O1610" t="s">
        <v>13124</v>
      </c>
      <c r="Q1610" t="s">
        <v>248</v>
      </c>
      <c r="S1610" t="s">
        <v>8557</v>
      </c>
      <c r="T1610" t="s">
        <v>13474</v>
      </c>
      <c r="U1610" t="s">
        <v>227</v>
      </c>
      <c r="V1610" t="s">
        <v>13475</v>
      </c>
      <c r="X1610" t="s">
        <v>228</v>
      </c>
      <c r="Y1610" t="s">
        <v>13476</v>
      </c>
      <c r="Z1610" t="s">
        <v>680</v>
      </c>
      <c r="AG1610" t="s">
        <v>253</v>
      </c>
    </row>
    <row r="1611" spans="1:33">
      <c r="A1611" t="s">
        <v>13477</v>
      </c>
      <c r="B1611">
        <v>3112512</v>
      </c>
      <c r="C1611" t="s">
        <v>13478</v>
      </c>
      <c r="D1611" t="s">
        <v>13479</v>
      </c>
      <c r="E1611" t="s">
        <v>242</v>
      </c>
      <c r="F1611">
        <v>23</v>
      </c>
      <c r="G1611" t="s">
        <v>227</v>
      </c>
      <c r="H1611">
        <v>8298</v>
      </c>
      <c r="I1611" t="s">
        <v>8864</v>
      </c>
      <c r="J1611" t="s">
        <v>8863</v>
      </c>
      <c r="K1611" t="s">
        <v>8865</v>
      </c>
      <c r="L1611">
        <v>19831010</v>
      </c>
      <c r="M1611" t="s">
        <v>13477</v>
      </c>
      <c r="N1611">
        <v>230304</v>
      </c>
      <c r="Q1611" t="s">
        <v>248</v>
      </c>
      <c r="S1611" t="s">
        <v>8557</v>
      </c>
      <c r="T1611" t="s">
        <v>13480</v>
      </c>
      <c r="U1611" t="s">
        <v>227</v>
      </c>
      <c r="V1611" t="s">
        <v>13481</v>
      </c>
      <c r="X1611" t="s">
        <v>228</v>
      </c>
      <c r="Z1611" t="s">
        <v>229</v>
      </c>
      <c r="AA1611" t="s">
        <v>13482</v>
      </c>
      <c r="AB1611" t="s">
        <v>227</v>
      </c>
      <c r="AD1611" t="s">
        <v>227</v>
      </c>
      <c r="AG1611" t="s">
        <v>253</v>
      </c>
    </row>
    <row r="1612" spans="1:33">
      <c r="A1612" t="s">
        <v>13483</v>
      </c>
      <c r="B1612">
        <v>3059219</v>
      </c>
      <c r="C1612" t="s">
        <v>13484</v>
      </c>
      <c r="D1612" t="s">
        <v>13485</v>
      </c>
      <c r="E1612" t="s">
        <v>262</v>
      </c>
      <c r="F1612">
        <v>23</v>
      </c>
      <c r="G1612" t="s">
        <v>227</v>
      </c>
      <c r="H1612">
        <v>8298</v>
      </c>
      <c r="I1612" t="s">
        <v>8864</v>
      </c>
      <c r="J1612" t="s">
        <v>8863</v>
      </c>
      <c r="K1612" t="s">
        <v>8865</v>
      </c>
      <c r="L1612">
        <v>19630817</v>
      </c>
      <c r="M1612" t="s">
        <v>13483</v>
      </c>
      <c r="N1612">
        <v>230304</v>
      </c>
      <c r="Q1612" t="s">
        <v>248</v>
      </c>
      <c r="S1612" t="s">
        <v>8557</v>
      </c>
      <c r="T1612" t="s">
        <v>13486</v>
      </c>
      <c r="U1612" t="s">
        <v>227</v>
      </c>
      <c r="V1612" t="s">
        <v>13487</v>
      </c>
      <c r="X1612" t="s">
        <v>267</v>
      </c>
      <c r="Y1612" t="s">
        <v>13488</v>
      </c>
      <c r="Z1612" t="s">
        <v>680</v>
      </c>
      <c r="AG1612" t="s">
        <v>253</v>
      </c>
    </row>
    <row r="1613" spans="1:33">
      <c r="A1613" t="s">
        <v>13489</v>
      </c>
      <c r="B1613">
        <v>95508229</v>
      </c>
      <c r="C1613" t="s">
        <v>13490</v>
      </c>
      <c r="D1613" t="s">
        <v>13491</v>
      </c>
      <c r="E1613" t="s">
        <v>262</v>
      </c>
      <c r="F1613">
        <v>23</v>
      </c>
      <c r="G1613" t="s">
        <v>227</v>
      </c>
      <c r="H1613">
        <v>8298</v>
      </c>
      <c r="I1613" t="s">
        <v>8864</v>
      </c>
      <c r="J1613" t="s">
        <v>8863</v>
      </c>
      <c r="K1613" t="s">
        <v>8865</v>
      </c>
      <c r="L1613">
        <v>20030129</v>
      </c>
      <c r="M1613" t="s">
        <v>13489</v>
      </c>
      <c r="N1613">
        <v>230304</v>
      </c>
      <c r="O1613" t="s">
        <v>13492</v>
      </c>
      <c r="Q1613" t="s">
        <v>248</v>
      </c>
      <c r="S1613" t="s">
        <v>8557</v>
      </c>
      <c r="T1613" t="s">
        <v>13493</v>
      </c>
      <c r="U1613" t="s">
        <v>227</v>
      </c>
      <c r="V1613" t="s">
        <v>13494</v>
      </c>
      <c r="X1613" t="s">
        <v>228</v>
      </c>
      <c r="Y1613" t="s">
        <v>13495</v>
      </c>
      <c r="Z1613" t="s">
        <v>680</v>
      </c>
      <c r="AB1613" t="s">
        <v>227</v>
      </c>
      <c r="AG1613" t="s">
        <v>253</v>
      </c>
    </row>
    <row r="1614" spans="1:33">
      <c r="A1614" t="s">
        <v>13496</v>
      </c>
      <c r="B1614">
        <v>3111399</v>
      </c>
      <c r="C1614" t="s">
        <v>13497</v>
      </c>
      <c r="D1614" t="s">
        <v>13498</v>
      </c>
      <c r="E1614" t="s">
        <v>242</v>
      </c>
      <c r="F1614">
        <v>23</v>
      </c>
      <c r="G1614" t="s">
        <v>227</v>
      </c>
      <c r="H1614">
        <v>8298</v>
      </c>
      <c r="I1614" t="s">
        <v>8864</v>
      </c>
      <c r="J1614" t="s">
        <v>8863</v>
      </c>
      <c r="K1614" t="s">
        <v>8865</v>
      </c>
      <c r="L1614">
        <v>19850522</v>
      </c>
      <c r="M1614" t="s">
        <v>13496</v>
      </c>
      <c r="N1614">
        <v>230304</v>
      </c>
      <c r="Q1614" t="s">
        <v>248</v>
      </c>
      <c r="S1614" t="s">
        <v>8557</v>
      </c>
      <c r="T1614" t="s">
        <v>13499</v>
      </c>
      <c r="U1614" t="s">
        <v>227</v>
      </c>
      <c r="V1614" t="s">
        <v>13500</v>
      </c>
      <c r="X1614" t="s">
        <v>267</v>
      </c>
      <c r="Z1614" t="s">
        <v>229</v>
      </c>
      <c r="AG1614" t="s">
        <v>253</v>
      </c>
    </row>
    <row r="1615" spans="1:33">
      <c r="A1615" t="s">
        <v>13501</v>
      </c>
      <c r="B1615">
        <v>3059623</v>
      </c>
      <c r="C1615" t="s">
        <v>13502</v>
      </c>
      <c r="D1615" t="s">
        <v>13503</v>
      </c>
      <c r="E1615" t="s">
        <v>262</v>
      </c>
      <c r="F1615">
        <v>23</v>
      </c>
      <c r="G1615" t="s">
        <v>227</v>
      </c>
      <c r="H1615">
        <v>8298</v>
      </c>
      <c r="I1615" t="s">
        <v>8864</v>
      </c>
      <c r="J1615" t="s">
        <v>8863</v>
      </c>
      <c r="K1615" t="s">
        <v>8865</v>
      </c>
      <c r="L1615">
        <v>19641211</v>
      </c>
      <c r="M1615" t="s">
        <v>13501</v>
      </c>
      <c r="N1615">
        <v>230304</v>
      </c>
      <c r="Q1615" t="s">
        <v>248</v>
      </c>
      <c r="S1615" t="s">
        <v>8557</v>
      </c>
      <c r="T1615" t="s">
        <v>13504</v>
      </c>
      <c r="U1615" t="s">
        <v>227</v>
      </c>
      <c r="V1615" t="s">
        <v>13505</v>
      </c>
      <c r="X1615" t="s">
        <v>267</v>
      </c>
      <c r="Z1615" t="s">
        <v>229</v>
      </c>
      <c r="AG1615" t="s">
        <v>253</v>
      </c>
    </row>
    <row r="1616" spans="1:33">
      <c r="A1616" t="s">
        <v>13506</v>
      </c>
      <c r="B1616">
        <v>3035213</v>
      </c>
      <c r="C1616" t="s">
        <v>13507</v>
      </c>
      <c r="D1616" t="s">
        <v>13508</v>
      </c>
      <c r="E1616" t="s">
        <v>242</v>
      </c>
      <c r="F1616">
        <v>23</v>
      </c>
      <c r="G1616" t="s">
        <v>227</v>
      </c>
      <c r="H1616">
        <v>8298</v>
      </c>
      <c r="I1616" t="s">
        <v>8864</v>
      </c>
      <c r="J1616" t="s">
        <v>8863</v>
      </c>
      <c r="K1616" t="s">
        <v>8865</v>
      </c>
      <c r="L1616">
        <v>19780930</v>
      </c>
      <c r="M1616" t="s">
        <v>13506</v>
      </c>
      <c r="N1616">
        <v>230304</v>
      </c>
      <c r="Q1616" t="s">
        <v>248</v>
      </c>
      <c r="S1616" t="s">
        <v>8557</v>
      </c>
      <c r="T1616" t="s">
        <v>13509</v>
      </c>
      <c r="U1616" t="s">
        <v>227</v>
      </c>
      <c r="V1616" t="s">
        <v>13510</v>
      </c>
      <c r="W1616" t="s">
        <v>13511</v>
      </c>
      <c r="X1616" t="s">
        <v>228</v>
      </c>
      <c r="Y1616" t="s">
        <v>13512</v>
      </c>
      <c r="Z1616" t="s">
        <v>680</v>
      </c>
      <c r="AB1616" t="s">
        <v>227</v>
      </c>
      <c r="AD1616" t="s">
        <v>227</v>
      </c>
      <c r="AG1616" t="s">
        <v>253</v>
      </c>
    </row>
    <row r="1617" spans="1:33">
      <c r="A1617" t="s">
        <v>13513</v>
      </c>
      <c r="B1617">
        <v>10454014</v>
      </c>
      <c r="C1617" t="s">
        <v>13514</v>
      </c>
      <c r="D1617" t="s">
        <v>13515</v>
      </c>
      <c r="E1617" t="s">
        <v>262</v>
      </c>
      <c r="F1617">
        <v>23</v>
      </c>
      <c r="G1617" t="s">
        <v>227</v>
      </c>
      <c r="H1617">
        <v>8298</v>
      </c>
      <c r="I1617" t="s">
        <v>8864</v>
      </c>
      <c r="J1617" t="s">
        <v>8863</v>
      </c>
      <c r="K1617" t="s">
        <v>8865</v>
      </c>
      <c r="L1617">
        <v>19650128</v>
      </c>
      <c r="M1617" t="s">
        <v>13513</v>
      </c>
      <c r="N1617">
        <v>230304</v>
      </c>
      <c r="Q1617" t="s">
        <v>248</v>
      </c>
      <c r="S1617" t="s">
        <v>8557</v>
      </c>
      <c r="T1617" t="s">
        <v>1286</v>
      </c>
      <c r="U1617" t="s">
        <v>227</v>
      </c>
      <c r="V1617" t="s">
        <v>13516</v>
      </c>
      <c r="X1617" t="s">
        <v>228</v>
      </c>
      <c r="Y1617" t="s">
        <v>13517</v>
      </c>
      <c r="Z1617" t="s">
        <v>680</v>
      </c>
      <c r="AA1617" t="s">
        <v>13518</v>
      </c>
      <c r="AB1617" t="s">
        <v>227</v>
      </c>
      <c r="AD1617" t="s">
        <v>227</v>
      </c>
      <c r="AG1617" t="s">
        <v>253</v>
      </c>
    </row>
    <row r="1618" spans="1:33">
      <c r="A1618" t="s">
        <v>13519</v>
      </c>
      <c r="B1618">
        <v>3059522</v>
      </c>
      <c r="C1618" t="s">
        <v>13520</v>
      </c>
      <c r="D1618" t="s">
        <v>13521</v>
      </c>
      <c r="E1618" t="s">
        <v>242</v>
      </c>
      <c r="F1618">
        <v>23</v>
      </c>
      <c r="G1618" t="s">
        <v>227</v>
      </c>
      <c r="H1618">
        <v>8298</v>
      </c>
      <c r="I1618" t="s">
        <v>8864</v>
      </c>
      <c r="J1618" t="s">
        <v>8863</v>
      </c>
      <c r="K1618" t="s">
        <v>8865</v>
      </c>
      <c r="L1618">
        <v>19650905</v>
      </c>
      <c r="M1618" t="s">
        <v>13519</v>
      </c>
      <c r="N1618">
        <v>230304</v>
      </c>
      <c r="Q1618" t="s">
        <v>248</v>
      </c>
      <c r="S1618" t="s">
        <v>8557</v>
      </c>
      <c r="T1618" t="s">
        <v>13190</v>
      </c>
      <c r="U1618" t="s">
        <v>227</v>
      </c>
      <c r="V1618" t="s">
        <v>13522</v>
      </c>
      <c r="X1618" t="s">
        <v>228</v>
      </c>
      <c r="Y1618" t="s">
        <v>13523</v>
      </c>
      <c r="Z1618" t="s">
        <v>680</v>
      </c>
      <c r="AA1618" t="s">
        <v>13524</v>
      </c>
      <c r="AB1618" t="s">
        <v>7890</v>
      </c>
      <c r="AD1618" t="s">
        <v>7890</v>
      </c>
      <c r="AG1618" t="s">
        <v>253</v>
      </c>
    </row>
    <row r="1619" spans="1:33">
      <c r="A1619" t="s">
        <v>13525</v>
      </c>
      <c r="B1619">
        <v>72230317</v>
      </c>
      <c r="C1619" t="s">
        <v>13526</v>
      </c>
      <c r="D1619" t="s">
        <v>13527</v>
      </c>
      <c r="E1619" t="s">
        <v>242</v>
      </c>
      <c r="F1619">
        <v>23</v>
      </c>
      <c r="G1619" t="s">
        <v>227</v>
      </c>
      <c r="H1619">
        <v>26291</v>
      </c>
      <c r="I1619" t="s">
        <v>8882</v>
      </c>
      <c r="J1619" t="s">
        <v>8881</v>
      </c>
      <c r="K1619" t="s">
        <v>8883</v>
      </c>
      <c r="L1619">
        <v>19910917</v>
      </c>
      <c r="M1619" t="s">
        <v>13525</v>
      </c>
      <c r="N1619">
        <v>230375</v>
      </c>
      <c r="Q1619" t="s">
        <v>248</v>
      </c>
      <c r="S1619" t="s">
        <v>8557</v>
      </c>
      <c r="T1619" t="s">
        <v>13528</v>
      </c>
      <c r="U1619" t="s">
        <v>227</v>
      </c>
      <c r="V1619" t="s">
        <v>13529</v>
      </c>
      <c r="X1619" t="s">
        <v>228</v>
      </c>
      <c r="Z1619" t="s">
        <v>229</v>
      </c>
      <c r="AB1619" t="s">
        <v>227</v>
      </c>
      <c r="AC1619" t="s">
        <v>2806</v>
      </c>
      <c r="AG1619" t="s">
        <v>253</v>
      </c>
    </row>
    <row r="1620" spans="1:33">
      <c r="A1620" t="s">
        <v>13530</v>
      </c>
      <c r="B1620">
        <v>56945130</v>
      </c>
      <c r="C1620" t="s">
        <v>13531</v>
      </c>
      <c r="D1620" t="s">
        <v>13532</v>
      </c>
      <c r="E1620" t="s">
        <v>242</v>
      </c>
      <c r="F1620">
        <v>23</v>
      </c>
      <c r="G1620" t="s">
        <v>227</v>
      </c>
      <c r="H1620">
        <v>26291</v>
      </c>
      <c r="I1620" t="s">
        <v>8882</v>
      </c>
      <c r="J1620" t="s">
        <v>8881</v>
      </c>
      <c r="K1620" t="s">
        <v>8883</v>
      </c>
      <c r="L1620">
        <v>19890411</v>
      </c>
      <c r="M1620" t="s">
        <v>13530</v>
      </c>
      <c r="N1620">
        <v>230375</v>
      </c>
      <c r="Q1620" t="s">
        <v>248</v>
      </c>
      <c r="S1620" t="s">
        <v>8557</v>
      </c>
      <c r="T1620" t="s">
        <v>13533</v>
      </c>
      <c r="U1620" t="s">
        <v>227</v>
      </c>
      <c r="V1620" t="s">
        <v>13534</v>
      </c>
      <c r="W1620" t="s">
        <v>13535</v>
      </c>
      <c r="X1620" t="s">
        <v>228</v>
      </c>
      <c r="Z1620" t="s">
        <v>229</v>
      </c>
      <c r="AG1620" t="s">
        <v>253</v>
      </c>
    </row>
    <row r="1621" spans="1:33">
      <c r="A1621" t="s">
        <v>13536</v>
      </c>
      <c r="B1621">
        <v>46001011</v>
      </c>
      <c r="C1621" t="s">
        <v>8887</v>
      </c>
      <c r="D1621" t="s">
        <v>13537</v>
      </c>
      <c r="E1621" t="s">
        <v>242</v>
      </c>
      <c r="F1621">
        <v>23</v>
      </c>
      <c r="G1621" t="s">
        <v>227</v>
      </c>
      <c r="H1621">
        <v>26291</v>
      </c>
      <c r="I1621" t="s">
        <v>8882</v>
      </c>
      <c r="J1621" t="s">
        <v>8881</v>
      </c>
      <c r="K1621" t="s">
        <v>8883</v>
      </c>
      <c r="L1621">
        <v>19891202</v>
      </c>
      <c r="M1621" t="s">
        <v>13536</v>
      </c>
      <c r="N1621">
        <v>230375</v>
      </c>
      <c r="Q1621" t="s">
        <v>248</v>
      </c>
      <c r="S1621" t="s">
        <v>8557</v>
      </c>
      <c r="T1621" t="s">
        <v>3847</v>
      </c>
      <c r="U1621" t="s">
        <v>227</v>
      </c>
      <c r="V1621" t="s">
        <v>13538</v>
      </c>
      <c r="X1621" t="s">
        <v>228</v>
      </c>
      <c r="Z1621" t="s">
        <v>229</v>
      </c>
      <c r="AB1621" t="s">
        <v>227</v>
      </c>
      <c r="AD1621" t="s">
        <v>227</v>
      </c>
      <c r="AG1621" t="s">
        <v>253</v>
      </c>
    </row>
    <row r="1622" spans="1:33">
      <c r="A1622" t="s">
        <v>13539</v>
      </c>
      <c r="B1622">
        <v>72102113</v>
      </c>
      <c r="C1622" t="s">
        <v>13540</v>
      </c>
      <c r="D1622" t="s">
        <v>13541</v>
      </c>
      <c r="E1622" t="s">
        <v>242</v>
      </c>
      <c r="F1622">
        <v>23</v>
      </c>
      <c r="G1622" t="s">
        <v>227</v>
      </c>
      <c r="H1622">
        <v>26291</v>
      </c>
      <c r="I1622" t="s">
        <v>8882</v>
      </c>
      <c r="J1622" t="s">
        <v>8881</v>
      </c>
      <c r="K1622" t="s">
        <v>8883</v>
      </c>
      <c r="L1622">
        <v>19910201</v>
      </c>
      <c r="M1622" t="s">
        <v>13539</v>
      </c>
      <c r="N1622">
        <v>230375</v>
      </c>
      <c r="Q1622" t="s">
        <v>248</v>
      </c>
      <c r="S1622" t="s">
        <v>8557</v>
      </c>
      <c r="T1622" t="s">
        <v>13542</v>
      </c>
      <c r="U1622" t="s">
        <v>227</v>
      </c>
      <c r="V1622" t="s">
        <v>13543</v>
      </c>
      <c r="X1622" t="s">
        <v>228</v>
      </c>
      <c r="Z1622" t="s">
        <v>229</v>
      </c>
      <c r="AC1622" t="s">
        <v>13544</v>
      </c>
      <c r="AG1622" t="s">
        <v>253</v>
      </c>
    </row>
    <row r="1623" spans="1:33">
      <c r="A1623" t="s">
        <v>13545</v>
      </c>
      <c r="B1623">
        <v>58191933</v>
      </c>
      <c r="C1623" t="s">
        <v>13546</v>
      </c>
      <c r="D1623" t="s">
        <v>13547</v>
      </c>
      <c r="E1623" t="s">
        <v>242</v>
      </c>
      <c r="F1623">
        <v>23</v>
      </c>
      <c r="G1623" t="s">
        <v>227</v>
      </c>
      <c r="H1623">
        <v>26291</v>
      </c>
      <c r="I1623" t="s">
        <v>8882</v>
      </c>
      <c r="J1623" t="s">
        <v>8881</v>
      </c>
      <c r="K1623" t="s">
        <v>8883</v>
      </c>
      <c r="L1623">
        <v>19900514</v>
      </c>
      <c r="M1623" t="s">
        <v>13545</v>
      </c>
      <c r="N1623">
        <v>230375</v>
      </c>
      <c r="Q1623" t="s">
        <v>248</v>
      </c>
      <c r="S1623" t="s">
        <v>8557</v>
      </c>
      <c r="T1623" t="s">
        <v>13548</v>
      </c>
      <c r="U1623" t="s">
        <v>227</v>
      </c>
      <c r="V1623" t="s">
        <v>13549</v>
      </c>
      <c r="X1623" t="s">
        <v>228</v>
      </c>
      <c r="Z1623" t="s">
        <v>229</v>
      </c>
      <c r="AG1623" t="s">
        <v>253</v>
      </c>
    </row>
    <row r="1624" spans="1:33">
      <c r="A1624" t="s">
        <v>13550</v>
      </c>
      <c r="B1624">
        <v>72932427</v>
      </c>
      <c r="C1624" t="s">
        <v>13551</v>
      </c>
      <c r="D1624" t="s">
        <v>13552</v>
      </c>
      <c r="E1624" t="s">
        <v>242</v>
      </c>
      <c r="F1624">
        <v>23</v>
      </c>
      <c r="G1624" t="s">
        <v>227</v>
      </c>
      <c r="H1624">
        <v>26291</v>
      </c>
      <c r="I1624" t="s">
        <v>8882</v>
      </c>
      <c r="J1624" t="s">
        <v>8881</v>
      </c>
      <c r="K1624" t="s">
        <v>8883</v>
      </c>
      <c r="L1624">
        <v>19900901</v>
      </c>
      <c r="M1624" t="s">
        <v>13550</v>
      </c>
      <c r="N1624">
        <v>230375</v>
      </c>
      <c r="Q1624" t="s">
        <v>248</v>
      </c>
      <c r="S1624" t="s">
        <v>8557</v>
      </c>
      <c r="T1624" t="s">
        <v>13553</v>
      </c>
      <c r="U1624" t="s">
        <v>227</v>
      </c>
      <c r="V1624" t="s">
        <v>13554</v>
      </c>
      <c r="W1624" t="s">
        <v>13555</v>
      </c>
      <c r="X1624" t="s">
        <v>228</v>
      </c>
      <c r="Z1624" t="s">
        <v>229</v>
      </c>
      <c r="AB1624" t="s">
        <v>227</v>
      </c>
      <c r="AD1624" t="s">
        <v>227</v>
      </c>
      <c r="AG1624" t="s">
        <v>253</v>
      </c>
    </row>
    <row r="1625" spans="1:33">
      <c r="A1625" t="s">
        <v>13556</v>
      </c>
      <c r="B1625">
        <v>60127016</v>
      </c>
      <c r="C1625" t="s">
        <v>13557</v>
      </c>
      <c r="D1625" t="s">
        <v>13558</v>
      </c>
      <c r="E1625" t="s">
        <v>242</v>
      </c>
      <c r="F1625">
        <v>23</v>
      </c>
      <c r="G1625" t="s">
        <v>227</v>
      </c>
      <c r="H1625">
        <v>30306</v>
      </c>
      <c r="I1625" t="s">
        <v>13559</v>
      </c>
      <c r="J1625" t="s">
        <v>13560</v>
      </c>
      <c r="K1625" t="s">
        <v>13559</v>
      </c>
      <c r="L1625">
        <v>19851024</v>
      </c>
      <c r="M1625" t="s">
        <v>13556</v>
      </c>
      <c r="N1625">
        <v>230433</v>
      </c>
      <c r="Q1625" t="s">
        <v>248</v>
      </c>
      <c r="S1625" t="s">
        <v>8557</v>
      </c>
      <c r="T1625" t="s">
        <v>3238</v>
      </c>
      <c r="U1625" t="s">
        <v>227</v>
      </c>
      <c r="V1625" t="s">
        <v>13561</v>
      </c>
      <c r="X1625" t="s">
        <v>228</v>
      </c>
      <c r="Z1625" t="s">
        <v>229</v>
      </c>
      <c r="AG1625" t="s">
        <v>253</v>
      </c>
    </row>
    <row r="1626" spans="1:33">
      <c r="A1626" t="s">
        <v>13562</v>
      </c>
      <c r="B1626">
        <v>60216722</v>
      </c>
      <c r="C1626" t="s">
        <v>13563</v>
      </c>
      <c r="D1626" t="s">
        <v>13564</v>
      </c>
      <c r="E1626" t="s">
        <v>242</v>
      </c>
      <c r="F1626">
        <v>23</v>
      </c>
      <c r="G1626" t="s">
        <v>227</v>
      </c>
      <c r="H1626">
        <v>30306</v>
      </c>
      <c r="I1626" t="s">
        <v>13559</v>
      </c>
      <c r="J1626" t="s">
        <v>13560</v>
      </c>
      <c r="K1626" t="s">
        <v>13559</v>
      </c>
      <c r="L1626">
        <v>19870423</v>
      </c>
      <c r="M1626" t="s">
        <v>13562</v>
      </c>
      <c r="N1626">
        <v>230433</v>
      </c>
      <c r="Q1626" t="s">
        <v>248</v>
      </c>
      <c r="S1626" t="s">
        <v>8557</v>
      </c>
      <c r="T1626" t="s">
        <v>2076</v>
      </c>
      <c r="U1626" t="s">
        <v>227</v>
      </c>
      <c r="V1626" t="s">
        <v>13565</v>
      </c>
      <c r="W1626" t="s">
        <v>13566</v>
      </c>
      <c r="X1626" t="s">
        <v>228</v>
      </c>
      <c r="Z1626" t="s">
        <v>229</v>
      </c>
      <c r="AB1626" t="s">
        <v>227</v>
      </c>
      <c r="AD1626" t="s">
        <v>227</v>
      </c>
      <c r="AG1626" t="s">
        <v>253</v>
      </c>
    </row>
    <row r="1627" spans="1:33">
      <c r="A1627" t="s">
        <v>13567</v>
      </c>
      <c r="B1627">
        <v>3478325</v>
      </c>
      <c r="C1627" t="s">
        <v>13568</v>
      </c>
      <c r="D1627" t="s">
        <v>13569</v>
      </c>
      <c r="E1627" t="s">
        <v>242</v>
      </c>
      <c r="F1627">
        <v>23</v>
      </c>
      <c r="G1627" t="s">
        <v>227</v>
      </c>
      <c r="H1627">
        <v>30306</v>
      </c>
      <c r="I1627" t="s">
        <v>13559</v>
      </c>
      <c r="J1627" t="s">
        <v>13560</v>
      </c>
      <c r="K1627" t="s">
        <v>13559</v>
      </c>
      <c r="L1627">
        <v>19870519</v>
      </c>
      <c r="M1627" t="s">
        <v>13567</v>
      </c>
      <c r="N1627">
        <v>230433</v>
      </c>
      <c r="Q1627" t="s">
        <v>248</v>
      </c>
      <c r="S1627" t="s">
        <v>8557</v>
      </c>
      <c r="T1627" t="s">
        <v>13570</v>
      </c>
      <c r="U1627" t="s">
        <v>227</v>
      </c>
      <c r="V1627" t="s">
        <v>13571</v>
      </c>
      <c r="W1627" t="s">
        <v>13572</v>
      </c>
      <c r="X1627" t="s">
        <v>228</v>
      </c>
      <c r="Y1627" t="s">
        <v>13573</v>
      </c>
      <c r="Z1627" t="s">
        <v>680</v>
      </c>
      <c r="AA1627" t="s">
        <v>13574</v>
      </c>
      <c r="AB1627" t="s">
        <v>227</v>
      </c>
      <c r="AD1627" t="s">
        <v>227</v>
      </c>
      <c r="AG1627" t="s">
        <v>253</v>
      </c>
    </row>
    <row r="1628" spans="1:33">
      <c r="A1628" t="s">
        <v>13575</v>
      </c>
      <c r="B1628">
        <v>85281933</v>
      </c>
      <c r="C1628" t="s">
        <v>13576</v>
      </c>
      <c r="D1628" t="s">
        <v>13577</v>
      </c>
      <c r="E1628" t="s">
        <v>242</v>
      </c>
      <c r="F1628">
        <v>23</v>
      </c>
      <c r="G1628" t="s">
        <v>227</v>
      </c>
      <c r="H1628">
        <v>30306</v>
      </c>
      <c r="I1628" t="s">
        <v>13559</v>
      </c>
      <c r="J1628" t="s">
        <v>13560</v>
      </c>
      <c r="K1628" t="s">
        <v>13559</v>
      </c>
      <c r="L1628">
        <v>19890108</v>
      </c>
      <c r="M1628" t="s">
        <v>13575</v>
      </c>
      <c r="N1628">
        <v>230433</v>
      </c>
      <c r="Q1628" t="s">
        <v>248</v>
      </c>
      <c r="S1628" t="s">
        <v>8557</v>
      </c>
      <c r="T1628" t="s">
        <v>13578</v>
      </c>
      <c r="U1628" t="s">
        <v>227</v>
      </c>
      <c r="V1628" t="s">
        <v>13579</v>
      </c>
      <c r="X1628" t="s">
        <v>228</v>
      </c>
      <c r="Z1628" t="s">
        <v>229</v>
      </c>
      <c r="AA1628">
        <v>9070333105</v>
      </c>
      <c r="AB1628" t="s">
        <v>227</v>
      </c>
      <c r="AD1628" t="s">
        <v>227</v>
      </c>
      <c r="AG1628" t="s">
        <v>253</v>
      </c>
    </row>
    <row r="1629" spans="1:33">
      <c r="A1629" t="s">
        <v>13580</v>
      </c>
      <c r="B1629">
        <v>85287838</v>
      </c>
      <c r="C1629" t="s">
        <v>13581</v>
      </c>
      <c r="D1629" t="s">
        <v>13582</v>
      </c>
      <c r="E1629" t="s">
        <v>262</v>
      </c>
      <c r="F1629">
        <v>23</v>
      </c>
      <c r="G1629" t="s">
        <v>227</v>
      </c>
      <c r="H1629">
        <v>30306</v>
      </c>
      <c r="I1629" t="s">
        <v>13559</v>
      </c>
      <c r="J1629" t="s">
        <v>13560</v>
      </c>
      <c r="K1629" t="s">
        <v>13559</v>
      </c>
      <c r="L1629">
        <v>19870810</v>
      </c>
      <c r="M1629" t="s">
        <v>13580</v>
      </c>
      <c r="N1629">
        <v>230433</v>
      </c>
      <c r="Q1629" t="s">
        <v>248</v>
      </c>
      <c r="S1629" t="s">
        <v>8557</v>
      </c>
      <c r="T1629" t="s">
        <v>13583</v>
      </c>
      <c r="U1629" t="s">
        <v>227</v>
      </c>
      <c r="V1629" t="s">
        <v>13584</v>
      </c>
      <c r="W1629" t="s">
        <v>13585</v>
      </c>
      <c r="X1629" t="s">
        <v>228</v>
      </c>
      <c r="Z1629" t="s">
        <v>229</v>
      </c>
      <c r="AA1629" t="s">
        <v>13586</v>
      </c>
      <c r="AB1629" t="s">
        <v>227</v>
      </c>
      <c r="AD1629" t="s">
        <v>227</v>
      </c>
      <c r="AF1629" t="s">
        <v>13587</v>
      </c>
      <c r="AG1629" t="s">
        <v>253</v>
      </c>
    </row>
    <row r="1630" spans="1:33">
      <c r="A1630" t="s">
        <v>13588</v>
      </c>
      <c r="B1630">
        <v>97365636</v>
      </c>
      <c r="C1630" t="s">
        <v>13589</v>
      </c>
      <c r="D1630" t="s">
        <v>13590</v>
      </c>
      <c r="E1630" t="s">
        <v>262</v>
      </c>
      <c r="F1630">
        <v>23</v>
      </c>
      <c r="G1630" t="s">
        <v>227</v>
      </c>
      <c r="H1630">
        <v>30306</v>
      </c>
      <c r="I1630" t="s">
        <v>13559</v>
      </c>
      <c r="J1630" t="s">
        <v>13560</v>
      </c>
      <c r="K1630" t="s">
        <v>13559</v>
      </c>
      <c r="L1630">
        <v>19880615</v>
      </c>
      <c r="M1630" t="s">
        <v>13588</v>
      </c>
      <c r="N1630">
        <v>230433</v>
      </c>
      <c r="Q1630" t="s">
        <v>248</v>
      </c>
      <c r="S1630" t="s">
        <v>8557</v>
      </c>
      <c r="T1630" t="s">
        <v>6063</v>
      </c>
      <c r="U1630" t="s">
        <v>227</v>
      </c>
      <c r="V1630" t="s">
        <v>13591</v>
      </c>
      <c r="X1630" t="s">
        <v>228</v>
      </c>
      <c r="Y1630" t="s">
        <v>13592</v>
      </c>
      <c r="Z1630" t="s">
        <v>680</v>
      </c>
      <c r="AG1630" t="s">
        <v>253</v>
      </c>
    </row>
    <row r="1631" spans="1:33">
      <c r="A1631" t="s">
        <v>13593</v>
      </c>
      <c r="B1631">
        <v>3478426</v>
      </c>
      <c r="C1631" t="s">
        <v>13594</v>
      </c>
      <c r="D1631" t="s">
        <v>13595</v>
      </c>
      <c r="E1631" t="s">
        <v>242</v>
      </c>
      <c r="F1631">
        <v>23</v>
      </c>
      <c r="G1631" t="s">
        <v>227</v>
      </c>
      <c r="H1631">
        <v>30306</v>
      </c>
      <c r="I1631" t="s">
        <v>13559</v>
      </c>
      <c r="J1631" t="s">
        <v>13560</v>
      </c>
      <c r="K1631" t="s">
        <v>13559</v>
      </c>
      <c r="L1631">
        <v>19870521</v>
      </c>
      <c r="M1631" t="s">
        <v>13593</v>
      </c>
      <c r="N1631">
        <v>230433</v>
      </c>
      <c r="Q1631" t="s">
        <v>248</v>
      </c>
      <c r="S1631" t="s">
        <v>8557</v>
      </c>
      <c r="T1631" t="s">
        <v>1212</v>
      </c>
      <c r="U1631" t="s">
        <v>227</v>
      </c>
      <c r="V1631" t="s">
        <v>13596</v>
      </c>
      <c r="X1631" t="s">
        <v>228</v>
      </c>
      <c r="Y1631" t="s">
        <v>13597</v>
      </c>
      <c r="Z1631" t="s">
        <v>680</v>
      </c>
      <c r="AB1631" t="s">
        <v>778</v>
      </c>
      <c r="AD1631" t="s">
        <v>778</v>
      </c>
      <c r="AG1631" t="s">
        <v>253</v>
      </c>
    </row>
    <row r="1632" spans="1:33">
      <c r="A1632" t="s">
        <v>13598</v>
      </c>
      <c r="B1632">
        <v>63953026</v>
      </c>
      <c r="C1632" t="s">
        <v>13599</v>
      </c>
      <c r="D1632" t="s">
        <v>13600</v>
      </c>
      <c r="E1632" t="s">
        <v>242</v>
      </c>
      <c r="F1632">
        <v>23</v>
      </c>
      <c r="G1632" t="s">
        <v>227</v>
      </c>
      <c r="H1632">
        <v>30306</v>
      </c>
      <c r="I1632" t="s">
        <v>13559</v>
      </c>
      <c r="J1632" t="s">
        <v>13560</v>
      </c>
      <c r="K1632" t="s">
        <v>13559</v>
      </c>
      <c r="L1632">
        <v>19890921</v>
      </c>
      <c r="M1632" t="s">
        <v>13598</v>
      </c>
      <c r="N1632">
        <v>230433</v>
      </c>
      <c r="Q1632" t="s">
        <v>248</v>
      </c>
      <c r="S1632" t="s">
        <v>8557</v>
      </c>
      <c r="T1632" t="s">
        <v>11280</v>
      </c>
      <c r="U1632" t="s">
        <v>227</v>
      </c>
      <c r="V1632" t="s">
        <v>13601</v>
      </c>
      <c r="W1632" t="s">
        <v>13602</v>
      </c>
      <c r="X1632" t="s">
        <v>267</v>
      </c>
      <c r="Z1632" t="s">
        <v>229</v>
      </c>
      <c r="AB1632" t="s">
        <v>227</v>
      </c>
      <c r="AD1632" t="s">
        <v>227</v>
      </c>
      <c r="AG1632" t="s">
        <v>253</v>
      </c>
    </row>
    <row r="1633" spans="1:33">
      <c r="A1633" t="s">
        <v>14332</v>
      </c>
      <c r="B1633">
        <v>39195128</v>
      </c>
      <c r="C1633" t="s">
        <v>14333</v>
      </c>
      <c r="D1633" t="s">
        <v>3401</v>
      </c>
      <c r="E1633" t="s">
        <v>242</v>
      </c>
      <c r="F1633">
        <v>23</v>
      </c>
      <c r="G1633" t="s">
        <v>227</v>
      </c>
      <c r="H1633">
        <v>19104</v>
      </c>
      <c r="I1633" t="s">
        <v>8980</v>
      </c>
      <c r="J1633" t="s">
        <v>8979</v>
      </c>
      <c r="K1633" t="s">
        <v>8980</v>
      </c>
      <c r="L1633">
        <v>19940605</v>
      </c>
      <c r="M1633" t="s">
        <v>14332</v>
      </c>
      <c r="N1633">
        <v>230242</v>
      </c>
      <c r="Q1633" t="s">
        <v>248</v>
      </c>
      <c r="S1633" t="s">
        <v>8557</v>
      </c>
      <c r="T1633" t="s">
        <v>14334</v>
      </c>
      <c r="U1633" t="s">
        <v>227</v>
      </c>
      <c r="V1633" t="s">
        <v>14335</v>
      </c>
      <c r="X1633" t="s">
        <v>228</v>
      </c>
      <c r="Z1633" t="s">
        <v>229</v>
      </c>
      <c r="AB1633" t="s">
        <v>227</v>
      </c>
      <c r="AD1633" t="s">
        <v>227</v>
      </c>
      <c r="AG1633" t="s">
        <v>253</v>
      </c>
    </row>
    <row r="1634" spans="1:33">
      <c r="A1634" t="s">
        <v>14336</v>
      </c>
      <c r="B1634">
        <v>24735526</v>
      </c>
      <c r="C1634" t="s">
        <v>14337</v>
      </c>
      <c r="D1634" t="s">
        <v>14338</v>
      </c>
      <c r="E1634" t="s">
        <v>242</v>
      </c>
      <c r="F1634">
        <v>23</v>
      </c>
      <c r="G1634" t="s">
        <v>227</v>
      </c>
      <c r="H1634">
        <v>19104</v>
      </c>
      <c r="I1634" t="s">
        <v>8980</v>
      </c>
      <c r="J1634" t="s">
        <v>8979</v>
      </c>
      <c r="K1634" t="s">
        <v>8980</v>
      </c>
      <c r="L1634">
        <v>19870821</v>
      </c>
      <c r="M1634" t="s">
        <v>14336</v>
      </c>
      <c r="N1634">
        <v>230242</v>
      </c>
      <c r="Q1634" t="s">
        <v>248</v>
      </c>
      <c r="S1634" t="s">
        <v>8557</v>
      </c>
      <c r="T1634" t="s">
        <v>14339</v>
      </c>
      <c r="U1634" t="s">
        <v>227</v>
      </c>
      <c r="V1634" t="s">
        <v>14340</v>
      </c>
      <c r="X1634" t="s">
        <v>228</v>
      </c>
      <c r="Z1634" t="s">
        <v>229</v>
      </c>
      <c r="AB1634" t="s">
        <v>227</v>
      </c>
      <c r="AD1634" t="s">
        <v>227</v>
      </c>
      <c r="AG1634" t="s">
        <v>253</v>
      </c>
    </row>
    <row r="1635" spans="1:33">
      <c r="A1635" t="s">
        <v>14341</v>
      </c>
      <c r="B1635">
        <v>56253526</v>
      </c>
      <c r="C1635" t="s">
        <v>14342</v>
      </c>
      <c r="D1635" t="s">
        <v>8247</v>
      </c>
      <c r="E1635" t="s">
        <v>242</v>
      </c>
      <c r="F1635">
        <v>23</v>
      </c>
      <c r="G1635" t="s">
        <v>227</v>
      </c>
      <c r="H1635">
        <v>19104</v>
      </c>
      <c r="I1635" t="s">
        <v>8980</v>
      </c>
      <c r="J1635" t="s">
        <v>8979</v>
      </c>
      <c r="K1635" t="s">
        <v>8980</v>
      </c>
      <c r="L1635">
        <v>19930108</v>
      </c>
      <c r="M1635" t="s">
        <v>14341</v>
      </c>
      <c r="N1635">
        <v>230242</v>
      </c>
      <c r="Q1635" t="s">
        <v>248</v>
      </c>
      <c r="S1635" t="s">
        <v>8557</v>
      </c>
      <c r="T1635" t="s">
        <v>14343</v>
      </c>
      <c r="U1635" t="s">
        <v>227</v>
      </c>
      <c r="V1635" t="s">
        <v>14344</v>
      </c>
      <c r="X1635" t="s">
        <v>228</v>
      </c>
      <c r="Z1635" t="s">
        <v>229</v>
      </c>
      <c r="AB1635" t="s">
        <v>227</v>
      </c>
      <c r="AG1635" t="s">
        <v>253</v>
      </c>
    </row>
    <row r="1636" spans="1:33">
      <c r="A1636" t="s">
        <v>14345</v>
      </c>
      <c r="B1636">
        <v>73363426</v>
      </c>
      <c r="C1636" t="s">
        <v>14346</v>
      </c>
      <c r="D1636" t="s">
        <v>14347</v>
      </c>
      <c r="E1636" t="s">
        <v>242</v>
      </c>
      <c r="F1636">
        <v>23</v>
      </c>
      <c r="G1636" t="s">
        <v>227</v>
      </c>
      <c r="H1636">
        <v>19104</v>
      </c>
      <c r="I1636" t="s">
        <v>8980</v>
      </c>
      <c r="J1636" t="s">
        <v>8979</v>
      </c>
      <c r="K1636" t="s">
        <v>8980</v>
      </c>
      <c r="L1636">
        <v>19851228</v>
      </c>
      <c r="M1636" t="s">
        <v>14345</v>
      </c>
      <c r="N1636">
        <v>230242</v>
      </c>
      <c r="Q1636" t="s">
        <v>248</v>
      </c>
      <c r="S1636" t="s">
        <v>8557</v>
      </c>
      <c r="T1636" t="s">
        <v>14348</v>
      </c>
      <c r="U1636" t="s">
        <v>227</v>
      </c>
      <c r="V1636" t="s">
        <v>14349</v>
      </c>
      <c r="W1636" t="s">
        <v>14350</v>
      </c>
      <c r="X1636" t="s">
        <v>267</v>
      </c>
      <c r="Z1636" t="s">
        <v>229</v>
      </c>
      <c r="AB1636" t="s">
        <v>14351</v>
      </c>
      <c r="AD1636" t="s">
        <v>14351</v>
      </c>
      <c r="AG1636" t="s">
        <v>253</v>
      </c>
    </row>
    <row r="1637" spans="1:33">
      <c r="A1637" t="s">
        <v>14352</v>
      </c>
      <c r="B1637">
        <v>3035516</v>
      </c>
      <c r="C1637" t="s">
        <v>14353</v>
      </c>
      <c r="D1637" t="s">
        <v>14354</v>
      </c>
      <c r="E1637" t="s">
        <v>242</v>
      </c>
      <c r="F1637">
        <v>23</v>
      </c>
      <c r="G1637" t="s">
        <v>227</v>
      </c>
      <c r="H1637">
        <v>19104</v>
      </c>
      <c r="I1637" t="s">
        <v>8980</v>
      </c>
      <c r="J1637" t="s">
        <v>8979</v>
      </c>
      <c r="K1637" t="s">
        <v>8980</v>
      </c>
      <c r="L1637">
        <v>19900410</v>
      </c>
      <c r="M1637" t="s">
        <v>14352</v>
      </c>
      <c r="N1637">
        <v>230242</v>
      </c>
      <c r="Q1637" t="s">
        <v>248</v>
      </c>
      <c r="S1637" t="s">
        <v>8557</v>
      </c>
      <c r="T1637" t="s">
        <v>11214</v>
      </c>
      <c r="U1637" t="s">
        <v>227</v>
      </c>
      <c r="V1637" t="s">
        <v>14355</v>
      </c>
      <c r="X1637" t="s">
        <v>228</v>
      </c>
      <c r="Z1637" t="s">
        <v>229</v>
      </c>
      <c r="AB1637" t="s">
        <v>227</v>
      </c>
      <c r="AG1637" t="s">
        <v>253</v>
      </c>
    </row>
    <row r="1638" spans="1:33">
      <c r="A1638" t="s">
        <v>14356</v>
      </c>
      <c r="B1638">
        <v>46011012</v>
      </c>
      <c r="C1638" t="s">
        <v>14357</v>
      </c>
      <c r="D1638" t="s">
        <v>14358</v>
      </c>
      <c r="E1638" t="s">
        <v>262</v>
      </c>
      <c r="F1638">
        <v>23</v>
      </c>
      <c r="G1638" t="s">
        <v>227</v>
      </c>
      <c r="H1638">
        <v>19104</v>
      </c>
      <c r="I1638" t="s">
        <v>8980</v>
      </c>
      <c r="J1638" t="s">
        <v>8979</v>
      </c>
      <c r="K1638" t="s">
        <v>8980</v>
      </c>
      <c r="L1638">
        <v>19871202</v>
      </c>
      <c r="M1638" t="s">
        <v>14356</v>
      </c>
      <c r="N1638">
        <v>230242</v>
      </c>
      <c r="O1638" t="s">
        <v>247</v>
      </c>
      <c r="Q1638" t="s">
        <v>248</v>
      </c>
      <c r="S1638" t="s">
        <v>8557</v>
      </c>
      <c r="T1638" t="s">
        <v>14359</v>
      </c>
      <c r="U1638" t="s">
        <v>227</v>
      </c>
      <c r="V1638" t="s">
        <v>14360</v>
      </c>
      <c r="X1638" t="s">
        <v>267</v>
      </c>
      <c r="Z1638" t="s">
        <v>229</v>
      </c>
      <c r="AG1638" t="s">
        <v>253</v>
      </c>
    </row>
    <row r="1639" spans="1:33">
      <c r="A1639" t="s">
        <v>14361</v>
      </c>
      <c r="B1639">
        <v>39195229</v>
      </c>
      <c r="C1639" t="s">
        <v>14362</v>
      </c>
      <c r="D1639" t="s">
        <v>14363</v>
      </c>
      <c r="E1639" t="s">
        <v>242</v>
      </c>
      <c r="F1639">
        <v>23</v>
      </c>
      <c r="G1639" t="s">
        <v>227</v>
      </c>
      <c r="H1639">
        <v>19104</v>
      </c>
      <c r="I1639" t="s">
        <v>8980</v>
      </c>
      <c r="J1639" t="s">
        <v>8979</v>
      </c>
      <c r="K1639" t="s">
        <v>8980</v>
      </c>
      <c r="L1639">
        <v>19940805</v>
      </c>
      <c r="M1639" t="s">
        <v>14361</v>
      </c>
      <c r="N1639">
        <v>230242</v>
      </c>
      <c r="Q1639" t="s">
        <v>248</v>
      </c>
      <c r="S1639" t="s">
        <v>8557</v>
      </c>
      <c r="T1639" t="s">
        <v>14364</v>
      </c>
      <c r="U1639" t="s">
        <v>227</v>
      </c>
      <c r="V1639" t="s">
        <v>14365</v>
      </c>
      <c r="X1639" t="s">
        <v>228</v>
      </c>
      <c r="Z1639" t="s">
        <v>229</v>
      </c>
      <c r="AB1639" t="s">
        <v>227</v>
      </c>
      <c r="AD1639" t="s">
        <v>227</v>
      </c>
      <c r="AG1639" t="s">
        <v>253</v>
      </c>
    </row>
    <row r="1640" spans="1:33">
      <c r="A1640" t="s">
        <v>14366</v>
      </c>
      <c r="B1640">
        <v>85111521</v>
      </c>
      <c r="C1640" t="s">
        <v>14367</v>
      </c>
      <c r="D1640" t="s">
        <v>14368</v>
      </c>
      <c r="E1640" t="s">
        <v>242</v>
      </c>
      <c r="F1640">
        <v>23</v>
      </c>
      <c r="G1640" t="s">
        <v>227</v>
      </c>
      <c r="H1640">
        <v>19104</v>
      </c>
      <c r="I1640" t="s">
        <v>8980</v>
      </c>
      <c r="J1640" t="s">
        <v>8979</v>
      </c>
      <c r="K1640" t="s">
        <v>8980</v>
      </c>
      <c r="L1640">
        <v>19970806</v>
      </c>
      <c r="M1640" t="s">
        <v>14366</v>
      </c>
      <c r="N1640">
        <v>230242</v>
      </c>
      <c r="Q1640" t="s">
        <v>248</v>
      </c>
      <c r="S1640" t="s">
        <v>8557</v>
      </c>
      <c r="T1640" t="s">
        <v>14369</v>
      </c>
      <c r="U1640" t="s">
        <v>227</v>
      </c>
      <c r="V1640" t="s">
        <v>14370</v>
      </c>
      <c r="X1640" t="s">
        <v>228</v>
      </c>
      <c r="Z1640" t="s">
        <v>229</v>
      </c>
      <c r="AB1640" t="s">
        <v>227</v>
      </c>
      <c r="AD1640" t="s">
        <v>227</v>
      </c>
      <c r="AG1640" t="s">
        <v>253</v>
      </c>
    </row>
    <row r="1641" spans="1:33">
      <c r="A1641" t="s">
        <v>14371</v>
      </c>
      <c r="B1641">
        <v>3034111</v>
      </c>
      <c r="C1641" t="s">
        <v>14372</v>
      </c>
      <c r="D1641" t="s">
        <v>14373</v>
      </c>
      <c r="E1641" t="s">
        <v>242</v>
      </c>
      <c r="F1641">
        <v>23</v>
      </c>
      <c r="G1641" t="s">
        <v>227</v>
      </c>
      <c r="H1641">
        <v>19104</v>
      </c>
      <c r="I1641" t="s">
        <v>8980</v>
      </c>
      <c r="J1641" t="s">
        <v>8979</v>
      </c>
      <c r="K1641" t="s">
        <v>8980</v>
      </c>
      <c r="L1641">
        <v>19860927</v>
      </c>
      <c r="M1641" t="s">
        <v>14371</v>
      </c>
      <c r="N1641">
        <v>230242</v>
      </c>
      <c r="O1641" t="s">
        <v>247</v>
      </c>
      <c r="Q1641" t="s">
        <v>248</v>
      </c>
      <c r="S1641" t="s">
        <v>8557</v>
      </c>
      <c r="T1641" t="s">
        <v>14374</v>
      </c>
      <c r="U1641" t="s">
        <v>227</v>
      </c>
      <c r="V1641" t="s">
        <v>14375</v>
      </c>
      <c r="X1641" t="s">
        <v>267</v>
      </c>
      <c r="Z1641" t="s">
        <v>229</v>
      </c>
      <c r="AB1641" t="s">
        <v>227</v>
      </c>
      <c r="AG1641" t="s">
        <v>253</v>
      </c>
    </row>
    <row r="1642" spans="1:33">
      <c r="A1642" t="s">
        <v>14376</v>
      </c>
      <c r="B1642">
        <v>61344523</v>
      </c>
      <c r="C1642" t="s">
        <v>14377</v>
      </c>
      <c r="D1642" t="s">
        <v>14378</v>
      </c>
      <c r="E1642" t="s">
        <v>262</v>
      </c>
      <c r="F1642">
        <v>23</v>
      </c>
      <c r="G1642" t="s">
        <v>227</v>
      </c>
      <c r="H1642">
        <v>19104</v>
      </c>
      <c r="I1642" t="s">
        <v>8980</v>
      </c>
      <c r="J1642" t="s">
        <v>8979</v>
      </c>
      <c r="K1642" t="s">
        <v>8980</v>
      </c>
      <c r="L1642">
        <v>19891011</v>
      </c>
      <c r="M1642" t="s">
        <v>14376</v>
      </c>
      <c r="N1642">
        <v>230242</v>
      </c>
      <c r="Q1642" t="s">
        <v>248</v>
      </c>
      <c r="S1642" t="s">
        <v>8557</v>
      </c>
      <c r="T1642" t="s">
        <v>14379</v>
      </c>
      <c r="U1642" t="s">
        <v>227</v>
      </c>
      <c r="V1642" t="s">
        <v>14380</v>
      </c>
      <c r="W1642" t="s">
        <v>14381</v>
      </c>
      <c r="X1642" t="s">
        <v>267</v>
      </c>
      <c r="Z1642" t="s">
        <v>229</v>
      </c>
      <c r="AB1642" t="s">
        <v>7890</v>
      </c>
      <c r="AD1642" t="s">
        <v>7890</v>
      </c>
      <c r="AG1642" t="s">
        <v>253</v>
      </c>
    </row>
    <row r="1643" spans="1:33">
      <c r="A1643" t="s">
        <v>14382</v>
      </c>
      <c r="B1643">
        <v>3034515</v>
      </c>
      <c r="C1643" t="s">
        <v>14383</v>
      </c>
      <c r="D1643" t="s">
        <v>6387</v>
      </c>
      <c r="E1643" t="s">
        <v>242</v>
      </c>
      <c r="F1643">
        <v>23</v>
      </c>
      <c r="G1643" t="s">
        <v>227</v>
      </c>
      <c r="H1643">
        <v>19104</v>
      </c>
      <c r="I1643" t="s">
        <v>8980</v>
      </c>
      <c r="J1643" t="s">
        <v>8979</v>
      </c>
      <c r="K1643" t="s">
        <v>8980</v>
      </c>
      <c r="L1643">
        <v>19781219</v>
      </c>
      <c r="M1643" t="s">
        <v>14382</v>
      </c>
      <c r="N1643">
        <v>230242</v>
      </c>
      <c r="Q1643" t="s">
        <v>248</v>
      </c>
      <c r="S1643" t="s">
        <v>8557</v>
      </c>
      <c r="T1643" t="s">
        <v>13946</v>
      </c>
      <c r="U1643" t="s">
        <v>227</v>
      </c>
      <c r="V1643" t="s">
        <v>14384</v>
      </c>
      <c r="X1643" t="s">
        <v>267</v>
      </c>
      <c r="Z1643" t="s">
        <v>229</v>
      </c>
      <c r="AB1643" t="s">
        <v>227</v>
      </c>
      <c r="AG1643" t="s">
        <v>253</v>
      </c>
    </row>
    <row r="1644" spans="1:33">
      <c r="A1644" t="s">
        <v>14385</v>
      </c>
      <c r="B1644">
        <v>3035617</v>
      </c>
      <c r="C1644" t="s">
        <v>14386</v>
      </c>
      <c r="D1644" t="s">
        <v>14387</v>
      </c>
      <c r="E1644" t="s">
        <v>242</v>
      </c>
      <c r="F1644">
        <v>23</v>
      </c>
      <c r="G1644" t="s">
        <v>227</v>
      </c>
      <c r="H1644">
        <v>19104</v>
      </c>
      <c r="I1644" t="s">
        <v>8980</v>
      </c>
      <c r="J1644" t="s">
        <v>8979</v>
      </c>
      <c r="K1644" t="s">
        <v>8980</v>
      </c>
      <c r="L1644">
        <v>19711210</v>
      </c>
      <c r="M1644" t="s">
        <v>14385</v>
      </c>
      <c r="N1644">
        <v>230242</v>
      </c>
      <c r="O1644" t="s">
        <v>247</v>
      </c>
      <c r="Q1644" t="s">
        <v>248</v>
      </c>
      <c r="S1644" t="s">
        <v>8557</v>
      </c>
      <c r="T1644" t="s">
        <v>14388</v>
      </c>
      <c r="U1644" t="s">
        <v>227</v>
      </c>
      <c r="V1644" t="s">
        <v>14389</v>
      </c>
      <c r="X1644" t="s">
        <v>267</v>
      </c>
      <c r="Z1644" t="s">
        <v>229</v>
      </c>
      <c r="AB1644" t="s">
        <v>227</v>
      </c>
      <c r="AG1644" t="s">
        <v>253</v>
      </c>
    </row>
    <row r="1645" spans="1:33">
      <c r="A1645" t="s">
        <v>14390</v>
      </c>
      <c r="B1645">
        <v>3034313</v>
      </c>
      <c r="C1645" t="s">
        <v>8983</v>
      </c>
      <c r="D1645" t="s">
        <v>14391</v>
      </c>
      <c r="E1645" t="s">
        <v>242</v>
      </c>
      <c r="F1645">
        <v>23</v>
      </c>
      <c r="G1645" t="s">
        <v>227</v>
      </c>
      <c r="H1645">
        <v>19104</v>
      </c>
      <c r="I1645" t="s">
        <v>8980</v>
      </c>
      <c r="J1645" t="s">
        <v>8979</v>
      </c>
      <c r="K1645" t="s">
        <v>8980</v>
      </c>
      <c r="L1645">
        <v>19770314</v>
      </c>
      <c r="M1645" t="s">
        <v>14390</v>
      </c>
      <c r="N1645">
        <v>230242</v>
      </c>
      <c r="Q1645" t="s">
        <v>248</v>
      </c>
      <c r="S1645" t="s">
        <v>8557</v>
      </c>
      <c r="T1645" t="s">
        <v>8981</v>
      </c>
      <c r="U1645" t="s">
        <v>227</v>
      </c>
      <c r="V1645" t="s">
        <v>8987</v>
      </c>
      <c r="X1645" t="s">
        <v>228</v>
      </c>
      <c r="Y1645" t="s">
        <v>14392</v>
      </c>
      <c r="Z1645" t="s">
        <v>680</v>
      </c>
      <c r="AB1645" t="s">
        <v>227</v>
      </c>
      <c r="AG1645" t="s">
        <v>253</v>
      </c>
    </row>
    <row r="1646" spans="1:33">
      <c r="A1646" t="s">
        <v>14393</v>
      </c>
      <c r="B1646">
        <v>10473621</v>
      </c>
      <c r="C1646" t="s">
        <v>14394</v>
      </c>
      <c r="D1646" t="s">
        <v>14395</v>
      </c>
      <c r="E1646" t="s">
        <v>242</v>
      </c>
      <c r="F1646">
        <v>23</v>
      </c>
      <c r="G1646" t="s">
        <v>227</v>
      </c>
      <c r="H1646">
        <v>19104</v>
      </c>
      <c r="I1646" t="s">
        <v>8980</v>
      </c>
      <c r="J1646" t="s">
        <v>8979</v>
      </c>
      <c r="K1646" t="s">
        <v>8980</v>
      </c>
      <c r="L1646">
        <v>19840707</v>
      </c>
      <c r="M1646" t="s">
        <v>14393</v>
      </c>
      <c r="N1646">
        <v>230242</v>
      </c>
      <c r="Q1646" t="s">
        <v>248</v>
      </c>
      <c r="S1646" t="s">
        <v>8557</v>
      </c>
      <c r="T1646" t="s">
        <v>10386</v>
      </c>
      <c r="U1646" t="s">
        <v>227</v>
      </c>
      <c r="V1646" t="s">
        <v>14396</v>
      </c>
      <c r="W1646" t="s">
        <v>14397</v>
      </c>
      <c r="X1646" t="s">
        <v>267</v>
      </c>
      <c r="Z1646" t="s">
        <v>229</v>
      </c>
      <c r="AB1646" t="s">
        <v>778</v>
      </c>
      <c r="AC1646" t="s">
        <v>7796</v>
      </c>
      <c r="AD1646" t="s">
        <v>778</v>
      </c>
      <c r="AG1646" t="s">
        <v>253</v>
      </c>
    </row>
    <row r="1647" spans="1:33">
      <c r="A1647" t="s">
        <v>14398</v>
      </c>
      <c r="B1647">
        <v>3033817</v>
      </c>
      <c r="C1647" t="s">
        <v>14399</v>
      </c>
      <c r="D1647" t="s">
        <v>14400</v>
      </c>
      <c r="E1647" t="s">
        <v>242</v>
      </c>
      <c r="F1647">
        <v>23</v>
      </c>
      <c r="G1647" t="s">
        <v>227</v>
      </c>
      <c r="H1647">
        <v>19104</v>
      </c>
      <c r="I1647" t="s">
        <v>8980</v>
      </c>
      <c r="J1647" t="s">
        <v>8979</v>
      </c>
      <c r="K1647" t="s">
        <v>8980</v>
      </c>
      <c r="L1647">
        <v>19630805</v>
      </c>
      <c r="M1647" t="s">
        <v>14398</v>
      </c>
      <c r="N1647">
        <v>230242</v>
      </c>
      <c r="Q1647" t="s">
        <v>248</v>
      </c>
      <c r="S1647" t="s">
        <v>8557</v>
      </c>
      <c r="T1647" t="s">
        <v>14401</v>
      </c>
      <c r="U1647" t="s">
        <v>227</v>
      </c>
      <c r="V1647" t="s">
        <v>14402</v>
      </c>
      <c r="X1647" t="s">
        <v>267</v>
      </c>
      <c r="Z1647" t="s">
        <v>229</v>
      </c>
      <c r="AB1647" t="s">
        <v>227</v>
      </c>
      <c r="AG1647" t="s">
        <v>253</v>
      </c>
    </row>
    <row r="1648" spans="1:33">
      <c r="A1648" t="s">
        <v>14403</v>
      </c>
      <c r="B1648">
        <v>81896335</v>
      </c>
      <c r="C1648" t="s">
        <v>14404</v>
      </c>
      <c r="D1648" t="s">
        <v>14405</v>
      </c>
      <c r="E1648" t="s">
        <v>242</v>
      </c>
      <c r="F1648">
        <v>23</v>
      </c>
      <c r="G1648" t="s">
        <v>227</v>
      </c>
      <c r="H1648">
        <v>19104</v>
      </c>
      <c r="I1648" t="s">
        <v>8980</v>
      </c>
      <c r="J1648" t="s">
        <v>8979</v>
      </c>
      <c r="K1648" t="s">
        <v>8980</v>
      </c>
      <c r="L1648">
        <v>19761218</v>
      </c>
      <c r="M1648" t="s">
        <v>14403</v>
      </c>
      <c r="N1648">
        <v>230242</v>
      </c>
      <c r="Q1648" t="s">
        <v>248</v>
      </c>
      <c r="S1648" t="s">
        <v>8557</v>
      </c>
      <c r="T1648" t="s">
        <v>14406</v>
      </c>
      <c r="U1648" t="s">
        <v>227</v>
      </c>
      <c r="V1648" t="s">
        <v>14407</v>
      </c>
      <c r="X1648" t="s">
        <v>228</v>
      </c>
      <c r="Z1648" t="s">
        <v>229</v>
      </c>
      <c r="AB1648" t="s">
        <v>227</v>
      </c>
      <c r="AD1648" t="s">
        <v>227</v>
      </c>
      <c r="AG1648" t="s">
        <v>253</v>
      </c>
    </row>
    <row r="1649" spans="1:33">
      <c r="A1649" t="s">
        <v>14408</v>
      </c>
      <c r="B1649">
        <v>3033918</v>
      </c>
      <c r="C1649" t="s">
        <v>14409</v>
      </c>
      <c r="D1649" t="s">
        <v>14410</v>
      </c>
      <c r="E1649" t="s">
        <v>242</v>
      </c>
      <c r="F1649">
        <v>23</v>
      </c>
      <c r="G1649" t="s">
        <v>227</v>
      </c>
      <c r="H1649">
        <v>19104</v>
      </c>
      <c r="I1649" t="s">
        <v>8980</v>
      </c>
      <c r="J1649" t="s">
        <v>8979</v>
      </c>
      <c r="K1649" t="s">
        <v>8980</v>
      </c>
      <c r="L1649">
        <v>19840823</v>
      </c>
      <c r="M1649" t="s">
        <v>14408</v>
      </c>
      <c r="N1649">
        <v>230242</v>
      </c>
      <c r="Q1649" t="s">
        <v>248</v>
      </c>
      <c r="S1649" t="s">
        <v>8557</v>
      </c>
      <c r="T1649" t="s">
        <v>14411</v>
      </c>
      <c r="U1649" t="s">
        <v>227</v>
      </c>
      <c r="V1649" t="s">
        <v>14412</v>
      </c>
      <c r="X1649" t="s">
        <v>267</v>
      </c>
      <c r="Z1649" t="s">
        <v>229</v>
      </c>
      <c r="AB1649" t="s">
        <v>227</v>
      </c>
      <c r="AG1649" t="s">
        <v>253</v>
      </c>
    </row>
    <row r="1650" spans="1:33">
      <c r="A1650" t="s">
        <v>14413</v>
      </c>
      <c r="B1650">
        <v>39194329</v>
      </c>
      <c r="C1650" t="s">
        <v>14414</v>
      </c>
      <c r="D1650" t="s">
        <v>14415</v>
      </c>
      <c r="E1650" t="s">
        <v>242</v>
      </c>
      <c r="F1650">
        <v>23</v>
      </c>
      <c r="G1650" t="s">
        <v>227</v>
      </c>
      <c r="H1650">
        <v>19104</v>
      </c>
      <c r="I1650" t="s">
        <v>8980</v>
      </c>
      <c r="J1650" t="s">
        <v>8979</v>
      </c>
      <c r="K1650" t="s">
        <v>8980</v>
      </c>
      <c r="L1650">
        <v>19930821</v>
      </c>
      <c r="M1650" t="s">
        <v>14413</v>
      </c>
      <c r="N1650">
        <v>230242</v>
      </c>
      <c r="Q1650" t="s">
        <v>248</v>
      </c>
      <c r="S1650" t="s">
        <v>8557</v>
      </c>
      <c r="T1650" t="s">
        <v>14416</v>
      </c>
      <c r="U1650" t="s">
        <v>227</v>
      </c>
      <c r="V1650" t="s">
        <v>14417</v>
      </c>
      <c r="W1650" t="s">
        <v>14418</v>
      </c>
      <c r="X1650" t="s">
        <v>228</v>
      </c>
      <c r="Z1650" t="s">
        <v>229</v>
      </c>
      <c r="AB1650" t="s">
        <v>227</v>
      </c>
      <c r="AG1650" t="s">
        <v>253</v>
      </c>
    </row>
    <row r="1651" spans="1:33">
      <c r="A1651" t="s">
        <v>14419</v>
      </c>
      <c r="B1651">
        <v>55842226</v>
      </c>
      <c r="C1651" t="s">
        <v>14420</v>
      </c>
      <c r="D1651" t="s">
        <v>14421</v>
      </c>
      <c r="E1651" t="s">
        <v>242</v>
      </c>
      <c r="F1651">
        <v>23</v>
      </c>
      <c r="G1651" t="s">
        <v>227</v>
      </c>
      <c r="H1651">
        <v>8193</v>
      </c>
      <c r="I1651" t="s">
        <v>9001</v>
      </c>
      <c r="J1651" t="s">
        <v>9000</v>
      </c>
      <c r="K1651" t="s">
        <v>9001</v>
      </c>
      <c r="L1651">
        <v>19650508</v>
      </c>
      <c r="M1651" t="s">
        <v>14419</v>
      </c>
      <c r="N1651">
        <v>230061</v>
      </c>
      <c r="O1651" t="s">
        <v>247</v>
      </c>
      <c r="Q1651" t="s">
        <v>248</v>
      </c>
      <c r="S1651" t="s">
        <v>8557</v>
      </c>
      <c r="T1651" t="s">
        <v>11214</v>
      </c>
      <c r="U1651" t="s">
        <v>227</v>
      </c>
      <c r="V1651" t="s">
        <v>14422</v>
      </c>
      <c r="W1651">
        <v>37533</v>
      </c>
      <c r="X1651" t="s">
        <v>267</v>
      </c>
      <c r="Z1651" t="s">
        <v>229</v>
      </c>
      <c r="AB1651" t="s">
        <v>227</v>
      </c>
      <c r="AD1651" t="s">
        <v>227</v>
      </c>
      <c r="AG1651" t="s">
        <v>253</v>
      </c>
    </row>
    <row r="1652" spans="1:33">
      <c r="A1652" t="s">
        <v>14423</v>
      </c>
      <c r="B1652">
        <v>85413122</v>
      </c>
      <c r="C1652" t="s">
        <v>14424</v>
      </c>
      <c r="D1652" t="s">
        <v>14425</v>
      </c>
      <c r="E1652" t="s">
        <v>242</v>
      </c>
      <c r="F1652">
        <v>23</v>
      </c>
      <c r="G1652" t="s">
        <v>227</v>
      </c>
      <c r="H1652">
        <v>8193</v>
      </c>
      <c r="I1652" t="s">
        <v>9001</v>
      </c>
      <c r="J1652" t="s">
        <v>9000</v>
      </c>
      <c r="K1652" t="s">
        <v>9001</v>
      </c>
      <c r="L1652">
        <v>19780721</v>
      </c>
      <c r="M1652" t="s">
        <v>14423</v>
      </c>
      <c r="N1652">
        <v>230061</v>
      </c>
      <c r="O1652" t="s">
        <v>247</v>
      </c>
      <c r="Q1652" t="s">
        <v>248</v>
      </c>
      <c r="S1652" t="s">
        <v>8557</v>
      </c>
      <c r="T1652" t="s">
        <v>14426</v>
      </c>
      <c r="U1652" t="s">
        <v>227</v>
      </c>
      <c r="V1652" t="s">
        <v>14427</v>
      </c>
      <c r="W1652" t="s">
        <v>14428</v>
      </c>
      <c r="X1652" t="s">
        <v>267</v>
      </c>
      <c r="Z1652" t="s">
        <v>229</v>
      </c>
      <c r="AG1652" t="s">
        <v>253</v>
      </c>
    </row>
    <row r="1653" spans="1:33">
      <c r="A1653" t="s">
        <v>14429</v>
      </c>
      <c r="B1653">
        <v>4462622</v>
      </c>
      <c r="C1653" t="s">
        <v>14430</v>
      </c>
      <c r="D1653" t="s">
        <v>14431</v>
      </c>
      <c r="E1653" t="s">
        <v>242</v>
      </c>
      <c r="F1653">
        <v>23</v>
      </c>
      <c r="G1653" t="s">
        <v>227</v>
      </c>
      <c r="H1653">
        <v>8193</v>
      </c>
      <c r="I1653" t="s">
        <v>9001</v>
      </c>
      <c r="J1653" t="s">
        <v>9000</v>
      </c>
      <c r="K1653" t="s">
        <v>9001</v>
      </c>
      <c r="L1653">
        <v>19651010</v>
      </c>
      <c r="M1653" t="s">
        <v>14429</v>
      </c>
      <c r="N1653">
        <v>230061</v>
      </c>
      <c r="O1653" t="s">
        <v>247</v>
      </c>
      <c r="Q1653" t="s">
        <v>248</v>
      </c>
      <c r="S1653" t="s">
        <v>8557</v>
      </c>
      <c r="T1653" t="s">
        <v>9002</v>
      </c>
      <c r="U1653" t="s">
        <v>227</v>
      </c>
      <c r="V1653" t="s">
        <v>14432</v>
      </c>
      <c r="X1653" t="s">
        <v>349</v>
      </c>
      <c r="Z1653" t="s">
        <v>229</v>
      </c>
      <c r="AG1653" t="s">
        <v>253</v>
      </c>
    </row>
    <row r="1654" spans="1:33">
      <c r="A1654" t="s">
        <v>14433</v>
      </c>
      <c r="B1654">
        <v>3583423</v>
      </c>
      <c r="C1654" t="s">
        <v>14434</v>
      </c>
      <c r="D1654" t="s">
        <v>14435</v>
      </c>
      <c r="E1654" t="s">
        <v>242</v>
      </c>
      <c r="F1654">
        <v>23</v>
      </c>
      <c r="G1654" t="s">
        <v>227</v>
      </c>
      <c r="H1654">
        <v>8193</v>
      </c>
      <c r="I1654" t="s">
        <v>9001</v>
      </c>
      <c r="J1654" t="s">
        <v>9000</v>
      </c>
      <c r="K1654" t="s">
        <v>9001</v>
      </c>
      <c r="L1654">
        <v>19331030</v>
      </c>
      <c r="M1654" t="s">
        <v>14433</v>
      </c>
      <c r="N1654">
        <v>230061</v>
      </c>
      <c r="O1654" t="s">
        <v>247</v>
      </c>
      <c r="Q1654" t="s">
        <v>248</v>
      </c>
      <c r="S1654" t="s">
        <v>8557</v>
      </c>
      <c r="T1654" t="s">
        <v>14436</v>
      </c>
      <c r="U1654" t="s">
        <v>227</v>
      </c>
      <c r="V1654" t="s">
        <v>14437</v>
      </c>
      <c r="X1654" t="s">
        <v>343</v>
      </c>
      <c r="Z1654" t="s">
        <v>229</v>
      </c>
      <c r="AG1654" t="s">
        <v>253</v>
      </c>
    </row>
    <row r="1655" spans="1:33">
      <c r="A1655" t="s">
        <v>14438</v>
      </c>
      <c r="B1655">
        <v>3979533</v>
      </c>
      <c r="C1655" t="s">
        <v>14439</v>
      </c>
      <c r="D1655" t="s">
        <v>14440</v>
      </c>
      <c r="E1655" t="s">
        <v>242</v>
      </c>
      <c r="F1655">
        <v>23</v>
      </c>
      <c r="G1655" t="s">
        <v>227</v>
      </c>
      <c r="H1655">
        <v>8193</v>
      </c>
      <c r="I1655" t="s">
        <v>9001</v>
      </c>
      <c r="J1655" t="s">
        <v>9000</v>
      </c>
      <c r="K1655" t="s">
        <v>9001</v>
      </c>
      <c r="L1655">
        <v>19650103</v>
      </c>
      <c r="M1655" t="s">
        <v>14438</v>
      </c>
      <c r="N1655">
        <v>230061</v>
      </c>
      <c r="O1655" t="s">
        <v>247</v>
      </c>
      <c r="Q1655" t="s">
        <v>248</v>
      </c>
      <c r="S1655" t="s">
        <v>8557</v>
      </c>
      <c r="T1655" t="s">
        <v>14441</v>
      </c>
      <c r="U1655" t="s">
        <v>227</v>
      </c>
      <c r="V1655" t="s">
        <v>14442</v>
      </c>
      <c r="X1655" t="s">
        <v>349</v>
      </c>
      <c r="Z1655" t="s">
        <v>229</v>
      </c>
      <c r="AG1655" t="s">
        <v>253</v>
      </c>
    </row>
    <row r="1656" spans="1:33">
      <c r="A1656" t="s">
        <v>14443</v>
      </c>
      <c r="B1656">
        <v>4460418</v>
      </c>
      <c r="C1656" t="s">
        <v>14444</v>
      </c>
      <c r="D1656" t="s">
        <v>14445</v>
      </c>
      <c r="E1656" t="s">
        <v>242</v>
      </c>
      <c r="F1656">
        <v>23</v>
      </c>
      <c r="G1656" t="s">
        <v>227</v>
      </c>
      <c r="H1656">
        <v>8193</v>
      </c>
      <c r="I1656" t="s">
        <v>9001</v>
      </c>
      <c r="J1656" t="s">
        <v>9000</v>
      </c>
      <c r="K1656" t="s">
        <v>9001</v>
      </c>
      <c r="L1656">
        <v>19590807</v>
      </c>
      <c r="M1656" t="s">
        <v>14443</v>
      </c>
      <c r="N1656">
        <v>230061</v>
      </c>
      <c r="O1656" t="s">
        <v>247</v>
      </c>
      <c r="Q1656" t="s">
        <v>248</v>
      </c>
      <c r="S1656" t="s">
        <v>8557</v>
      </c>
      <c r="T1656" t="s">
        <v>14446</v>
      </c>
      <c r="U1656" t="s">
        <v>227</v>
      </c>
      <c r="V1656" t="s">
        <v>14447</v>
      </c>
      <c r="X1656" t="s">
        <v>349</v>
      </c>
      <c r="Z1656" t="s">
        <v>229</v>
      </c>
      <c r="AB1656" t="s">
        <v>227</v>
      </c>
      <c r="AD1656" t="s">
        <v>227</v>
      </c>
      <c r="AG1656" t="s">
        <v>253</v>
      </c>
    </row>
    <row r="1657" spans="1:33">
      <c r="A1657" t="s">
        <v>14448</v>
      </c>
      <c r="B1657">
        <v>3614317</v>
      </c>
      <c r="C1657" t="s">
        <v>14449</v>
      </c>
      <c r="D1657" t="s">
        <v>14450</v>
      </c>
      <c r="E1657" t="s">
        <v>242</v>
      </c>
      <c r="F1657">
        <v>23</v>
      </c>
      <c r="G1657" t="s">
        <v>227</v>
      </c>
      <c r="H1657">
        <v>8193</v>
      </c>
      <c r="I1657" t="s">
        <v>9001</v>
      </c>
      <c r="J1657" t="s">
        <v>9000</v>
      </c>
      <c r="K1657" t="s">
        <v>9001</v>
      </c>
      <c r="L1657">
        <v>19431109</v>
      </c>
      <c r="M1657" t="s">
        <v>14448</v>
      </c>
      <c r="N1657">
        <v>230061</v>
      </c>
      <c r="O1657" t="s">
        <v>247</v>
      </c>
      <c r="Q1657" t="s">
        <v>248</v>
      </c>
      <c r="S1657" t="s">
        <v>8557</v>
      </c>
      <c r="T1657" t="s">
        <v>14451</v>
      </c>
      <c r="U1657" t="s">
        <v>227</v>
      </c>
      <c r="V1657" t="s">
        <v>14452</v>
      </c>
      <c r="X1657" t="s">
        <v>343</v>
      </c>
      <c r="Z1657" t="s">
        <v>229</v>
      </c>
      <c r="AG1657" t="s">
        <v>253</v>
      </c>
    </row>
    <row r="1658" spans="1:33">
      <c r="A1658" t="s">
        <v>14453</v>
      </c>
      <c r="B1658">
        <v>3983124</v>
      </c>
      <c r="C1658" t="s">
        <v>14454</v>
      </c>
      <c r="D1658" t="s">
        <v>14455</v>
      </c>
      <c r="E1658" t="s">
        <v>242</v>
      </c>
      <c r="F1658">
        <v>23</v>
      </c>
      <c r="G1658" t="s">
        <v>227</v>
      </c>
      <c r="H1658">
        <v>8193</v>
      </c>
      <c r="I1658" t="s">
        <v>9001</v>
      </c>
      <c r="J1658" t="s">
        <v>9000</v>
      </c>
      <c r="K1658" t="s">
        <v>9001</v>
      </c>
      <c r="L1658">
        <v>19720902</v>
      </c>
      <c r="M1658" t="s">
        <v>14453</v>
      </c>
      <c r="N1658">
        <v>230061</v>
      </c>
      <c r="O1658" t="s">
        <v>247</v>
      </c>
      <c r="Q1658" t="s">
        <v>248</v>
      </c>
      <c r="S1658" t="s">
        <v>8557</v>
      </c>
      <c r="T1658" t="s">
        <v>14456</v>
      </c>
      <c r="U1658" t="s">
        <v>227</v>
      </c>
      <c r="V1658" t="s">
        <v>14457</v>
      </c>
      <c r="X1658" t="s">
        <v>267</v>
      </c>
      <c r="Z1658" t="s">
        <v>229</v>
      </c>
      <c r="AG1658" t="s">
        <v>253</v>
      </c>
    </row>
    <row r="1659" spans="1:33">
      <c r="A1659" t="s">
        <v>14458</v>
      </c>
      <c r="B1659">
        <v>24793025</v>
      </c>
      <c r="C1659" t="s">
        <v>14459</v>
      </c>
      <c r="D1659" t="s">
        <v>14460</v>
      </c>
      <c r="E1659" t="s">
        <v>242</v>
      </c>
      <c r="F1659">
        <v>23</v>
      </c>
      <c r="G1659" t="s">
        <v>227</v>
      </c>
      <c r="H1659">
        <v>8193</v>
      </c>
      <c r="I1659" t="s">
        <v>9001</v>
      </c>
      <c r="J1659" t="s">
        <v>9000</v>
      </c>
      <c r="K1659" t="s">
        <v>9001</v>
      </c>
      <c r="L1659">
        <v>19550505</v>
      </c>
      <c r="M1659" t="s">
        <v>14458</v>
      </c>
      <c r="N1659">
        <v>230061</v>
      </c>
      <c r="O1659" t="s">
        <v>247</v>
      </c>
      <c r="Q1659" t="s">
        <v>248</v>
      </c>
      <c r="S1659" t="s">
        <v>8557</v>
      </c>
      <c r="T1659" t="s">
        <v>14461</v>
      </c>
      <c r="U1659" t="s">
        <v>227</v>
      </c>
      <c r="V1659" t="s">
        <v>14462</v>
      </c>
      <c r="X1659" t="s">
        <v>343</v>
      </c>
      <c r="Z1659" t="s">
        <v>229</v>
      </c>
      <c r="AB1659" t="s">
        <v>227</v>
      </c>
      <c r="AG1659" t="s">
        <v>253</v>
      </c>
    </row>
    <row r="1660" spans="1:33">
      <c r="A1660" t="s">
        <v>14463</v>
      </c>
      <c r="B1660">
        <v>4462117</v>
      </c>
      <c r="C1660" t="s">
        <v>14464</v>
      </c>
      <c r="D1660" t="s">
        <v>14465</v>
      </c>
      <c r="E1660" t="s">
        <v>242</v>
      </c>
      <c r="F1660">
        <v>23</v>
      </c>
      <c r="G1660" t="s">
        <v>227</v>
      </c>
      <c r="H1660">
        <v>8193</v>
      </c>
      <c r="I1660" t="s">
        <v>9001</v>
      </c>
      <c r="J1660" t="s">
        <v>9000</v>
      </c>
      <c r="K1660" t="s">
        <v>9001</v>
      </c>
      <c r="L1660">
        <v>19661013</v>
      </c>
      <c r="M1660" t="s">
        <v>14463</v>
      </c>
      <c r="N1660">
        <v>230061</v>
      </c>
      <c r="O1660" t="s">
        <v>247</v>
      </c>
      <c r="Q1660" t="s">
        <v>248</v>
      </c>
      <c r="S1660" t="s">
        <v>8557</v>
      </c>
      <c r="T1660" t="s">
        <v>7503</v>
      </c>
      <c r="U1660" t="s">
        <v>227</v>
      </c>
      <c r="V1660" t="s">
        <v>14466</v>
      </c>
      <c r="X1660" t="s">
        <v>267</v>
      </c>
      <c r="Z1660" t="s">
        <v>229</v>
      </c>
      <c r="AG1660" t="s">
        <v>253</v>
      </c>
    </row>
    <row r="1661" spans="1:33">
      <c r="A1661" t="s">
        <v>14467</v>
      </c>
      <c r="B1661">
        <v>28265831</v>
      </c>
      <c r="C1661" t="s">
        <v>14468</v>
      </c>
      <c r="D1661" t="s">
        <v>14469</v>
      </c>
      <c r="E1661" t="s">
        <v>262</v>
      </c>
      <c r="F1661">
        <v>23</v>
      </c>
      <c r="G1661" t="s">
        <v>227</v>
      </c>
      <c r="H1661">
        <v>8193</v>
      </c>
      <c r="I1661" t="s">
        <v>9001</v>
      </c>
      <c r="J1661" t="s">
        <v>9000</v>
      </c>
      <c r="K1661" t="s">
        <v>9001</v>
      </c>
      <c r="L1661">
        <v>19860428</v>
      </c>
      <c r="M1661" t="s">
        <v>14467</v>
      </c>
      <c r="N1661">
        <v>230061</v>
      </c>
      <c r="Q1661" t="s">
        <v>248</v>
      </c>
      <c r="S1661" t="s">
        <v>8557</v>
      </c>
      <c r="T1661" t="s">
        <v>3390</v>
      </c>
      <c r="U1661" t="s">
        <v>227</v>
      </c>
      <c r="V1661" t="s">
        <v>14470</v>
      </c>
      <c r="X1661" t="s">
        <v>267</v>
      </c>
      <c r="Z1661" t="s">
        <v>229</v>
      </c>
      <c r="AG1661" t="s">
        <v>253</v>
      </c>
    </row>
    <row r="1662" spans="1:33">
      <c r="A1662" t="s">
        <v>14471</v>
      </c>
      <c r="B1662">
        <v>24792933</v>
      </c>
      <c r="C1662" t="s">
        <v>14472</v>
      </c>
      <c r="D1662" t="s">
        <v>14473</v>
      </c>
      <c r="E1662" t="s">
        <v>262</v>
      </c>
      <c r="F1662">
        <v>23</v>
      </c>
      <c r="G1662" t="s">
        <v>227</v>
      </c>
      <c r="H1662">
        <v>8193</v>
      </c>
      <c r="I1662" t="s">
        <v>9001</v>
      </c>
      <c r="J1662" t="s">
        <v>9000</v>
      </c>
      <c r="K1662" t="s">
        <v>9001</v>
      </c>
      <c r="L1662">
        <v>19640806</v>
      </c>
      <c r="M1662" t="s">
        <v>14471</v>
      </c>
      <c r="N1662">
        <v>230061</v>
      </c>
      <c r="Q1662" t="s">
        <v>248</v>
      </c>
      <c r="S1662" t="s">
        <v>8557</v>
      </c>
      <c r="T1662" t="s">
        <v>14474</v>
      </c>
      <c r="U1662" t="s">
        <v>227</v>
      </c>
      <c r="V1662" t="s">
        <v>14475</v>
      </c>
      <c r="X1662" t="s">
        <v>228</v>
      </c>
      <c r="Z1662" t="s">
        <v>229</v>
      </c>
      <c r="AB1662" t="s">
        <v>227</v>
      </c>
      <c r="AG1662" t="s">
        <v>253</v>
      </c>
    </row>
    <row r="1663" spans="1:33">
      <c r="A1663" t="s">
        <v>14476</v>
      </c>
      <c r="B1663">
        <v>3614519</v>
      </c>
      <c r="C1663" t="s">
        <v>14477</v>
      </c>
      <c r="D1663" t="s">
        <v>14478</v>
      </c>
      <c r="E1663" t="s">
        <v>242</v>
      </c>
      <c r="F1663">
        <v>23</v>
      </c>
      <c r="G1663" t="s">
        <v>227</v>
      </c>
      <c r="H1663">
        <v>8193</v>
      </c>
      <c r="I1663" t="s">
        <v>9001</v>
      </c>
      <c r="J1663" t="s">
        <v>9000</v>
      </c>
      <c r="K1663" t="s">
        <v>9001</v>
      </c>
      <c r="L1663">
        <v>19461216</v>
      </c>
      <c r="M1663" t="s">
        <v>14476</v>
      </c>
      <c r="N1663">
        <v>230061</v>
      </c>
      <c r="O1663" t="s">
        <v>247</v>
      </c>
      <c r="Q1663" t="s">
        <v>248</v>
      </c>
      <c r="S1663" t="s">
        <v>8557</v>
      </c>
      <c r="T1663" t="s">
        <v>9644</v>
      </c>
      <c r="U1663" t="s">
        <v>227</v>
      </c>
      <c r="V1663" t="s">
        <v>14479</v>
      </c>
      <c r="X1663" t="s">
        <v>343</v>
      </c>
      <c r="Z1663" t="s">
        <v>229</v>
      </c>
      <c r="AG1663" t="s">
        <v>253</v>
      </c>
    </row>
    <row r="1664" spans="1:33">
      <c r="A1664" t="s">
        <v>14480</v>
      </c>
      <c r="B1664">
        <v>3615722</v>
      </c>
      <c r="C1664" t="s">
        <v>14481</v>
      </c>
      <c r="D1664" t="s">
        <v>14482</v>
      </c>
      <c r="E1664" t="s">
        <v>242</v>
      </c>
      <c r="F1664">
        <v>23</v>
      </c>
      <c r="G1664" t="s">
        <v>227</v>
      </c>
      <c r="H1664">
        <v>8193</v>
      </c>
      <c r="I1664" t="s">
        <v>9001</v>
      </c>
      <c r="J1664" t="s">
        <v>9000</v>
      </c>
      <c r="K1664" t="s">
        <v>9001</v>
      </c>
      <c r="L1664">
        <v>19420712</v>
      </c>
      <c r="M1664" t="s">
        <v>14480</v>
      </c>
      <c r="N1664">
        <v>230061</v>
      </c>
      <c r="O1664" t="s">
        <v>247</v>
      </c>
      <c r="Q1664" t="s">
        <v>248</v>
      </c>
      <c r="S1664" t="s">
        <v>8557</v>
      </c>
      <c r="T1664" t="s">
        <v>13012</v>
      </c>
      <c r="U1664" t="s">
        <v>227</v>
      </c>
      <c r="V1664" t="s">
        <v>14483</v>
      </c>
      <c r="X1664" t="s">
        <v>343</v>
      </c>
      <c r="Z1664" t="s">
        <v>229</v>
      </c>
      <c r="AG1664" t="s">
        <v>253</v>
      </c>
    </row>
    <row r="1665" spans="1:35">
      <c r="A1665" t="s">
        <v>14484</v>
      </c>
      <c r="B1665">
        <v>25461018</v>
      </c>
      <c r="C1665" t="s">
        <v>14485</v>
      </c>
      <c r="D1665" t="s">
        <v>14486</v>
      </c>
      <c r="E1665" t="s">
        <v>242</v>
      </c>
      <c r="F1665">
        <v>23</v>
      </c>
      <c r="G1665" t="s">
        <v>227</v>
      </c>
      <c r="H1665">
        <v>8193</v>
      </c>
      <c r="I1665" t="s">
        <v>9001</v>
      </c>
      <c r="J1665" t="s">
        <v>9000</v>
      </c>
      <c r="K1665" t="s">
        <v>9001</v>
      </c>
      <c r="L1665">
        <v>19500725</v>
      </c>
      <c r="M1665" t="s">
        <v>14484</v>
      </c>
      <c r="N1665">
        <v>230061</v>
      </c>
      <c r="O1665" t="s">
        <v>247</v>
      </c>
      <c r="Q1665" t="s">
        <v>248</v>
      </c>
      <c r="S1665" t="s">
        <v>8557</v>
      </c>
      <c r="T1665" t="s">
        <v>14487</v>
      </c>
      <c r="U1665" t="s">
        <v>778</v>
      </c>
      <c r="V1665" t="s">
        <v>14488</v>
      </c>
      <c r="X1665" t="s">
        <v>349</v>
      </c>
      <c r="Z1665" t="s">
        <v>229</v>
      </c>
      <c r="AA1665" t="s">
        <v>14489</v>
      </c>
      <c r="AB1665" t="s">
        <v>439</v>
      </c>
      <c r="AD1665" t="s">
        <v>439</v>
      </c>
      <c r="AF1665" t="s">
        <v>14490</v>
      </c>
      <c r="AG1665" t="s">
        <v>14491</v>
      </c>
      <c r="AH1665" t="s">
        <v>14492</v>
      </c>
      <c r="AI1665" t="s">
        <v>14493</v>
      </c>
    </row>
    <row r="1666" spans="1:35">
      <c r="A1666" t="s">
        <v>14494</v>
      </c>
      <c r="B1666">
        <v>10077419</v>
      </c>
      <c r="C1666" t="s">
        <v>14495</v>
      </c>
      <c r="D1666" t="s">
        <v>14496</v>
      </c>
      <c r="E1666" t="s">
        <v>262</v>
      </c>
      <c r="F1666">
        <v>23</v>
      </c>
      <c r="G1666" t="s">
        <v>227</v>
      </c>
      <c r="H1666">
        <v>8193</v>
      </c>
      <c r="I1666" t="s">
        <v>9001</v>
      </c>
      <c r="J1666" t="s">
        <v>9000</v>
      </c>
      <c r="K1666" t="s">
        <v>9001</v>
      </c>
      <c r="L1666">
        <v>19550302</v>
      </c>
      <c r="M1666" t="s">
        <v>14494</v>
      </c>
      <c r="N1666">
        <v>230061</v>
      </c>
      <c r="O1666" t="s">
        <v>247</v>
      </c>
      <c r="Q1666" t="s">
        <v>248</v>
      </c>
      <c r="S1666" t="s">
        <v>8557</v>
      </c>
      <c r="T1666" t="s">
        <v>10433</v>
      </c>
      <c r="U1666" t="s">
        <v>227</v>
      </c>
      <c r="V1666" t="s">
        <v>14497</v>
      </c>
      <c r="X1666" t="s">
        <v>267</v>
      </c>
      <c r="Z1666" t="s">
        <v>229</v>
      </c>
      <c r="AA1666" t="s">
        <v>14498</v>
      </c>
      <c r="AB1666" t="s">
        <v>227</v>
      </c>
      <c r="AD1666" t="s">
        <v>227</v>
      </c>
      <c r="AF1666" t="s">
        <v>14499</v>
      </c>
      <c r="AG1666" t="s">
        <v>253</v>
      </c>
    </row>
    <row r="1667" spans="1:35">
      <c r="A1667" t="s">
        <v>14500</v>
      </c>
      <c r="B1667">
        <v>3614620</v>
      </c>
      <c r="C1667" t="s">
        <v>14501</v>
      </c>
      <c r="D1667" t="s">
        <v>14502</v>
      </c>
      <c r="E1667" t="s">
        <v>242</v>
      </c>
      <c r="F1667">
        <v>23</v>
      </c>
      <c r="G1667" t="s">
        <v>227</v>
      </c>
      <c r="H1667">
        <v>8193</v>
      </c>
      <c r="I1667" t="s">
        <v>9001</v>
      </c>
      <c r="J1667" t="s">
        <v>9000</v>
      </c>
      <c r="K1667" t="s">
        <v>9001</v>
      </c>
      <c r="L1667">
        <v>19350326</v>
      </c>
      <c r="M1667" t="s">
        <v>14500</v>
      </c>
      <c r="N1667">
        <v>230061</v>
      </c>
      <c r="O1667" t="s">
        <v>247</v>
      </c>
      <c r="Q1667" t="s">
        <v>248</v>
      </c>
      <c r="S1667" t="s">
        <v>8557</v>
      </c>
      <c r="T1667" t="s">
        <v>14503</v>
      </c>
      <c r="U1667" t="s">
        <v>227</v>
      </c>
      <c r="V1667" t="s">
        <v>14504</v>
      </c>
      <c r="X1667" t="s">
        <v>343</v>
      </c>
      <c r="Z1667" t="s">
        <v>229</v>
      </c>
      <c r="AG1667" t="s">
        <v>253</v>
      </c>
    </row>
    <row r="1668" spans="1:35">
      <c r="A1668" t="s">
        <v>14505</v>
      </c>
      <c r="B1668">
        <v>91751326</v>
      </c>
      <c r="C1668" t="s">
        <v>14506</v>
      </c>
      <c r="D1668" t="s">
        <v>14507</v>
      </c>
      <c r="E1668" t="s">
        <v>242</v>
      </c>
      <c r="F1668">
        <v>23</v>
      </c>
      <c r="G1668" t="s">
        <v>227</v>
      </c>
      <c r="H1668">
        <v>8193</v>
      </c>
      <c r="I1668" t="s">
        <v>9001</v>
      </c>
      <c r="J1668" t="s">
        <v>9000</v>
      </c>
      <c r="K1668" t="s">
        <v>9001</v>
      </c>
      <c r="L1668">
        <v>19720811</v>
      </c>
      <c r="M1668" t="s">
        <v>14505</v>
      </c>
      <c r="N1668">
        <v>230061</v>
      </c>
      <c r="O1668" t="s">
        <v>247</v>
      </c>
      <c r="Q1668" t="s">
        <v>248</v>
      </c>
      <c r="S1668" t="s">
        <v>8557</v>
      </c>
      <c r="T1668" t="s">
        <v>14508</v>
      </c>
      <c r="U1668" t="s">
        <v>227</v>
      </c>
      <c r="V1668" t="s">
        <v>14509</v>
      </c>
      <c r="W1668" t="s">
        <v>14510</v>
      </c>
      <c r="X1668" t="s">
        <v>267</v>
      </c>
      <c r="Z1668" t="s">
        <v>229</v>
      </c>
      <c r="AG1668" t="s">
        <v>253</v>
      </c>
    </row>
    <row r="1669" spans="1:35">
      <c r="A1669" t="s">
        <v>14511</v>
      </c>
      <c r="B1669">
        <v>4460519</v>
      </c>
      <c r="C1669" t="s">
        <v>14512</v>
      </c>
      <c r="D1669" t="s">
        <v>14513</v>
      </c>
      <c r="E1669" t="s">
        <v>242</v>
      </c>
      <c r="F1669">
        <v>23</v>
      </c>
      <c r="G1669" t="s">
        <v>227</v>
      </c>
      <c r="H1669">
        <v>8193</v>
      </c>
      <c r="I1669" t="s">
        <v>9001</v>
      </c>
      <c r="J1669" t="s">
        <v>9000</v>
      </c>
      <c r="K1669" t="s">
        <v>9001</v>
      </c>
      <c r="L1669">
        <v>19441223</v>
      </c>
      <c r="M1669" t="s">
        <v>14511</v>
      </c>
      <c r="N1669">
        <v>230061</v>
      </c>
      <c r="O1669" t="s">
        <v>247</v>
      </c>
      <c r="Q1669" t="s">
        <v>248</v>
      </c>
      <c r="S1669" t="s">
        <v>8557</v>
      </c>
      <c r="T1669" t="s">
        <v>14514</v>
      </c>
      <c r="U1669" t="s">
        <v>227</v>
      </c>
      <c r="V1669" t="s">
        <v>14515</v>
      </c>
      <c r="X1669" t="s">
        <v>267</v>
      </c>
      <c r="Z1669" t="s">
        <v>229</v>
      </c>
      <c r="AG1669" t="s">
        <v>253</v>
      </c>
    </row>
    <row r="1670" spans="1:35">
      <c r="A1670" t="s">
        <v>14516</v>
      </c>
      <c r="B1670">
        <v>3984125</v>
      </c>
      <c r="C1670" t="s">
        <v>14517</v>
      </c>
      <c r="D1670" t="s">
        <v>14518</v>
      </c>
      <c r="E1670" t="s">
        <v>242</v>
      </c>
      <c r="F1670">
        <v>23</v>
      </c>
      <c r="G1670" t="s">
        <v>227</v>
      </c>
      <c r="H1670">
        <v>8193</v>
      </c>
      <c r="I1670" t="s">
        <v>9001</v>
      </c>
      <c r="J1670" t="s">
        <v>9000</v>
      </c>
      <c r="K1670" t="s">
        <v>9001</v>
      </c>
      <c r="L1670">
        <v>19460413</v>
      </c>
      <c r="M1670" t="s">
        <v>14516</v>
      </c>
      <c r="N1670">
        <v>230061</v>
      </c>
      <c r="O1670" t="s">
        <v>247</v>
      </c>
      <c r="Q1670" t="s">
        <v>248</v>
      </c>
      <c r="S1670" t="s">
        <v>8557</v>
      </c>
      <c r="T1670" t="s">
        <v>866</v>
      </c>
      <c r="U1670" t="s">
        <v>227</v>
      </c>
      <c r="V1670" t="s">
        <v>14519</v>
      </c>
      <c r="X1670" t="s">
        <v>267</v>
      </c>
      <c r="Z1670" t="s">
        <v>229</v>
      </c>
      <c r="AG1670" t="s">
        <v>253</v>
      </c>
    </row>
    <row r="1671" spans="1:35">
      <c r="A1671" t="s">
        <v>14520</v>
      </c>
      <c r="B1671">
        <v>3977127</v>
      </c>
      <c r="C1671" t="s">
        <v>14521</v>
      </c>
      <c r="D1671" t="s">
        <v>14522</v>
      </c>
      <c r="E1671" t="s">
        <v>242</v>
      </c>
      <c r="F1671">
        <v>23</v>
      </c>
      <c r="G1671" t="s">
        <v>227</v>
      </c>
      <c r="H1671">
        <v>8193</v>
      </c>
      <c r="I1671" t="s">
        <v>9001</v>
      </c>
      <c r="J1671" t="s">
        <v>9000</v>
      </c>
      <c r="K1671" t="s">
        <v>9001</v>
      </c>
      <c r="L1671">
        <v>19370325</v>
      </c>
      <c r="M1671" t="s">
        <v>14520</v>
      </c>
      <c r="N1671">
        <v>230061</v>
      </c>
      <c r="O1671" t="s">
        <v>247</v>
      </c>
      <c r="Q1671" t="s">
        <v>248</v>
      </c>
      <c r="S1671" t="s">
        <v>8557</v>
      </c>
      <c r="T1671" t="s">
        <v>14523</v>
      </c>
      <c r="U1671" t="s">
        <v>227</v>
      </c>
      <c r="V1671" t="s">
        <v>14524</v>
      </c>
      <c r="X1671" t="s">
        <v>267</v>
      </c>
      <c r="Z1671" t="s">
        <v>229</v>
      </c>
      <c r="AG1671" t="s">
        <v>253</v>
      </c>
    </row>
    <row r="1672" spans="1:35">
      <c r="A1672" t="s">
        <v>14525</v>
      </c>
      <c r="B1672">
        <v>4462016</v>
      </c>
      <c r="C1672" t="s">
        <v>14526</v>
      </c>
      <c r="D1672" t="s">
        <v>14527</v>
      </c>
      <c r="E1672" t="s">
        <v>242</v>
      </c>
      <c r="F1672">
        <v>23</v>
      </c>
      <c r="G1672" t="s">
        <v>227</v>
      </c>
      <c r="H1672">
        <v>8193</v>
      </c>
      <c r="I1672" t="s">
        <v>9001</v>
      </c>
      <c r="J1672" t="s">
        <v>9000</v>
      </c>
      <c r="K1672" t="s">
        <v>9001</v>
      </c>
      <c r="L1672">
        <v>19650423</v>
      </c>
      <c r="M1672" t="s">
        <v>14525</v>
      </c>
      <c r="N1672">
        <v>230061</v>
      </c>
      <c r="O1672" t="s">
        <v>247</v>
      </c>
      <c r="Q1672" t="s">
        <v>248</v>
      </c>
      <c r="S1672" t="s">
        <v>8557</v>
      </c>
      <c r="T1672" t="s">
        <v>10309</v>
      </c>
      <c r="U1672" t="s">
        <v>227</v>
      </c>
      <c r="V1672" t="s">
        <v>14528</v>
      </c>
      <c r="W1672" t="s">
        <v>14529</v>
      </c>
      <c r="X1672" t="s">
        <v>349</v>
      </c>
      <c r="Z1672" t="s">
        <v>229</v>
      </c>
      <c r="AG1672" t="s">
        <v>253</v>
      </c>
    </row>
    <row r="1673" spans="1:35">
      <c r="A1673" t="s">
        <v>14530</v>
      </c>
      <c r="B1673">
        <v>3979331</v>
      </c>
      <c r="C1673" t="s">
        <v>14531</v>
      </c>
      <c r="D1673" t="s">
        <v>14532</v>
      </c>
      <c r="E1673" t="s">
        <v>242</v>
      </c>
      <c r="F1673">
        <v>23</v>
      </c>
      <c r="G1673" t="s">
        <v>227</v>
      </c>
      <c r="H1673">
        <v>8193</v>
      </c>
      <c r="I1673" t="s">
        <v>9001</v>
      </c>
      <c r="J1673" t="s">
        <v>9000</v>
      </c>
      <c r="K1673" t="s">
        <v>9001</v>
      </c>
      <c r="L1673">
        <v>19471011</v>
      </c>
      <c r="M1673" t="s">
        <v>14530</v>
      </c>
      <c r="N1673">
        <v>230061</v>
      </c>
      <c r="O1673" t="s">
        <v>247</v>
      </c>
      <c r="Q1673" t="s">
        <v>248</v>
      </c>
      <c r="S1673" t="s">
        <v>8557</v>
      </c>
      <c r="T1673" t="s">
        <v>14533</v>
      </c>
      <c r="U1673" t="s">
        <v>227</v>
      </c>
      <c r="V1673" t="s">
        <v>14534</v>
      </c>
      <c r="X1673" t="s">
        <v>267</v>
      </c>
      <c r="Z1673" t="s">
        <v>229</v>
      </c>
      <c r="AG1673" t="s">
        <v>253</v>
      </c>
    </row>
    <row r="1674" spans="1:35">
      <c r="A1674" t="s">
        <v>14535</v>
      </c>
      <c r="B1674">
        <v>3111177</v>
      </c>
      <c r="C1674" t="s">
        <v>14536</v>
      </c>
      <c r="D1674" t="s">
        <v>14537</v>
      </c>
      <c r="E1674" t="s">
        <v>262</v>
      </c>
      <c r="F1674">
        <v>23</v>
      </c>
      <c r="G1674" t="s">
        <v>227</v>
      </c>
      <c r="H1674">
        <v>8193</v>
      </c>
      <c r="I1674" t="s">
        <v>9001</v>
      </c>
      <c r="J1674" t="s">
        <v>9000</v>
      </c>
      <c r="K1674" t="s">
        <v>9001</v>
      </c>
      <c r="L1674">
        <v>19740601</v>
      </c>
      <c r="M1674" t="s">
        <v>14535</v>
      </c>
      <c r="N1674">
        <v>230061</v>
      </c>
      <c r="O1674" t="s">
        <v>247</v>
      </c>
      <c r="Q1674" t="s">
        <v>248</v>
      </c>
      <c r="S1674" t="s">
        <v>8557</v>
      </c>
      <c r="T1674" t="s">
        <v>14538</v>
      </c>
      <c r="U1674" t="s">
        <v>227</v>
      </c>
      <c r="V1674" t="s">
        <v>14539</v>
      </c>
      <c r="X1674" t="s">
        <v>267</v>
      </c>
      <c r="Z1674" t="s">
        <v>229</v>
      </c>
      <c r="AA1674" t="s">
        <v>14540</v>
      </c>
      <c r="AB1674" t="s">
        <v>227</v>
      </c>
      <c r="AG1674" t="s">
        <v>253</v>
      </c>
    </row>
    <row r="1675" spans="1:35">
      <c r="A1675" t="s">
        <v>14541</v>
      </c>
      <c r="B1675">
        <v>3037619</v>
      </c>
      <c r="C1675" t="s">
        <v>14542</v>
      </c>
      <c r="D1675" t="s">
        <v>14543</v>
      </c>
      <c r="E1675" t="s">
        <v>242</v>
      </c>
      <c r="F1675">
        <v>23</v>
      </c>
      <c r="G1675" t="s">
        <v>227</v>
      </c>
      <c r="H1675">
        <v>8193</v>
      </c>
      <c r="I1675" t="s">
        <v>9001</v>
      </c>
      <c r="J1675" t="s">
        <v>9000</v>
      </c>
      <c r="K1675" t="s">
        <v>9001</v>
      </c>
      <c r="L1675">
        <v>19740214</v>
      </c>
      <c r="M1675" t="s">
        <v>14541</v>
      </c>
      <c r="N1675">
        <v>230061</v>
      </c>
      <c r="O1675" t="s">
        <v>247</v>
      </c>
      <c r="Q1675" t="s">
        <v>248</v>
      </c>
      <c r="S1675" t="s">
        <v>8557</v>
      </c>
      <c r="T1675" t="s">
        <v>14544</v>
      </c>
      <c r="U1675" t="s">
        <v>227</v>
      </c>
      <c r="V1675" t="s">
        <v>14545</v>
      </c>
      <c r="W1675" t="s">
        <v>14546</v>
      </c>
      <c r="X1675" t="s">
        <v>267</v>
      </c>
      <c r="Z1675" t="s">
        <v>229</v>
      </c>
      <c r="AB1675" t="s">
        <v>227</v>
      </c>
      <c r="AD1675" t="s">
        <v>227</v>
      </c>
      <c r="AG1675" t="s">
        <v>253</v>
      </c>
    </row>
    <row r="1676" spans="1:35">
      <c r="A1676" t="s">
        <v>14547</v>
      </c>
      <c r="B1676">
        <v>72049426</v>
      </c>
      <c r="C1676" t="s">
        <v>14548</v>
      </c>
      <c r="D1676" t="s">
        <v>14549</v>
      </c>
      <c r="E1676" t="s">
        <v>242</v>
      </c>
      <c r="F1676">
        <v>23</v>
      </c>
      <c r="G1676" t="s">
        <v>227</v>
      </c>
      <c r="H1676">
        <v>8193</v>
      </c>
      <c r="I1676" t="s">
        <v>9001</v>
      </c>
      <c r="J1676" t="s">
        <v>9000</v>
      </c>
      <c r="K1676" t="s">
        <v>9001</v>
      </c>
      <c r="L1676">
        <v>19910802</v>
      </c>
      <c r="M1676" t="s">
        <v>14547</v>
      </c>
      <c r="N1676">
        <v>230061</v>
      </c>
      <c r="O1676" t="s">
        <v>247</v>
      </c>
      <c r="Q1676" t="s">
        <v>248</v>
      </c>
      <c r="S1676" t="s">
        <v>8557</v>
      </c>
      <c r="T1676" t="s">
        <v>13553</v>
      </c>
      <c r="U1676" t="s">
        <v>227</v>
      </c>
      <c r="V1676" t="s">
        <v>14550</v>
      </c>
      <c r="W1676" t="s">
        <v>14551</v>
      </c>
      <c r="X1676" t="s">
        <v>267</v>
      </c>
      <c r="Z1676" t="s">
        <v>229</v>
      </c>
      <c r="AB1676" t="s">
        <v>227</v>
      </c>
      <c r="AC1676" t="s">
        <v>14552</v>
      </c>
      <c r="AD1676" t="s">
        <v>227</v>
      </c>
      <c r="AF1676" t="s">
        <v>14553</v>
      </c>
      <c r="AG1676" t="s">
        <v>253</v>
      </c>
    </row>
    <row r="1677" spans="1:35">
      <c r="A1677" t="s">
        <v>14554</v>
      </c>
      <c r="B1677">
        <v>3978734</v>
      </c>
      <c r="C1677" t="s">
        <v>14555</v>
      </c>
      <c r="D1677" t="s">
        <v>14556</v>
      </c>
      <c r="E1677" t="s">
        <v>242</v>
      </c>
      <c r="F1677">
        <v>23</v>
      </c>
      <c r="G1677" t="s">
        <v>227</v>
      </c>
      <c r="H1677">
        <v>8193</v>
      </c>
      <c r="I1677" t="s">
        <v>9001</v>
      </c>
      <c r="J1677" t="s">
        <v>9000</v>
      </c>
      <c r="K1677" t="s">
        <v>9001</v>
      </c>
      <c r="L1677">
        <v>19470518</v>
      </c>
      <c r="M1677" t="s">
        <v>14554</v>
      </c>
      <c r="N1677">
        <v>230061</v>
      </c>
      <c r="O1677" t="s">
        <v>247</v>
      </c>
      <c r="Q1677" t="s">
        <v>248</v>
      </c>
      <c r="S1677" t="s">
        <v>8557</v>
      </c>
      <c r="T1677" t="s">
        <v>14557</v>
      </c>
      <c r="U1677" t="s">
        <v>227</v>
      </c>
      <c r="V1677" t="s">
        <v>14558</v>
      </c>
      <c r="X1677" t="s">
        <v>267</v>
      </c>
      <c r="Z1677" t="s">
        <v>229</v>
      </c>
      <c r="AG1677" t="s">
        <v>253</v>
      </c>
    </row>
    <row r="1678" spans="1:35">
      <c r="A1678" t="s">
        <v>14559</v>
      </c>
      <c r="B1678">
        <v>3614115</v>
      </c>
      <c r="C1678" t="s">
        <v>9004</v>
      </c>
      <c r="D1678" t="s">
        <v>14560</v>
      </c>
      <c r="E1678" t="s">
        <v>242</v>
      </c>
      <c r="F1678">
        <v>23</v>
      </c>
      <c r="G1678" t="s">
        <v>227</v>
      </c>
      <c r="H1678">
        <v>8193</v>
      </c>
      <c r="I1678" t="s">
        <v>9001</v>
      </c>
      <c r="J1678" t="s">
        <v>9000</v>
      </c>
      <c r="K1678" t="s">
        <v>9001</v>
      </c>
      <c r="L1678">
        <v>19360717</v>
      </c>
      <c r="M1678" t="s">
        <v>14559</v>
      </c>
      <c r="N1678">
        <v>230061</v>
      </c>
      <c r="Q1678" t="s">
        <v>248</v>
      </c>
      <c r="S1678" t="s">
        <v>8557</v>
      </c>
      <c r="T1678" t="s">
        <v>14561</v>
      </c>
      <c r="U1678" t="s">
        <v>227</v>
      </c>
      <c r="V1678" t="s">
        <v>14562</v>
      </c>
      <c r="X1678" t="s">
        <v>343</v>
      </c>
      <c r="Z1678" t="s">
        <v>229</v>
      </c>
      <c r="AG1678" t="s">
        <v>253</v>
      </c>
    </row>
    <row r="1679" spans="1:35">
      <c r="A1679" t="s">
        <v>14563</v>
      </c>
      <c r="B1679">
        <v>97355736</v>
      </c>
      <c r="C1679" t="s">
        <v>14564</v>
      </c>
      <c r="D1679" t="s">
        <v>14565</v>
      </c>
      <c r="E1679" t="s">
        <v>242</v>
      </c>
      <c r="F1679">
        <v>23</v>
      </c>
      <c r="G1679" t="s">
        <v>227</v>
      </c>
      <c r="H1679">
        <v>8193</v>
      </c>
      <c r="I1679" t="s">
        <v>9001</v>
      </c>
      <c r="J1679" t="s">
        <v>9000</v>
      </c>
      <c r="K1679" t="s">
        <v>9001</v>
      </c>
      <c r="L1679">
        <v>19900806</v>
      </c>
      <c r="M1679" t="s">
        <v>14563</v>
      </c>
      <c r="N1679">
        <v>230061</v>
      </c>
      <c r="O1679" t="s">
        <v>247</v>
      </c>
      <c r="Q1679" t="s">
        <v>248</v>
      </c>
      <c r="S1679" t="s">
        <v>8557</v>
      </c>
      <c r="T1679" t="s">
        <v>1560</v>
      </c>
      <c r="U1679" t="s">
        <v>227</v>
      </c>
      <c r="V1679" t="s">
        <v>14566</v>
      </c>
      <c r="X1679" t="s">
        <v>267</v>
      </c>
      <c r="Z1679" t="s">
        <v>229</v>
      </c>
      <c r="AB1679" t="s">
        <v>227</v>
      </c>
      <c r="AD1679" t="s">
        <v>227</v>
      </c>
      <c r="AF1679" t="s">
        <v>14567</v>
      </c>
      <c r="AG1679" t="s">
        <v>253</v>
      </c>
    </row>
    <row r="1680" spans="1:35">
      <c r="A1680" t="s">
        <v>14568</v>
      </c>
      <c r="B1680">
        <v>24729933</v>
      </c>
      <c r="C1680" t="s">
        <v>14569</v>
      </c>
      <c r="D1680" t="s">
        <v>14570</v>
      </c>
      <c r="E1680" t="s">
        <v>242</v>
      </c>
      <c r="F1680">
        <v>23</v>
      </c>
      <c r="G1680" t="s">
        <v>227</v>
      </c>
      <c r="H1680">
        <v>217</v>
      </c>
      <c r="I1680" t="s">
        <v>9010</v>
      </c>
      <c r="J1680" t="s">
        <v>9009</v>
      </c>
      <c r="K1680" t="s">
        <v>9010</v>
      </c>
      <c r="L1680">
        <v>19670131</v>
      </c>
      <c r="M1680" t="s">
        <v>14568</v>
      </c>
      <c r="N1680">
        <v>230317</v>
      </c>
      <c r="Q1680" t="s">
        <v>248</v>
      </c>
      <c r="S1680" t="s">
        <v>8557</v>
      </c>
      <c r="T1680" t="s">
        <v>9014</v>
      </c>
      <c r="U1680" t="s">
        <v>227</v>
      </c>
      <c r="V1680" t="s">
        <v>14571</v>
      </c>
      <c r="X1680" t="s">
        <v>228</v>
      </c>
      <c r="Y1680" t="s">
        <v>14572</v>
      </c>
      <c r="Z1680" t="s">
        <v>680</v>
      </c>
      <c r="AA1680" t="s">
        <v>14573</v>
      </c>
      <c r="AB1680" t="s">
        <v>227</v>
      </c>
      <c r="AD1680" t="s">
        <v>227</v>
      </c>
      <c r="AG1680" t="s">
        <v>253</v>
      </c>
    </row>
    <row r="1681" spans="1:33">
      <c r="A1681" t="s">
        <v>14574</v>
      </c>
      <c r="B1681">
        <v>96993642</v>
      </c>
      <c r="C1681" t="s">
        <v>14575</v>
      </c>
      <c r="D1681" t="s">
        <v>14576</v>
      </c>
      <c r="E1681" t="s">
        <v>242</v>
      </c>
      <c r="F1681">
        <v>23</v>
      </c>
      <c r="G1681" t="s">
        <v>227</v>
      </c>
      <c r="H1681">
        <v>217</v>
      </c>
      <c r="I1681" t="s">
        <v>9010</v>
      </c>
      <c r="J1681" t="s">
        <v>9009</v>
      </c>
      <c r="K1681" t="s">
        <v>9010</v>
      </c>
      <c r="L1681">
        <v>19811002</v>
      </c>
      <c r="M1681" t="s">
        <v>14574</v>
      </c>
      <c r="N1681">
        <v>230317</v>
      </c>
      <c r="Q1681" t="s">
        <v>248</v>
      </c>
      <c r="S1681" t="s">
        <v>8557</v>
      </c>
      <c r="T1681" t="s">
        <v>14577</v>
      </c>
      <c r="U1681" t="s">
        <v>227</v>
      </c>
      <c r="V1681" t="s">
        <v>14578</v>
      </c>
      <c r="X1681" t="s">
        <v>228</v>
      </c>
      <c r="Y1681" t="s">
        <v>14579</v>
      </c>
      <c r="Z1681" t="s">
        <v>680</v>
      </c>
      <c r="AG1681" t="s">
        <v>253</v>
      </c>
    </row>
    <row r="1682" spans="1:33">
      <c r="A1682" t="s">
        <v>14580</v>
      </c>
      <c r="B1682">
        <v>3064417</v>
      </c>
      <c r="C1682" t="s">
        <v>14581</v>
      </c>
      <c r="D1682" t="s">
        <v>14582</v>
      </c>
      <c r="E1682" t="s">
        <v>242</v>
      </c>
      <c r="F1682">
        <v>23</v>
      </c>
      <c r="G1682" t="s">
        <v>227</v>
      </c>
      <c r="H1682">
        <v>217</v>
      </c>
      <c r="I1682" t="s">
        <v>9010</v>
      </c>
      <c r="J1682" t="s">
        <v>9009</v>
      </c>
      <c r="K1682" t="s">
        <v>9010</v>
      </c>
      <c r="L1682">
        <v>19621220</v>
      </c>
      <c r="M1682" t="s">
        <v>14580</v>
      </c>
      <c r="N1682">
        <v>230317</v>
      </c>
      <c r="O1682" t="s">
        <v>247</v>
      </c>
      <c r="Q1682" t="s">
        <v>248</v>
      </c>
      <c r="S1682" t="s">
        <v>8557</v>
      </c>
      <c r="T1682" t="s">
        <v>14583</v>
      </c>
      <c r="U1682" t="s">
        <v>227</v>
      </c>
      <c r="V1682" t="s">
        <v>14584</v>
      </c>
      <c r="X1682" t="s">
        <v>349</v>
      </c>
      <c r="Z1682" t="s">
        <v>229</v>
      </c>
      <c r="AG1682" t="s">
        <v>253</v>
      </c>
    </row>
    <row r="1683" spans="1:33">
      <c r="A1683" t="s">
        <v>14585</v>
      </c>
      <c r="B1683">
        <v>2919829</v>
      </c>
      <c r="C1683" t="s">
        <v>2680</v>
      </c>
      <c r="D1683" t="s">
        <v>14586</v>
      </c>
      <c r="E1683" t="s">
        <v>242</v>
      </c>
      <c r="F1683">
        <v>23</v>
      </c>
      <c r="G1683" t="s">
        <v>227</v>
      </c>
      <c r="H1683">
        <v>217</v>
      </c>
      <c r="I1683" t="s">
        <v>9010</v>
      </c>
      <c r="J1683" t="s">
        <v>9009</v>
      </c>
      <c r="K1683" t="s">
        <v>9010</v>
      </c>
      <c r="L1683">
        <v>19850524</v>
      </c>
      <c r="M1683" t="s">
        <v>14585</v>
      </c>
      <c r="N1683">
        <v>230317</v>
      </c>
      <c r="Q1683" t="s">
        <v>248</v>
      </c>
      <c r="S1683" t="s">
        <v>8557</v>
      </c>
      <c r="T1683" t="s">
        <v>11533</v>
      </c>
      <c r="U1683" t="s">
        <v>227</v>
      </c>
      <c r="V1683" t="s">
        <v>14587</v>
      </c>
      <c r="W1683" t="s">
        <v>14588</v>
      </c>
      <c r="X1683" t="s">
        <v>228</v>
      </c>
      <c r="Y1683" t="s">
        <v>14589</v>
      </c>
      <c r="Z1683" t="s">
        <v>680</v>
      </c>
      <c r="AA1683" t="s">
        <v>14590</v>
      </c>
      <c r="AB1683" t="s">
        <v>227</v>
      </c>
      <c r="AD1683" t="s">
        <v>227</v>
      </c>
      <c r="AG1683" t="s">
        <v>253</v>
      </c>
    </row>
    <row r="1684" spans="1:33">
      <c r="A1684" t="s">
        <v>14591</v>
      </c>
      <c r="B1684">
        <v>24730016</v>
      </c>
      <c r="C1684" t="s">
        <v>14592</v>
      </c>
      <c r="D1684" t="s">
        <v>14593</v>
      </c>
      <c r="E1684" t="s">
        <v>242</v>
      </c>
      <c r="F1684">
        <v>23</v>
      </c>
      <c r="G1684" t="s">
        <v>227</v>
      </c>
      <c r="H1684">
        <v>217</v>
      </c>
      <c r="I1684" t="s">
        <v>9010</v>
      </c>
      <c r="J1684" t="s">
        <v>9009</v>
      </c>
      <c r="K1684" t="s">
        <v>9010</v>
      </c>
      <c r="L1684">
        <v>19890429</v>
      </c>
      <c r="M1684" t="s">
        <v>14591</v>
      </c>
      <c r="N1684">
        <v>230317</v>
      </c>
      <c r="Q1684" t="s">
        <v>248</v>
      </c>
      <c r="S1684" t="s">
        <v>8557</v>
      </c>
      <c r="T1684" t="s">
        <v>922</v>
      </c>
      <c r="U1684" t="s">
        <v>227</v>
      </c>
      <c r="V1684" t="s">
        <v>14594</v>
      </c>
      <c r="W1684" t="s">
        <v>14595</v>
      </c>
      <c r="X1684" t="s">
        <v>228</v>
      </c>
      <c r="Z1684" t="s">
        <v>229</v>
      </c>
      <c r="AB1684" t="s">
        <v>265</v>
      </c>
      <c r="AD1684" t="s">
        <v>844</v>
      </c>
      <c r="AG1684" t="s">
        <v>253</v>
      </c>
    </row>
    <row r="1685" spans="1:33">
      <c r="A1685" t="s">
        <v>14596</v>
      </c>
      <c r="B1685">
        <v>3064922</v>
      </c>
      <c r="C1685" t="s">
        <v>14597</v>
      </c>
      <c r="D1685" t="s">
        <v>14598</v>
      </c>
      <c r="E1685" t="s">
        <v>242</v>
      </c>
      <c r="F1685">
        <v>23</v>
      </c>
      <c r="G1685" t="s">
        <v>227</v>
      </c>
      <c r="H1685">
        <v>217</v>
      </c>
      <c r="I1685" t="s">
        <v>9010</v>
      </c>
      <c r="J1685" t="s">
        <v>9009</v>
      </c>
      <c r="K1685" t="s">
        <v>9010</v>
      </c>
      <c r="L1685">
        <v>19841030</v>
      </c>
      <c r="M1685" t="s">
        <v>14596</v>
      </c>
      <c r="N1685">
        <v>230317</v>
      </c>
      <c r="Q1685" t="s">
        <v>248</v>
      </c>
      <c r="S1685" t="s">
        <v>8557</v>
      </c>
      <c r="T1685" t="s">
        <v>14599</v>
      </c>
      <c r="U1685" t="s">
        <v>227</v>
      </c>
      <c r="V1685" t="s">
        <v>14600</v>
      </c>
      <c r="X1685" t="s">
        <v>228</v>
      </c>
      <c r="Z1685" t="s">
        <v>229</v>
      </c>
      <c r="AG1685" t="s">
        <v>253</v>
      </c>
    </row>
    <row r="1686" spans="1:33">
      <c r="A1686" t="s">
        <v>14601</v>
      </c>
      <c r="B1686">
        <v>3064518</v>
      </c>
      <c r="C1686" t="s">
        <v>14602</v>
      </c>
      <c r="D1686" t="s">
        <v>14603</v>
      </c>
      <c r="E1686" t="s">
        <v>242</v>
      </c>
      <c r="F1686">
        <v>23</v>
      </c>
      <c r="G1686" t="s">
        <v>227</v>
      </c>
      <c r="H1686">
        <v>217</v>
      </c>
      <c r="I1686" t="s">
        <v>9010</v>
      </c>
      <c r="J1686" t="s">
        <v>9009</v>
      </c>
      <c r="K1686" t="s">
        <v>9010</v>
      </c>
      <c r="L1686">
        <v>19510717</v>
      </c>
      <c r="M1686" t="s">
        <v>14601</v>
      </c>
      <c r="N1686">
        <v>230317</v>
      </c>
      <c r="Q1686" t="s">
        <v>248</v>
      </c>
      <c r="S1686" t="s">
        <v>8557</v>
      </c>
      <c r="T1686" t="s">
        <v>5948</v>
      </c>
      <c r="U1686" t="s">
        <v>227</v>
      </c>
      <c r="V1686" t="s">
        <v>14604</v>
      </c>
      <c r="X1686" t="s">
        <v>228</v>
      </c>
      <c r="Y1686" t="s">
        <v>14605</v>
      </c>
      <c r="Z1686" t="s">
        <v>680</v>
      </c>
      <c r="AG1686" t="s">
        <v>253</v>
      </c>
    </row>
    <row r="1687" spans="1:33">
      <c r="A1687" t="s">
        <v>15145</v>
      </c>
      <c r="B1687">
        <v>2990727</v>
      </c>
      <c r="C1687" t="s">
        <v>15146</v>
      </c>
      <c r="D1687" t="s">
        <v>15147</v>
      </c>
      <c r="E1687" t="s">
        <v>242</v>
      </c>
      <c r="F1687">
        <v>23</v>
      </c>
      <c r="G1687" t="s">
        <v>227</v>
      </c>
      <c r="H1687">
        <v>8234</v>
      </c>
      <c r="I1687" t="s">
        <v>9134</v>
      </c>
      <c r="J1687" t="s">
        <v>9133</v>
      </c>
      <c r="K1687" t="s">
        <v>9134</v>
      </c>
      <c r="L1687">
        <v>19500614</v>
      </c>
      <c r="M1687" t="s">
        <v>15145</v>
      </c>
      <c r="N1687">
        <v>230119</v>
      </c>
      <c r="Q1687" t="s">
        <v>248</v>
      </c>
      <c r="S1687" t="s">
        <v>8557</v>
      </c>
      <c r="T1687" t="s">
        <v>15148</v>
      </c>
      <c r="U1687" t="s">
        <v>227</v>
      </c>
      <c r="V1687" t="s">
        <v>15149</v>
      </c>
      <c r="X1687" t="s">
        <v>343</v>
      </c>
      <c r="Z1687" t="s">
        <v>229</v>
      </c>
      <c r="AG1687" t="s">
        <v>253</v>
      </c>
    </row>
    <row r="1688" spans="1:33">
      <c r="A1688" t="s">
        <v>15150</v>
      </c>
      <c r="B1688">
        <v>2990424</v>
      </c>
      <c r="C1688" t="s">
        <v>15151</v>
      </c>
      <c r="D1688" t="s">
        <v>15152</v>
      </c>
      <c r="E1688" t="s">
        <v>242</v>
      </c>
      <c r="F1688">
        <v>23</v>
      </c>
      <c r="G1688" t="s">
        <v>227</v>
      </c>
      <c r="H1688">
        <v>8234</v>
      </c>
      <c r="I1688" t="s">
        <v>9134</v>
      </c>
      <c r="J1688" t="s">
        <v>9133</v>
      </c>
      <c r="K1688" t="s">
        <v>9134</v>
      </c>
      <c r="L1688">
        <v>19390219</v>
      </c>
      <c r="M1688" t="s">
        <v>15150</v>
      </c>
      <c r="N1688">
        <v>230119</v>
      </c>
      <c r="Q1688" t="s">
        <v>248</v>
      </c>
      <c r="S1688" t="s">
        <v>8557</v>
      </c>
      <c r="T1688" t="s">
        <v>15153</v>
      </c>
      <c r="U1688" t="s">
        <v>227</v>
      </c>
      <c r="V1688" t="s">
        <v>15154</v>
      </c>
      <c r="X1688" t="s">
        <v>343</v>
      </c>
      <c r="Z1688" t="s">
        <v>229</v>
      </c>
      <c r="AG1688" t="s">
        <v>253</v>
      </c>
    </row>
    <row r="1689" spans="1:33">
      <c r="A1689" t="s">
        <v>15155</v>
      </c>
      <c r="B1689">
        <v>2990828</v>
      </c>
      <c r="C1689" t="s">
        <v>15156</v>
      </c>
      <c r="D1689" t="s">
        <v>15157</v>
      </c>
      <c r="E1689" t="s">
        <v>242</v>
      </c>
      <c r="F1689">
        <v>23</v>
      </c>
      <c r="G1689" t="s">
        <v>227</v>
      </c>
      <c r="H1689">
        <v>8234</v>
      </c>
      <c r="I1689" t="s">
        <v>9134</v>
      </c>
      <c r="J1689" t="s">
        <v>9133</v>
      </c>
      <c r="K1689" t="s">
        <v>9134</v>
      </c>
      <c r="L1689">
        <v>19620317</v>
      </c>
      <c r="M1689" t="s">
        <v>15155</v>
      </c>
      <c r="N1689">
        <v>230119</v>
      </c>
      <c r="Q1689" t="s">
        <v>248</v>
      </c>
      <c r="S1689" t="s">
        <v>8557</v>
      </c>
      <c r="T1689" t="s">
        <v>15158</v>
      </c>
      <c r="U1689" t="s">
        <v>227</v>
      </c>
      <c r="V1689" t="s">
        <v>15159</v>
      </c>
      <c r="X1689" t="s">
        <v>228</v>
      </c>
      <c r="Z1689" t="s">
        <v>229</v>
      </c>
      <c r="AG1689" t="s">
        <v>253</v>
      </c>
    </row>
    <row r="1690" spans="1:33">
      <c r="A1690" t="s">
        <v>15160</v>
      </c>
      <c r="B1690">
        <v>2989937</v>
      </c>
      <c r="C1690" t="s">
        <v>15161</v>
      </c>
      <c r="D1690" t="s">
        <v>15162</v>
      </c>
      <c r="E1690" t="s">
        <v>242</v>
      </c>
      <c r="F1690">
        <v>23</v>
      </c>
      <c r="G1690" t="s">
        <v>227</v>
      </c>
      <c r="H1690">
        <v>8234</v>
      </c>
      <c r="I1690" t="s">
        <v>9134</v>
      </c>
      <c r="J1690" t="s">
        <v>9133</v>
      </c>
      <c r="K1690" t="s">
        <v>9134</v>
      </c>
      <c r="L1690">
        <v>19290611</v>
      </c>
      <c r="M1690" t="s">
        <v>15160</v>
      </c>
      <c r="N1690">
        <v>230119</v>
      </c>
      <c r="Q1690" t="s">
        <v>248</v>
      </c>
      <c r="S1690" t="s">
        <v>8557</v>
      </c>
      <c r="T1690" t="s">
        <v>15163</v>
      </c>
      <c r="U1690" t="s">
        <v>227</v>
      </c>
      <c r="V1690" t="s">
        <v>15164</v>
      </c>
      <c r="X1690" t="s">
        <v>343</v>
      </c>
      <c r="Z1690" t="s">
        <v>229</v>
      </c>
      <c r="AG1690" t="s">
        <v>253</v>
      </c>
    </row>
    <row r="1691" spans="1:33">
      <c r="A1691" t="s">
        <v>15165</v>
      </c>
      <c r="B1691">
        <v>2990121</v>
      </c>
      <c r="C1691" t="s">
        <v>9137</v>
      </c>
      <c r="D1691" t="s">
        <v>15166</v>
      </c>
      <c r="E1691" t="s">
        <v>242</v>
      </c>
      <c r="F1691">
        <v>23</v>
      </c>
      <c r="G1691" t="s">
        <v>227</v>
      </c>
      <c r="H1691">
        <v>8234</v>
      </c>
      <c r="I1691" t="s">
        <v>9134</v>
      </c>
      <c r="J1691" t="s">
        <v>9133</v>
      </c>
      <c r="K1691" t="s">
        <v>9134</v>
      </c>
      <c r="L1691">
        <v>19420305</v>
      </c>
      <c r="M1691" t="s">
        <v>15165</v>
      </c>
      <c r="N1691">
        <v>230119</v>
      </c>
      <c r="Q1691" t="s">
        <v>248</v>
      </c>
      <c r="S1691" t="s">
        <v>8557</v>
      </c>
      <c r="T1691" t="s">
        <v>9135</v>
      </c>
      <c r="U1691" t="s">
        <v>227</v>
      </c>
      <c r="V1691" t="s">
        <v>15167</v>
      </c>
      <c r="W1691" t="s">
        <v>15168</v>
      </c>
      <c r="X1691" t="s">
        <v>343</v>
      </c>
      <c r="Z1691" t="s">
        <v>229</v>
      </c>
      <c r="AG1691" t="s">
        <v>253</v>
      </c>
    </row>
    <row r="1692" spans="1:33">
      <c r="A1692" t="s">
        <v>15169</v>
      </c>
      <c r="B1692">
        <v>2990222</v>
      </c>
      <c r="C1692" t="s">
        <v>15170</v>
      </c>
      <c r="D1692" t="s">
        <v>15171</v>
      </c>
      <c r="E1692" t="s">
        <v>242</v>
      </c>
      <c r="F1692">
        <v>23</v>
      </c>
      <c r="G1692" t="s">
        <v>227</v>
      </c>
      <c r="H1692">
        <v>8234</v>
      </c>
      <c r="I1692" t="s">
        <v>9134</v>
      </c>
      <c r="J1692" t="s">
        <v>9133</v>
      </c>
      <c r="K1692" t="s">
        <v>9134</v>
      </c>
      <c r="L1692">
        <v>19460918</v>
      </c>
      <c r="M1692" t="s">
        <v>15169</v>
      </c>
      <c r="N1692">
        <v>230119</v>
      </c>
      <c r="Q1692" t="s">
        <v>248</v>
      </c>
      <c r="S1692" t="s">
        <v>8557</v>
      </c>
      <c r="T1692" t="s">
        <v>11227</v>
      </c>
      <c r="U1692" t="s">
        <v>227</v>
      </c>
      <c r="V1692" t="s">
        <v>15172</v>
      </c>
      <c r="X1692" t="s">
        <v>343</v>
      </c>
      <c r="Z1692" t="s">
        <v>229</v>
      </c>
      <c r="AG1692" t="s">
        <v>253</v>
      </c>
    </row>
    <row r="1693" spans="1:33">
      <c r="A1693" t="s">
        <v>15173</v>
      </c>
      <c r="B1693">
        <v>2991021</v>
      </c>
      <c r="C1693" t="s">
        <v>15174</v>
      </c>
      <c r="D1693" t="s">
        <v>15175</v>
      </c>
      <c r="E1693" t="s">
        <v>262</v>
      </c>
      <c r="F1693">
        <v>23</v>
      </c>
      <c r="G1693" t="s">
        <v>227</v>
      </c>
      <c r="H1693">
        <v>8234</v>
      </c>
      <c r="I1693" t="s">
        <v>9134</v>
      </c>
      <c r="J1693" t="s">
        <v>9133</v>
      </c>
      <c r="K1693" t="s">
        <v>9134</v>
      </c>
      <c r="L1693">
        <v>19610208</v>
      </c>
      <c r="M1693" t="s">
        <v>15173</v>
      </c>
      <c r="N1693">
        <v>230119</v>
      </c>
      <c r="Q1693" t="s">
        <v>248</v>
      </c>
      <c r="S1693" t="s">
        <v>8557</v>
      </c>
      <c r="T1693" t="s">
        <v>15176</v>
      </c>
      <c r="U1693" t="s">
        <v>227</v>
      </c>
      <c r="V1693" t="s">
        <v>15177</v>
      </c>
      <c r="X1693" t="s">
        <v>267</v>
      </c>
      <c r="Z1693" t="s">
        <v>229</v>
      </c>
      <c r="AG1693" t="s">
        <v>253</v>
      </c>
    </row>
    <row r="1694" spans="1:33">
      <c r="A1694" t="s">
        <v>15178</v>
      </c>
      <c r="B1694">
        <v>2990020</v>
      </c>
      <c r="C1694" t="s">
        <v>15179</v>
      </c>
      <c r="D1694" t="s">
        <v>15180</v>
      </c>
      <c r="E1694" t="s">
        <v>242</v>
      </c>
      <c r="F1694">
        <v>23</v>
      </c>
      <c r="G1694" t="s">
        <v>227</v>
      </c>
      <c r="H1694">
        <v>8234</v>
      </c>
      <c r="I1694" t="s">
        <v>9134</v>
      </c>
      <c r="J1694" t="s">
        <v>9133</v>
      </c>
      <c r="K1694" t="s">
        <v>9134</v>
      </c>
      <c r="L1694">
        <v>19301220</v>
      </c>
      <c r="M1694" t="s">
        <v>15178</v>
      </c>
      <c r="N1694">
        <v>230119</v>
      </c>
      <c r="Q1694" t="s">
        <v>248</v>
      </c>
      <c r="S1694" t="s">
        <v>8557</v>
      </c>
      <c r="T1694" t="s">
        <v>9811</v>
      </c>
      <c r="U1694" t="s">
        <v>227</v>
      </c>
      <c r="V1694" t="s">
        <v>15181</v>
      </c>
      <c r="X1694" t="s">
        <v>343</v>
      </c>
      <c r="Z1694" t="s">
        <v>229</v>
      </c>
      <c r="AG1694" t="s">
        <v>253</v>
      </c>
    </row>
    <row r="1695" spans="1:33">
      <c r="A1695" t="s">
        <v>15182</v>
      </c>
      <c r="B1695">
        <v>2991223</v>
      </c>
      <c r="C1695" t="s">
        <v>15183</v>
      </c>
      <c r="D1695" t="s">
        <v>15184</v>
      </c>
      <c r="E1695" t="s">
        <v>242</v>
      </c>
      <c r="F1695">
        <v>23</v>
      </c>
      <c r="G1695" t="s">
        <v>227</v>
      </c>
      <c r="H1695">
        <v>8234</v>
      </c>
      <c r="I1695" t="s">
        <v>9134</v>
      </c>
      <c r="J1695" t="s">
        <v>9133</v>
      </c>
      <c r="K1695" t="s">
        <v>9134</v>
      </c>
      <c r="L1695">
        <v>19761206</v>
      </c>
      <c r="M1695" t="s">
        <v>15182</v>
      </c>
      <c r="N1695">
        <v>230119</v>
      </c>
      <c r="Q1695" t="s">
        <v>248</v>
      </c>
      <c r="S1695" t="s">
        <v>8557</v>
      </c>
      <c r="T1695" t="s">
        <v>15185</v>
      </c>
      <c r="U1695" t="s">
        <v>227</v>
      </c>
      <c r="V1695" t="s">
        <v>15186</v>
      </c>
      <c r="X1695" t="s">
        <v>267</v>
      </c>
      <c r="Z1695" t="s">
        <v>229</v>
      </c>
      <c r="AG1695" t="s">
        <v>253</v>
      </c>
    </row>
    <row r="1696" spans="1:33">
      <c r="A1696" t="s">
        <v>15187</v>
      </c>
      <c r="B1696">
        <v>2990525</v>
      </c>
      <c r="C1696" t="s">
        <v>15188</v>
      </c>
      <c r="D1696" t="s">
        <v>15189</v>
      </c>
      <c r="E1696" t="s">
        <v>242</v>
      </c>
      <c r="F1696">
        <v>23</v>
      </c>
      <c r="G1696" t="s">
        <v>227</v>
      </c>
      <c r="H1696">
        <v>8234</v>
      </c>
      <c r="I1696" t="s">
        <v>9134</v>
      </c>
      <c r="J1696" t="s">
        <v>9133</v>
      </c>
      <c r="K1696" t="s">
        <v>9134</v>
      </c>
      <c r="L1696">
        <v>19410911</v>
      </c>
      <c r="M1696" t="s">
        <v>15187</v>
      </c>
      <c r="N1696">
        <v>230119</v>
      </c>
      <c r="Q1696" t="s">
        <v>248</v>
      </c>
      <c r="S1696" t="s">
        <v>8557</v>
      </c>
      <c r="T1696" t="s">
        <v>15190</v>
      </c>
      <c r="U1696" t="s">
        <v>227</v>
      </c>
      <c r="V1696" t="s">
        <v>15191</v>
      </c>
      <c r="X1696" t="s">
        <v>267</v>
      </c>
      <c r="Z1696" t="s">
        <v>229</v>
      </c>
      <c r="AG1696" t="s">
        <v>253</v>
      </c>
    </row>
    <row r="1697" spans="1:33">
      <c r="A1697" t="s">
        <v>15192</v>
      </c>
      <c r="B1697">
        <v>2990929</v>
      </c>
      <c r="C1697" t="s">
        <v>15193</v>
      </c>
      <c r="D1697" t="s">
        <v>15194</v>
      </c>
      <c r="E1697" t="s">
        <v>242</v>
      </c>
      <c r="F1697">
        <v>23</v>
      </c>
      <c r="G1697" t="s">
        <v>227</v>
      </c>
      <c r="H1697">
        <v>8234</v>
      </c>
      <c r="I1697" t="s">
        <v>9134</v>
      </c>
      <c r="J1697" t="s">
        <v>9133</v>
      </c>
      <c r="K1697" t="s">
        <v>9134</v>
      </c>
      <c r="L1697">
        <v>19380128</v>
      </c>
      <c r="M1697" t="s">
        <v>15192</v>
      </c>
      <c r="N1697">
        <v>230119</v>
      </c>
      <c r="Q1697" t="s">
        <v>248</v>
      </c>
      <c r="S1697" t="s">
        <v>8557</v>
      </c>
      <c r="T1697" t="s">
        <v>2892</v>
      </c>
      <c r="U1697" t="s">
        <v>227</v>
      </c>
      <c r="V1697" t="s">
        <v>15195</v>
      </c>
      <c r="X1697" t="s">
        <v>349</v>
      </c>
      <c r="Z1697" t="s">
        <v>229</v>
      </c>
      <c r="AG1697" t="s">
        <v>253</v>
      </c>
    </row>
    <row r="1698" spans="1:33">
      <c r="A1698" t="s">
        <v>15302</v>
      </c>
      <c r="B1698">
        <v>84977843</v>
      </c>
      <c r="C1698" t="s">
        <v>15303</v>
      </c>
      <c r="D1698" t="s">
        <v>15304</v>
      </c>
      <c r="E1698" t="s">
        <v>242</v>
      </c>
      <c r="F1698">
        <v>23</v>
      </c>
      <c r="G1698" t="s">
        <v>227</v>
      </c>
      <c r="H1698">
        <v>8303</v>
      </c>
      <c r="I1698" t="s">
        <v>9158</v>
      </c>
      <c r="J1698" t="s">
        <v>9157</v>
      </c>
      <c r="K1698" t="s">
        <v>9159</v>
      </c>
      <c r="L1698">
        <v>19910826</v>
      </c>
      <c r="M1698" t="s">
        <v>15302</v>
      </c>
      <c r="N1698">
        <v>230309</v>
      </c>
      <c r="Q1698" t="s">
        <v>248</v>
      </c>
      <c r="S1698" t="s">
        <v>8557</v>
      </c>
      <c r="T1698" t="s">
        <v>15305</v>
      </c>
      <c r="U1698" t="s">
        <v>227</v>
      </c>
      <c r="V1698" t="s">
        <v>15306</v>
      </c>
      <c r="W1698" t="s">
        <v>15307</v>
      </c>
      <c r="X1698" t="s">
        <v>228</v>
      </c>
      <c r="Z1698" t="s">
        <v>229</v>
      </c>
      <c r="AB1698" t="s">
        <v>7899</v>
      </c>
      <c r="AG1698" t="s">
        <v>253</v>
      </c>
    </row>
    <row r="1699" spans="1:33">
      <c r="A1699" t="s">
        <v>15308</v>
      </c>
      <c r="B1699">
        <v>84977944</v>
      </c>
      <c r="C1699" t="s">
        <v>15309</v>
      </c>
      <c r="D1699" t="s">
        <v>15310</v>
      </c>
      <c r="E1699" t="s">
        <v>242</v>
      </c>
      <c r="F1699">
        <v>23</v>
      </c>
      <c r="G1699" t="s">
        <v>227</v>
      </c>
      <c r="H1699">
        <v>8303</v>
      </c>
      <c r="I1699" t="s">
        <v>9158</v>
      </c>
      <c r="J1699" t="s">
        <v>9157</v>
      </c>
      <c r="K1699" t="s">
        <v>9159</v>
      </c>
      <c r="L1699">
        <v>19881231</v>
      </c>
      <c r="M1699" t="s">
        <v>15308</v>
      </c>
      <c r="N1699">
        <v>230309</v>
      </c>
      <c r="Q1699" t="s">
        <v>248</v>
      </c>
      <c r="S1699" t="s">
        <v>8557</v>
      </c>
      <c r="T1699" t="s">
        <v>7436</v>
      </c>
      <c r="U1699" t="s">
        <v>227</v>
      </c>
      <c r="V1699" t="s">
        <v>15311</v>
      </c>
      <c r="W1699" t="s">
        <v>15312</v>
      </c>
      <c r="X1699" t="s">
        <v>228</v>
      </c>
      <c r="Z1699" t="s">
        <v>229</v>
      </c>
      <c r="AB1699" t="s">
        <v>1073</v>
      </c>
      <c r="AG1699" t="s">
        <v>253</v>
      </c>
    </row>
    <row r="1700" spans="1:33">
      <c r="A1700" t="s">
        <v>15313</v>
      </c>
      <c r="B1700">
        <v>45538328</v>
      </c>
      <c r="C1700" t="s">
        <v>15314</v>
      </c>
      <c r="D1700" t="s">
        <v>15315</v>
      </c>
      <c r="E1700" t="s">
        <v>242</v>
      </c>
      <c r="F1700">
        <v>23</v>
      </c>
      <c r="G1700" t="s">
        <v>227</v>
      </c>
      <c r="H1700">
        <v>8303</v>
      </c>
      <c r="I1700" t="s">
        <v>9158</v>
      </c>
      <c r="J1700" t="s">
        <v>9157</v>
      </c>
      <c r="K1700" t="s">
        <v>9159</v>
      </c>
      <c r="L1700">
        <v>19820914</v>
      </c>
      <c r="M1700" t="s">
        <v>15313</v>
      </c>
      <c r="N1700">
        <v>230309</v>
      </c>
      <c r="Q1700" t="s">
        <v>248</v>
      </c>
      <c r="S1700" t="s">
        <v>8557</v>
      </c>
      <c r="T1700" t="s">
        <v>15305</v>
      </c>
      <c r="U1700" t="s">
        <v>227</v>
      </c>
      <c r="V1700" t="s">
        <v>15316</v>
      </c>
      <c r="W1700" t="s">
        <v>15317</v>
      </c>
      <c r="X1700" t="s">
        <v>228</v>
      </c>
      <c r="Z1700" t="s">
        <v>229</v>
      </c>
      <c r="AB1700" t="s">
        <v>949</v>
      </c>
      <c r="AG1700" t="s">
        <v>253</v>
      </c>
    </row>
    <row r="1701" spans="1:33">
      <c r="A1701" t="s">
        <v>15318</v>
      </c>
      <c r="B1701">
        <v>3062617</v>
      </c>
      <c r="C1701" t="s">
        <v>15319</v>
      </c>
      <c r="D1701" t="s">
        <v>15320</v>
      </c>
      <c r="E1701" t="s">
        <v>242</v>
      </c>
      <c r="F1701">
        <v>23</v>
      </c>
      <c r="G1701" t="s">
        <v>227</v>
      </c>
      <c r="H1701">
        <v>8303</v>
      </c>
      <c r="I1701" t="s">
        <v>9158</v>
      </c>
      <c r="J1701" t="s">
        <v>9157</v>
      </c>
      <c r="K1701" t="s">
        <v>9159</v>
      </c>
      <c r="L1701">
        <v>19840812</v>
      </c>
      <c r="M1701" t="s">
        <v>15318</v>
      </c>
      <c r="N1701">
        <v>230309</v>
      </c>
      <c r="Q1701" t="s">
        <v>248</v>
      </c>
      <c r="S1701" t="s">
        <v>8557</v>
      </c>
      <c r="T1701" t="s">
        <v>15321</v>
      </c>
      <c r="U1701" t="s">
        <v>227</v>
      </c>
      <c r="V1701" t="s">
        <v>15322</v>
      </c>
      <c r="X1701" t="s">
        <v>228</v>
      </c>
      <c r="Z1701" t="s">
        <v>229</v>
      </c>
      <c r="AG1701" t="s">
        <v>253</v>
      </c>
    </row>
    <row r="1702" spans="1:33">
      <c r="A1702" t="s">
        <v>15323</v>
      </c>
      <c r="B1702">
        <v>3062819</v>
      </c>
      <c r="C1702" t="s">
        <v>15324</v>
      </c>
      <c r="D1702" t="s">
        <v>15325</v>
      </c>
      <c r="E1702" t="s">
        <v>242</v>
      </c>
      <c r="F1702">
        <v>23</v>
      </c>
      <c r="G1702" t="s">
        <v>227</v>
      </c>
      <c r="H1702">
        <v>8303</v>
      </c>
      <c r="I1702" t="s">
        <v>9158</v>
      </c>
      <c r="J1702" t="s">
        <v>9157</v>
      </c>
      <c r="K1702" t="s">
        <v>9159</v>
      </c>
      <c r="L1702">
        <v>19750929</v>
      </c>
      <c r="M1702" t="s">
        <v>15323</v>
      </c>
      <c r="N1702">
        <v>230309</v>
      </c>
      <c r="Q1702" t="s">
        <v>248</v>
      </c>
      <c r="S1702" t="s">
        <v>8557</v>
      </c>
      <c r="T1702" t="s">
        <v>15326</v>
      </c>
      <c r="U1702" t="s">
        <v>227</v>
      </c>
      <c r="V1702" t="s">
        <v>15327</v>
      </c>
      <c r="X1702" t="s">
        <v>228</v>
      </c>
      <c r="Z1702" t="s">
        <v>229</v>
      </c>
      <c r="AG1702" t="s">
        <v>253</v>
      </c>
    </row>
    <row r="1703" spans="1:33">
      <c r="A1703" t="s">
        <v>15328</v>
      </c>
      <c r="B1703">
        <v>45618125</v>
      </c>
      <c r="C1703" t="s">
        <v>15329</v>
      </c>
      <c r="D1703" t="s">
        <v>15330</v>
      </c>
      <c r="E1703" t="s">
        <v>242</v>
      </c>
      <c r="F1703">
        <v>23</v>
      </c>
      <c r="G1703" t="s">
        <v>227</v>
      </c>
      <c r="H1703">
        <v>8303</v>
      </c>
      <c r="I1703" t="s">
        <v>9158</v>
      </c>
      <c r="J1703" t="s">
        <v>9157</v>
      </c>
      <c r="K1703" t="s">
        <v>9159</v>
      </c>
      <c r="L1703">
        <v>19850504</v>
      </c>
      <c r="M1703" t="s">
        <v>15328</v>
      </c>
      <c r="N1703">
        <v>230309</v>
      </c>
      <c r="Q1703" t="s">
        <v>248</v>
      </c>
      <c r="S1703" t="s">
        <v>8557</v>
      </c>
      <c r="T1703" t="s">
        <v>15331</v>
      </c>
      <c r="U1703" t="s">
        <v>227</v>
      </c>
      <c r="V1703" t="s">
        <v>15332</v>
      </c>
      <c r="W1703" t="s">
        <v>15333</v>
      </c>
      <c r="X1703" t="s">
        <v>228</v>
      </c>
      <c r="Z1703" t="s">
        <v>229</v>
      </c>
      <c r="AG1703" t="s">
        <v>253</v>
      </c>
    </row>
    <row r="1704" spans="1:33">
      <c r="A1704" t="s">
        <v>15334</v>
      </c>
      <c r="B1704">
        <v>3062213</v>
      </c>
      <c r="C1704" t="s">
        <v>9162</v>
      </c>
      <c r="D1704" t="s">
        <v>15335</v>
      </c>
      <c r="E1704" t="s">
        <v>242</v>
      </c>
      <c r="F1704">
        <v>23</v>
      </c>
      <c r="G1704" t="s">
        <v>227</v>
      </c>
      <c r="H1704">
        <v>8303</v>
      </c>
      <c r="I1704" t="s">
        <v>9158</v>
      </c>
      <c r="J1704" t="s">
        <v>9157</v>
      </c>
      <c r="K1704" t="s">
        <v>9159</v>
      </c>
      <c r="L1704">
        <v>19690108</v>
      </c>
      <c r="M1704" t="s">
        <v>15334</v>
      </c>
      <c r="N1704">
        <v>230309</v>
      </c>
      <c r="Q1704" t="s">
        <v>248</v>
      </c>
      <c r="S1704" t="s">
        <v>8557</v>
      </c>
      <c r="T1704" t="s">
        <v>9160</v>
      </c>
      <c r="U1704" t="s">
        <v>227</v>
      </c>
      <c r="V1704" t="s">
        <v>9165</v>
      </c>
      <c r="X1704" t="s">
        <v>228</v>
      </c>
      <c r="Y1704" t="s">
        <v>15336</v>
      </c>
      <c r="Z1704" t="s">
        <v>680</v>
      </c>
      <c r="AG1704" t="s">
        <v>253</v>
      </c>
    </row>
    <row r="1705" spans="1:33">
      <c r="A1705" t="s">
        <v>15337</v>
      </c>
      <c r="B1705">
        <v>3062415</v>
      </c>
      <c r="C1705" t="s">
        <v>15338</v>
      </c>
      <c r="D1705" t="s">
        <v>15339</v>
      </c>
      <c r="E1705" t="s">
        <v>242</v>
      </c>
      <c r="F1705">
        <v>23</v>
      </c>
      <c r="G1705" t="s">
        <v>227</v>
      </c>
      <c r="H1705">
        <v>8303</v>
      </c>
      <c r="I1705" t="s">
        <v>9158</v>
      </c>
      <c r="J1705" t="s">
        <v>9157</v>
      </c>
      <c r="K1705" t="s">
        <v>9159</v>
      </c>
      <c r="L1705">
        <v>19780125</v>
      </c>
      <c r="M1705" t="s">
        <v>15337</v>
      </c>
      <c r="N1705">
        <v>230309</v>
      </c>
      <c r="Q1705" t="s">
        <v>248</v>
      </c>
      <c r="S1705" t="s">
        <v>8557</v>
      </c>
      <c r="T1705" t="s">
        <v>480</v>
      </c>
      <c r="U1705" t="s">
        <v>227</v>
      </c>
      <c r="V1705" t="s">
        <v>15340</v>
      </c>
      <c r="X1705" t="s">
        <v>228</v>
      </c>
      <c r="Z1705" t="s">
        <v>229</v>
      </c>
      <c r="AG1705" t="s">
        <v>253</v>
      </c>
    </row>
    <row r="1706" spans="1:33">
      <c r="A1706" t="s">
        <v>15368</v>
      </c>
      <c r="B1706">
        <v>77741329</v>
      </c>
      <c r="C1706" t="s">
        <v>15369</v>
      </c>
      <c r="D1706" t="s">
        <v>15370</v>
      </c>
      <c r="E1706" t="s">
        <v>242</v>
      </c>
      <c r="F1706">
        <v>23</v>
      </c>
      <c r="G1706" t="s">
        <v>227</v>
      </c>
      <c r="H1706">
        <v>30581</v>
      </c>
      <c r="I1706" t="s">
        <v>9196</v>
      </c>
      <c r="J1706" t="s">
        <v>9195</v>
      </c>
      <c r="K1706" t="s">
        <v>9196</v>
      </c>
      <c r="L1706">
        <v>19710706</v>
      </c>
      <c r="M1706" t="s">
        <v>15368</v>
      </c>
      <c r="N1706">
        <v>230439</v>
      </c>
      <c r="Q1706" t="s">
        <v>248</v>
      </c>
      <c r="S1706" t="s">
        <v>8557</v>
      </c>
      <c r="T1706" t="s">
        <v>15371</v>
      </c>
      <c r="U1706" t="s">
        <v>227</v>
      </c>
      <c r="V1706" t="s">
        <v>15372</v>
      </c>
      <c r="X1706" t="s">
        <v>228</v>
      </c>
      <c r="Y1706" t="s">
        <v>15373</v>
      </c>
      <c r="Z1706" t="s">
        <v>680</v>
      </c>
      <c r="AA1706">
        <v>9010935078</v>
      </c>
      <c r="AG1706" t="s">
        <v>253</v>
      </c>
    </row>
    <row r="1707" spans="1:33">
      <c r="A1707" t="s">
        <v>15374</v>
      </c>
      <c r="B1707">
        <v>90556429</v>
      </c>
      <c r="C1707" t="s">
        <v>9199</v>
      </c>
      <c r="D1707" t="s">
        <v>15375</v>
      </c>
      <c r="E1707" t="s">
        <v>262</v>
      </c>
      <c r="F1707">
        <v>23</v>
      </c>
      <c r="G1707" t="s">
        <v>227</v>
      </c>
      <c r="H1707">
        <v>30581</v>
      </c>
      <c r="I1707" t="s">
        <v>9196</v>
      </c>
      <c r="J1707" t="s">
        <v>9195</v>
      </c>
      <c r="K1707" t="s">
        <v>9196</v>
      </c>
      <c r="L1707">
        <v>19790806</v>
      </c>
      <c r="M1707" t="s">
        <v>15374</v>
      </c>
      <c r="N1707">
        <v>230439</v>
      </c>
      <c r="Q1707" t="s">
        <v>248</v>
      </c>
      <c r="S1707" t="s">
        <v>8557</v>
      </c>
      <c r="T1707" t="s">
        <v>4121</v>
      </c>
      <c r="U1707" t="s">
        <v>227</v>
      </c>
      <c r="V1707" t="s">
        <v>15376</v>
      </c>
      <c r="W1707" t="s">
        <v>15377</v>
      </c>
      <c r="X1707" t="s">
        <v>228</v>
      </c>
      <c r="Y1707" t="s">
        <v>15378</v>
      </c>
      <c r="Z1707" t="s">
        <v>680</v>
      </c>
      <c r="AA1707">
        <v>9017857081</v>
      </c>
      <c r="AG1707" t="s">
        <v>253</v>
      </c>
    </row>
    <row r="1708" spans="1:33">
      <c r="A1708" t="s">
        <v>15379</v>
      </c>
      <c r="B1708">
        <v>77741026</v>
      </c>
      <c r="C1708" t="s">
        <v>15380</v>
      </c>
      <c r="D1708" t="s">
        <v>15381</v>
      </c>
      <c r="E1708" t="s">
        <v>242</v>
      </c>
      <c r="F1708">
        <v>23</v>
      </c>
      <c r="G1708" t="s">
        <v>227</v>
      </c>
      <c r="H1708">
        <v>30581</v>
      </c>
      <c r="I1708" t="s">
        <v>9196</v>
      </c>
      <c r="J1708" t="s">
        <v>9195</v>
      </c>
      <c r="K1708" t="s">
        <v>9196</v>
      </c>
      <c r="L1708">
        <v>19800624</v>
      </c>
      <c r="M1708" t="s">
        <v>15379</v>
      </c>
      <c r="N1708">
        <v>230439</v>
      </c>
      <c r="Q1708" t="s">
        <v>248</v>
      </c>
      <c r="S1708" t="s">
        <v>8557</v>
      </c>
      <c r="T1708" t="s">
        <v>15382</v>
      </c>
      <c r="U1708" t="s">
        <v>227</v>
      </c>
      <c r="V1708" t="s">
        <v>15383</v>
      </c>
      <c r="X1708" t="s">
        <v>228</v>
      </c>
      <c r="Y1708" t="s">
        <v>15384</v>
      </c>
      <c r="Z1708" t="s">
        <v>680</v>
      </c>
      <c r="AG1708" t="s">
        <v>253</v>
      </c>
    </row>
    <row r="1709" spans="1:33">
      <c r="A1709" t="s">
        <v>15385</v>
      </c>
      <c r="B1709">
        <v>77740732</v>
      </c>
      <c r="C1709" t="s">
        <v>15386</v>
      </c>
      <c r="D1709" t="s">
        <v>15387</v>
      </c>
      <c r="E1709" t="s">
        <v>242</v>
      </c>
      <c r="F1709">
        <v>23</v>
      </c>
      <c r="G1709" t="s">
        <v>227</v>
      </c>
      <c r="H1709">
        <v>30581</v>
      </c>
      <c r="I1709" t="s">
        <v>9196</v>
      </c>
      <c r="J1709" t="s">
        <v>9195</v>
      </c>
      <c r="K1709" t="s">
        <v>9196</v>
      </c>
      <c r="L1709">
        <v>19811206</v>
      </c>
      <c r="M1709" t="s">
        <v>15385</v>
      </c>
      <c r="N1709">
        <v>230439</v>
      </c>
      <c r="Q1709" t="s">
        <v>248</v>
      </c>
      <c r="S1709" t="s">
        <v>8557</v>
      </c>
      <c r="T1709" t="s">
        <v>1301</v>
      </c>
      <c r="U1709" t="s">
        <v>227</v>
      </c>
      <c r="V1709" t="s">
        <v>15388</v>
      </c>
      <c r="X1709" t="s">
        <v>228</v>
      </c>
      <c r="Y1709" t="s">
        <v>15389</v>
      </c>
      <c r="Z1709" t="s">
        <v>680</v>
      </c>
      <c r="AA1709">
        <v>9018221903</v>
      </c>
      <c r="AG1709" t="s">
        <v>253</v>
      </c>
    </row>
    <row r="1710" spans="1:33">
      <c r="A1710" t="s">
        <v>15390</v>
      </c>
      <c r="B1710">
        <v>93607833</v>
      </c>
      <c r="C1710" t="s">
        <v>15391</v>
      </c>
      <c r="D1710" t="s">
        <v>15392</v>
      </c>
      <c r="E1710" t="s">
        <v>242</v>
      </c>
      <c r="F1710">
        <v>23</v>
      </c>
      <c r="G1710" t="s">
        <v>227</v>
      </c>
      <c r="H1710">
        <v>30581</v>
      </c>
      <c r="I1710" t="s">
        <v>9196</v>
      </c>
      <c r="J1710" t="s">
        <v>9195</v>
      </c>
      <c r="K1710" t="s">
        <v>9196</v>
      </c>
      <c r="L1710">
        <v>19850920</v>
      </c>
      <c r="M1710" t="s">
        <v>15390</v>
      </c>
      <c r="N1710">
        <v>230439</v>
      </c>
      <c r="Q1710" t="s">
        <v>248</v>
      </c>
      <c r="S1710" t="s">
        <v>8557</v>
      </c>
      <c r="T1710" t="s">
        <v>15393</v>
      </c>
      <c r="U1710" t="s">
        <v>1084</v>
      </c>
      <c r="V1710" t="s">
        <v>15394</v>
      </c>
      <c r="X1710" t="s">
        <v>228</v>
      </c>
      <c r="Y1710" t="s">
        <v>15395</v>
      </c>
      <c r="Z1710" t="s">
        <v>680</v>
      </c>
      <c r="AG1710" t="s">
        <v>253</v>
      </c>
    </row>
    <row r="1711" spans="1:33">
      <c r="A1711" t="s">
        <v>15396</v>
      </c>
      <c r="B1711">
        <v>97238635</v>
      </c>
      <c r="C1711" t="s">
        <v>15397</v>
      </c>
      <c r="D1711" t="s">
        <v>15398</v>
      </c>
      <c r="E1711" t="s">
        <v>242</v>
      </c>
      <c r="F1711">
        <v>23</v>
      </c>
      <c r="G1711" t="s">
        <v>227</v>
      </c>
      <c r="H1711">
        <v>30581</v>
      </c>
      <c r="I1711" t="s">
        <v>9196</v>
      </c>
      <c r="J1711" t="s">
        <v>9195</v>
      </c>
      <c r="K1711" t="s">
        <v>9196</v>
      </c>
      <c r="L1711">
        <v>19830121</v>
      </c>
      <c r="M1711" t="s">
        <v>15396</v>
      </c>
      <c r="N1711">
        <v>230439</v>
      </c>
      <c r="Q1711" t="s">
        <v>248</v>
      </c>
      <c r="S1711" t="s">
        <v>8557</v>
      </c>
      <c r="T1711" t="s">
        <v>14379</v>
      </c>
      <c r="U1711" t="s">
        <v>227</v>
      </c>
      <c r="V1711" t="s">
        <v>15399</v>
      </c>
      <c r="X1711" t="s">
        <v>228</v>
      </c>
      <c r="Y1711" t="s">
        <v>15400</v>
      </c>
      <c r="Z1711" t="s">
        <v>680</v>
      </c>
      <c r="AB1711" t="s">
        <v>227</v>
      </c>
      <c r="AD1711" t="s">
        <v>227</v>
      </c>
      <c r="AG1711" t="s">
        <v>253</v>
      </c>
    </row>
    <row r="1712" spans="1:33">
      <c r="A1712" t="s">
        <v>15401</v>
      </c>
      <c r="B1712">
        <v>73895436</v>
      </c>
      <c r="C1712" t="s">
        <v>15402</v>
      </c>
      <c r="D1712" t="s">
        <v>15403</v>
      </c>
      <c r="E1712" t="s">
        <v>242</v>
      </c>
      <c r="F1712">
        <v>23</v>
      </c>
      <c r="G1712" t="s">
        <v>227</v>
      </c>
      <c r="H1712">
        <v>30581</v>
      </c>
      <c r="I1712" t="s">
        <v>9196</v>
      </c>
      <c r="J1712" t="s">
        <v>9195</v>
      </c>
      <c r="K1712" t="s">
        <v>9196</v>
      </c>
      <c r="L1712">
        <v>19830424</v>
      </c>
      <c r="M1712" t="s">
        <v>15401</v>
      </c>
      <c r="N1712">
        <v>230439</v>
      </c>
      <c r="Q1712" t="s">
        <v>248</v>
      </c>
      <c r="S1712" t="s">
        <v>8557</v>
      </c>
      <c r="T1712" t="s">
        <v>15371</v>
      </c>
      <c r="U1712" t="s">
        <v>227</v>
      </c>
      <c r="V1712" t="s">
        <v>15404</v>
      </c>
      <c r="W1712" t="s">
        <v>15405</v>
      </c>
      <c r="X1712" t="s">
        <v>228</v>
      </c>
      <c r="Z1712" t="s">
        <v>229</v>
      </c>
      <c r="AA1712">
        <v>9077511438</v>
      </c>
      <c r="AG1712" t="s">
        <v>253</v>
      </c>
    </row>
    <row r="1713" spans="1:33">
      <c r="A1713" t="s">
        <v>15830</v>
      </c>
      <c r="B1713">
        <v>3043111</v>
      </c>
      <c r="C1713" t="s">
        <v>15831</v>
      </c>
      <c r="D1713" t="s">
        <v>15832</v>
      </c>
      <c r="E1713" t="s">
        <v>242</v>
      </c>
      <c r="F1713">
        <v>23</v>
      </c>
      <c r="G1713" t="s">
        <v>227</v>
      </c>
      <c r="H1713">
        <v>8235</v>
      </c>
      <c r="I1713" t="s">
        <v>15833</v>
      </c>
      <c r="J1713" t="s">
        <v>15834</v>
      </c>
      <c r="K1713" t="s">
        <v>15835</v>
      </c>
      <c r="L1713">
        <v>19771028</v>
      </c>
      <c r="M1713" t="s">
        <v>15830</v>
      </c>
      <c r="N1713">
        <v>230120</v>
      </c>
      <c r="Q1713" t="s">
        <v>248</v>
      </c>
      <c r="S1713" t="s">
        <v>8557</v>
      </c>
      <c r="T1713" t="s">
        <v>3930</v>
      </c>
      <c r="U1713" t="s">
        <v>227</v>
      </c>
      <c r="V1713" t="s">
        <v>15836</v>
      </c>
      <c r="X1713" t="s">
        <v>228</v>
      </c>
      <c r="Z1713" t="s">
        <v>229</v>
      </c>
      <c r="AB1713" t="s">
        <v>227</v>
      </c>
      <c r="AD1713" t="s">
        <v>227</v>
      </c>
      <c r="AG1713" t="s">
        <v>253</v>
      </c>
    </row>
    <row r="1714" spans="1:33">
      <c r="A1714" t="s">
        <v>15837</v>
      </c>
      <c r="B1714">
        <v>3034616</v>
      </c>
      <c r="C1714" t="s">
        <v>15838</v>
      </c>
      <c r="D1714" t="s">
        <v>15839</v>
      </c>
      <c r="E1714" t="s">
        <v>242</v>
      </c>
      <c r="F1714">
        <v>23</v>
      </c>
      <c r="G1714" t="s">
        <v>227</v>
      </c>
      <c r="H1714">
        <v>8235</v>
      </c>
      <c r="I1714" t="s">
        <v>15833</v>
      </c>
      <c r="J1714" t="s">
        <v>15834</v>
      </c>
      <c r="K1714" t="s">
        <v>15835</v>
      </c>
      <c r="L1714">
        <v>19810404</v>
      </c>
      <c r="M1714" t="s">
        <v>15837</v>
      </c>
      <c r="N1714">
        <v>230120</v>
      </c>
      <c r="Q1714" t="s">
        <v>248</v>
      </c>
      <c r="S1714" t="s">
        <v>8557</v>
      </c>
      <c r="T1714" t="s">
        <v>13357</v>
      </c>
      <c r="U1714" t="s">
        <v>227</v>
      </c>
      <c r="V1714" t="s">
        <v>15840</v>
      </c>
      <c r="W1714" t="s">
        <v>15841</v>
      </c>
      <c r="X1714" t="s">
        <v>267</v>
      </c>
      <c r="Z1714" t="s">
        <v>229</v>
      </c>
      <c r="AG1714" t="s">
        <v>253</v>
      </c>
    </row>
    <row r="1715" spans="1:33">
      <c r="A1715" t="s">
        <v>15842</v>
      </c>
      <c r="B1715">
        <v>3112310</v>
      </c>
      <c r="C1715" t="s">
        <v>15843</v>
      </c>
      <c r="D1715" t="s">
        <v>15844</v>
      </c>
      <c r="E1715" t="s">
        <v>242</v>
      </c>
      <c r="F1715">
        <v>23</v>
      </c>
      <c r="G1715" t="s">
        <v>227</v>
      </c>
      <c r="H1715">
        <v>8235</v>
      </c>
      <c r="I1715" t="s">
        <v>15833</v>
      </c>
      <c r="J1715" t="s">
        <v>15834</v>
      </c>
      <c r="K1715" t="s">
        <v>15835</v>
      </c>
      <c r="L1715">
        <v>19850417</v>
      </c>
      <c r="M1715" t="s">
        <v>15842</v>
      </c>
      <c r="N1715">
        <v>230120</v>
      </c>
      <c r="Q1715" t="s">
        <v>248</v>
      </c>
      <c r="S1715" t="s">
        <v>8557</v>
      </c>
      <c r="T1715" t="s">
        <v>6135</v>
      </c>
      <c r="U1715" t="s">
        <v>227</v>
      </c>
      <c r="V1715" t="s">
        <v>15845</v>
      </c>
      <c r="X1715" t="s">
        <v>267</v>
      </c>
      <c r="Z1715" t="s">
        <v>229</v>
      </c>
      <c r="AG1715" t="s">
        <v>253</v>
      </c>
    </row>
    <row r="1716" spans="1:33">
      <c r="A1716" t="s">
        <v>15846</v>
      </c>
      <c r="B1716">
        <v>2991324</v>
      </c>
      <c r="C1716" t="s">
        <v>15847</v>
      </c>
      <c r="D1716" t="s">
        <v>15848</v>
      </c>
      <c r="E1716" t="s">
        <v>242</v>
      </c>
      <c r="F1716">
        <v>23</v>
      </c>
      <c r="G1716" t="s">
        <v>227</v>
      </c>
      <c r="H1716">
        <v>8235</v>
      </c>
      <c r="I1716" t="s">
        <v>15833</v>
      </c>
      <c r="J1716" t="s">
        <v>15834</v>
      </c>
      <c r="K1716" t="s">
        <v>15835</v>
      </c>
      <c r="L1716">
        <v>19620825</v>
      </c>
      <c r="M1716" t="s">
        <v>15846</v>
      </c>
      <c r="N1716">
        <v>230120</v>
      </c>
      <c r="O1716" t="s">
        <v>247</v>
      </c>
      <c r="Q1716" t="s">
        <v>248</v>
      </c>
      <c r="S1716" t="s">
        <v>8557</v>
      </c>
      <c r="T1716" t="s">
        <v>14456</v>
      </c>
      <c r="U1716" t="s">
        <v>227</v>
      </c>
      <c r="V1716" t="s">
        <v>15849</v>
      </c>
      <c r="X1716" t="s">
        <v>267</v>
      </c>
      <c r="Y1716" t="s">
        <v>15850</v>
      </c>
      <c r="Z1716" t="s">
        <v>229</v>
      </c>
      <c r="AG1716" t="s">
        <v>253</v>
      </c>
    </row>
    <row r="1717" spans="1:33">
      <c r="A1717" t="s">
        <v>15851</v>
      </c>
      <c r="B1717">
        <v>3112299</v>
      </c>
      <c r="C1717" t="s">
        <v>15852</v>
      </c>
      <c r="D1717" t="s">
        <v>15853</v>
      </c>
      <c r="E1717" t="s">
        <v>242</v>
      </c>
      <c r="F1717">
        <v>23</v>
      </c>
      <c r="G1717" t="s">
        <v>227</v>
      </c>
      <c r="H1717">
        <v>8235</v>
      </c>
      <c r="I1717" t="s">
        <v>15833</v>
      </c>
      <c r="J1717" t="s">
        <v>15834</v>
      </c>
      <c r="K1717" t="s">
        <v>15835</v>
      </c>
      <c r="L1717">
        <v>19781212</v>
      </c>
      <c r="M1717" t="s">
        <v>15851</v>
      </c>
      <c r="N1717">
        <v>230120</v>
      </c>
      <c r="Q1717" t="s">
        <v>248</v>
      </c>
      <c r="S1717" t="s">
        <v>8557</v>
      </c>
      <c r="T1717" t="s">
        <v>14561</v>
      </c>
      <c r="U1717" t="s">
        <v>227</v>
      </c>
      <c r="V1717" t="s">
        <v>15854</v>
      </c>
      <c r="X1717" t="s">
        <v>267</v>
      </c>
      <c r="Z1717" t="s">
        <v>229</v>
      </c>
      <c r="AG1717" t="s">
        <v>253</v>
      </c>
    </row>
    <row r="1718" spans="1:33">
      <c r="A1718" t="s">
        <v>15855</v>
      </c>
      <c r="B1718">
        <v>2991425</v>
      </c>
      <c r="C1718" t="s">
        <v>15856</v>
      </c>
      <c r="D1718" t="s">
        <v>15857</v>
      </c>
      <c r="E1718" t="s">
        <v>242</v>
      </c>
      <c r="F1718">
        <v>23</v>
      </c>
      <c r="G1718" t="s">
        <v>227</v>
      </c>
      <c r="H1718">
        <v>8235</v>
      </c>
      <c r="I1718" t="s">
        <v>15833</v>
      </c>
      <c r="J1718" t="s">
        <v>15834</v>
      </c>
      <c r="K1718" t="s">
        <v>15835</v>
      </c>
      <c r="L1718">
        <v>19601010</v>
      </c>
      <c r="M1718" t="s">
        <v>15855</v>
      </c>
      <c r="N1718">
        <v>230120</v>
      </c>
      <c r="O1718" t="s">
        <v>247</v>
      </c>
      <c r="Q1718" t="s">
        <v>248</v>
      </c>
      <c r="S1718" t="s">
        <v>8557</v>
      </c>
      <c r="T1718" t="s">
        <v>6135</v>
      </c>
      <c r="U1718" t="s">
        <v>227</v>
      </c>
      <c r="V1718" t="s">
        <v>15858</v>
      </c>
      <c r="X1718" t="s">
        <v>267</v>
      </c>
      <c r="Y1718" t="s">
        <v>15859</v>
      </c>
      <c r="Z1718" t="s">
        <v>229</v>
      </c>
      <c r="AG1718" t="s">
        <v>253</v>
      </c>
    </row>
    <row r="1719" spans="1:33">
      <c r="A1719" t="s">
        <v>15860</v>
      </c>
      <c r="B1719">
        <v>2991526</v>
      </c>
      <c r="C1719" t="s">
        <v>15861</v>
      </c>
      <c r="D1719" t="s">
        <v>15862</v>
      </c>
      <c r="E1719" t="s">
        <v>262</v>
      </c>
      <c r="F1719">
        <v>23</v>
      </c>
      <c r="G1719" t="s">
        <v>227</v>
      </c>
      <c r="H1719">
        <v>8235</v>
      </c>
      <c r="I1719" t="s">
        <v>15833</v>
      </c>
      <c r="J1719" t="s">
        <v>15834</v>
      </c>
      <c r="K1719" t="s">
        <v>15835</v>
      </c>
      <c r="L1719">
        <v>19760206</v>
      </c>
      <c r="M1719" t="s">
        <v>15860</v>
      </c>
      <c r="N1719">
        <v>230120</v>
      </c>
      <c r="O1719" t="s">
        <v>247</v>
      </c>
      <c r="Q1719" t="s">
        <v>248</v>
      </c>
      <c r="S1719" t="s">
        <v>8557</v>
      </c>
      <c r="T1719" t="s">
        <v>14416</v>
      </c>
      <c r="U1719" t="s">
        <v>227</v>
      </c>
      <c r="V1719" t="s">
        <v>15863</v>
      </c>
      <c r="X1719" t="s">
        <v>228</v>
      </c>
      <c r="Z1719" t="s">
        <v>229</v>
      </c>
      <c r="AG1719" t="s">
        <v>253</v>
      </c>
    </row>
    <row r="1720" spans="1:33">
      <c r="A1720" t="s">
        <v>16458</v>
      </c>
      <c r="B1720">
        <v>39953433</v>
      </c>
      <c r="C1720" t="s">
        <v>16459</v>
      </c>
      <c r="D1720" t="s">
        <v>16460</v>
      </c>
      <c r="E1720" t="s">
        <v>242</v>
      </c>
      <c r="F1720">
        <v>23</v>
      </c>
      <c r="G1720" t="s">
        <v>227</v>
      </c>
      <c r="H1720">
        <v>31300</v>
      </c>
      <c r="I1720" t="s">
        <v>16461</v>
      </c>
      <c r="J1720" t="s">
        <v>16462</v>
      </c>
      <c r="K1720" t="s">
        <v>16461</v>
      </c>
      <c r="L1720">
        <v>19971012</v>
      </c>
      <c r="M1720" t="s">
        <v>16458</v>
      </c>
      <c r="N1720">
        <v>230454</v>
      </c>
      <c r="Q1720" t="s">
        <v>248</v>
      </c>
      <c r="S1720" t="s">
        <v>8557</v>
      </c>
      <c r="T1720" t="s">
        <v>16463</v>
      </c>
      <c r="U1720" t="s">
        <v>227</v>
      </c>
      <c r="V1720" t="s">
        <v>16464</v>
      </c>
      <c r="X1720" t="s">
        <v>228</v>
      </c>
      <c r="Y1720" t="s">
        <v>16465</v>
      </c>
      <c r="Z1720" t="s">
        <v>680</v>
      </c>
      <c r="AB1720" t="s">
        <v>227</v>
      </c>
      <c r="AD1720" t="s">
        <v>227</v>
      </c>
      <c r="AG1720" t="s">
        <v>253</v>
      </c>
    </row>
    <row r="1721" spans="1:33">
      <c r="A1721" t="s">
        <v>16466</v>
      </c>
      <c r="B1721">
        <v>61619528</v>
      </c>
      <c r="C1721" t="s">
        <v>16467</v>
      </c>
      <c r="D1721" t="s">
        <v>16468</v>
      </c>
      <c r="E1721" t="s">
        <v>242</v>
      </c>
      <c r="F1721">
        <v>23</v>
      </c>
      <c r="G1721" t="s">
        <v>227</v>
      </c>
      <c r="H1721">
        <v>31300</v>
      </c>
      <c r="I1721" t="s">
        <v>16461</v>
      </c>
      <c r="J1721" t="s">
        <v>16462</v>
      </c>
      <c r="K1721" t="s">
        <v>16461</v>
      </c>
      <c r="L1721">
        <v>19971001</v>
      </c>
      <c r="M1721" t="s">
        <v>16466</v>
      </c>
      <c r="N1721">
        <v>230454</v>
      </c>
      <c r="Q1721" t="s">
        <v>248</v>
      </c>
      <c r="S1721" t="s">
        <v>8557</v>
      </c>
      <c r="T1721" t="s">
        <v>13166</v>
      </c>
      <c r="U1721" t="s">
        <v>227</v>
      </c>
      <c r="V1721" t="s">
        <v>16469</v>
      </c>
      <c r="W1721" t="s">
        <v>16470</v>
      </c>
      <c r="X1721" t="s">
        <v>228</v>
      </c>
      <c r="Y1721" t="s">
        <v>16465</v>
      </c>
      <c r="Z1721" t="s">
        <v>680</v>
      </c>
      <c r="AA1721">
        <v>586459797</v>
      </c>
      <c r="AB1721" t="s">
        <v>227</v>
      </c>
      <c r="AD1721" t="s">
        <v>227</v>
      </c>
      <c r="AG1721" t="s">
        <v>253</v>
      </c>
    </row>
    <row r="1722" spans="1:33">
      <c r="A1722" t="s">
        <v>16471</v>
      </c>
      <c r="B1722">
        <v>59841027</v>
      </c>
      <c r="C1722" t="s">
        <v>16472</v>
      </c>
      <c r="D1722" t="s">
        <v>16473</v>
      </c>
      <c r="E1722" t="s">
        <v>242</v>
      </c>
      <c r="F1722">
        <v>23</v>
      </c>
      <c r="G1722" t="s">
        <v>227</v>
      </c>
      <c r="H1722">
        <v>31300</v>
      </c>
      <c r="I1722" t="s">
        <v>16461</v>
      </c>
      <c r="J1722" t="s">
        <v>16462</v>
      </c>
      <c r="K1722" t="s">
        <v>16461</v>
      </c>
      <c r="L1722">
        <v>19970611</v>
      </c>
      <c r="M1722" t="s">
        <v>16471</v>
      </c>
      <c r="N1722">
        <v>230454</v>
      </c>
      <c r="Q1722" t="s">
        <v>248</v>
      </c>
      <c r="S1722" t="s">
        <v>8557</v>
      </c>
      <c r="T1722" t="s">
        <v>10450</v>
      </c>
      <c r="U1722" t="s">
        <v>227</v>
      </c>
      <c r="V1722" t="s">
        <v>16474</v>
      </c>
      <c r="W1722" t="s">
        <v>16475</v>
      </c>
      <c r="X1722" t="s">
        <v>228</v>
      </c>
      <c r="Y1722" t="s">
        <v>16465</v>
      </c>
      <c r="Z1722" t="s">
        <v>680</v>
      </c>
      <c r="AA1722">
        <v>8045434848</v>
      </c>
      <c r="AB1722" t="s">
        <v>227</v>
      </c>
      <c r="AD1722" t="s">
        <v>227</v>
      </c>
      <c r="AG1722" t="s">
        <v>253</v>
      </c>
    </row>
    <row r="1723" spans="1:33">
      <c r="A1723" t="s">
        <v>16476</v>
      </c>
      <c r="B1723">
        <v>68452227</v>
      </c>
      <c r="C1723" t="s">
        <v>16477</v>
      </c>
      <c r="D1723" t="s">
        <v>16478</v>
      </c>
      <c r="E1723" t="s">
        <v>242</v>
      </c>
      <c r="F1723">
        <v>23</v>
      </c>
      <c r="G1723" t="s">
        <v>227</v>
      </c>
      <c r="H1723">
        <v>31300</v>
      </c>
      <c r="I1723" t="s">
        <v>16461</v>
      </c>
      <c r="J1723" t="s">
        <v>16462</v>
      </c>
      <c r="K1723" t="s">
        <v>16461</v>
      </c>
      <c r="L1723">
        <v>19970705</v>
      </c>
      <c r="M1723" t="s">
        <v>16476</v>
      </c>
      <c r="N1723">
        <v>230454</v>
      </c>
      <c r="Q1723" t="s">
        <v>248</v>
      </c>
      <c r="S1723" t="s">
        <v>8557</v>
      </c>
      <c r="T1723" t="s">
        <v>13499</v>
      </c>
      <c r="U1723" t="s">
        <v>227</v>
      </c>
      <c r="V1723" t="s">
        <v>16479</v>
      </c>
      <c r="X1723" t="s">
        <v>228</v>
      </c>
      <c r="Y1723" t="s">
        <v>16465</v>
      </c>
      <c r="Z1723" t="s">
        <v>229</v>
      </c>
      <c r="AA1723">
        <v>586649468</v>
      </c>
      <c r="AB1723" t="s">
        <v>227</v>
      </c>
      <c r="AD1723" t="s">
        <v>227</v>
      </c>
      <c r="AG1723" t="s">
        <v>253</v>
      </c>
    </row>
    <row r="1724" spans="1:33">
      <c r="A1724" t="s">
        <v>16480</v>
      </c>
      <c r="B1724">
        <v>62324623</v>
      </c>
      <c r="C1724" t="s">
        <v>16481</v>
      </c>
      <c r="D1724" t="s">
        <v>16482</v>
      </c>
      <c r="E1724" t="s">
        <v>242</v>
      </c>
      <c r="F1724">
        <v>23</v>
      </c>
      <c r="G1724" t="s">
        <v>227</v>
      </c>
      <c r="H1724">
        <v>31300</v>
      </c>
      <c r="I1724" t="s">
        <v>16461</v>
      </c>
      <c r="J1724" t="s">
        <v>16462</v>
      </c>
      <c r="K1724" t="s">
        <v>16461</v>
      </c>
      <c r="L1724">
        <v>19970823</v>
      </c>
      <c r="M1724" t="s">
        <v>16480</v>
      </c>
      <c r="N1724">
        <v>230454</v>
      </c>
      <c r="Q1724" t="s">
        <v>248</v>
      </c>
      <c r="S1724" t="s">
        <v>8557</v>
      </c>
      <c r="T1724" t="s">
        <v>11121</v>
      </c>
      <c r="U1724" t="s">
        <v>227</v>
      </c>
      <c r="V1724" t="s">
        <v>16483</v>
      </c>
      <c r="X1724" t="s">
        <v>228</v>
      </c>
      <c r="Y1724" t="s">
        <v>16465</v>
      </c>
      <c r="Z1724" t="s">
        <v>680</v>
      </c>
      <c r="AA1724">
        <v>524311452</v>
      </c>
      <c r="AB1724" t="s">
        <v>227</v>
      </c>
      <c r="AD1724" t="s">
        <v>227</v>
      </c>
      <c r="AG1724" t="s">
        <v>253</v>
      </c>
    </row>
    <row r="1725" spans="1:33">
      <c r="A1725" t="s">
        <v>16484</v>
      </c>
      <c r="B1725">
        <v>102795125</v>
      </c>
      <c r="C1725" t="s">
        <v>16485</v>
      </c>
      <c r="D1725" t="s">
        <v>16486</v>
      </c>
      <c r="E1725" t="s">
        <v>242</v>
      </c>
      <c r="F1725">
        <v>23</v>
      </c>
      <c r="G1725" t="s">
        <v>227</v>
      </c>
      <c r="H1725">
        <v>31300</v>
      </c>
      <c r="I1725" t="s">
        <v>16461</v>
      </c>
      <c r="J1725" t="s">
        <v>16462</v>
      </c>
      <c r="K1725" t="s">
        <v>16461</v>
      </c>
      <c r="L1725">
        <v>19970711</v>
      </c>
      <c r="M1725" t="s">
        <v>16484</v>
      </c>
      <c r="N1725">
        <v>230454</v>
      </c>
      <c r="Q1725" t="s">
        <v>248</v>
      </c>
      <c r="S1725" t="s">
        <v>8557</v>
      </c>
      <c r="T1725" t="s">
        <v>16487</v>
      </c>
      <c r="U1725" t="s">
        <v>227</v>
      </c>
      <c r="V1725" t="s">
        <v>16488</v>
      </c>
      <c r="W1725" t="s">
        <v>16489</v>
      </c>
      <c r="X1725" t="s">
        <v>228</v>
      </c>
      <c r="Y1725" t="s">
        <v>16465</v>
      </c>
      <c r="Z1725" t="s">
        <v>680</v>
      </c>
      <c r="AA1725">
        <v>9092259800</v>
      </c>
      <c r="AB1725" t="s">
        <v>227</v>
      </c>
      <c r="AD1725" t="s">
        <v>227</v>
      </c>
      <c r="AG1725" t="s">
        <v>253</v>
      </c>
    </row>
    <row r="1726" spans="1:33">
      <c r="A1726" t="s">
        <v>16490</v>
      </c>
      <c r="B1726">
        <v>62322520</v>
      </c>
      <c r="C1726" t="s">
        <v>16491</v>
      </c>
      <c r="D1726" t="s">
        <v>16492</v>
      </c>
      <c r="E1726" t="s">
        <v>242</v>
      </c>
      <c r="F1726">
        <v>23</v>
      </c>
      <c r="G1726" t="s">
        <v>227</v>
      </c>
      <c r="H1726">
        <v>31300</v>
      </c>
      <c r="I1726" t="s">
        <v>16461</v>
      </c>
      <c r="J1726" t="s">
        <v>16462</v>
      </c>
      <c r="K1726" t="s">
        <v>16461</v>
      </c>
      <c r="L1726">
        <v>19970811</v>
      </c>
      <c r="M1726" t="s">
        <v>16490</v>
      </c>
      <c r="N1726">
        <v>230454</v>
      </c>
      <c r="Q1726" t="s">
        <v>248</v>
      </c>
      <c r="S1726" t="s">
        <v>8557</v>
      </c>
      <c r="T1726" t="s">
        <v>7008</v>
      </c>
      <c r="U1726" t="s">
        <v>227</v>
      </c>
      <c r="V1726" t="s">
        <v>16493</v>
      </c>
      <c r="X1726" t="s">
        <v>228</v>
      </c>
      <c r="Y1726" t="s">
        <v>16465</v>
      </c>
      <c r="Z1726" t="s">
        <v>680</v>
      </c>
      <c r="AB1726" t="s">
        <v>227</v>
      </c>
      <c r="AD1726" t="s">
        <v>227</v>
      </c>
      <c r="AG1726" t="s">
        <v>253</v>
      </c>
    </row>
    <row r="1727" spans="1:33">
      <c r="A1727" t="s">
        <v>16494</v>
      </c>
      <c r="B1727">
        <v>39464632</v>
      </c>
      <c r="C1727" t="s">
        <v>16495</v>
      </c>
      <c r="D1727" t="s">
        <v>16496</v>
      </c>
      <c r="E1727" t="s">
        <v>242</v>
      </c>
      <c r="F1727">
        <v>23</v>
      </c>
      <c r="G1727" t="s">
        <v>227</v>
      </c>
      <c r="H1727">
        <v>31300</v>
      </c>
      <c r="I1727" t="s">
        <v>16461</v>
      </c>
      <c r="J1727" t="s">
        <v>16462</v>
      </c>
      <c r="K1727" t="s">
        <v>16461</v>
      </c>
      <c r="L1727">
        <v>19941124</v>
      </c>
      <c r="M1727" t="s">
        <v>16494</v>
      </c>
      <c r="N1727">
        <v>230454</v>
      </c>
      <c r="Q1727" t="s">
        <v>248</v>
      </c>
      <c r="S1727" t="s">
        <v>8557</v>
      </c>
      <c r="T1727" t="s">
        <v>3446</v>
      </c>
      <c r="U1727" t="s">
        <v>227</v>
      </c>
      <c r="V1727" t="s">
        <v>16497</v>
      </c>
      <c r="X1727" t="s">
        <v>228</v>
      </c>
      <c r="Y1727" t="s">
        <v>16465</v>
      </c>
      <c r="Z1727" t="s">
        <v>680</v>
      </c>
      <c r="AB1727" t="s">
        <v>227</v>
      </c>
      <c r="AC1727" t="s">
        <v>11178</v>
      </c>
      <c r="AD1727" t="s">
        <v>227</v>
      </c>
      <c r="AG1727" t="s">
        <v>253</v>
      </c>
    </row>
    <row r="1728" spans="1:33">
      <c r="A1728" t="s">
        <v>17395</v>
      </c>
      <c r="B1728">
        <v>3112077</v>
      </c>
      <c r="C1728" t="s">
        <v>17396</v>
      </c>
      <c r="D1728" t="s">
        <v>17397</v>
      </c>
      <c r="E1728" t="s">
        <v>242</v>
      </c>
      <c r="F1728">
        <v>23</v>
      </c>
      <c r="G1728" t="s">
        <v>227</v>
      </c>
      <c r="H1728">
        <v>8206</v>
      </c>
      <c r="I1728" t="s">
        <v>9590</v>
      </c>
      <c r="J1728" t="s">
        <v>9589</v>
      </c>
      <c r="K1728" t="s">
        <v>9590</v>
      </c>
      <c r="L1728">
        <v>19791021</v>
      </c>
      <c r="M1728" t="s">
        <v>17395</v>
      </c>
      <c r="N1728">
        <v>230079</v>
      </c>
      <c r="Q1728" t="s">
        <v>248</v>
      </c>
      <c r="S1728" t="s">
        <v>8557</v>
      </c>
      <c r="T1728" t="s">
        <v>5141</v>
      </c>
      <c r="U1728" t="s">
        <v>227</v>
      </c>
      <c r="V1728" t="s">
        <v>17398</v>
      </c>
      <c r="X1728" t="s">
        <v>228</v>
      </c>
      <c r="Z1728" t="s">
        <v>229</v>
      </c>
      <c r="AG1728" t="s">
        <v>253</v>
      </c>
    </row>
    <row r="1729" spans="1:35">
      <c r="A1729" t="s">
        <v>17399</v>
      </c>
      <c r="B1729">
        <v>2962524</v>
      </c>
      <c r="C1729" t="s">
        <v>9593</v>
      </c>
      <c r="D1729" t="s">
        <v>17400</v>
      </c>
      <c r="E1729" t="s">
        <v>242</v>
      </c>
      <c r="F1729">
        <v>23</v>
      </c>
      <c r="G1729" t="s">
        <v>227</v>
      </c>
      <c r="H1729">
        <v>8206</v>
      </c>
      <c r="I1729" t="s">
        <v>9590</v>
      </c>
      <c r="J1729" t="s">
        <v>9589</v>
      </c>
      <c r="K1729" t="s">
        <v>9590</v>
      </c>
      <c r="L1729">
        <v>19480727</v>
      </c>
      <c r="M1729" t="s">
        <v>17399</v>
      </c>
      <c r="N1729">
        <v>230079</v>
      </c>
      <c r="O1729" t="s">
        <v>247</v>
      </c>
      <c r="Q1729" t="s">
        <v>248</v>
      </c>
      <c r="S1729" t="s">
        <v>8557</v>
      </c>
      <c r="T1729" t="s">
        <v>2713</v>
      </c>
      <c r="U1729" t="s">
        <v>227</v>
      </c>
      <c r="V1729" t="s">
        <v>9598</v>
      </c>
      <c r="X1729" t="s">
        <v>349</v>
      </c>
      <c r="Z1729" t="s">
        <v>229</v>
      </c>
      <c r="AG1729" t="s">
        <v>253</v>
      </c>
    </row>
    <row r="1730" spans="1:35">
      <c r="A1730" t="s">
        <v>17401</v>
      </c>
      <c r="B1730">
        <v>3112188</v>
      </c>
      <c r="C1730" t="s">
        <v>17402</v>
      </c>
      <c r="D1730" t="s">
        <v>17403</v>
      </c>
      <c r="E1730" t="s">
        <v>242</v>
      </c>
      <c r="F1730">
        <v>23</v>
      </c>
      <c r="G1730" t="s">
        <v>227</v>
      </c>
      <c r="H1730">
        <v>8206</v>
      </c>
      <c r="I1730" t="s">
        <v>9590</v>
      </c>
      <c r="J1730" t="s">
        <v>9589</v>
      </c>
      <c r="K1730" t="s">
        <v>9590</v>
      </c>
      <c r="L1730">
        <v>19661211</v>
      </c>
      <c r="M1730" t="s">
        <v>17401</v>
      </c>
      <c r="N1730">
        <v>230079</v>
      </c>
      <c r="Q1730" t="s">
        <v>248</v>
      </c>
      <c r="S1730" t="s">
        <v>8557</v>
      </c>
      <c r="T1730" t="s">
        <v>17404</v>
      </c>
      <c r="U1730" t="s">
        <v>227</v>
      </c>
      <c r="V1730" t="s">
        <v>17405</v>
      </c>
      <c r="X1730" t="s">
        <v>228</v>
      </c>
      <c r="Z1730" t="s">
        <v>229</v>
      </c>
      <c r="AG1730" t="s">
        <v>253</v>
      </c>
    </row>
    <row r="1731" spans="1:35">
      <c r="A1731" t="s">
        <v>17406</v>
      </c>
      <c r="B1731">
        <v>2962625</v>
      </c>
      <c r="C1731" t="s">
        <v>17407</v>
      </c>
      <c r="D1731" t="s">
        <v>17408</v>
      </c>
      <c r="E1731" t="s">
        <v>242</v>
      </c>
      <c r="F1731">
        <v>23</v>
      </c>
      <c r="G1731" t="s">
        <v>227</v>
      </c>
      <c r="H1731">
        <v>8206</v>
      </c>
      <c r="I1731" t="s">
        <v>9590</v>
      </c>
      <c r="J1731" t="s">
        <v>9589</v>
      </c>
      <c r="K1731" t="s">
        <v>9590</v>
      </c>
      <c r="L1731">
        <v>19520702</v>
      </c>
      <c r="M1731" t="s">
        <v>17406</v>
      </c>
      <c r="N1731">
        <v>230079</v>
      </c>
      <c r="O1731" t="s">
        <v>247</v>
      </c>
      <c r="Q1731" t="s">
        <v>248</v>
      </c>
      <c r="S1731" t="s">
        <v>8557</v>
      </c>
      <c r="T1731" t="s">
        <v>15158</v>
      </c>
      <c r="U1731" t="s">
        <v>227</v>
      </c>
      <c r="V1731" t="s">
        <v>17409</v>
      </c>
      <c r="X1731" t="s">
        <v>343</v>
      </c>
      <c r="Z1731" t="s">
        <v>229</v>
      </c>
      <c r="AG1731" t="s">
        <v>253</v>
      </c>
    </row>
    <row r="1732" spans="1:35">
      <c r="A1732" t="s">
        <v>17410</v>
      </c>
      <c r="B1732">
        <v>96811934</v>
      </c>
      <c r="C1732" t="s">
        <v>17411</v>
      </c>
      <c r="D1732" t="s">
        <v>17412</v>
      </c>
      <c r="E1732" t="s">
        <v>262</v>
      </c>
      <c r="F1732">
        <v>23</v>
      </c>
      <c r="G1732" t="s">
        <v>227</v>
      </c>
      <c r="H1732">
        <v>8206</v>
      </c>
      <c r="I1732" t="s">
        <v>9590</v>
      </c>
      <c r="J1732" t="s">
        <v>9589</v>
      </c>
      <c r="K1732" t="s">
        <v>9590</v>
      </c>
      <c r="L1732">
        <v>19500709</v>
      </c>
      <c r="M1732" t="s">
        <v>17410</v>
      </c>
      <c r="N1732">
        <v>230079</v>
      </c>
      <c r="O1732" t="s">
        <v>247</v>
      </c>
      <c r="Q1732" t="s">
        <v>248</v>
      </c>
      <c r="S1732" t="s">
        <v>8557</v>
      </c>
      <c r="T1732" t="s">
        <v>17413</v>
      </c>
      <c r="U1732" t="s">
        <v>265</v>
      </c>
      <c r="V1732" t="s">
        <v>17414</v>
      </c>
      <c r="X1732" t="s">
        <v>228</v>
      </c>
      <c r="Z1732" t="s">
        <v>229</v>
      </c>
      <c r="AB1732" t="s">
        <v>227</v>
      </c>
      <c r="AD1732" t="s">
        <v>227</v>
      </c>
      <c r="AG1732" t="s">
        <v>253</v>
      </c>
    </row>
    <row r="1733" spans="1:35">
      <c r="A1733" t="s">
        <v>17415</v>
      </c>
      <c r="B1733">
        <v>96809032</v>
      </c>
      <c r="C1733" t="s">
        <v>17416</v>
      </c>
      <c r="D1733" t="s">
        <v>17417</v>
      </c>
      <c r="E1733" t="s">
        <v>242</v>
      </c>
      <c r="F1733">
        <v>23</v>
      </c>
      <c r="G1733" t="s">
        <v>227</v>
      </c>
      <c r="H1733">
        <v>8206</v>
      </c>
      <c r="I1733" t="s">
        <v>9590</v>
      </c>
      <c r="J1733" t="s">
        <v>9589</v>
      </c>
      <c r="K1733" t="s">
        <v>9590</v>
      </c>
      <c r="L1733">
        <v>19490419</v>
      </c>
      <c r="M1733" t="s">
        <v>17415</v>
      </c>
      <c r="N1733">
        <v>230079</v>
      </c>
      <c r="O1733" t="s">
        <v>247</v>
      </c>
      <c r="Q1733" t="s">
        <v>248</v>
      </c>
      <c r="S1733" t="s">
        <v>8557</v>
      </c>
      <c r="T1733" t="s">
        <v>17413</v>
      </c>
      <c r="U1733" t="s">
        <v>265</v>
      </c>
      <c r="V1733" t="s">
        <v>17414</v>
      </c>
      <c r="X1733" t="s">
        <v>267</v>
      </c>
      <c r="Z1733" t="s">
        <v>229</v>
      </c>
      <c r="AA1733" t="s">
        <v>17418</v>
      </c>
      <c r="AB1733" t="s">
        <v>962</v>
      </c>
      <c r="AD1733" t="s">
        <v>962</v>
      </c>
      <c r="AG1733" t="s">
        <v>253</v>
      </c>
    </row>
    <row r="1734" spans="1:35">
      <c r="A1734" t="s">
        <v>17419</v>
      </c>
      <c r="B1734">
        <v>24747226</v>
      </c>
      <c r="C1734" t="s">
        <v>17420</v>
      </c>
      <c r="D1734" t="s">
        <v>17421</v>
      </c>
      <c r="E1734" t="s">
        <v>242</v>
      </c>
      <c r="F1734">
        <v>23</v>
      </c>
      <c r="G1734" t="s">
        <v>227</v>
      </c>
      <c r="H1734">
        <v>8206</v>
      </c>
      <c r="I1734" t="s">
        <v>9590</v>
      </c>
      <c r="J1734" t="s">
        <v>9589</v>
      </c>
      <c r="K1734" t="s">
        <v>9590</v>
      </c>
      <c r="L1734">
        <v>19660807</v>
      </c>
      <c r="M1734" t="s">
        <v>17419</v>
      </c>
      <c r="N1734">
        <v>230079</v>
      </c>
      <c r="Q1734" t="s">
        <v>248</v>
      </c>
      <c r="S1734" t="s">
        <v>8557</v>
      </c>
      <c r="T1734" t="s">
        <v>17422</v>
      </c>
      <c r="U1734" t="s">
        <v>265</v>
      </c>
      <c r="V1734" t="s">
        <v>17423</v>
      </c>
      <c r="X1734" t="s">
        <v>228</v>
      </c>
      <c r="Z1734" t="s">
        <v>229</v>
      </c>
      <c r="AG1734" t="s">
        <v>253</v>
      </c>
    </row>
    <row r="1735" spans="1:35">
      <c r="A1735" t="s">
        <v>17424</v>
      </c>
      <c r="B1735">
        <v>19667534</v>
      </c>
      <c r="C1735" t="s">
        <v>17425</v>
      </c>
      <c r="D1735" t="s">
        <v>17426</v>
      </c>
      <c r="E1735" t="s">
        <v>242</v>
      </c>
      <c r="F1735">
        <v>23</v>
      </c>
      <c r="G1735" t="s">
        <v>227</v>
      </c>
      <c r="H1735">
        <v>8206</v>
      </c>
      <c r="I1735" t="s">
        <v>9590</v>
      </c>
      <c r="J1735" t="s">
        <v>9589</v>
      </c>
      <c r="K1735" t="s">
        <v>9590</v>
      </c>
      <c r="L1735">
        <v>19661224</v>
      </c>
      <c r="M1735" t="s">
        <v>17424</v>
      </c>
      <c r="N1735">
        <v>230079</v>
      </c>
      <c r="Q1735" t="s">
        <v>248</v>
      </c>
      <c r="S1735" t="s">
        <v>8557</v>
      </c>
      <c r="T1735" t="s">
        <v>17427</v>
      </c>
      <c r="U1735" t="s">
        <v>227</v>
      </c>
      <c r="V1735" t="s">
        <v>17428</v>
      </c>
      <c r="X1735" t="s">
        <v>228</v>
      </c>
      <c r="Z1735" t="s">
        <v>229</v>
      </c>
      <c r="AG1735" t="s">
        <v>253</v>
      </c>
    </row>
    <row r="1736" spans="1:35">
      <c r="A1736" t="s">
        <v>17429</v>
      </c>
      <c r="B1736">
        <v>2962726</v>
      </c>
      <c r="C1736" t="s">
        <v>17430</v>
      </c>
      <c r="D1736" t="s">
        <v>17431</v>
      </c>
      <c r="E1736" t="s">
        <v>242</v>
      </c>
      <c r="F1736">
        <v>23</v>
      </c>
      <c r="G1736" t="s">
        <v>227</v>
      </c>
      <c r="H1736">
        <v>8206</v>
      </c>
      <c r="I1736" t="s">
        <v>9590</v>
      </c>
      <c r="J1736" t="s">
        <v>9589</v>
      </c>
      <c r="K1736" t="s">
        <v>9590</v>
      </c>
      <c r="L1736">
        <v>19770907</v>
      </c>
      <c r="M1736" t="s">
        <v>17429</v>
      </c>
      <c r="N1736">
        <v>230079</v>
      </c>
      <c r="Q1736" t="s">
        <v>248</v>
      </c>
      <c r="S1736" t="s">
        <v>8557</v>
      </c>
      <c r="T1736" t="s">
        <v>17432</v>
      </c>
      <c r="U1736" t="s">
        <v>227</v>
      </c>
      <c r="V1736" t="s">
        <v>17433</v>
      </c>
      <c r="X1736" t="s">
        <v>267</v>
      </c>
      <c r="Z1736" t="s">
        <v>229</v>
      </c>
      <c r="AG1736" t="s">
        <v>253</v>
      </c>
    </row>
    <row r="1737" spans="1:35">
      <c r="A1737" t="s">
        <v>17434</v>
      </c>
      <c r="B1737">
        <v>2963424</v>
      </c>
      <c r="C1737" t="s">
        <v>17435</v>
      </c>
      <c r="D1737" t="s">
        <v>17436</v>
      </c>
      <c r="E1737" t="s">
        <v>242</v>
      </c>
      <c r="F1737">
        <v>23</v>
      </c>
      <c r="G1737" t="s">
        <v>227</v>
      </c>
      <c r="H1737">
        <v>8206</v>
      </c>
      <c r="I1737" t="s">
        <v>9590</v>
      </c>
      <c r="J1737" t="s">
        <v>9589</v>
      </c>
      <c r="K1737" t="s">
        <v>9590</v>
      </c>
      <c r="L1737">
        <v>19840513</v>
      </c>
      <c r="M1737" t="s">
        <v>17434</v>
      </c>
      <c r="N1737">
        <v>230079</v>
      </c>
      <c r="Q1737" t="s">
        <v>248</v>
      </c>
      <c r="S1737" t="s">
        <v>8557</v>
      </c>
      <c r="T1737" t="s">
        <v>17437</v>
      </c>
      <c r="U1737" t="s">
        <v>227</v>
      </c>
      <c r="V1737" t="s">
        <v>17438</v>
      </c>
      <c r="X1737" t="s">
        <v>228</v>
      </c>
      <c r="Z1737" t="s">
        <v>229</v>
      </c>
      <c r="AG1737" t="s">
        <v>253</v>
      </c>
    </row>
    <row r="1738" spans="1:35">
      <c r="A1738" t="s">
        <v>17439</v>
      </c>
      <c r="B1738">
        <v>2962928</v>
      </c>
      <c r="C1738" t="s">
        <v>17440</v>
      </c>
      <c r="D1738" t="s">
        <v>17441</v>
      </c>
      <c r="E1738" t="s">
        <v>242</v>
      </c>
      <c r="F1738">
        <v>23</v>
      </c>
      <c r="G1738" t="s">
        <v>227</v>
      </c>
      <c r="H1738">
        <v>8206</v>
      </c>
      <c r="I1738" t="s">
        <v>9590</v>
      </c>
      <c r="J1738" t="s">
        <v>9589</v>
      </c>
      <c r="K1738" t="s">
        <v>9590</v>
      </c>
      <c r="L1738">
        <v>19660830</v>
      </c>
      <c r="M1738" t="s">
        <v>17439</v>
      </c>
      <c r="N1738">
        <v>230079</v>
      </c>
      <c r="O1738" t="s">
        <v>247</v>
      </c>
      <c r="Q1738" t="s">
        <v>248</v>
      </c>
      <c r="S1738" t="s">
        <v>8557</v>
      </c>
      <c r="T1738" t="s">
        <v>17442</v>
      </c>
      <c r="U1738" t="s">
        <v>227</v>
      </c>
      <c r="V1738" t="s">
        <v>17443</v>
      </c>
      <c r="X1738" t="s">
        <v>267</v>
      </c>
      <c r="Z1738" t="s">
        <v>229</v>
      </c>
      <c r="AG1738" t="s">
        <v>253</v>
      </c>
    </row>
    <row r="1739" spans="1:35">
      <c r="A1739" t="s">
        <v>17444</v>
      </c>
      <c r="B1739">
        <v>35128524</v>
      </c>
      <c r="C1739" t="s">
        <v>17445</v>
      </c>
      <c r="D1739" t="s">
        <v>17446</v>
      </c>
      <c r="E1739" t="s">
        <v>242</v>
      </c>
      <c r="F1739">
        <v>23</v>
      </c>
      <c r="G1739" t="s">
        <v>227</v>
      </c>
      <c r="H1739">
        <v>8206</v>
      </c>
      <c r="I1739" t="s">
        <v>9590</v>
      </c>
      <c r="J1739" t="s">
        <v>9589</v>
      </c>
      <c r="K1739" t="s">
        <v>9590</v>
      </c>
      <c r="L1739">
        <v>19860827</v>
      </c>
      <c r="M1739" t="s">
        <v>17444</v>
      </c>
      <c r="N1739">
        <v>230079</v>
      </c>
      <c r="Q1739" t="s">
        <v>248</v>
      </c>
      <c r="S1739" t="s">
        <v>8557</v>
      </c>
      <c r="T1739" t="s">
        <v>17437</v>
      </c>
      <c r="U1739" t="s">
        <v>227</v>
      </c>
      <c r="V1739" t="s">
        <v>17447</v>
      </c>
      <c r="W1739" t="s">
        <v>17448</v>
      </c>
      <c r="X1739" t="s">
        <v>228</v>
      </c>
      <c r="Z1739" t="s">
        <v>229</v>
      </c>
      <c r="AG1739" t="s">
        <v>253</v>
      </c>
    </row>
    <row r="1740" spans="1:35">
      <c r="A1740" t="s">
        <v>18666</v>
      </c>
      <c r="B1740">
        <v>4461924</v>
      </c>
      <c r="C1740" t="s">
        <v>18667</v>
      </c>
      <c r="D1740" t="s">
        <v>18668</v>
      </c>
      <c r="E1740" t="s">
        <v>242</v>
      </c>
      <c r="F1740">
        <v>23</v>
      </c>
      <c r="G1740" t="s">
        <v>227</v>
      </c>
      <c r="H1740">
        <v>8233</v>
      </c>
      <c r="I1740" t="s">
        <v>9784</v>
      </c>
      <c r="J1740" t="s">
        <v>9783</v>
      </c>
      <c r="K1740" t="s">
        <v>9785</v>
      </c>
      <c r="L1740">
        <v>19600426</v>
      </c>
      <c r="M1740" t="s">
        <v>18666</v>
      </c>
      <c r="N1740">
        <v>230118</v>
      </c>
      <c r="O1740" t="s">
        <v>247</v>
      </c>
      <c r="Q1740" t="s">
        <v>248</v>
      </c>
      <c r="S1740" t="s">
        <v>8557</v>
      </c>
      <c r="T1740" t="s">
        <v>13357</v>
      </c>
      <c r="U1740" t="s">
        <v>227</v>
      </c>
      <c r="V1740" t="s">
        <v>18669</v>
      </c>
      <c r="X1740" t="s">
        <v>349</v>
      </c>
      <c r="Z1740" t="s">
        <v>229</v>
      </c>
      <c r="AG1740" t="s">
        <v>253</v>
      </c>
    </row>
    <row r="1741" spans="1:35">
      <c r="A1741" t="s">
        <v>18670</v>
      </c>
      <c r="B1741">
        <v>4461520</v>
      </c>
      <c r="C1741" t="s">
        <v>18671</v>
      </c>
      <c r="D1741" t="s">
        <v>18672</v>
      </c>
      <c r="E1741" t="s">
        <v>242</v>
      </c>
      <c r="F1741">
        <v>23</v>
      </c>
      <c r="G1741" t="s">
        <v>227</v>
      </c>
      <c r="H1741">
        <v>8233</v>
      </c>
      <c r="I1741" t="s">
        <v>9784</v>
      </c>
      <c r="J1741" t="s">
        <v>9783</v>
      </c>
      <c r="K1741" t="s">
        <v>9785</v>
      </c>
      <c r="L1741">
        <v>19600824</v>
      </c>
      <c r="M1741" t="s">
        <v>18670</v>
      </c>
      <c r="N1741">
        <v>230118</v>
      </c>
      <c r="O1741" t="s">
        <v>247</v>
      </c>
      <c r="Q1741" t="s">
        <v>248</v>
      </c>
      <c r="S1741" t="s">
        <v>8557</v>
      </c>
      <c r="T1741" t="s">
        <v>9791</v>
      </c>
      <c r="U1741" t="s">
        <v>227</v>
      </c>
      <c r="V1741" t="s">
        <v>18673</v>
      </c>
      <c r="X1741" t="s">
        <v>349</v>
      </c>
      <c r="Z1741" t="s">
        <v>229</v>
      </c>
      <c r="AG1741" t="s">
        <v>253</v>
      </c>
    </row>
    <row r="1742" spans="1:35">
      <c r="A1742" t="s">
        <v>18674</v>
      </c>
      <c r="B1742">
        <v>102803620</v>
      </c>
      <c r="C1742" t="s">
        <v>18675</v>
      </c>
      <c r="D1742" t="s">
        <v>18676</v>
      </c>
      <c r="E1742" t="s">
        <v>242</v>
      </c>
      <c r="F1742">
        <v>23</v>
      </c>
      <c r="G1742" t="s">
        <v>227</v>
      </c>
      <c r="H1742">
        <v>8233</v>
      </c>
      <c r="I1742" t="s">
        <v>9784</v>
      </c>
      <c r="J1742" t="s">
        <v>9783</v>
      </c>
      <c r="K1742" t="s">
        <v>9785</v>
      </c>
      <c r="L1742">
        <v>19600816</v>
      </c>
      <c r="M1742" t="s">
        <v>18674</v>
      </c>
      <c r="N1742">
        <v>230118</v>
      </c>
      <c r="Q1742" t="s">
        <v>248</v>
      </c>
      <c r="S1742" t="s">
        <v>8557</v>
      </c>
      <c r="T1742" t="s">
        <v>18677</v>
      </c>
      <c r="U1742" t="s">
        <v>227</v>
      </c>
      <c r="V1742" t="s">
        <v>18678</v>
      </c>
      <c r="X1742" t="s">
        <v>349</v>
      </c>
      <c r="Z1742" t="s">
        <v>229</v>
      </c>
      <c r="AA1742" t="s">
        <v>18679</v>
      </c>
      <c r="AB1742" t="s">
        <v>227</v>
      </c>
      <c r="AF1742" t="s">
        <v>18680</v>
      </c>
      <c r="AG1742" t="s">
        <v>18681</v>
      </c>
      <c r="AH1742" t="s">
        <v>18682</v>
      </c>
      <c r="AI1742" t="s">
        <v>18683</v>
      </c>
    </row>
    <row r="1743" spans="1:35">
      <c r="A1743" t="s">
        <v>18684</v>
      </c>
      <c r="B1743">
        <v>3979634</v>
      </c>
      <c r="C1743" t="s">
        <v>18685</v>
      </c>
      <c r="D1743" t="s">
        <v>18686</v>
      </c>
      <c r="E1743" t="s">
        <v>242</v>
      </c>
      <c r="F1743">
        <v>23</v>
      </c>
      <c r="G1743" t="s">
        <v>227</v>
      </c>
      <c r="H1743">
        <v>8233</v>
      </c>
      <c r="I1743" t="s">
        <v>9784</v>
      </c>
      <c r="J1743" t="s">
        <v>9783</v>
      </c>
      <c r="K1743" t="s">
        <v>9785</v>
      </c>
      <c r="L1743">
        <v>19640824</v>
      </c>
      <c r="M1743" t="s">
        <v>18684</v>
      </c>
      <c r="N1743">
        <v>230118</v>
      </c>
      <c r="O1743" t="s">
        <v>247</v>
      </c>
      <c r="Q1743" t="s">
        <v>248</v>
      </c>
      <c r="S1743" t="s">
        <v>8557</v>
      </c>
      <c r="T1743" t="s">
        <v>18687</v>
      </c>
      <c r="U1743" t="s">
        <v>227</v>
      </c>
      <c r="V1743" t="s">
        <v>18688</v>
      </c>
      <c r="X1743" t="s">
        <v>267</v>
      </c>
      <c r="Z1743" t="s">
        <v>229</v>
      </c>
      <c r="AG1743" t="s">
        <v>253</v>
      </c>
    </row>
    <row r="1744" spans="1:35">
      <c r="A1744" t="s">
        <v>18689</v>
      </c>
      <c r="B1744">
        <v>3064114</v>
      </c>
      <c r="C1744" t="s">
        <v>18690</v>
      </c>
      <c r="D1744" t="s">
        <v>18691</v>
      </c>
      <c r="E1744" t="s">
        <v>242</v>
      </c>
      <c r="F1744">
        <v>23</v>
      </c>
      <c r="G1744" t="s">
        <v>227</v>
      </c>
      <c r="H1744">
        <v>8233</v>
      </c>
      <c r="I1744" t="s">
        <v>9784</v>
      </c>
      <c r="J1744" t="s">
        <v>9783</v>
      </c>
      <c r="K1744" t="s">
        <v>9785</v>
      </c>
      <c r="L1744">
        <v>19860517</v>
      </c>
      <c r="M1744" t="s">
        <v>18689</v>
      </c>
      <c r="N1744">
        <v>230118</v>
      </c>
      <c r="Q1744" t="s">
        <v>248</v>
      </c>
      <c r="S1744" t="s">
        <v>8557</v>
      </c>
      <c r="T1744" t="s">
        <v>18692</v>
      </c>
      <c r="U1744" t="s">
        <v>227</v>
      </c>
      <c r="V1744" t="s">
        <v>18693</v>
      </c>
      <c r="X1744" t="s">
        <v>267</v>
      </c>
      <c r="Z1744" t="s">
        <v>229</v>
      </c>
      <c r="AF1744" t="s">
        <v>18694</v>
      </c>
      <c r="AG1744" t="s">
        <v>253</v>
      </c>
    </row>
    <row r="1745" spans="1:35">
      <c r="A1745" t="s">
        <v>18695</v>
      </c>
      <c r="B1745">
        <v>46668131</v>
      </c>
      <c r="C1745" t="s">
        <v>18696</v>
      </c>
      <c r="D1745" t="s">
        <v>18697</v>
      </c>
      <c r="E1745" t="s">
        <v>242</v>
      </c>
      <c r="F1745">
        <v>23</v>
      </c>
      <c r="G1745" t="s">
        <v>227</v>
      </c>
      <c r="H1745">
        <v>8233</v>
      </c>
      <c r="I1745" t="s">
        <v>9784</v>
      </c>
      <c r="J1745" t="s">
        <v>9783</v>
      </c>
      <c r="K1745" t="s">
        <v>9785</v>
      </c>
      <c r="L1745">
        <v>19650124</v>
      </c>
      <c r="M1745" t="s">
        <v>18695</v>
      </c>
      <c r="N1745">
        <v>230118</v>
      </c>
      <c r="Q1745" t="s">
        <v>248</v>
      </c>
      <c r="S1745" t="s">
        <v>8557</v>
      </c>
      <c r="T1745" t="s">
        <v>18698</v>
      </c>
      <c r="U1745" t="s">
        <v>227</v>
      </c>
      <c r="V1745" t="s">
        <v>18699</v>
      </c>
      <c r="X1745" t="s">
        <v>267</v>
      </c>
      <c r="Z1745" t="s">
        <v>229</v>
      </c>
      <c r="AG1745" t="s">
        <v>253</v>
      </c>
    </row>
    <row r="1746" spans="1:35">
      <c r="A1746" t="s">
        <v>18700</v>
      </c>
      <c r="B1746">
        <v>3614822</v>
      </c>
      <c r="C1746" t="s">
        <v>9788</v>
      </c>
      <c r="D1746" t="s">
        <v>18701</v>
      </c>
      <c r="E1746" t="s">
        <v>242</v>
      </c>
      <c r="F1746">
        <v>23</v>
      </c>
      <c r="G1746" t="s">
        <v>227</v>
      </c>
      <c r="H1746">
        <v>8233</v>
      </c>
      <c r="I1746" t="s">
        <v>9784</v>
      </c>
      <c r="J1746" t="s">
        <v>9783</v>
      </c>
      <c r="K1746" t="s">
        <v>9785</v>
      </c>
      <c r="L1746">
        <v>19501026</v>
      </c>
      <c r="M1746" t="s">
        <v>18700</v>
      </c>
      <c r="N1746">
        <v>230118</v>
      </c>
      <c r="O1746" t="s">
        <v>247</v>
      </c>
      <c r="Q1746" t="s">
        <v>248</v>
      </c>
      <c r="S1746" t="s">
        <v>8557</v>
      </c>
      <c r="T1746" t="s">
        <v>9786</v>
      </c>
      <c r="U1746" t="s">
        <v>227</v>
      </c>
      <c r="V1746" t="s">
        <v>18702</v>
      </c>
      <c r="X1746" t="s">
        <v>343</v>
      </c>
      <c r="Z1746" t="s">
        <v>229</v>
      </c>
      <c r="AG1746" t="s">
        <v>253</v>
      </c>
    </row>
    <row r="1747" spans="1:35">
      <c r="A1747" t="s">
        <v>18703</v>
      </c>
      <c r="B1747">
        <v>45797032</v>
      </c>
      <c r="C1747" t="s">
        <v>18704</v>
      </c>
      <c r="D1747" t="s">
        <v>18705</v>
      </c>
      <c r="E1747" t="s">
        <v>242</v>
      </c>
      <c r="F1747">
        <v>23</v>
      </c>
      <c r="G1747" t="s">
        <v>227</v>
      </c>
      <c r="H1747">
        <v>8233</v>
      </c>
      <c r="I1747" t="s">
        <v>9784</v>
      </c>
      <c r="J1747" t="s">
        <v>9783</v>
      </c>
      <c r="K1747" t="s">
        <v>9785</v>
      </c>
      <c r="L1747">
        <v>19890704</v>
      </c>
      <c r="M1747" t="s">
        <v>18703</v>
      </c>
      <c r="N1747">
        <v>230118</v>
      </c>
      <c r="Q1747" t="s">
        <v>248</v>
      </c>
      <c r="S1747" t="s">
        <v>8557</v>
      </c>
      <c r="T1747" t="s">
        <v>449</v>
      </c>
      <c r="U1747" t="s">
        <v>227</v>
      </c>
      <c r="V1747" t="s">
        <v>18706</v>
      </c>
      <c r="X1747" t="s">
        <v>267</v>
      </c>
      <c r="Z1747" t="s">
        <v>229</v>
      </c>
      <c r="AG1747" t="s">
        <v>253</v>
      </c>
    </row>
    <row r="1748" spans="1:35">
      <c r="A1748" t="s">
        <v>18707</v>
      </c>
      <c r="B1748">
        <v>102806724</v>
      </c>
      <c r="C1748" t="s">
        <v>18708</v>
      </c>
      <c r="D1748" t="s">
        <v>18709</v>
      </c>
      <c r="E1748" t="s">
        <v>242</v>
      </c>
      <c r="F1748">
        <v>23</v>
      </c>
      <c r="G1748" t="s">
        <v>227</v>
      </c>
      <c r="H1748">
        <v>8233</v>
      </c>
      <c r="I1748" t="s">
        <v>9784</v>
      </c>
      <c r="J1748" t="s">
        <v>9783</v>
      </c>
      <c r="K1748" t="s">
        <v>9785</v>
      </c>
      <c r="L1748">
        <v>19851219</v>
      </c>
      <c r="M1748" t="s">
        <v>18707</v>
      </c>
      <c r="N1748">
        <v>230118</v>
      </c>
      <c r="Q1748" t="s">
        <v>248</v>
      </c>
      <c r="S1748" t="s">
        <v>8557</v>
      </c>
      <c r="T1748" t="s">
        <v>18710</v>
      </c>
      <c r="U1748" t="s">
        <v>227</v>
      </c>
      <c r="V1748" t="s">
        <v>18711</v>
      </c>
      <c r="W1748" t="s">
        <v>18712</v>
      </c>
      <c r="X1748" t="s">
        <v>267</v>
      </c>
      <c r="Z1748" t="s">
        <v>229</v>
      </c>
      <c r="AA1748" t="s">
        <v>18713</v>
      </c>
      <c r="AB1748" t="s">
        <v>227</v>
      </c>
      <c r="AD1748" t="s">
        <v>227</v>
      </c>
      <c r="AF1748" t="s">
        <v>18714</v>
      </c>
      <c r="AG1748" t="s">
        <v>18715</v>
      </c>
      <c r="AH1748" t="s">
        <v>18716</v>
      </c>
      <c r="AI1748" t="s">
        <v>18717</v>
      </c>
    </row>
    <row r="1749" spans="1:35">
      <c r="A1749" t="s">
        <v>18718</v>
      </c>
      <c r="B1749">
        <v>4460721</v>
      </c>
      <c r="C1749" t="s">
        <v>18719</v>
      </c>
      <c r="D1749" t="s">
        <v>18720</v>
      </c>
      <c r="E1749" t="s">
        <v>242</v>
      </c>
      <c r="F1749">
        <v>23</v>
      </c>
      <c r="G1749" t="s">
        <v>227</v>
      </c>
      <c r="H1749">
        <v>8233</v>
      </c>
      <c r="I1749" t="s">
        <v>9784</v>
      </c>
      <c r="J1749" t="s">
        <v>9783</v>
      </c>
      <c r="K1749" t="s">
        <v>9785</v>
      </c>
      <c r="L1749">
        <v>19590619</v>
      </c>
      <c r="M1749" t="s">
        <v>18718</v>
      </c>
      <c r="N1749">
        <v>230118</v>
      </c>
      <c r="Q1749" t="s">
        <v>248</v>
      </c>
      <c r="S1749" t="s">
        <v>8557</v>
      </c>
      <c r="T1749" t="s">
        <v>449</v>
      </c>
      <c r="U1749" t="s">
        <v>227</v>
      </c>
      <c r="V1749" t="s">
        <v>18706</v>
      </c>
      <c r="X1749" t="s">
        <v>349</v>
      </c>
      <c r="Z1749" t="s">
        <v>229</v>
      </c>
      <c r="AG1749" t="s">
        <v>253</v>
      </c>
    </row>
    <row r="1750" spans="1:35">
      <c r="A1750" t="s">
        <v>18721</v>
      </c>
      <c r="B1750">
        <v>4462319</v>
      </c>
      <c r="C1750" t="s">
        <v>18722</v>
      </c>
      <c r="D1750" t="s">
        <v>18723</v>
      </c>
      <c r="E1750" t="s">
        <v>242</v>
      </c>
      <c r="F1750">
        <v>23</v>
      </c>
      <c r="G1750" t="s">
        <v>227</v>
      </c>
      <c r="H1750">
        <v>8233</v>
      </c>
      <c r="I1750" t="s">
        <v>9784</v>
      </c>
      <c r="J1750" t="s">
        <v>9783</v>
      </c>
      <c r="K1750" t="s">
        <v>9785</v>
      </c>
      <c r="L1750">
        <v>19550101</v>
      </c>
      <c r="M1750" t="s">
        <v>18721</v>
      </c>
      <c r="N1750">
        <v>230118</v>
      </c>
      <c r="O1750" t="s">
        <v>247</v>
      </c>
      <c r="Q1750" t="s">
        <v>248</v>
      </c>
      <c r="S1750" t="s">
        <v>8557</v>
      </c>
      <c r="T1750" t="s">
        <v>18724</v>
      </c>
      <c r="U1750" t="s">
        <v>227</v>
      </c>
      <c r="V1750" t="s">
        <v>18725</v>
      </c>
      <c r="X1750" t="s">
        <v>349</v>
      </c>
      <c r="Z1750" t="s">
        <v>229</v>
      </c>
      <c r="AG1750" t="s">
        <v>253</v>
      </c>
    </row>
    <row r="1751" spans="1:35">
      <c r="A1751" t="s">
        <v>18726</v>
      </c>
      <c r="B1751">
        <v>45796536</v>
      </c>
      <c r="C1751" t="s">
        <v>18727</v>
      </c>
      <c r="D1751" t="s">
        <v>18728</v>
      </c>
      <c r="E1751" t="s">
        <v>242</v>
      </c>
      <c r="F1751">
        <v>23</v>
      </c>
      <c r="G1751" t="s">
        <v>227</v>
      </c>
      <c r="H1751">
        <v>8233</v>
      </c>
      <c r="I1751" t="s">
        <v>9784</v>
      </c>
      <c r="J1751" t="s">
        <v>9783</v>
      </c>
      <c r="K1751" t="s">
        <v>9785</v>
      </c>
      <c r="L1751">
        <v>19590101</v>
      </c>
      <c r="M1751" t="s">
        <v>18726</v>
      </c>
      <c r="N1751">
        <v>230118</v>
      </c>
      <c r="O1751" t="s">
        <v>247</v>
      </c>
      <c r="Q1751" t="s">
        <v>248</v>
      </c>
      <c r="S1751" t="s">
        <v>8557</v>
      </c>
      <c r="T1751" t="s">
        <v>18729</v>
      </c>
      <c r="U1751" t="s">
        <v>227</v>
      </c>
      <c r="V1751" t="s">
        <v>18730</v>
      </c>
      <c r="X1751" t="s">
        <v>349</v>
      </c>
      <c r="Z1751" t="s">
        <v>229</v>
      </c>
      <c r="AG1751" t="s">
        <v>253</v>
      </c>
    </row>
    <row r="1752" spans="1:35">
      <c r="A1752" t="s">
        <v>18731</v>
      </c>
      <c r="B1752">
        <v>3982123</v>
      </c>
      <c r="C1752" t="s">
        <v>18732</v>
      </c>
      <c r="D1752" t="s">
        <v>18733</v>
      </c>
      <c r="E1752" t="s">
        <v>242</v>
      </c>
      <c r="F1752">
        <v>23</v>
      </c>
      <c r="G1752" t="s">
        <v>227</v>
      </c>
      <c r="H1752">
        <v>8233</v>
      </c>
      <c r="I1752" t="s">
        <v>9784</v>
      </c>
      <c r="J1752" t="s">
        <v>9783</v>
      </c>
      <c r="K1752" t="s">
        <v>9785</v>
      </c>
      <c r="L1752">
        <v>19740426</v>
      </c>
      <c r="M1752" t="s">
        <v>18731</v>
      </c>
      <c r="N1752">
        <v>230118</v>
      </c>
      <c r="O1752" t="s">
        <v>247</v>
      </c>
      <c r="Q1752" t="s">
        <v>248</v>
      </c>
      <c r="S1752" t="s">
        <v>8557</v>
      </c>
      <c r="T1752" t="s">
        <v>18734</v>
      </c>
      <c r="U1752" t="s">
        <v>227</v>
      </c>
      <c r="V1752" t="s">
        <v>18735</v>
      </c>
      <c r="X1752" t="s">
        <v>267</v>
      </c>
      <c r="Z1752" t="s">
        <v>229</v>
      </c>
      <c r="AG1752" t="s">
        <v>253</v>
      </c>
    </row>
    <row r="1753" spans="1:35">
      <c r="A1753" t="s">
        <v>18804</v>
      </c>
      <c r="B1753">
        <v>96762939</v>
      </c>
      <c r="C1753" t="s">
        <v>18805</v>
      </c>
      <c r="D1753" t="s">
        <v>18806</v>
      </c>
      <c r="E1753" t="s">
        <v>242</v>
      </c>
      <c r="F1753">
        <v>23</v>
      </c>
      <c r="G1753" t="s">
        <v>227</v>
      </c>
      <c r="H1753">
        <v>27734</v>
      </c>
      <c r="I1753" t="s">
        <v>9810</v>
      </c>
      <c r="J1753" t="s">
        <v>9809</v>
      </c>
      <c r="K1753" t="s">
        <v>9810</v>
      </c>
      <c r="L1753">
        <v>19881115</v>
      </c>
      <c r="M1753" t="s">
        <v>18804</v>
      </c>
      <c r="N1753">
        <v>230392</v>
      </c>
      <c r="Q1753" t="s">
        <v>248</v>
      </c>
      <c r="S1753" t="s">
        <v>8557</v>
      </c>
      <c r="T1753" t="s">
        <v>18807</v>
      </c>
      <c r="U1753" t="s">
        <v>265</v>
      </c>
      <c r="V1753" t="s">
        <v>18808</v>
      </c>
      <c r="X1753" t="s">
        <v>228</v>
      </c>
      <c r="Z1753" t="s">
        <v>229</v>
      </c>
      <c r="AG1753" t="s">
        <v>253</v>
      </c>
    </row>
    <row r="1754" spans="1:35">
      <c r="A1754" t="s">
        <v>18809</v>
      </c>
      <c r="B1754">
        <v>24786128</v>
      </c>
      <c r="C1754" t="s">
        <v>18810</v>
      </c>
      <c r="D1754" t="s">
        <v>18811</v>
      </c>
      <c r="E1754" t="s">
        <v>242</v>
      </c>
      <c r="F1754">
        <v>23</v>
      </c>
      <c r="G1754" t="s">
        <v>227</v>
      </c>
      <c r="H1754">
        <v>27734</v>
      </c>
      <c r="I1754" t="s">
        <v>9810</v>
      </c>
      <c r="J1754" t="s">
        <v>9809</v>
      </c>
      <c r="K1754" t="s">
        <v>9810</v>
      </c>
      <c r="L1754">
        <v>19870324</v>
      </c>
      <c r="M1754" t="s">
        <v>18809</v>
      </c>
      <c r="N1754">
        <v>230392</v>
      </c>
      <c r="Q1754" t="s">
        <v>248</v>
      </c>
      <c r="S1754" t="s">
        <v>8557</v>
      </c>
      <c r="T1754" t="s">
        <v>8561</v>
      </c>
      <c r="U1754" t="s">
        <v>227</v>
      </c>
      <c r="V1754" t="s">
        <v>18812</v>
      </c>
      <c r="W1754" t="s">
        <v>18813</v>
      </c>
      <c r="X1754" t="s">
        <v>228</v>
      </c>
      <c r="Z1754" t="s">
        <v>229</v>
      </c>
      <c r="AB1754" t="s">
        <v>227</v>
      </c>
      <c r="AD1754" t="s">
        <v>227</v>
      </c>
      <c r="AG1754" t="s">
        <v>253</v>
      </c>
    </row>
    <row r="1755" spans="1:35">
      <c r="A1755" t="s">
        <v>18814</v>
      </c>
      <c r="B1755">
        <v>67834129</v>
      </c>
      <c r="C1755" t="s">
        <v>18815</v>
      </c>
      <c r="D1755" t="s">
        <v>18816</v>
      </c>
      <c r="E1755" t="s">
        <v>242</v>
      </c>
      <c r="F1755">
        <v>23</v>
      </c>
      <c r="G1755" t="s">
        <v>227</v>
      </c>
      <c r="H1755">
        <v>27734</v>
      </c>
      <c r="I1755" t="s">
        <v>9810</v>
      </c>
      <c r="J1755" t="s">
        <v>9809</v>
      </c>
      <c r="K1755" t="s">
        <v>9810</v>
      </c>
      <c r="L1755">
        <v>19850928</v>
      </c>
      <c r="M1755" t="s">
        <v>18814</v>
      </c>
      <c r="N1755">
        <v>230392</v>
      </c>
      <c r="Q1755" t="s">
        <v>248</v>
      </c>
      <c r="S1755" t="s">
        <v>8557</v>
      </c>
      <c r="T1755" t="s">
        <v>18817</v>
      </c>
      <c r="U1755" t="s">
        <v>227</v>
      </c>
      <c r="V1755" t="s">
        <v>18818</v>
      </c>
      <c r="X1755" t="s">
        <v>228</v>
      </c>
      <c r="Z1755" t="s">
        <v>229</v>
      </c>
      <c r="AG1755" t="s">
        <v>253</v>
      </c>
    </row>
    <row r="1756" spans="1:35">
      <c r="A1756" t="s">
        <v>18819</v>
      </c>
      <c r="B1756">
        <v>24786027</v>
      </c>
      <c r="C1756" t="s">
        <v>18820</v>
      </c>
      <c r="D1756" t="s">
        <v>18821</v>
      </c>
      <c r="E1756" t="s">
        <v>242</v>
      </c>
      <c r="F1756">
        <v>23</v>
      </c>
      <c r="G1756" t="s">
        <v>227</v>
      </c>
      <c r="H1756">
        <v>27734</v>
      </c>
      <c r="I1756" t="s">
        <v>9810</v>
      </c>
      <c r="J1756" t="s">
        <v>9809</v>
      </c>
      <c r="K1756" t="s">
        <v>9810</v>
      </c>
      <c r="L1756">
        <v>19790621</v>
      </c>
      <c r="M1756" t="s">
        <v>18819</v>
      </c>
      <c r="N1756">
        <v>230392</v>
      </c>
      <c r="Q1756" t="s">
        <v>248</v>
      </c>
      <c r="S1756" t="s">
        <v>8557</v>
      </c>
      <c r="T1756" t="s">
        <v>13331</v>
      </c>
      <c r="U1756" t="s">
        <v>227</v>
      </c>
      <c r="V1756" t="s">
        <v>18822</v>
      </c>
      <c r="X1756" t="s">
        <v>228</v>
      </c>
      <c r="Z1756" t="s">
        <v>229</v>
      </c>
      <c r="AG1756" t="s">
        <v>253</v>
      </c>
    </row>
    <row r="1757" spans="1:35">
      <c r="A1757" t="s">
        <v>18823</v>
      </c>
      <c r="B1757">
        <v>5132516</v>
      </c>
      <c r="C1757" t="s">
        <v>18824</v>
      </c>
      <c r="D1757" t="s">
        <v>18825</v>
      </c>
      <c r="E1757" t="s">
        <v>262</v>
      </c>
      <c r="F1757">
        <v>23</v>
      </c>
      <c r="G1757" t="s">
        <v>227</v>
      </c>
      <c r="H1757">
        <v>27734</v>
      </c>
      <c r="I1757" t="s">
        <v>9810</v>
      </c>
      <c r="J1757" t="s">
        <v>9809</v>
      </c>
      <c r="K1757" t="s">
        <v>9810</v>
      </c>
      <c r="L1757">
        <v>19870803</v>
      </c>
      <c r="M1757" t="s">
        <v>18823</v>
      </c>
      <c r="N1757">
        <v>230392</v>
      </c>
      <c r="Q1757" t="s">
        <v>248</v>
      </c>
      <c r="S1757" t="s">
        <v>8557</v>
      </c>
      <c r="T1757" t="s">
        <v>9811</v>
      </c>
      <c r="U1757" t="s">
        <v>227</v>
      </c>
      <c r="V1757" t="s">
        <v>18826</v>
      </c>
      <c r="X1757" t="s">
        <v>228</v>
      </c>
      <c r="Z1757" t="s">
        <v>229</v>
      </c>
      <c r="AG1757" t="s">
        <v>253</v>
      </c>
    </row>
    <row r="1758" spans="1:35">
      <c r="A1758" t="s">
        <v>18827</v>
      </c>
      <c r="B1758">
        <v>59392129</v>
      </c>
      <c r="C1758" t="s">
        <v>18828</v>
      </c>
      <c r="D1758" t="s">
        <v>18829</v>
      </c>
      <c r="E1758" t="s">
        <v>242</v>
      </c>
      <c r="F1758">
        <v>23</v>
      </c>
      <c r="G1758" t="s">
        <v>227</v>
      </c>
      <c r="H1758">
        <v>27734</v>
      </c>
      <c r="I1758" t="s">
        <v>9810</v>
      </c>
      <c r="J1758" t="s">
        <v>9809</v>
      </c>
      <c r="K1758" t="s">
        <v>9810</v>
      </c>
      <c r="L1758">
        <v>19901216</v>
      </c>
      <c r="M1758" t="s">
        <v>18827</v>
      </c>
      <c r="N1758">
        <v>230392</v>
      </c>
      <c r="Q1758" t="s">
        <v>248</v>
      </c>
      <c r="S1758" t="s">
        <v>8557</v>
      </c>
      <c r="T1758" t="s">
        <v>601</v>
      </c>
      <c r="U1758" t="s">
        <v>227</v>
      </c>
      <c r="V1758" t="s">
        <v>17477</v>
      </c>
      <c r="X1758" t="s">
        <v>228</v>
      </c>
      <c r="Z1758" t="s">
        <v>229</v>
      </c>
      <c r="AB1758" t="s">
        <v>844</v>
      </c>
      <c r="AD1758" t="s">
        <v>844</v>
      </c>
      <c r="AG1758" t="s">
        <v>253</v>
      </c>
    </row>
    <row r="1759" spans="1:35">
      <c r="A1759" t="s">
        <v>18830</v>
      </c>
      <c r="B1759">
        <v>72793028</v>
      </c>
      <c r="C1759" t="s">
        <v>18831</v>
      </c>
      <c r="D1759" t="s">
        <v>18832</v>
      </c>
      <c r="E1759" t="s">
        <v>242</v>
      </c>
      <c r="F1759">
        <v>23</v>
      </c>
      <c r="G1759" t="s">
        <v>227</v>
      </c>
      <c r="H1759">
        <v>27734</v>
      </c>
      <c r="I1759" t="s">
        <v>9810</v>
      </c>
      <c r="J1759" t="s">
        <v>9809</v>
      </c>
      <c r="K1759" t="s">
        <v>9810</v>
      </c>
      <c r="L1759">
        <v>19841109</v>
      </c>
      <c r="M1759" t="s">
        <v>18830</v>
      </c>
      <c r="N1759">
        <v>230392</v>
      </c>
      <c r="Q1759" t="s">
        <v>248</v>
      </c>
      <c r="S1759" t="s">
        <v>8557</v>
      </c>
      <c r="T1759" t="s">
        <v>17847</v>
      </c>
      <c r="U1759" t="s">
        <v>227</v>
      </c>
      <c r="V1759" t="s">
        <v>18833</v>
      </c>
      <c r="X1759" t="s">
        <v>228</v>
      </c>
      <c r="Z1759" t="s">
        <v>229</v>
      </c>
      <c r="AG1759" t="s">
        <v>253</v>
      </c>
    </row>
    <row r="1760" spans="1:35">
      <c r="A1760" t="s">
        <v>18834</v>
      </c>
      <c r="B1760">
        <v>58246227</v>
      </c>
      <c r="C1760" t="s">
        <v>9813</v>
      </c>
      <c r="D1760" t="s">
        <v>18835</v>
      </c>
      <c r="E1760" t="s">
        <v>242</v>
      </c>
      <c r="F1760">
        <v>23</v>
      </c>
      <c r="G1760" t="s">
        <v>227</v>
      </c>
      <c r="H1760">
        <v>27734</v>
      </c>
      <c r="I1760" t="s">
        <v>9810</v>
      </c>
      <c r="J1760" t="s">
        <v>9809</v>
      </c>
      <c r="K1760" t="s">
        <v>9810</v>
      </c>
      <c r="L1760">
        <v>19861007</v>
      </c>
      <c r="M1760" t="s">
        <v>18834</v>
      </c>
      <c r="N1760">
        <v>230392</v>
      </c>
      <c r="Q1760" t="s">
        <v>248</v>
      </c>
      <c r="S1760" t="s">
        <v>8557</v>
      </c>
      <c r="T1760" t="s">
        <v>9811</v>
      </c>
      <c r="U1760" t="s">
        <v>227</v>
      </c>
      <c r="V1760" t="s">
        <v>9817</v>
      </c>
      <c r="X1760" t="s">
        <v>228</v>
      </c>
      <c r="Y1760" t="s">
        <v>18836</v>
      </c>
      <c r="Z1760" t="s">
        <v>680</v>
      </c>
      <c r="AA1760">
        <v>8036474288</v>
      </c>
      <c r="AB1760" t="s">
        <v>227</v>
      </c>
      <c r="AD1760" t="s">
        <v>227</v>
      </c>
      <c r="AF1760" t="s">
        <v>2545</v>
      </c>
      <c r="AG1760" t="s">
        <v>253</v>
      </c>
      <c r="AI1760">
        <v>587959844</v>
      </c>
    </row>
    <row r="1761" spans="1:33">
      <c r="A1761" t="s">
        <v>18837</v>
      </c>
      <c r="B1761">
        <v>4787228</v>
      </c>
      <c r="C1761" t="s">
        <v>18838</v>
      </c>
      <c r="D1761" t="s">
        <v>18839</v>
      </c>
      <c r="E1761" t="s">
        <v>242</v>
      </c>
      <c r="F1761">
        <v>23</v>
      </c>
      <c r="G1761" t="s">
        <v>227</v>
      </c>
      <c r="H1761">
        <v>27734</v>
      </c>
      <c r="I1761" t="s">
        <v>9810</v>
      </c>
      <c r="J1761" t="s">
        <v>9809</v>
      </c>
      <c r="K1761" t="s">
        <v>9810</v>
      </c>
      <c r="L1761">
        <v>19850201</v>
      </c>
      <c r="M1761" t="s">
        <v>18837</v>
      </c>
      <c r="N1761">
        <v>230392</v>
      </c>
      <c r="Q1761" t="s">
        <v>248</v>
      </c>
      <c r="S1761" t="s">
        <v>8557</v>
      </c>
      <c r="T1761" t="s">
        <v>18840</v>
      </c>
      <c r="U1761" t="s">
        <v>227</v>
      </c>
      <c r="V1761" t="s">
        <v>18841</v>
      </c>
      <c r="W1761" t="s">
        <v>18842</v>
      </c>
      <c r="X1761" t="s">
        <v>228</v>
      </c>
      <c r="Z1761" t="s">
        <v>229</v>
      </c>
      <c r="AG1761" t="s">
        <v>253</v>
      </c>
    </row>
    <row r="1762" spans="1:33">
      <c r="A1762" t="s">
        <v>18843</v>
      </c>
      <c r="B1762">
        <v>24786229</v>
      </c>
      <c r="C1762" t="s">
        <v>18844</v>
      </c>
      <c r="D1762" t="s">
        <v>18845</v>
      </c>
      <c r="E1762" t="s">
        <v>242</v>
      </c>
      <c r="F1762">
        <v>23</v>
      </c>
      <c r="G1762" t="s">
        <v>227</v>
      </c>
      <c r="H1762">
        <v>27734</v>
      </c>
      <c r="I1762" t="s">
        <v>9810</v>
      </c>
      <c r="J1762" t="s">
        <v>9809</v>
      </c>
      <c r="K1762" t="s">
        <v>9810</v>
      </c>
      <c r="L1762">
        <v>19691231</v>
      </c>
      <c r="M1762" t="s">
        <v>18843</v>
      </c>
      <c r="N1762">
        <v>230392</v>
      </c>
      <c r="Q1762" t="s">
        <v>248</v>
      </c>
      <c r="S1762" t="s">
        <v>8557</v>
      </c>
      <c r="T1762" t="s">
        <v>18846</v>
      </c>
      <c r="U1762" t="s">
        <v>227</v>
      </c>
      <c r="V1762" t="s">
        <v>18847</v>
      </c>
      <c r="X1762" t="s">
        <v>228</v>
      </c>
      <c r="Z1762" t="s">
        <v>229</v>
      </c>
      <c r="AG1762" t="s">
        <v>253</v>
      </c>
    </row>
    <row r="1763" spans="1:33">
      <c r="A1763" t="s">
        <v>18848</v>
      </c>
      <c r="B1763">
        <v>3002813</v>
      </c>
      <c r="C1763" t="s">
        <v>18849</v>
      </c>
      <c r="D1763" t="s">
        <v>18850</v>
      </c>
      <c r="E1763" t="s">
        <v>242</v>
      </c>
      <c r="F1763">
        <v>23</v>
      </c>
      <c r="G1763" t="s">
        <v>227</v>
      </c>
      <c r="H1763">
        <v>27734</v>
      </c>
      <c r="I1763" t="s">
        <v>9810</v>
      </c>
      <c r="J1763" t="s">
        <v>9809</v>
      </c>
      <c r="K1763" t="s">
        <v>9810</v>
      </c>
      <c r="L1763">
        <v>19820618</v>
      </c>
      <c r="M1763" t="s">
        <v>18848</v>
      </c>
      <c r="N1763">
        <v>230392</v>
      </c>
      <c r="Q1763" t="s">
        <v>248</v>
      </c>
      <c r="S1763" t="s">
        <v>8557</v>
      </c>
      <c r="T1763" t="s">
        <v>18851</v>
      </c>
      <c r="U1763" t="s">
        <v>227</v>
      </c>
      <c r="V1763" t="s">
        <v>18852</v>
      </c>
      <c r="X1763" t="s">
        <v>228</v>
      </c>
      <c r="Z1763" t="s">
        <v>229</v>
      </c>
      <c r="AG1763" t="s">
        <v>253</v>
      </c>
    </row>
    <row r="1764" spans="1:33">
      <c r="A1764" t="s">
        <v>18853</v>
      </c>
      <c r="B1764">
        <v>72809632</v>
      </c>
      <c r="C1764" t="s">
        <v>18854</v>
      </c>
      <c r="D1764" t="s">
        <v>18855</v>
      </c>
      <c r="E1764" t="s">
        <v>242</v>
      </c>
      <c r="F1764">
        <v>23</v>
      </c>
      <c r="G1764" t="s">
        <v>227</v>
      </c>
      <c r="H1764">
        <v>27734</v>
      </c>
      <c r="I1764" t="s">
        <v>9810</v>
      </c>
      <c r="J1764" t="s">
        <v>9809</v>
      </c>
      <c r="K1764" t="s">
        <v>9810</v>
      </c>
      <c r="L1764">
        <v>19910314</v>
      </c>
      <c r="M1764" t="s">
        <v>18853</v>
      </c>
      <c r="N1764">
        <v>230392</v>
      </c>
      <c r="Q1764" t="s">
        <v>248</v>
      </c>
      <c r="S1764" t="s">
        <v>8557</v>
      </c>
      <c r="T1764" t="s">
        <v>7436</v>
      </c>
      <c r="U1764" t="s">
        <v>227</v>
      </c>
      <c r="V1764" t="s">
        <v>18856</v>
      </c>
      <c r="X1764" t="s">
        <v>228</v>
      </c>
      <c r="Z1764" t="s">
        <v>229</v>
      </c>
      <c r="AG1764" t="s">
        <v>253</v>
      </c>
    </row>
    <row r="1765" spans="1:33">
      <c r="A1765" t="s">
        <v>18857</v>
      </c>
      <c r="B1765">
        <v>72809733</v>
      </c>
      <c r="C1765" t="s">
        <v>18858</v>
      </c>
      <c r="D1765" t="s">
        <v>18859</v>
      </c>
      <c r="E1765" t="s">
        <v>242</v>
      </c>
      <c r="F1765">
        <v>23</v>
      </c>
      <c r="G1765" t="s">
        <v>227</v>
      </c>
      <c r="H1765">
        <v>27734</v>
      </c>
      <c r="I1765" t="s">
        <v>9810</v>
      </c>
      <c r="J1765" t="s">
        <v>9809</v>
      </c>
      <c r="K1765" t="s">
        <v>9810</v>
      </c>
      <c r="L1765">
        <v>19840912</v>
      </c>
      <c r="M1765" t="s">
        <v>18857</v>
      </c>
      <c r="N1765">
        <v>230392</v>
      </c>
      <c r="Q1765" t="s">
        <v>248</v>
      </c>
      <c r="S1765" t="s">
        <v>8557</v>
      </c>
      <c r="T1765" t="s">
        <v>6361</v>
      </c>
      <c r="U1765" t="s">
        <v>227</v>
      </c>
      <c r="V1765" t="s">
        <v>18860</v>
      </c>
      <c r="X1765" t="s">
        <v>228</v>
      </c>
      <c r="Z1765" t="s">
        <v>229</v>
      </c>
      <c r="AG1765" t="s">
        <v>253</v>
      </c>
    </row>
    <row r="1766" spans="1:33">
      <c r="A1766" t="s">
        <v>18861</v>
      </c>
      <c r="B1766">
        <v>58255126</v>
      </c>
      <c r="C1766" t="s">
        <v>18862</v>
      </c>
      <c r="D1766" t="s">
        <v>18863</v>
      </c>
      <c r="E1766" t="s">
        <v>242</v>
      </c>
      <c r="F1766">
        <v>23</v>
      </c>
      <c r="G1766" t="s">
        <v>227</v>
      </c>
      <c r="H1766">
        <v>27734</v>
      </c>
      <c r="I1766" t="s">
        <v>9810</v>
      </c>
      <c r="J1766" t="s">
        <v>9809</v>
      </c>
      <c r="K1766" t="s">
        <v>9810</v>
      </c>
      <c r="L1766">
        <v>19830327</v>
      </c>
      <c r="M1766" t="s">
        <v>18861</v>
      </c>
      <c r="N1766">
        <v>230392</v>
      </c>
      <c r="Q1766" t="s">
        <v>248</v>
      </c>
      <c r="S1766" t="s">
        <v>8557</v>
      </c>
      <c r="T1766" t="s">
        <v>7627</v>
      </c>
      <c r="U1766" t="s">
        <v>227</v>
      </c>
      <c r="V1766" t="s">
        <v>18864</v>
      </c>
      <c r="W1766" t="s">
        <v>18865</v>
      </c>
      <c r="X1766" t="s">
        <v>228</v>
      </c>
      <c r="Z1766" t="s">
        <v>229</v>
      </c>
      <c r="AB1766" t="s">
        <v>227</v>
      </c>
      <c r="AD1766" t="s">
        <v>227</v>
      </c>
      <c r="AG1766" t="s">
        <v>253</v>
      </c>
    </row>
    <row r="1767" spans="1:33">
      <c r="A1767" t="s">
        <v>18866</v>
      </c>
      <c r="B1767">
        <v>37193831</v>
      </c>
      <c r="C1767" t="s">
        <v>18867</v>
      </c>
      <c r="D1767" t="s">
        <v>18868</v>
      </c>
      <c r="E1767" t="s">
        <v>242</v>
      </c>
      <c r="F1767">
        <v>23</v>
      </c>
      <c r="G1767" t="s">
        <v>227</v>
      </c>
      <c r="H1767">
        <v>27734</v>
      </c>
      <c r="I1767" t="s">
        <v>9810</v>
      </c>
      <c r="J1767" t="s">
        <v>9809</v>
      </c>
      <c r="K1767" t="s">
        <v>9810</v>
      </c>
      <c r="L1767">
        <v>19811130</v>
      </c>
      <c r="M1767" t="s">
        <v>18866</v>
      </c>
      <c r="N1767">
        <v>230392</v>
      </c>
      <c r="Q1767" t="s">
        <v>248</v>
      </c>
      <c r="S1767" t="s">
        <v>8557</v>
      </c>
      <c r="T1767" t="s">
        <v>18869</v>
      </c>
      <c r="U1767" t="s">
        <v>227</v>
      </c>
      <c r="V1767" t="s">
        <v>18870</v>
      </c>
      <c r="W1767" t="s">
        <v>18871</v>
      </c>
      <c r="X1767" t="s">
        <v>228</v>
      </c>
      <c r="Z1767" t="s">
        <v>229</v>
      </c>
      <c r="AG1767" t="s">
        <v>253</v>
      </c>
    </row>
    <row r="1768" spans="1:33">
      <c r="A1768" t="s">
        <v>18872</v>
      </c>
      <c r="B1768">
        <v>58246631</v>
      </c>
      <c r="C1768" t="s">
        <v>18873</v>
      </c>
      <c r="D1768" t="s">
        <v>18874</v>
      </c>
      <c r="E1768" t="s">
        <v>242</v>
      </c>
      <c r="F1768">
        <v>23</v>
      </c>
      <c r="G1768" t="s">
        <v>227</v>
      </c>
      <c r="H1768">
        <v>27734</v>
      </c>
      <c r="I1768" t="s">
        <v>9810</v>
      </c>
      <c r="J1768" t="s">
        <v>9809</v>
      </c>
      <c r="K1768" t="s">
        <v>9810</v>
      </c>
      <c r="L1768">
        <v>19860906</v>
      </c>
      <c r="M1768" t="s">
        <v>18872</v>
      </c>
      <c r="N1768">
        <v>230392</v>
      </c>
      <c r="Q1768" t="s">
        <v>248</v>
      </c>
      <c r="S1768" t="s">
        <v>8557</v>
      </c>
      <c r="T1768" t="s">
        <v>18875</v>
      </c>
      <c r="U1768" t="s">
        <v>227</v>
      </c>
      <c r="V1768" t="s">
        <v>18876</v>
      </c>
      <c r="X1768" t="s">
        <v>228</v>
      </c>
      <c r="Z1768" t="s">
        <v>229</v>
      </c>
      <c r="AG1768" t="s">
        <v>253</v>
      </c>
    </row>
    <row r="1769" spans="1:33">
      <c r="A1769" t="s">
        <v>18877</v>
      </c>
      <c r="B1769">
        <v>3102177</v>
      </c>
      <c r="C1769" t="s">
        <v>18878</v>
      </c>
      <c r="D1769" t="s">
        <v>18879</v>
      </c>
      <c r="E1769" t="s">
        <v>242</v>
      </c>
      <c r="F1769">
        <v>23</v>
      </c>
      <c r="G1769" t="s">
        <v>227</v>
      </c>
      <c r="H1769">
        <v>27734</v>
      </c>
      <c r="I1769" t="s">
        <v>9810</v>
      </c>
      <c r="J1769" t="s">
        <v>9809</v>
      </c>
      <c r="K1769" t="s">
        <v>9810</v>
      </c>
      <c r="L1769">
        <v>19860630</v>
      </c>
      <c r="M1769" t="s">
        <v>18877</v>
      </c>
      <c r="N1769">
        <v>230392</v>
      </c>
      <c r="Q1769" t="s">
        <v>248</v>
      </c>
      <c r="S1769" t="s">
        <v>8557</v>
      </c>
      <c r="T1769" t="s">
        <v>18880</v>
      </c>
      <c r="U1769" t="s">
        <v>227</v>
      </c>
      <c r="V1769" t="s">
        <v>18881</v>
      </c>
      <c r="X1769" t="s">
        <v>228</v>
      </c>
      <c r="Z1769" t="s">
        <v>229</v>
      </c>
      <c r="AB1769" t="s">
        <v>227</v>
      </c>
      <c r="AD1769" t="s">
        <v>227</v>
      </c>
      <c r="AG1769" t="s">
        <v>253</v>
      </c>
    </row>
    <row r="1770" spans="1:33">
      <c r="A1770" t="s">
        <v>18882</v>
      </c>
      <c r="B1770">
        <v>85197030</v>
      </c>
      <c r="C1770" t="s">
        <v>18883</v>
      </c>
      <c r="D1770" t="s">
        <v>18884</v>
      </c>
      <c r="E1770" t="s">
        <v>242</v>
      </c>
      <c r="F1770">
        <v>23</v>
      </c>
      <c r="G1770" t="s">
        <v>227</v>
      </c>
      <c r="H1770">
        <v>27734</v>
      </c>
      <c r="I1770" t="s">
        <v>9810</v>
      </c>
      <c r="J1770" t="s">
        <v>9809</v>
      </c>
      <c r="K1770" t="s">
        <v>9810</v>
      </c>
      <c r="L1770">
        <v>19860211</v>
      </c>
      <c r="M1770" t="s">
        <v>18882</v>
      </c>
      <c r="N1770">
        <v>230392</v>
      </c>
      <c r="Q1770" t="s">
        <v>248</v>
      </c>
      <c r="S1770" t="s">
        <v>8557</v>
      </c>
      <c r="T1770" t="s">
        <v>7430</v>
      </c>
      <c r="U1770" t="s">
        <v>227</v>
      </c>
      <c r="V1770" t="s">
        <v>18885</v>
      </c>
      <c r="X1770" t="s">
        <v>228</v>
      </c>
      <c r="Z1770" t="s">
        <v>229</v>
      </c>
      <c r="AG1770" t="s">
        <v>253</v>
      </c>
    </row>
    <row r="1771" spans="1:33">
      <c r="A1771" t="s">
        <v>18886</v>
      </c>
      <c r="B1771">
        <v>72455528</v>
      </c>
      <c r="C1771" t="s">
        <v>18887</v>
      </c>
      <c r="D1771" t="s">
        <v>18888</v>
      </c>
      <c r="E1771" t="s">
        <v>262</v>
      </c>
      <c r="F1771">
        <v>23</v>
      </c>
      <c r="G1771" t="s">
        <v>227</v>
      </c>
      <c r="H1771">
        <v>27734</v>
      </c>
      <c r="I1771" t="s">
        <v>9810</v>
      </c>
      <c r="J1771" t="s">
        <v>9809</v>
      </c>
      <c r="K1771" t="s">
        <v>9810</v>
      </c>
      <c r="L1771">
        <v>19910309</v>
      </c>
      <c r="M1771" t="s">
        <v>18886</v>
      </c>
      <c r="N1771">
        <v>230392</v>
      </c>
      <c r="Q1771" t="s">
        <v>248</v>
      </c>
      <c r="S1771" t="s">
        <v>8557</v>
      </c>
      <c r="T1771" t="s">
        <v>16254</v>
      </c>
      <c r="U1771" t="s">
        <v>227</v>
      </c>
      <c r="V1771" t="s">
        <v>18889</v>
      </c>
      <c r="W1771" t="s">
        <v>18890</v>
      </c>
      <c r="X1771" t="s">
        <v>228</v>
      </c>
      <c r="Z1771" t="s">
        <v>229</v>
      </c>
      <c r="AC1771" t="s">
        <v>17506</v>
      </c>
      <c r="AG1771" t="s">
        <v>253</v>
      </c>
    </row>
    <row r="1772" spans="1:33">
      <c r="A1772" t="s">
        <v>18891</v>
      </c>
      <c r="B1772">
        <v>39495232</v>
      </c>
      <c r="C1772" t="s">
        <v>18892</v>
      </c>
      <c r="D1772" t="s">
        <v>18893</v>
      </c>
      <c r="E1772" t="s">
        <v>242</v>
      </c>
      <c r="F1772">
        <v>23</v>
      </c>
      <c r="G1772" t="s">
        <v>227</v>
      </c>
      <c r="H1772">
        <v>27734</v>
      </c>
      <c r="I1772" t="s">
        <v>9810</v>
      </c>
      <c r="J1772" t="s">
        <v>9809</v>
      </c>
      <c r="K1772" t="s">
        <v>9810</v>
      </c>
      <c r="L1772">
        <v>19941104</v>
      </c>
      <c r="M1772" t="s">
        <v>18891</v>
      </c>
      <c r="N1772">
        <v>230392</v>
      </c>
      <c r="Q1772" t="s">
        <v>248</v>
      </c>
      <c r="S1772" t="s">
        <v>8557</v>
      </c>
      <c r="T1772" t="s">
        <v>12883</v>
      </c>
      <c r="U1772" t="s">
        <v>227</v>
      </c>
      <c r="V1772" t="s">
        <v>18894</v>
      </c>
      <c r="X1772" t="s">
        <v>228</v>
      </c>
      <c r="Z1772" t="s">
        <v>229</v>
      </c>
      <c r="AB1772" t="s">
        <v>227</v>
      </c>
      <c r="AD1772" t="s">
        <v>227</v>
      </c>
      <c r="AG1772" t="s">
        <v>253</v>
      </c>
    </row>
    <row r="1773" spans="1:33">
      <c r="A1773" t="s">
        <v>18895</v>
      </c>
      <c r="B1773">
        <v>2960522</v>
      </c>
      <c r="C1773" t="s">
        <v>18896</v>
      </c>
      <c r="D1773" t="s">
        <v>18897</v>
      </c>
      <c r="E1773" t="s">
        <v>242</v>
      </c>
      <c r="F1773">
        <v>23</v>
      </c>
      <c r="G1773" t="s">
        <v>227</v>
      </c>
      <c r="H1773">
        <v>27734</v>
      </c>
      <c r="I1773" t="s">
        <v>9810</v>
      </c>
      <c r="J1773" t="s">
        <v>9809</v>
      </c>
      <c r="K1773" t="s">
        <v>9810</v>
      </c>
      <c r="L1773">
        <v>19840517</v>
      </c>
      <c r="M1773" t="s">
        <v>18895</v>
      </c>
      <c r="N1773">
        <v>230392</v>
      </c>
      <c r="Q1773" t="s">
        <v>248</v>
      </c>
      <c r="S1773" t="s">
        <v>8557</v>
      </c>
      <c r="T1773" t="s">
        <v>18898</v>
      </c>
      <c r="U1773" t="s">
        <v>227</v>
      </c>
      <c r="V1773" t="s">
        <v>18899</v>
      </c>
      <c r="W1773" t="s">
        <v>18900</v>
      </c>
      <c r="X1773" t="s">
        <v>267</v>
      </c>
      <c r="Z1773" t="s">
        <v>229</v>
      </c>
      <c r="AG1773" t="s">
        <v>253</v>
      </c>
    </row>
    <row r="1774" spans="1:33">
      <c r="A1774" t="s">
        <v>18901</v>
      </c>
      <c r="B1774">
        <v>3005715</v>
      </c>
      <c r="C1774" t="s">
        <v>18902</v>
      </c>
      <c r="D1774" t="s">
        <v>18903</v>
      </c>
      <c r="E1774" t="s">
        <v>242</v>
      </c>
      <c r="F1774">
        <v>23</v>
      </c>
      <c r="G1774" t="s">
        <v>227</v>
      </c>
      <c r="H1774">
        <v>27734</v>
      </c>
      <c r="I1774" t="s">
        <v>9810</v>
      </c>
      <c r="J1774" t="s">
        <v>9809</v>
      </c>
      <c r="K1774" t="s">
        <v>9810</v>
      </c>
      <c r="L1774">
        <v>19851116</v>
      </c>
      <c r="M1774" t="s">
        <v>18901</v>
      </c>
      <c r="N1774">
        <v>230392</v>
      </c>
      <c r="Q1774" t="s">
        <v>248</v>
      </c>
      <c r="S1774" t="s">
        <v>8557</v>
      </c>
      <c r="T1774" t="s">
        <v>18904</v>
      </c>
      <c r="U1774" t="s">
        <v>227</v>
      </c>
      <c r="V1774" t="s">
        <v>18905</v>
      </c>
      <c r="X1774" t="s">
        <v>228</v>
      </c>
      <c r="Z1774" t="s">
        <v>229</v>
      </c>
      <c r="AG1774" t="s">
        <v>253</v>
      </c>
    </row>
    <row r="1775" spans="1:33">
      <c r="A1775" t="s">
        <v>18906</v>
      </c>
      <c r="B1775">
        <v>85150928</v>
      </c>
      <c r="C1775" t="s">
        <v>18907</v>
      </c>
      <c r="D1775" t="s">
        <v>18908</v>
      </c>
      <c r="E1775" t="s">
        <v>242</v>
      </c>
      <c r="F1775">
        <v>23</v>
      </c>
      <c r="G1775" t="s">
        <v>227</v>
      </c>
      <c r="H1775">
        <v>27734</v>
      </c>
      <c r="I1775" t="s">
        <v>9810</v>
      </c>
      <c r="J1775" t="s">
        <v>9809</v>
      </c>
      <c r="K1775" t="s">
        <v>9810</v>
      </c>
      <c r="L1775">
        <v>19860502</v>
      </c>
      <c r="M1775" t="s">
        <v>18906</v>
      </c>
      <c r="N1775">
        <v>230392</v>
      </c>
      <c r="Q1775" t="s">
        <v>248</v>
      </c>
      <c r="S1775" t="s">
        <v>8557</v>
      </c>
      <c r="T1775" t="s">
        <v>18909</v>
      </c>
      <c r="U1775" t="s">
        <v>227</v>
      </c>
      <c r="V1775" t="s">
        <v>18910</v>
      </c>
      <c r="W1775" t="s">
        <v>18911</v>
      </c>
      <c r="X1775" t="s">
        <v>228</v>
      </c>
      <c r="Z1775" t="s">
        <v>229</v>
      </c>
      <c r="AG1775" t="s">
        <v>253</v>
      </c>
    </row>
    <row r="1776" spans="1:33">
      <c r="A1776" t="s">
        <v>18912</v>
      </c>
      <c r="B1776">
        <v>2945525</v>
      </c>
      <c r="C1776" t="s">
        <v>18913</v>
      </c>
      <c r="D1776" t="s">
        <v>18914</v>
      </c>
      <c r="E1776" t="s">
        <v>242</v>
      </c>
      <c r="F1776">
        <v>23</v>
      </c>
      <c r="G1776" t="s">
        <v>227</v>
      </c>
      <c r="H1776">
        <v>27734</v>
      </c>
      <c r="I1776" t="s">
        <v>9810</v>
      </c>
      <c r="J1776" t="s">
        <v>9809</v>
      </c>
      <c r="K1776" t="s">
        <v>9810</v>
      </c>
      <c r="L1776">
        <v>19711127</v>
      </c>
      <c r="M1776" t="s">
        <v>18912</v>
      </c>
      <c r="N1776">
        <v>230392</v>
      </c>
      <c r="Q1776" t="s">
        <v>248</v>
      </c>
      <c r="S1776" t="s">
        <v>8557</v>
      </c>
      <c r="T1776" t="s">
        <v>9580</v>
      </c>
      <c r="U1776" t="s">
        <v>227</v>
      </c>
      <c r="V1776" t="s">
        <v>18915</v>
      </c>
      <c r="W1776" t="s">
        <v>18916</v>
      </c>
      <c r="X1776" t="s">
        <v>228</v>
      </c>
      <c r="Z1776" t="s">
        <v>229</v>
      </c>
      <c r="AG1776" t="s">
        <v>253</v>
      </c>
    </row>
    <row r="1777" spans="1:33">
      <c r="A1777" t="s">
        <v>18917</v>
      </c>
      <c r="B1777">
        <v>39898441</v>
      </c>
      <c r="C1777" t="s">
        <v>18918</v>
      </c>
      <c r="D1777" t="s">
        <v>18919</v>
      </c>
      <c r="E1777" t="s">
        <v>242</v>
      </c>
      <c r="F1777">
        <v>23</v>
      </c>
      <c r="G1777" t="s">
        <v>227</v>
      </c>
      <c r="H1777">
        <v>27734</v>
      </c>
      <c r="I1777" t="s">
        <v>9810</v>
      </c>
      <c r="J1777" t="s">
        <v>9809</v>
      </c>
      <c r="K1777" t="s">
        <v>9810</v>
      </c>
      <c r="L1777">
        <v>19960405</v>
      </c>
      <c r="M1777" t="s">
        <v>18917</v>
      </c>
      <c r="N1777">
        <v>230392</v>
      </c>
      <c r="Q1777" t="s">
        <v>248</v>
      </c>
      <c r="S1777" t="s">
        <v>8557</v>
      </c>
      <c r="T1777" t="s">
        <v>14334</v>
      </c>
      <c r="U1777" t="s">
        <v>227</v>
      </c>
      <c r="V1777" t="s">
        <v>18920</v>
      </c>
      <c r="X1777" t="s">
        <v>228</v>
      </c>
      <c r="Z1777" t="s">
        <v>229</v>
      </c>
      <c r="AG1777" t="s">
        <v>253</v>
      </c>
    </row>
    <row r="1778" spans="1:33">
      <c r="A1778" t="s">
        <v>18921</v>
      </c>
      <c r="B1778">
        <v>39901931</v>
      </c>
      <c r="C1778" t="s">
        <v>18922</v>
      </c>
      <c r="D1778" t="s">
        <v>18923</v>
      </c>
      <c r="E1778" t="s">
        <v>242</v>
      </c>
      <c r="F1778">
        <v>23</v>
      </c>
      <c r="G1778" t="s">
        <v>227</v>
      </c>
      <c r="H1778">
        <v>27734</v>
      </c>
      <c r="I1778" t="s">
        <v>9810</v>
      </c>
      <c r="J1778" t="s">
        <v>9809</v>
      </c>
      <c r="K1778" t="s">
        <v>9810</v>
      </c>
      <c r="L1778">
        <v>19970423</v>
      </c>
      <c r="M1778" t="s">
        <v>18921</v>
      </c>
      <c r="N1778">
        <v>230392</v>
      </c>
      <c r="Q1778" t="s">
        <v>248</v>
      </c>
      <c r="S1778" t="s">
        <v>8557</v>
      </c>
      <c r="T1778" t="s">
        <v>13106</v>
      </c>
      <c r="U1778" t="s">
        <v>227</v>
      </c>
      <c r="V1778" t="s">
        <v>18924</v>
      </c>
      <c r="X1778" t="s">
        <v>228</v>
      </c>
      <c r="Z1778" t="s">
        <v>229</v>
      </c>
      <c r="AG1778" t="s">
        <v>253</v>
      </c>
    </row>
    <row r="1779" spans="1:33">
      <c r="A1779" t="s">
        <v>18925</v>
      </c>
      <c r="B1779">
        <v>56183124</v>
      </c>
      <c r="C1779" t="s">
        <v>18926</v>
      </c>
      <c r="D1779" t="s">
        <v>567</v>
      </c>
      <c r="E1779" t="s">
        <v>242</v>
      </c>
      <c r="F1779">
        <v>23</v>
      </c>
      <c r="G1779" t="s">
        <v>227</v>
      </c>
      <c r="H1779">
        <v>27734</v>
      </c>
      <c r="I1779" t="s">
        <v>9810</v>
      </c>
      <c r="J1779" t="s">
        <v>9809</v>
      </c>
      <c r="K1779" t="s">
        <v>9810</v>
      </c>
      <c r="L1779">
        <v>19870608</v>
      </c>
      <c r="M1779" t="s">
        <v>18925</v>
      </c>
      <c r="N1779">
        <v>230392</v>
      </c>
      <c r="Q1779" t="s">
        <v>248</v>
      </c>
      <c r="S1779" t="s">
        <v>8557</v>
      </c>
      <c r="T1779" t="s">
        <v>18927</v>
      </c>
      <c r="U1779" t="s">
        <v>227</v>
      </c>
      <c r="V1779" t="s">
        <v>18928</v>
      </c>
      <c r="X1779" t="s">
        <v>228</v>
      </c>
      <c r="Z1779" t="s">
        <v>229</v>
      </c>
      <c r="AG1779" t="s">
        <v>253</v>
      </c>
    </row>
    <row r="1780" spans="1:33">
      <c r="A1780" t="s">
        <v>18929</v>
      </c>
      <c r="B1780">
        <v>95311726</v>
      </c>
      <c r="C1780" t="s">
        <v>18930</v>
      </c>
      <c r="D1780" t="s">
        <v>18931</v>
      </c>
      <c r="E1780" t="s">
        <v>242</v>
      </c>
      <c r="F1780">
        <v>23</v>
      </c>
      <c r="G1780" t="s">
        <v>227</v>
      </c>
      <c r="H1780">
        <v>27734</v>
      </c>
      <c r="I1780" t="s">
        <v>9810</v>
      </c>
      <c r="J1780" t="s">
        <v>9809</v>
      </c>
      <c r="K1780" t="s">
        <v>9810</v>
      </c>
      <c r="L1780">
        <v>19960712</v>
      </c>
      <c r="M1780" t="s">
        <v>18929</v>
      </c>
      <c r="N1780">
        <v>230392</v>
      </c>
      <c r="Q1780" t="s">
        <v>248</v>
      </c>
      <c r="S1780" t="s">
        <v>8557</v>
      </c>
      <c r="T1780" t="s">
        <v>9811</v>
      </c>
      <c r="U1780" t="s">
        <v>227</v>
      </c>
      <c r="V1780" t="s">
        <v>18932</v>
      </c>
      <c r="W1780" t="s">
        <v>18933</v>
      </c>
      <c r="X1780" t="s">
        <v>228</v>
      </c>
      <c r="Z1780" t="s">
        <v>229</v>
      </c>
      <c r="AG1780" t="s">
        <v>253</v>
      </c>
    </row>
    <row r="1781" spans="1:33">
      <c r="A1781" t="s">
        <v>18934</v>
      </c>
      <c r="B1781">
        <v>84917938</v>
      </c>
      <c r="C1781" t="s">
        <v>18935</v>
      </c>
      <c r="D1781" t="s">
        <v>18936</v>
      </c>
      <c r="E1781" t="s">
        <v>242</v>
      </c>
      <c r="F1781">
        <v>23</v>
      </c>
      <c r="G1781" t="s">
        <v>227</v>
      </c>
      <c r="H1781">
        <v>27734</v>
      </c>
      <c r="I1781" t="s">
        <v>9810</v>
      </c>
      <c r="J1781" t="s">
        <v>9809</v>
      </c>
      <c r="K1781" t="s">
        <v>9810</v>
      </c>
      <c r="L1781">
        <v>19930128</v>
      </c>
      <c r="M1781" t="s">
        <v>18934</v>
      </c>
      <c r="N1781">
        <v>230392</v>
      </c>
      <c r="Q1781" t="s">
        <v>248</v>
      </c>
      <c r="S1781" t="s">
        <v>8557</v>
      </c>
      <c r="T1781" t="s">
        <v>18937</v>
      </c>
      <c r="U1781" t="s">
        <v>227</v>
      </c>
      <c r="V1781" t="s">
        <v>18938</v>
      </c>
      <c r="X1781" t="s">
        <v>228</v>
      </c>
      <c r="Z1781" t="s">
        <v>229</v>
      </c>
      <c r="AG1781" t="s">
        <v>253</v>
      </c>
    </row>
    <row r="1782" spans="1:33">
      <c r="A1782" t="s">
        <v>18939</v>
      </c>
      <c r="B1782">
        <v>85150827</v>
      </c>
      <c r="C1782" t="s">
        <v>18940</v>
      </c>
      <c r="D1782" t="s">
        <v>18941</v>
      </c>
      <c r="E1782" t="s">
        <v>242</v>
      </c>
      <c r="F1782">
        <v>23</v>
      </c>
      <c r="G1782" t="s">
        <v>227</v>
      </c>
      <c r="H1782">
        <v>27734</v>
      </c>
      <c r="I1782" t="s">
        <v>9810</v>
      </c>
      <c r="J1782" t="s">
        <v>9809</v>
      </c>
      <c r="K1782" t="s">
        <v>9810</v>
      </c>
      <c r="L1782">
        <v>19931013</v>
      </c>
      <c r="M1782" t="s">
        <v>18939</v>
      </c>
      <c r="N1782">
        <v>230392</v>
      </c>
      <c r="Q1782" t="s">
        <v>248</v>
      </c>
      <c r="S1782" t="s">
        <v>8557</v>
      </c>
      <c r="T1782" t="s">
        <v>5682</v>
      </c>
      <c r="U1782" t="s">
        <v>227</v>
      </c>
      <c r="V1782" t="s">
        <v>18942</v>
      </c>
      <c r="X1782" t="s">
        <v>228</v>
      </c>
      <c r="Z1782" t="s">
        <v>229</v>
      </c>
      <c r="AG1782" t="s">
        <v>253</v>
      </c>
    </row>
    <row r="1783" spans="1:33">
      <c r="A1783" t="s">
        <v>18943</v>
      </c>
      <c r="B1783">
        <v>72094022</v>
      </c>
      <c r="C1783" t="s">
        <v>18944</v>
      </c>
      <c r="D1783" t="s">
        <v>18945</v>
      </c>
      <c r="E1783" t="s">
        <v>242</v>
      </c>
      <c r="F1783">
        <v>23</v>
      </c>
      <c r="G1783" t="s">
        <v>227</v>
      </c>
      <c r="H1783">
        <v>27734</v>
      </c>
      <c r="I1783" t="s">
        <v>9810</v>
      </c>
      <c r="J1783" t="s">
        <v>9809</v>
      </c>
      <c r="K1783" t="s">
        <v>9810</v>
      </c>
      <c r="L1783">
        <v>19920921</v>
      </c>
      <c r="M1783" t="s">
        <v>18943</v>
      </c>
      <c r="N1783">
        <v>230392</v>
      </c>
      <c r="Q1783" t="s">
        <v>248</v>
      </c>
      <c r="S1783" t="s">
        <v>8557</v>
      </c>
      <c r="T1783" t="s">
        <v>13528</v>
      </c>
      <c r="U1783" t="s">
        <v>227</v>
      </c>
      <c r="V1783" t="s">
        <v>18946</v>
      </c>
      <c r="X1783" t="s">
        <v>267</v>
      </c>
      <c r="Z1783" t="s">
        <v>229</v>
      </c>
      <c r="AC1783" t="s">
        <v>2853</v>
      </c>
      <c r="AG1783" t="s">
        <v>253</v>
      </c>
    </row>
    <row r="1784" spans="1:33">
      <c r="A1784" t="s">
        <v>18947</v>
      </c>
      <c r="B1784">
        <v>58252931</v>
      </c>
      <c r="C1784" t="s">
        <v>18948</v>
      </c>
      <c r="D1784" t="s">
        <v>18949</v>
      </c>
      <c r="E1784" t="s">
        <v>242</v>
      </c>
      <c r="F1784">
        <v>23</v>
      </c>
      <c r="G1784" t="s">
        <v>227</v>
      </c>
      <c r="H1784">
        <v>27734</v>
      </c>
      <c r="I1784" t="s">
        <v>9810</v>
      </c>
      <c r="J1784" t="s">
        <v>9809</v>
      </c>
      <c r="K1784" t="s">
        <v>9810</v>
      </c>
      <c r="L1784">
        <v>19841129</v>
      </c>
      <c r="M1784" t="s">
        <v>18947</v>
      </c>
      <c r="N1784">
        <v>230392</v>
      </c>
      <c r="Q1784" t="s">
        <v>248</v>
      </c>
      <c r="S1784" t="s">
        <v>8557</v>
      </c>
      <c r="T1784" t="s">
        <v>18950</v>
      </c>
      <c r="U1784" t="s">
        <v>227</v>
      </c>
      <c r="V1784" t="s">
        <v>18951</v>
      </c>
      <c r="X1784" t="s">
        <v>228</v>
      </c>
      <c r="Z1784" t="s">
        <v>229</v>
      </c>
      <c r="AG1784" t="s">
        <v>253</v>
      </c>
    </row>
    <row r="1785" spans="1:33">
      <c r="A1785" t="s">
        <v>18952</v>
      </c>
      <c r="B1785">
        <v>58223626</v>
      </c>
      <c r="C1785" t="s">
        <v>18953</v>
      </c>
      <c r="D1785" t="s">
        <v>18954</v>
      </c>
      <c r="E1785" t="s">
        <v>242</v>
      </c>
      <c r="F1785">
        <v>23</v>
      </c>
      <c r="G1785" t="s">
        <v>227</v>
      </c>
      <c r="H1785">
        <v>27734</v>
      </c>
      <c r="I1785" t="s">
        <v>9810</v>
      </c>
      <c r="J1785" t="s">
        <v>9809</v>
      </c>
      <c r="K1785" t="s">
        <v>9810</v>
      </c>
      <c r="L1785">
        <v>19900912</v>
      </c>
      <c r="M1785" t="s">
        <v>18952</v>
      </c>
      <c r="N1785">
        <v>230392</v>
      </c>
      <c r="Q1785" t="s">
        <v>248</v>
      </c>
      <c r="S1785" t="s">
        <v>8557</v>
      </c>
      <c r="T1785" t="s">
        <v>17404</v>
      </c>
      <c r="U1785" t="s">
        <v>227</v>
      </c>
      <c r="V1785" t="s">
        <v>18955</v>
      </c>
      <c r="X1785" t="s">
        <v>228</v>
      </c>
      <c r="Z1785" t="s">
        <v>229</v>
      </c>
      <c r="AG1785" t="s">
        <v>253</v>
      </c>
    </row>
    <row r="1786" spans="1:33">
      <c r="A1786" t="s">
        <v>19382</v>
      </c>
      <c r="B1786">
        <v>16855631</v>
      </c>
      <c r="C1786" t="s">
        <v>19383</v>
      </c>
      <c r="D1786" t="s">
        <v>19384</v>
      </c>
      <c r="E1786" t="s">
        <v>242</v>
      </c>
      <c r="F1786">
        <v>23</v>
      </c>
      <c r="G1786" t="s">
        <v>227</v>
      </c>
      <c r="H1786">
        <v>8205</v>
      </c>
      <c r="I1786" t="s">
        <v>9968</v>
      </c>
      <c r="J1786" t="s">
        <v>9967</v>
      </c>
      <c r="K1786" t="s">
        <v>9968</v>
      </c>
      <c r="L1786">
        <v>19840329</v>
      </c>
      <c r="M1786" t="s">
        <v>19382</v>
      </c>
      <c r="N1786">
        <v>230078</v>
      </c>
      <c r="Q1786" t="s">
        <v>248</v>
      </c>
      <c r="S1786" t="s">
        <v>8557</v>
      </c>
      <c r="T1786" t="s">
        <v>1301</v>
      </c>
      <c r="U1786" t="s">
        <v>227</v>
      </c>
      <c r="V1786" t="s">
        <v>19385</v>
      </c>
      <c r="W1786" t="s">
        <v>19386</v>
      </c>
      <c r="X1786" t="s">
        <v>228</v>
      </c>
      <c r="Z1786" t="s">
        <v>229</v>
      </c>
      <c r="AB1786" t="s">
        <v>844</v>
      </c>
      <c r="AD1786" t="s">
        <v>844</v>
      </c>
      <c r="AG1786" t="s">
        <v>253</v>
      </c>
    </row>
    <row r="1787" spans="1:33">
      <c r="A1787" t="s">
        <v>19387</v>
      </c>
      <c r="B1787">
        <v>97819640</v>
      </c>
      <c r="C1787" t="s">
        <v>14337</v>
      </c>
      <c r="D1787" t="s">
        <v>14338</v>
      </c>
      <c r="E1787" t="s">
        <v>242</v>
      </c>
      <c r="F1787">
        <v>23</v>
      </c>
      <c r="G1787" t="s">
        <v>227</v>
      </c>
      <c r="H1787">
        <v>8205</v>
      </c>
      <c r="I1787" t="s">
        <v>9968</v>
      </c>
      <c r="J1787" t="s">
        <v>9967</v>
      </c>
      <c r="K1787" t="s">
        <v>9968</v>
      </c>
      <c r="L1787">
        <v>19840817</v>
      </c>
      <c r="M1787" t="s">
        <v>19387</v>
      </c>
      <c r="N1787">
        <v>230078</v>
      </c>
      <c r="Q1787" t="s">
        <v>248</v>
      </c>
      <c r="S1787" t="s">
        <v>8557</v>
      </c>
      <c r="T1787" t="s">
        <v>19388</v>
      </c>
      <c r="U1787" t="s">
        <v>227</v>
      </c>
      <c r="V1787" t="s">
        <v>19389</v>
      </c>
      <c r="X1787" t="s">
        <v>228</v>
      </c>
      <c r="Z1787" t="s">
        <v>229</v>
      </c>
      <c r="AB1787" t="s">
        <v>7899</v>
      </c>
      <c r="AD1787" t="s">
        <v>7899</v>
      </c>
      <c r="AG1787" t="s">
        <v>253</v>
      </c>
    </row>
    <row r="1788" spans="1:33">
      <c r="A1788" t="s">
        <v>19390</v>
      </c>
      <c r="B1788">
        <v>37352727</v>
      </c>
      <c r="C1788" t="s">
        <v>19391</v>
      </c>
      <c r="D1788" t="s">
        <v>19392</v>
      </c>
      <c r="E1788" t="s">
        <v>242</v>
      </c>
      <c r="F1788">
        <v>23</v>
      </c>
      <c r="G1788" t="s">
        <v>227</v>
      </c>
      <c r="H1788">
        <v>8205</v>
      </c>
      <c r="I1788" t="s">
        <v>9968</v>
      </c>
      <c r="J1788" t="s">
        <v>9967</v>
      </c>
      <c r="K1788" t="s">
        <v>9968</v>
      </c>
      <c r="L1788">
        <v>19910528</v>
      </c>
      <c r="M1788" t="s">
        <v>19390</v>
      </c>
      <c r="N1788">
        <v>230078</v>
      </c>
      <c r="Q1788" t="s">
        <v>248</v>
      </c>
      <c r="S1788" t="s">
        <v>8557</v>
      </c>
      <c r="T1788" t="s">
        <v>9969</v>
      </c>
      <c r="U1788" t="s">
        <v>227</v>
      </c>
      <c r="V1788" t="s">
        <v>19393</v>
      </c>
      <c r="W1788" t="s">
        <v>19394</v>
      </c>
      <c r="X1788" t="s">
        <v>228</v>
      </c>
      <c r="Z1788" t="s">
        <v>229</v>
      </c>
      <c r="AB1788" t="s">
        <v>1082</v>
      </c>
      <c r="AD1788" t="s">
        <v>1082</v>
      </c>
      <c r="AG1788" t="s">
        <v>253</v>
      </c>
    </row>
    <row r="1789" spans="1:33">
      <c r="A1789" t="s">
        <v>19395</v>
      </c>
      <c r="B1789">
        <v>46456530</v>
      </c>
      <c r="C1789" t="s">
        <v>19396</v>
      </c>
      <c r="D1789" t="s">
        <v>19397</v>
      </c>
      <c r="E1789" t="s">
        <v>242</v>
      </c>
      <c r="F1789">
        <v>23</v>
      </c>
      <c r="G1789" t="s">
        <v>227</v>
      </c>
      <c r="H1789">
        <v>8205</v>
      </c>
      <c r="I1789" t="s">
        <v>9968</v>
      </c>
      <c r="J1789" t="s">
        <v>9967</v>
      </c>
      <c r="K1789" t="s">
        <v>9968</v>
      </c>
      <c r="L1789">
        <v>19640525</v>
      </c>
      <c r="M1789" t="s">
        <v>19395</v>
      </c>
      <c r="N1789">
        <v>230078</v>
      </c>
      <c r="Q1789" t="s">
        <v>248</v>
      </c>
      <c r="S1789" t="s">
        <v>8557</v>
      </c>
      <c r="T1789" t="s">
        <v>19398</v>
      </c>
      <c r="U1789" t="s">
        <v>227</v>
      </c>
      <c r="V1789" t="s">
        <v>19399</v>
      </c>
      <c r="X1789" t="s">
        <v>228</v>
      </c>
      <c r="Z1789" t="s">
        <v>229</v>
      </c>
      <c r="AG1789" t="s">
        <v>253</v>
      </c>
    </row>
    <row r="1790" spans="1:33">
      <c r="A1790" t="s">
        <v>19400</v>
      </c>
      <c r="B1790">
        <v>10467220</v>
      </c>
      <c r="C1790" t="s">
        <v>19401</v>
      </c>
      <c r="D1790" t="s">
        <v>19402</v>
      </c>
      <c r="E1790" t="s">
        <v>242</v>
      </c>
      <c r="F1790">
        <v>23</v>
      </c>
      <c r="G1790" t="s">
        <v>227</v>
      </c>
      <c r="H1790">
        <v>8205</v>
      </c>
      <c r="I1790" t="s">
        <v>9968</v>
      </c>
      <c r="J1790" t="s">
        <v>9967</v>
      </c>
      <c r="K1790" t="s">
        <v>9968</v>
      </c>
      <c r="L1790">
        <v>19710621</v>
      </c>
      <c r="M1790" t="s">
        <v>19400</v>
      </c>
      <c r="N1790">
        <v>230078</v>
      </c>
      <c r="Q1790" t="s">
        <v>248</v>
      </c>
      <c r="S1790" t="s">
        <v>8557</v>
      </c>
      <c r="T1790" t="s">
        <v>19403</v>
      </c>
      <c r="U1790" t="s">
        <v>1008</v>
      </c>
      <c r="V1790" t="s">
        <v>19404</v>
      </c>
      <c r="X1790" t="s">
        <v>228</v>
      </c>
      <c r="Z1790" t="s">
        <v>229</v>
      </c>
      <c r="AB1790" t="s">
        <v>227</v>
      </c>
      <c r="AD1790" t="s">
        <v>227</v>
      </c>
      <c r="AG1790" t="s">
        <v>253</v>
      </c>
    </row>
    <row r="1791" spans="1:33">
      <c r="A1791" t="s">
        <v>19405</v>
      </c>
      <c r="B1791">
        <v>97819842</v>
      </c>
      <c r="C1791" t="s">
        <v>19406</v>
      </c>
      <c r="D1791" t="s">
        <v>19407</v>
      </c>
      <c r="E1791" t="s">
        <v>242</v>
      </c>
      <c r="F1791">
        <v>23</v>
      </c>
      <c r="G1791" t="s">
        <v>227</v>
      </c>
      <c r="H1791">
        <v>8205</v>
      </c>
      <c r="I1791" t="s">
        <v>9968</v>
      </c>
      <c r="J1791" t="s">
        <v>9967</v>
      </c>
      <c r="K1791" t="s">
        <v>9968</v>
      </c>
      <c r="L1791">
        <v>19780817</v>
      </c>
      <c r="M1791" t="s">
        <v>19405</v>
      </c>
      <c r="N1791">
        <v>230078</v>
      </c>
      <c r="Q1791" t="s">
        <v>248</v>
      </c>
      <c r="S1791" t="s">
        <v>8557</v>
      </c>
      <c r="T1791" t="s">
        <v>12994</v>
      </c>
      <c r="U1791" t="s">
        <v>227</v>
      </c>
      <c r="V1791" t="s">
        <v>19408</v>
      </c>
      <c r="W1791" t="s">
        <v>19409</v>
      </c>
      <c r="X1791" t="s">
        <v>228</v>
      </c>
      <c r="Z1791" t="s">
        <v>229</v>
      </c>
      <c r="AB1791" t="s">
        <v>1008</v>
      </c>
      <c r="AD1791" t="s">
        <v>1008</v>
      </c>
      <c r="AG1791" t="s">
        <v>253</v>
      </c>
    </row>
    <row r="1792" spans="1:33">
      <c r="A1792" t="s">
        <v>19410</v>
      </c>
      <c r="B1792">
        <v>10072313</v>
      </c>
      <c r="C1792" t="s">
        <v>19411</v>
      </c>
      <c r="D1792" t="s">
        <v>19412</v>
      </c>
      <c r="E1792" t="s">
        <v>242</v>
      </c>
      <c r="F1792">
        <v>23</v>
      </c>
      <c r="G1792" t="s">
        <v>227</v>
      </c>
      <c r="H1792">
        <v>8205</v>
      </c>
      <c r="I1792" t="s">
        <v>9968</v>
      </c>
      <c r="J1792" t="s">
        <v>9967</v>
      </c>
      <c r="K1792" t="s">
        <v>9968</v>
      </c>
      <c r="L1792">
        <v>19631130</v>
      </c>
      <c r="M1792" t="s">
        <v>19410</v>
      </c>
      <c r="N1792">
        <v>230078</v>
      </c>
      <c r="Q1792" t="s">
        <v>248</v>
      </c>
      <c r="S1792" t="s">
        <v>8557</v>
      </c>
      <c r="T1792" t="s">
        <v>13111</v>
      </c>
      <c r="U1792" t="s">
        <v>265</v>
      </c>
      <c r="V1792" t="s">
        <v>19413</v>
      </c>
      <c r="X1792" t="s">
        <v>228</v>
      </c>
      <c r="Z1792" t="s">
        <v>229</v>
      </c>
      <c r="AB1792" t="s">
        <v>227</v>
      </c>
      <c r="AD1792" t="s">
        <v>227</v>
      </c>
      <c r="AG1792" t="s">
        <v>253</v>
      </c>
    </row>
    <row r="1793" spans="1:35">
      <c r="A1793" t="s">
        <v>19414</v>
      </c>
      <c r="B1793">
        <v>24786835</v>
      </c>
      <c r="C1793" t="s">
        <v>19415</v>
      </c>
      <c r="D1793" t="s">
        <v>19416</v>
      </c>
      <c r="E1793" t="s">
        <v>242</v>
      </c>
      <c r="F1793">
        <v>23</v>
      </c>
      <c r="G1793" t="s">
        <v>227</v>
      </c>
      <c r="H1793">
        <v>8205</v>
      </c>
      <c r="I1793" t="s">
        <v>9968</v>
      </c>
      <c r="J1793" t="s">
        <v>9967</v>
      </c>
      <c r="K1793" t="s">
        <v>9968</v>
      </c>
      <c r="L1793">
        <v>19611029</v>
      </c>
      <c r="M1793" t="s">
        <v>19414</v>
      </c>
      <c r="N1793">
        <v>230078</v>
      </c>
      <c r="Q1793" t="s">
        <v>248</v>
      </c>
      <c r="S1793" t="s">
        <v>8557</v>
      </c>
      <c r="T1793" t="s">
        <v>3760</v>
      </c>
      <c r="U1793" t="s">
        <v>227</v>
      </c>
      <c r="V1793" t="s">
        <v>19417</v>
      </c>
      <c r="X1793" t="s">
        <v>228</v>
      </c>
      <c r="Z1793" t="s">
        <v>229</v>
      </c>
      <c r="AB1793" t="s">
        <v>227</v>
      </c>
      <c r="AD1793" t="s">
        <v>227</v>
      </c>
      <c r="AG1793" t="s">
        <v>253</v>
      </c>
    </row>
    <row r="1794" spans="1:35">
      <c r="A1794" t="s">
        <v>19418</v>
      </c>
      <c r="B1794">
        <v>85747132</v>
      </c>
      <c r="C1794" t="s">
        <v>19419</v>
      </c>
      <c r="D1794" t="s">
        <v>19420</v>
      </c>
      <c r="E1794" t="s">
        <v>242</v>
      </c>
      <c r="F1794">
        <v>23</v>
      </c>
      <c r="G1794" t="s">
        <v>227</v>
      </c>
      <c r="H1794">
        <v>8205</v>
      </c>
      <c r="I1794" t="s">
        <v>9968</v>
      </c>
      <c r="J1794" t="s">
        <v>9967</v>
      </c>
      <c r="K1794" t="s">
        <v>9968</v>
      </c>
      <c r="L1794">
        <v>19890916</v>
      </c>
      <c r="M1794" t="s">
        <v>19418</v>
      </c>
      <c r="N1794">
        <v>230078</v>
      </c>
      <c r="Q1794" t="s">
        <v>248</v>
      </c>
      <c r="S1794" t="s">
        <v>8557</v>
      </c>
      <c r="T1794" t="s">
        <v>9969</v>
      </c>
      <c r="U1794" t="s">
        <v>227</v>
      </c>
      <c r="V1794" t="s">
        <v>19393</v>
      </c>
      <c r="W1794" t="s">
        <v>19421</v>
      </c>
      <c r="X1794" t="s">
        <v>228</v>
      </c>
      <c r="Z1794" t="s">
        <v>229</v>
      </c>
      <c r="AB1794" t="s">
        <v>227</v>
      </c>
      <c r="AD1794" t="s">
        <v>560</v>
      </c>
      <c r="AG1794" t="s">
        <v>253</v>
      </c>
    </row>
    <row r="1795" spans="1:35">
      <c r="A1795" t="s">
        <v>19422</v>
      </c>
      <c r="B1795">
        <v>36235928</v>
      </c>
      <c r="C1795" t="s">
        <v>19423</v>
      </c>
      <c r="D1795" t="s">
        <v>19424</v>
      </c>
      <c r="E1795" t="s">
        <v>242</v>
      </c>
      <c r="F1795">
        <v>23</v>
      </c>
      <c r="G1795" t="s">
        <v>227</v>
      </c>
      <c r="H1795">
        <v>8205</v>
      </c>
      <c r="I1795" t="s">
        <v>9968</v>
      </c>
      <c r="J1795" t="s">
        <v>9967</v>
      </c>
      <c r="K1795" t="s">
        <v>9968</v>
      </c>
      <c r="L1795">
        <v>19870106</v>
      </c>
      <c r="M1795" t="s">
        <v>19422</v>
      </c>
      <c r="N1795">
        <v>230078</v>
      </c>
      <c r="Q1795" t="s">
        <v>248</v>
      </c>
      <c r="S1795" t="s">
        <v>8557</v>
      </c>
      <c r="T1795" t="s">
        <v>13204</v>
      </c>
      <c r="U1795" t="s">
        <v>227</v>
      </c>
      <c r="V1795" t="s">
        <v>19425</v>
      </c>
      <c r="W1795" t="s">
        <v>19426</v>
      </c>
      <c r="X1795" t="s">
        <v>228</v>
      </c>
      <c r="Z1795" t="s">
        <v>229</v>
      </c>
      <c r="AB1795" t="s">
        <v>227</v>
      </c>
      <c r="AD1795" t="s">
        <v>227</v>
      </c>
      <c r="AG1795" t="s">
        <v>253</v>
      </c>
    </row>
    <row r="1796" spans="1:35">
      <c r="A1796" t="s">
        <v>19427</v>
      </c>
      <c r="B1796">
        <v>54341522</v>
      </c>
      <c r="C1796" t="s">
        <v>19428</v>
      </c>
      <c r="D1796" t="s">
        <v>19429</v>
      </c>
      <c r="E1796" t="s">
        <v>242</v>
      </c>
      <c r="F1796">
        <v>23</v>
      </c>
      <c r="G1796" t="s">
        <v>227</v>
      </c>
      <c r="H1796">
        <v>8205</v>
      </c>
      <c r="I1796" t="s">
        <v>9968</v>
      </c>
      <c r="J1796" t="s">
        <v>9967</v>
      </c>
      <c r="K1796" t="s">
        <v>9968</v>
      </c>
      <c r="L1796">
        <v>19891007</v>
      </c>
      <c r="M1796" t="s">
        <v>19427</v>
      </c>
      <c r="N1796">
        <v>230078</v>
      </c>
      <c r="Q1796" t="s">
        <v>248</v>
      </c>
      <c r="S1796" t="s">
        <v>8557</v>
      </c>
      <c r="T1796" t="s">
        <v>19430</v>
      </c>
      <c r="U1796" t="s">
        <v>227</v>
      </c>
      <c r="V1796" t="s">
        <v>19431</v>
      </c>
      <c r="W1796" t="s">
        <v>19432</v>
      </c>
      <c r="X1796" t="s">
        <v>228</v>
      </c>
      <c r="Z1796" t="s">
        <v>229</v>
      </c>
      <c r="AG1796" t="s">
        <v>253</v>
      </c>
    </row>
    <row r="1797" spans="1:35">
      <c r="A1797" t="s">
        <v>19433</v>
      </c>
      <c r="B1797">
        <v>85746939</v>
      </c>
      <c r="C1797" t="s">
        <v>19434</v>
      </c>
      <c r="D1797" t="s">
        <v>19435</v>
      </c>
      <c r="E1797" t="s">
        <v>242</v>
      </c>
      <c r="F1797">
        <v>23</v>
      </c>
      <c r="G1797" t="s">
        <v>227</v>
      </c>
      <c r="H1797">
        <v>8205</v>
      </c>
      <c r="I1797" t="s">
        <v>9968</v>
      </c>
      <c r="J1797" t="s">
        <v>9967</v>
      </c>
      <c r="K1797" t="s">
        <v>9968</v>
      </c>
      <c r="L1797">
        <v>19890307</v>
      </c>
      <c r="M1797" t="s">
        <v>19433</v>
      </c>
      <c r="N1797">
        <v>230078</v>
      </c>
      <c r="Q1797" t="s">
        <v>248</v>
      </c>
      <c r="S1797" t="s">
        <v>8557</v>
      </c>
      <c r="T1797" t="s">
        <v>13509</v>
      </c>
      <c r="U1797" t="s">
        <v>227</v>
      </c>
      <c r="V1797" t="s">
        <v>19436</v>
      </c>
      <c r="W1797" t="s">
        <v>19437</v>
      </c>
      <c r="X1797" t="s">
        <v>228</v>
      </c>
      <c r="Z1797" t="s">
        <v>229</v>
      </c>
      <c r="AB1797" t="s">
        <v>1084</v>
      </c>
      <c r="AD1797" t="s">
        <v>1084</v>
      </c>
      <c r="AG1797" t="s">
        <v>253</v>
      </c>
    </row>
    <row r="1798" spans="1:35">
      <c r="A1798" t="s">
        <v>19492</v>
      </c>
      <c r="B1798">
        <v>2691523</v>
      </c>
      <c r="C1798" t="s">
        <v>19493</v>
      </c>
      <c r="D1798" t="s">
        <v>19494</v>
      </c>
      <c r="E1798" t="s">
        <v>242</v>
      </c>
      <c r="F1798">
        <v>23</v>
      </c>
      <c r="G1798" t="s">
        <v>227</v>
      </c>
      <c r="H1798">
        <v>19884</v>
      </c>
      <c r="I1798" t="s">
        <v>10003</v>
      </c>
      <c r="J1798" t="s">
        <v>10002</v>
      </c>
      <c r="K1798" t="s">
        <v>10003</v>
      </c>
      <c r="L1798">
        <v>19811020</v>
      </c>
      <c r="M1798" t="s">
        <v>19492</v>
      </c>
      <c r="N1798">
        <v>230358</v>
      </c>
      <c r="Q1798" t="s">
        <v>248</v>
      </c>
      <c r="S1798" t="s">
        <v>8557</v>
      </c>
      <c r="T1798" t="s">
        <v>10010</v>
      </c>
      <c r="U1798" t="s">
        <v>999</v>
      </c>
      <c r="V1798" t="s">
        <v>10011</v>
      </c>
      <c r="X1798" t="s">
        <v>267</v>
      </c>
      <c r="Y1798" t="s">
        <v>10013</v>
      </c>
      <c r="Z1798" t="s">
        <v>680</v>
      </c>
      <c r="AA1798" t="s">
        <v>10012</v>
      </c>
      <c r="AB1798" t="s">
        <v>227</v>
      </c>
      <c r="AD1798" t="s">
        <v>227</v>
      </c>
      <c r="AG1798" t="s">
        <v>253</v>
      </c>
    </row>
    <row r="1799" spans="1:35">
      <c r="A1799" t="s">
        <v>19495</v>
      </c>
      <c r="B1799">
        <v>24992329</v>
      </c>
      <c r="C1799" t="s">
        <v>19496</v>
      </c>
      <c r="D1799" t="s">
        <v>19497</v>
      </c>
      <c r="E1799" t="s">
        <v>242</v>
      </c>
      <c r="F1799">
        <v>23</v>
      </c>
      <c r="G1799" t="s">
        <v>227</v>
      </c>
      <c r="H1799">
        <v>19884</v>
      </c>
      <c r="I1799" t="s">
        <v>10003</v>
      </c>
      <c r="J1799" t="s">
        <v>10002</v>
      </c>
      <c r="K1799" t="s">
        <v>10003</v>
      </c>
      <c r="L1799">
        <v>19790826</v>
      </c>
      <c r="M1799" t="s">
        <v>19495</v>
      </c>
      <c r="N1799">
        <v>230358</v>
      </c>
      <c r="Q1799" t="s">
        <v>248</v>
      </c>
      <c r="S1799" t="s">
        <v>8557</v>
      </c>
      <c r="T1799" t="s">
        <v>10004</v>
      </c>
      <c r="U1799" t="s">
        <v>227</v>
      </c>
      <c r="V1799" t="s">
        <v>19498</v>
      </c>
      <c r="X1799" t="s">
        <v>228</v>
      </c>
      <c r="Z1799" t="s">
        <v>229</v>
      </c>
      <c r="AG1799" t="s">
        <v>253</v>
      </c>
    </row>
    <row r="1800" spans="1:35">
      <c r="A1800" t="s">
        <v>19499</v>
      </c>
      <c r="B1800">
        <v>25077324</v>
      </c>
      <c r="C1800" t="s">
        <v>19500</v>
      </c>
      <c r="D1800" t="s">
        <v>19501</v>
      </c>
      <c r="E1800" t="s">
        <v>262</v>
      </c>
      <c r="F1800">
        <v>23</v>
      </c>
      <c r="G1800" t="s">
        <v>227</v>
      </c>
      <c r="H1800">
        <v>19884</v>
      </c>
      <c r="I1800" t="s">
        <v>10003</v>
      </c>
      <c r="J1800" t="s">
        <v>10002</v>
      </c>
      <c r="K1800" t="s">
        <v>10003</v>
      </c>
      <c r="L1800">
        <v>19800208</v>
      </c>
      <c r="M1800" t="s">
        <v>19499</v>
      </c>
      <c r="N1800">
        <v>230358</v>
      </c>
      <c r="Q1800" t="s">
        <v>248</v>
      </c>
      <c r="S1800" t="s">
        <v>8557</v>
      </c>
      <c r="T1800" t="s">
        <v>10004</v>
      </c>
      <c r="U1800" t="s">
        <v>227</v>
      </c>
      <c r="V1800" t="s">
        <v>19498</v>
      </c>
      <c r="X1800" t="s">
        <v>228</v>
      </c>
      <c r="Z1800" t="s">
        <v>229</v>
      </c>
      <c r="AG1800" t="s">
        <v>253</v>
      </c>
    </row>
    <row r="1801" spans="1:35">
      <c r="A1801" t="s">
        <v>19502</v>
      </c>
      <c r="B1801">
        <v>24992228</v>
      </c>
      <c r="C1801" t="s">
        <v>19503</v>
      </c>
      <c r="D1801" t="s">
        <v>19504</v>
      </c>
      <c r="E1801" t="s">
        <v>262</v>
      </c>
      <c r="F1801">
        <v>23</v>
      </c>
      <c r="G1801" t="s">
        <v>227</v>
      </c>
      <c r="H1801">
        <v>19884</v>
      </c>
      <c r="I1801" t="s">
        <v>10003</v>
      </c>
      <c r="J1801" t="s">
        <v>10002</v>
      </c>
      <c r="K1801" t="s">
        <v>10003</v>
      </c>
      <c r="L1801">
        <v>19760206</v>
      </c>
      <c r="M1801" t="s">
        <v>19502</v>
      </c>
      <c r="N1801">
        <v>230358</v>
      </c>
      <c r="Q1801" t="s">
        <v>248</v>
      </c>
      <c r="S1801" t="s">
        <v>8557</v>
      </c>
      <c r="T1801" t="s">
        <v>10010</v>
      </c>
      <c r="U1801" t="s">
        <v>999</v>
      </c>
      <c r="V1801" t="s">
        <v>10011</v>
      </c>
      <c r="X1801" t="s">
        <v>228</v>
      </c>
      <c r="Z1801" t="s">
        <v>229</v>
      </c>
      <c r="AG1801" t="s">
        <v>253</v>
      </c>
    </row>
    <row r="1802" spans="1:35">
      <c r="A1802" t="s">
        <v>19505</v>
      </c>
      <c r="B1802">
        <v>24992127</v>
      </c>
      <c r="C1802" t="s">
        <v>10007</v>
      </c>
      <c r="D1802" t="s">
        <v>19506</v>
      </c>
      <c r="E1802" t="s">
        <v>242</v>
      </c>
      <c r="F1802">
        <v>23</v>
      </c>
      <c r="G1802" t="s">
        <v>227</v>
      </c>
      <c r="H1802">
        <v>19884</v>
      </c>
      <c r="I1802" t="s">
        <v>10003</v>
      </c>
      <c r="J1802" t="s">
        <v>10002</v>
      </c>
      <c r="K1802" t="s">
        <v>10003</v>
      </c>
      <c r="L1802">
        <v>19490922</v>
      </c>
      <c r="M1802" t="s">
        <v>19505</v>
      </c>
      <c r="N1802">
        <v>230358</v>
      </c>
      <c r="Q1802" t="s">
        <v>248</v>
      </c>
      <c r="S1802" t="s">
        <v>8557</v>
      </c>
      <c r="T1802" t="s">
        <v>10004</v>
      </c>
      <c r="U1802" t="s">
        <v>227</v>
      </c>
      <c r="V1802" t="s">
        <v>19498</v>
      </c>
      <c r="X1802" t="s">
        <v>228</v>
      </c>
      <c r="Z1802" t="s">
        <v>229</v>
      </c>
      <c r="AG1802" t="s">
        <v>253</v>
      </c>
    </row>
    <row r="1803" spans="1:35">
      <c r="A1803" t="s">
        <v>19634</v>
      </c>
      <c r="B1803">
        <v>19669940</v>
      </c>
      <c r="C1803" t="s">
        <v>19635</v>
      </c>
      <c r="D1803" t="s">
        <v>19636</v>
      </c>
      <c r="E1803" t="s">
        <v>262</v>
      </c>
      <c r="F1803">
        <v>23</v>
      </c>
      <c r="G1803" t="s">
        <v>227</v>
      </c>
      <c r="H1803">
        <v>8186</v>
      </c>
      <c r="I1803" t="s">
        <v>19637</v>
      </c>
      <c r="J1803" t="s">
        <v>19637</v>
      </c>
      <c r="K1803" t="s">
        <v>19637</v>
      </c>
      <c r="L1803">
        <v>19580704</v>
      </c>
      <c r="M1803" t="s">
        <v>19634</v>
      </c>
      <c r="N1803">
        <v>230052</v>
      </c>
      <c r="Q1803" t="s">
        <v>248</v>
      </c>
      <c r="S1803" t="s">
        <v>8557</v>
      </c>
      <c r="T1803" t="s">
        <v>3685</v>
      </c>
      <c r="U1803" t="s">
        <v>227</v>
      </c>
      <c r="V1803" t="s">
        <v>19638</v>
      </c>
      <c r="X1803" t="s">
        <v>267</v>
      </c>
      <c r="Z1803" t="s">
        <v>229</v>
      </c>
      <c r="AG1803" t="s">
        <v>253</v>
      </c>
    </row>
    <row r="1804" spans="1:35">
      <c r="A1804" t="s">
        <v>19639</v>
      </c>
      <c r="B1804">
        <v>19669435</v>
      </c>
      <c r="C1804" t="s">
        <v>19640</v>
      </c>
      <c r="D1804" t="s">
        <v>19641</v>
      </c>
      <c r="E1804" t="s">
        <v>242</v>
      </c>
      <c r="F1804">
        <v>23</v>
      </c>
      <c r="G1804" t="s">
        <v>227</v>
      </c>
      <c r="H1804">
        <v>8186</v>
      </c>
      <c r="I1804" t="s">
        <v>19637</v>
      </c>
      <c r="J1804" t="s">
        <v>19637</v>
      </c>
      <c r="K1804" t="s">
        <v>19637</v>
      </c>
      <c r="L1804">
        <v>19770412</v>
      </c>
      <c r="M1804" t="s">
        <v>19639</v>
      </c>
      <c r="N1804">
        <v>230052</v>
      </c>
      <c r="Q1804" t="s">
        <v>248</v>
      </c>
      <c r="S1804" t="s">
        <v>8557</v>
      </c>
      <c r="T1804" t="s">
        <v>19642</v>
      </c>
      <c r="U1804" t="s">
        <v>227</v>
      </c>
      <c r="V1804" t="s">
        <v>19643</v>
      </c>
      <c r="X1804" t="s">
        <v>267</v>
      </c>
      <c r="Z1804" t="s">
        <v>229</v>
      </c>
      <c r="AB1804" t="s">
        <v>227</v>
      </c>
      <c r="AD1804" t="s">
        <v>227</v>
      </c>
      <c r="AG1804" t="s">
        <v>253</v>
      </c>
    </row>
    <row r="1805" spans="1:35">
      <c r="A1805" t="s">
        <v>19644</v>
      </c>
      <c r="B1805">
        <v>101332818</v>
      </c>
      <c r="C1805" t="s">
        <v>19645</v>
      </c>
      <c r="D1805" t="s">
        <v>14223</v>
      </c>
      <c r="E1805" t="s">
        <v>242</v>
      </c>
      <c r="F1805">
        <v>23</v>
      </c>
      <c r="G1805" t="s">
        <v>227</v>
      </c>
      <c r="H1805">
        <v>8186</v>
      </c>
      <c r="I1805" t="s">
        <v>19637</v>
      </c>
      <c r="J1805" t="s">
        <v>19637</v>
      </c>
      <c r="K1805" t="s">
        <v>19637</v>
      </c>
      <c r="L1805">
        <v>19980101</v>
      </c>
      <c r="M1805" t="s">
        <v>19644</v>
      </c>
      <c r="N1805">
        <v>230052</v>
      </c>
      <c r="Q1805" t="s">
        <v>248</v>
      </c>
      <c r="S1805" t="s">
        <v>8557</v>
      </c>
      <c r="T1805" t="s">
        <v>6063</v>
      </c>
      <c r="U1805" t="s">
        <v>227</v>
      </c>
      <c r="V1805" t="s">
        <v>19646</v>
      </c>
      <c r="X1805" t="s">
        <v>228</v>
      </c>
      <c r="Z1805" t="s">
        <v>229</v>
      </c>
      <c r="AB1805" t="s">
        <v>227</v>
      </c>
      <c r="AD1805" t="s">
        <v>227</v>
      </c>
      <c r="AG1805" t="s">
        <v>253</v>
      </c>
    </row>
    <row r="1806" spans="1:35">
      <c r="A1806" t="s">
        <v>19647</v>
      </c>
      <c r="B1806">
        <v>39668840</v>
      </c>
      <c r="C1806" t="s">
        <v>19648</v>
      </c>
      <c r="D1806" t="s">
        <v>19649</v>
      </c>
      <c r="E1806" t="s">
        <v>242</v>
      </c>
      <c r="F1806">
        <v>23</v>
      </c>
      <c r="G1806" t="s">
        <v>227</v>
      </c>
      <c r="H1806">
        <v>8186</v>
      </c>
      <c r="I1806" t="s">
        <v>19637</v>
      </c>
      <c r="J1806" t="s">
        <v>19637</v>
      </c>
      <c r="K1806" t="s">
        <v>19637</v>
      </c>
      <c r="L1806">
        <v>19951006</v>
      </c>
      <c r="M1806" t="s">
        <v>19647</v>
      </c>
      <c r="N1806">
        <v>230052</v>
      </c>
      <c r="Q1806" t="s">
        <v>248</v>
      </c>
      <c r="S1806" t="s">
        <v>8557</v>
      </c>
      <c r="T1806" t="s">
        <v>19650</v>
      </c>
      <c r="U1806" t="s">
        <v>778</v>
      </c>
      <c r="V1806" t="s">
        <v>19651</v>
      </c>
      <c r="X1806" t="s">
        <v>228</v>
      </c>
      <c r="Z1806" t="s">
        <v>229</v>
      </c>
      <c r="AB1806" t="s">
        <v>227</v>
      </c>
      <c r="AD1806" t="s">
        <v>778</v>
      </c>
      <c r="AG1806" t="s">
        <v>253</v>
      </c>
    </row>
    <row r="1807" spans="1:35">
      <c r="A1807" t="s">
        <v>19652</v>
      </c>
      <c r="B1807">
        <v>28906429</v>
      </c>
      <c r="C1807" t="s">
        <v>19653</v>
      </c>
      <c r="D1807" t="s">
        <v>19654</v>
      </c>
      <c r="E1807" t="s">
        <v>242</v>
      </c>
      <c r="F1807">
        <v>23</v>
      </c>
      <c r="G1807" t="s">
        <v>227</v>
      </c>
      <c r="H1807">
        <v>8186</v>
      </c>
      <c r="I1807" t="s">
        <v>19637</v>
      </c>
      <c r="J1807" t="s">
        <v>19637</v>
      </c>
      <c r="K1807" t="s">
        <v>19637</v>
      </c>
      <c r="L1807">
        <v>19861201</v>
      </c>
      <c r="M1807" t="s">
        <v>19652</v>
      </c>
      <c r="N1807">
        <v>230052</v>
      </c>
      <c r="Q1807" t="s">
        <v>248</v>
      </c>
      <c r="S1807" t="s">
        <v>8557</v>
      </c>
      <c r="T1807" t="s">
        <v>19655</v>
      </c>
      <c r="U1807" t="s">
        <v>227</v>
      </c>
      <c r="V1807" t="s">
        <v>19656</v>
      </c>
      <c r="W1807" t="s">
        <v>19657</v>
      </c>
      <c r="X1807" t="s">
        <v>267</v>
      </c>
      <c r="Z1807" t="s">
        <v>229</v>
      </c>
      <c r="AA1807" t="s">
        <v>19658</v>
      </c>
      <c r="AB1807" t="s">
        <v>227</v>
      </c>
      <c r="AD1807" t="s">
        <v>227</v>
      </c>
      <c r="AF1807" t="s">
        <v>19659</v>
      </c>
      <c r="AG1807" t="s">
        <v>14491</v>
      </c>
      <c r="AH1807" t="s">
        <v>19660</v>
      </c>
      <c r="AI1807" t="s">
        <v>14493</v>
      </c>
    </row>
    <row r="1808" spans="1:35">
      <c r="A1808" t="s">
        <v>19661</v>
      </c>
      <c r="B1808">
        <v>63837633</v>
      </c>
      <c r="C1808" t="s">
        <v>19662</v>
      </c>
      <c r="D1808" t="s">
        <v>19663</v>
      </c>
      <c r="E1808" t="s">
        <v>242</v>
      </c>
      <c r="F1808">
        <v>23</v>
      </c>
      <c r="G1808" t="s">
        <v>227</v>
      </c>
      <c r="H1808">
        <v>8186</v>
      </c>
      <c r="I1808" t="s">
        <v>19637</v>
      </c>
      <c r="J1808" t="s">
        <v>19637</v>
      </c>
      <c r="K1808" t="s">
        <v>19637</v>
      </c>
      <c r="L1808">
        <v>19900724</v>
      </c>
      <c r="M1808" t="s">
        <v>19661</v>
      </c>
      <c r="N1808">
        <v>230052</v>
      </c>
      <c r="Q1808" t="s">
        <v>248</v>
      </c>
      <c r="S1808" t="s">
        <v>8557</v>
      </c>
      <c r="T1808" t="s">
        <v>3767</v>
      </c>
      <c r="U1808" t="s">
        <v>227</v>
      </c>
      <c r="V1808" t="s">
        <v>19664</v>
      </c>
      <c r="X1808" t="s">
        <v>228</v>
      </c>
      <c r="Z1808" t="s">
        <v>229</v>
      </c>
      <c r="AG1808" t="s">
        <v>253</v>
      </c>
    </row>
    <row r="1809" spans="1:33">
      <c r="A1809" t="s">
        <v>19665</v>
      </c>
      <c r="B1809">
        <v>39799744</v>
      </c>
      <c r="C1809" t="s">
        <v>19666</v>
      </c>
      <c r="D1809" t="s">
        <v>19667</v>
      </c>
      <c r="E1809" t="s">
        <v>242</v>
      </c>
      <c r="F1809">
        <v>23</v>
      </c>
      <c r="G1809" t="s">
        <v>227</v>
      </c>
      <c r="H1809">
        <v>8186</v>
      </c>
      <c r="I1809" t="s">
        <v>19637</v>
      </c>
      <c r="J1809" t="s">
        <v>19637</v>
      </c>
      <c r="K1809" t="s">
        <v>19637</v>
      </c>
      <c r="L1809">
        <v>19970214</v>
      </c>
      <c r="M1809" t="s">
        <v>19665</v>
      </c>
      <c r="N1809">
        <v>230052</v>
      </c>
      <c r="Q1809" t="s">
        <v>248</v>
      </c>
      <c r="S1809" t="s">
        <v>8557</v>
      </c>
      <c r="T1809" t="s">
        <v>5380</v>
      </c>
      <c r="U1809" t="s">
        <v>227</v>
      </c>
      <c r="V1809" t="s">
        <v>19668</v>
      </c>
      <c r="W1809" t="s">
        <v>19669</v>
      </c>
      <c r="X1809" t="s">
        <v>228</v>
      </c>
      <c r="Z1809" t="s">
        <v>229</v>
      </c>
      <c r="AB1809" t="s">
        <v>227</v>
      </c>
      <c r="AD1809" t="s">
        <v>227</v>
      </c>
      <c r="AG1809" t="s">
        <v>253</v>
      </c>
    </row>
    <row r="1810" spans="1:33">
      <c r="A1810" t="s">
        <v>19670</v>
      </c>
      <c r="B1810">
        <v>19669536</v>
      </c>
      <c r="C1810" t="s">
        <v>19671</v>
      </c>
      <c r="D1810" t="s">
        <v>19672</v>
      </c>
      <c r="E1810" t="s">
        <v>242</v>
      </c>
      <c r="F1810">
        <v>23</v>
      </c>
      <c r="G1810" t="s">
        <v>227</v>
      </c>
      <c r="H1810">
        <v>8186</v>
      </c>
      <c r="I1810" t="s">
        <v>19637</v>
      </c>
      <c r="J1810" t="s">
        <v>19637</v>
      </c>
      <c r="K1810" t="s">
        <v>19637</v>
      </c>
      <c r="L1810">
        <v>19780712</v>
      </c>
      <c r="M1810" t="s">
        <v>19670</v>
      </c>
      <c r="N1810">
        <v>230052</v>
      </c>
      <c r="Q1810" t="s">
        <v>248</v>
      </c>
      <c r="S1810" t="s">
        <v>8557</v>
      </c>
      <c r="T1810" t="s">
        <v>2654</v>
      </c>
      <c r="U1810" t="s">
        <v>227</v>
      </c>
      <c r="V1810" t="s">
        <v>19673</v>
      </c>
      <c r="X1810" t="s">
        <v>228</v>
      </c>
      <c r="Z1810" t="s">
        <v>229</v>
      </c>
      <c r="AG1810" t="s">
        <v>253</v>
      </c>
    </row>
    <row r="1811" spans="1:33">
      <c r="A1811" t="s">
        <v>246</v>
      </c>
      <c r="B1811">
        <v>85134728</v>
      </c>
      <c r="C1811" t="s">
        <v>240</v>
      </c>
      <c r="D1811" t="s">
        <v>241</v>
      </c>
      <c r="E1811" t="s">
        <v>242</v>
      </c>
      <c r="F1811">
        <v>23</v>
      </c>
      <c r="G1811" t="s">
        <v>227</v>
      </c>
      <c r="H1811">
        <v>30266</v>
      </c>
      <c r="I1811" t="s">
        <v>243</v>
      </c>
      <c r="J1811" t="s">
        <v>244</v>
      </c>
      <c r="K1811" t="s">
        <v>245</v>
      </c>
      <c r="L1811">
        <v>19661203</v>
      </c>
      <c r="M1811" t="s">
        <v>246</v>
      </c>
      <c r="N1811">
        <v>230431</v>
      </c>
      <c r="O1811" t="s">
        <v>247</v>
      </c>
      <c r="Q1811" t="s">
        <v>248</v>
      </c>
      <c r="S1811" t="s">
        <v>249</v>
      </c>
      <c r="T1811" t="s">
        <v>250</v>
      </c>
      <c r="U1811" t="s">
        <v>227</v>
      </c>
      <c r="V1811" t="s">
        <v>251</v>
      </c>
      <c r="W1811" t="s">
        <v>252</v>
      </c>
      <c r="X1811" t="s">
        <v>228</v>
      </c>
      <c r="Z1811" t="s">
        <v>229</v>
      </c>
      <c r="AG1811" t="s">
        <v>253</v>
      </c>
    </row>
    <row r="1812" spans="1:33">
      <c r="A1812" t="s">
        <v>256</v>
      </c>
      <c r="B1812">
        <v>97035428</v>
      </c>
      <c r="C1812" t="s">
        <v>254</v>
      </c>
      <c r="D1812" t="s">
        <v>255</v>
      </c>
      <c r="E1812" t="s">
        <v>242</v>
      </c>
      <c r="F1812">
        <v>23</v>
      </c>
      <c r="G1812" t="s">
        <v>227</v>
      </c>
      <c r="H1812">
        <v>30266</v>
      </c>
      <c r="I1812" t="s">
        <v>243</v>
      </c>
      <c r="J1812" t="s">
        <v>244</v>
      </c>
      <c r="K1812" t="s">
        <v>245</v>
      </c>
      <c r="L1812">
        <v>19700820</v>
      </c>
      <c r="M1812" t="s">
        <v>256</v>
      </c>
      <c r="N1812">
        <v>230431</v>
      </c>
      <c r="O1812" t="s">
        <v>247</v>
      </c>
      <c r="Q1812" t="s">
        <v>248</v>
      </c>
      <c r="S1812" t="s">
        <v>249</v>
      </c>
      <c r="T1812" t="s">
        <v>257</v>
      </c>
      <c r="U1812" t="s">
        <v>227</v>
      </c>
      <c r="V1812" t="s">
        <v>258</v>
      </c>
      <c r="W1812" t="s">
        <v>259</v>
      </c>
      <c r="X1812" t="s">
        <v>228</v>
      </c>
      <c r="Z1812" t="s">
        <v>229</v>
      </c>
      <c r="AF1812" t="s">
        <v>243</v>
      </c>
      <c r="AG1812" t="s">
        <v>253</v>
      </c>
    </row>
    <row r="1813" spans="1:33">
      <c r="A1813" t="s">
        <v>263</v>
      </c>
      <c r="B1813">
        <v>72461727</v>
      </c>
      <c r="C1813" t="s">
        <v>260</v>
      </c>
      <c r="D1813" t="s">
        <v>261</v>
      </c>
      <c r="E1813" t="s">
        <v>262</v>
      </c>
      <c r="F1813">
        <v>23</v>
      </c>
      <c r="G1813" t="s">
        <v>227</v>
      </c>
      <c r="H1813">
        <v>30266</v>
      </c>
      <c r="I1813" t="s">
        <v>243</v>
      </c>
      <c r="J1813" t="s">
        <v>244</v>
      </c>
      <c r="K1813" t="s">
        <v>245</v>
      </c>
      <c r="L1813">
        <v>19930117</v>
      </c>
      <c r="M1813" t="s">
        <v>263</v>
      </c>
      <c r="N1813">
        <v>230431</v>
      </c>
      <c r="Q1813" t="s">
        <v>248</v>
      </c>
      <c r="S1813" t="s">
        <v>249</v>
      </c>
      <c r="T1813" t="s">
        <v>264</v>
      </c>
      <c r="U1813" t="s">
        <v>265</v>
      </c>
      <c r="V1813" t="s">
        <v>266</v>
      </c>
      <c r="X1813" t="s">
        <v>267</v>
      </c>
      <c r="Z1813" t="s">
        <v>229</v>
      </c>
      <c r="AA1813">
        <v>8051036091</v>
      </c>
      <c r="AC1813" t="s">
        <v>268</v>
      </c>
      <c r="AG1813" t="s">
        <v>253</v>
      </c>
    </row>
    <row r="1814" spans="1:33">
      <c r="A1814" t="s">
        <v>271</v>
      </c>
      <c r="B1814">
        <v>85134223</v>
      </c>
      <c r="C1814" t="s">
        <v>269</v>
      </c>
      <c r="D1814" t="s">
        <v>270</v>
      </c>
      <c r="E1814" t="s">
        <v>242</v>
      </c>
      <c r="F1814">
        <v>23</v>
      </c>
      <c r="G1814" t="s">
        <v>227</v>
      </c>
      <c r="H1814">
        <v>30266</v>
      </c>
      <c r="I1814" t="s">
        <v>243</v>
      </c>
      <c r="J1814" t="s">
        <v>244</v>
      </c>
      <c r="K1814" t="s">
        <v>245</v>
      </c>
      <c r="L1814">
        <v>19660614</v>
      </c>
      <c r="M1814" t="s">
        <v>271</v>
      </c>
      <c r="N1814">
        <v>230431</v>
      </c>
      <c r="O1814" t="s">
        <v>247</v>
      </c>
      <c r="Q1814" t="s">
        <v>248</v>
      </c>
      <c r="S1814" t="s">
        <v>249</v>
      </c>
      <c r="T1814" t="s">
        <v>250</v>
      </c>
      <c r="U1814" t="s">
        <v>227</v>
      </c>
      <c r="V1814" t="s">
        <v>251</v>
      </c>
      <c r="W1814" t="s">
        <v>252</v>
      </c>
      <c r="X1814" t="s">
        <v>228</v>
      </c>
      <c r="Z1814" t="s">
        <v>229</v>
      </c>
      <c r="AG1814" t="s">
        <v>253</v>
      </c>
    </row>
    <row r="1815" spans="1:33">
      <c r="A1815" t="s">
        <v>274</v>
      </c>
      <c r="B1815">
        <v>85134627</v>
      </c>
      <c r="C1815" t="s">
        <v>272</v>
      </c>
      <c r="D1815" t="s">
        <v>273</v>
      </c>
      <c r="E1815" t="s">
        <v>242</v>
      </c>
      <c r="F1815">
        <v>23</v>
      </c>
      <c r="G1815" t="s">
        <v>227</v>
      </c>
      <c r="H1815">
        <v>30266</v>
      </c>
      <c r="I1815" t="s">
        <v>243</v>
      </c>
      <c r="J1815" t="s">
        <v>244</v>
      </c>
      <c r="K1815" t="s">
        <v>245</v>
      </c>
      <c r="L1815">
        <v>19551217</v>
      </c>
      <c r="M1815" t="s">
        <v>274</v>
      </c>
      <c r="N1815">
        <v>230431</v>
      </c>
      <c r="O1815" t="s">
        <v>247</v>
      </c>
      <c r="Q1815" t="s">
        <v>248</v>
      </c>
      <c r="S1815" t="s">
        <v>249</v>
      </c>
      <c r="T1815" t="s">
        <v>250</v>
      </c>
      <c r="U1815" t="s">
        <v>227</v>
      </c>
      <c r="V1815" t="s">
        <v>251</v>
      </c>
      <c r="W1815" t="s">
        <v>252</v>
      </c>
      <c r="X1815" t="s">
        <v>228</v>
      </c>
      <c r="Z1815" t="s">
        <v>229</v>
      </c>
      <c r="AG1815" t="s">
        <v>253</v>
      </c>
    </row>
    <row r="1816" spans="1:33">
      <c r="A1816" t="s">
        <v>280</v>
      </c>
      <c r="B1816">
        <v>3096826</v>
      </c>
      <c r="C1816" t="s">
        <v>275</v>
      </c>
      <c r="D1816" t="s">
        <v>276</v>
      </c>
      <c r="E1816" t="s">
        <v>242</v>
      </c>
      <c r="F1816">
        <v>23</v>
      </c>
      <c r="G1816" t="s">
        <v>227</v>
      </c>
      <c r="H1816">
        <v>19090</v>
      </c>
      <c r="I1816" t="s">
        <v>277</v>
      </c>
      <c r="J1816" t="s">
        <v>278</v>
      </c>
      <c r="K1816" t="s">
        <v>279</v>
      </c>
      <c r="L1816">
        <v>19870919</v>
      </c>
      <c r="M1816" t="s">
        <v>280</v>
      </c>
      <c r="N1816">
        <v>230165</v>
      </c>
      <c r="Q1816" t="s">
        <v>248</v>
      </c>
      <c r="S1816" t="s">
        <v>249</v>
      </c>
      <c r="T1816" t="s">
        <v>281</v>
      </c>
      <c r="U1816" t="s">
        <v>227</v>
      </c>
      <c r="V1816" t="s">
        <v>282</v>
      </c>
      <c r="X1816" t="s">
        <v>228</v>
      </c>
      <c r="Z1816" t="s">
        <v>229</v>
      </c>
      <c r="AA1816" t="s">
        <v>283</v>
      </c>
    </row>
    <row r="1817" spans="1:33">
      <c r="A1817" t="s">
        <v>286</v>
      </c>
      <c r="B1817">
        <v>71808024</v>
      </c>
      <c r="C1817" t="s">
        <v>284</v>
      </c>
      <c r="D1817" t="s">
        <v>285</v>
      </c>
      <c r="E1817" t="s">
        <v>242</v>
      </c>
      <c r="F1817">
        <v>23</v>
      </c>
      <c r="G1817" t="s">
        <v>227</v>
      </c>
      <c r="H1817">
        <v>19090</v>
      </c>
      <c r="I1817" t="s">
        <v>277</v>
      </c>
      <c r="J1817" t="s">
        <v>278</v>
      </c>
      <c r="K1817" t="s">
        <v>279</v>
      </c>
      <c r="L1817">
        <v>19920921</v>
      </c>
      <c r="M1817" t="s">
        <v>286</v>
      </c>
      <c r="N1817">
        <v>230165</v>
      </c>
      <c r="Q1817" t="s">
        <v>248</v>
      </c>
      <c r="S1817" t="s">
        <v>249</v>
      </c>
      <c r="T1817" t="s">
        <v>287</v>
      </c>
      <c r="U1817" t="s">
        <v>227</v>
      </c>
      <c r="V1817" t="s">
        <v>288</v>
      </c>
      <c r="X1817" t="s">
        <v>228</v>
      </c>
      <c r="Z1817" t="s">
        <v>229</v>
      </c>
      <c r="AC1817" t="s">
        <v>289</v>
      </c>
      <c r="AG1817" t="s">
        <v>253</v>
      </c>
    </row>
    <row r="1818" spans="1:33">
      <c r="A1818" t="s">
        <v>292</v>
      </c>
      <c r="B1818">
        <v>3313717</v>
      </c>
      <c r="C1818" t="s">
        <v>290</v>
      </c>
      <c r="D1818" t="s">
        <v>291</v>
      </c>
      <c r="E1818" t="s">
        <v>262</v>
      </c>
      <c r="F1818">
        <v>23</v>
      </c>
      <c r="G1818" t="s">
        <v>227</v>
      </c>
      <c r="H1818">
        <v>19090</v>
      </c>
      <c r="I1818" t="s">
        <v>277</v>
      </c>
      <c r="J1818" t="s">
        <v>278</v>
      </c>
      <c r="K1818" t="s">
        <v>279</v>
      </c>
      <c r="L1818">
        <v>19850624</v>
      </c>
      <c r="M1818" t="s">
        <v>292</v>
      </c>
      <c r="N1818">
        <v>230165</v>
      </c>
      <c r="Q1818" t="s">
        <v>248</v>
      </c>
      <c r="S1818" t="s">
        <v>249</v>
      </c>
      <c r="T1818" t="s">
        <v>287</v>
      </c>
      <c r="U1818" t="s">
        <v>227</v>
      </c>
      <c r="V1818" t="s">
        <v>288</v>
      </c>
      <c r="X1818" t="s">
        <v>228</v>
      </c>
      <c r="Z1818" t="s">
        <v>229</v>
      </c>
      <c r="AG1818" t="s">
        <v>253</v>
      </c>
    </row>
    <row r="1819" spans="1:33">
      <c r="A1819" t="s">
        <v>295</v>
      </c>
      <c r="B1819">
        <v>12419623</v>
      </c>
      <c r="C1819" t="s">
        <v>293</v>
      </c>
      <c r="D1819" t="s">
        <v>294</v>
      </c>
      <c r="E1819" t="s">
        <v>242</v>
      </c>
      <c r="F1819">
        <v>23</v>
      </c>
      <c r="G1819" t="s">
        <v>227</v>
      </c>
      <c r="H1819">
        <v>19090</v>
      </c>
      <c r="I1819" t="s">
        <v>277</v>
      </c>
      <c r="J1819" t="s">
        <v>278</v>
      </c>
      <c r="K1819" t="s">
        <v>279</v>
      </c>
      <c r="L1819">
        <v>19930603</v>
      </c>
      <c r="M1819" t="s">
        <v>295</v>
      </c>
      <c r="N1819">
        <v>230165</v>
      </c>
      <c r="Q1819" t="s">
        <v>248</v>
      </c>
      <c r="S1819" t="s">
        <v>249</v>
      </c>
      <c r="T1819" t="s">
        <v>287</v>
      </c>
      <c r="U1819" t="s">
        <v>227</v>
      </c>
      <c r="V1819" t="s">
        <v>288</v>
      </c>
      <c r="X1819" t="s">
        <v>228</v>
      </c>
      <c r="Z1819" t="s">
        <v>229</v>
      </c>
      <c r="AC1819" t="s">
        <v>296</v>
      </c>
      <c r="AG1819" t="s">
        <v>253</v>
      </c>
    </row>
    <row r="1820" spans="1:33">
      <c r="A1820" t="s">
        <v>299</v>
      </c>
      <c r="B1820">
        <v>71761830</v>
      </c>
      <c r="C1820" t="s">
        <v>297</v>
      </c>
      <c r="D1820" t="s">
        <v>298</v>
      </c>
      <c r="E1820" t="s">
        <v>242</v>
      </c>
      <c r="F1820">
        <v>23</v>
      </c>
      <c r="G1820" t="s">
        <v>227</v>
      </c>
      <c r="H1820">
        <v>19090</v>
      </c>
      <c r="I1820" t="s">
        <v>277</v>
      </c>
      <c r="J1820" t="s">
        <v>278</v>
      </c>
      <c r="K1820" t="s">
        <v>279</v>
      </c>
      <c r="L1820">
        <v>19910922</v>
      </c>
      <c r="M1820" t="s">
        <v>299</v>
      </c>
      <c r="N1820">
        <v>230165</v>
      </c>
      <c r="Q1820" t="s">
        <v>248</v>
      </c>
      <c r="S1820" t="s">
        <v>249</v>
      </c>
      <c r="T1820" t="s">
        <v>287</v>
      </c>
      <c r="U1820" t="s">
        <v>227</v>
      </c>
      <c r="V1820" t="s">
        <v>288</v>
      </c>
      <c r="X1820" t="s">
        <v>228</v>
      </c>
      <c r="Z1820" t="s">
        <v>229</v>
      </c>
      <c r="AC1820" t="s">
        <v>300</v>
      </c>
      <c r="AG1820" t="s">
        <v>253</v>
      </c>
    </row>
    <row r="1821" spans="1:33">
      <c r="A1821" t="s">
        <v>303</v>
      </c>
      <c r="B1821">
        <v>60202818</v>
      </c>
      <c r="C1821" t="s">
        <v>301</v>
      </c>
      <c r="D1821" t="s">
        <v>302</v>
      </c>
      <c r="E1821" t="s">
        <v>242</v>
      </c>
      <c r="F1821">
        <v>23</v>
      </c>
      <c r="G1821" t="s">
        <v>227</v>
      </c>
      <c r="H1821">
        <v>19090</v>
      </c>
      <c r="I1821" t="s">
        <v>277</v>
      </c>
      <c r="J1821" t="s">
        <v>278</v>
      </c>
      <c r="K1821" t="s">
        <v>279</v>
      </c>
      <c r="L1821">
        <v>19970908</v>
      </c>
      <c r="M1821" t="s">
        <v>303</v>
      </c>
      <c r="N1821">
        <v>230165</v>
      </c>
      <c r="Q1821" t="s">
        <v>248</v>
      </c>
      <c r="S1821" t="s">
        <v>249</v>
      </c>
      <c r="T1821" t="s">
        <v>287</v>
      </c>
      <c r="U1821" t="s">
        <v>227</v>
      </c>
      <c r="V1821" t="s">
        <v>288</v>
      </c>
      <c r="X1821" t="s">
        <v>228</v>
      </c>
      <c r="Z1821" t="s">
        <v>229</v>
      </c>
      <c r="AG1821" t="s">
        <v>253</v>
      </c>
    </row>
    <row r="1822" spans="1:33">
      <c r="A1822" t="s">
        <v>306</v>
      </c>
      <c r="B1822">
        <v>39364530</v>
      </c>
      <c r="C1822" t="s">
        <v>304</v>
      </c>
      <c r="D1822" t="s">
        <v>305</v>
      </c>
      <c r="E1822" t="s">
        <v>242</v>
      </c>
      <c r="F1822">
        <v>23</v>
      </c>
      <c r="G1822" t="s">
        <v>227</v>
      </c>
      <c r="H1822">
        <v>19090</v>
      </c>
      <c r="I1822" t="s">
        <v>277</v>
      </c>
      <c r="J1822" t="s">
        <v>278</v>
      </c>
      <c r="K1822" t="s">
        <v>279</v>
      </c>
      <c r="L1822">
        <v>19940204</v>
      </c>
      <c r="M1822" t="s">
        <v>306</v>
      </c>
      <c r="N1822">
        <v>230165</v>
      </c>
      <c r="Q1822" t="s">
        <v>248</v>
      </c>
      <c r="S1822" t="s">
        <v>249</v>
      </c>
      <c r="T1822" t="s">
        <v>287</v>
      </c>
      <c r="U1822" t="s">
        <v>227</v>
      </c>
      <c r="V1822" t="s">
        <v>288</v>
      </c>
      <c r="X1822" t="s">
        <v>228</v>
      </c>
      <c r="Z1822" t="s">
        <v>229</v>
      </c>
      <c r="AC1822" t="s">
        <v>307</v>
      </c>
      <c r="AG1822" t="s">
        <v>253</v>
      </c>
    </row>
    <row r="1823" spans="1:33">
      <c r="A1823" t="s">
        <v>310</v>
      </c>
      <c r="B1823">
        <v>28289534</v>
      </c>
      <c r="C1823" t="s">
        <v>308</v>
      </c>
      <c r="D1823" t="s">
        <v>309</v>
      </c>
      <c r="E1823" t="s">
        <v>242</v>
      </c>
      <c r="F1823">
        <v>23</v>
      </c>
      <c r="G1823" t="s">
        <v>227</v>
      </c>
      <c r="H1823">
        <v>19090</v>
      </c>
      <c r="I1823" t="s">
        <v>277</v>
      </c>
      <c r="J1823" t="s">
        <v>278</v>
      </c>
      <c r="K1823" t="s">
        <v>279</v>
      </c>
      <c r="L1823">
        <v>19960126</v>
      </c>
      <c r="M1823" t="s">
        <v>310</v>
      </c>
      <c r="N1823">
        <v>230165</v>
      </c>
      <c r="Q1823" t="s">
        <v>248</v>
      </c>
      <c r="S1823" t="s">
        <v>249</v>
      </c>
      <c r="T1823" t="s">
        <v>287</v>
      </c>
      <c r="U1823" t="s">
        <v>227</v>
      </c>
      <c r="V1823" t="s">
        <v>311</v>
      </c>
      <c r="X1823" t="s">
        <v>228</v>
      </c>
      <c r="Z1823" t="s">
        <v>229</v>
      </c>
      <c r="AG1823" t="s">
        <v>253</v>
      </c>
    </row>
    <row r="1824" spans="1:33">
      <c r="A1824" t="s">
        <v>314</v>
      </c>
      <c r="B1824">
        <v>32099124</v>
      </c>
      <c r="C1824" t="s">
        <v>312</v>
      </c>
      <c r="D1824" t="s">
        <v>313</v>
      </c>
      <c r="E1824" t="s">
        <v>242</v>
      </c>
      <c r="F1824">
        <v>23</v>
      </c>
      <c r="G1824" t="s">
        <v>227</v>
      </c>
      <c r="H1824">
        <v>19090</v>
      </c>
      <c r="I1824" t="s">
        <v>277</v>
      </c>
      <c r="J1824" t="s">
        <v>278</v>
      </c>
      <c r="K1824" t="s">
        <v>279</v>
      </c>
      <c r="L1824">
        <v>19971007</v>
      </c>
      <c r="M1824" t="s">
        <v>314</v>
      </c>
      <c r="N1824">
        <v>230165</v>
      </c>
      <c r="Q1824" t="s">
        <v>248</v>
      </c>
      <c r="S1824" t="s">
        <v>249</v>
      </c>
      <c r="T1824" t="s">
        <v>287</v>
      </c>
      <c r="U1824" t="s">
        <v>227</v>
      </c>
      <c r="V1824" t="s">
        <v>288</v>
      </c>
      <c r="X1824" t="s">
        <v>228</v>
      </c>
      <c r="Z1824" t="s">
        <v>229</v>
      </c>
      <c r="AG1824" t="s">
        <v>253</v>
      </c>
    </row>
    <row r="1825" spans="1:35">
      <c r="A1825" t="s">
        <v>317</v>
      </c>
      <c r="B1825">
        <v>3006099</v>
      </c>
      <c r="C1825" t="s">
        <v>315</v>
      </c>
      <c r="D1825" t="s">
        <v>316</v>
      </c>
      <c r="E1825" t="s">
        <v>242</v>
      </c>
      <c r="F1825">
        <v>23</v>
      </c>
      <c r="G1825" t="s">
        <v>227</v>
      </c>
      <c r="H1825">
        <v>19090</v>
      </c>
      <c r="I1825" t="s">
        <v>277</v>
      </c>
      <c r="J1825" t="s">
        <v>278</v>
      </c>
      <c r="K1825" t="s">
        <v>279</v>
      </c>
      <c r="L1825">
        <v>19860408</v>
      </c>
      <c r="M1825" t="s">
        <v>317</v>
      </c>
      <c r="N1825">
        <v>230165</v>
      </c>
      <c r="Q1825" t="s">
        <v>248</v>
      </c>
      <c r="S1825" t="s">
        <v>249</v>
      </c>
      <c r="T1825" t="s">
        <v>281</v>
      </c>
      <c r="U1825" t="s">
        <v>227</v>
      </c>
      <c r="V1825" t="s">
        <v>282</v>
      </c>
      <c r="X1825" t="s">
        <v>228</v>
      </c>
      <c r="Z1825" t="s">
        <v>229</v>
      </c>
      <c r="AA1825" t="s">
        <v>283</v>
      </c>
      <c r="AG1825" t="s">
        <v>253</v>
      </c>
    </row>
    <row r="1826" spans="1:35">
      <c r="A1826" t="s">
        <v>320</v>
      </c>
      <c r="B1826">
        <v>71577633</v>
      </c>
      <c r="C1826" t="s">
        <v>318</v>
      </c>
      <c r="D1826" t="s">
        <v>319</v>
      </c>
      <c r="E1826" t="s">
        <v>242</v>
      </c>
      <c r="F1826">
        <v>23</v>
      </c>
      <c r="G1826" t="s">
        <v>227</v>
      </c>
      <c r="H1826">
        <v>19090</v>
      </c>
      <c r="I1826" t="s">
        <v>277</v>
      </c>
      <c r="J1826" t="s">
        <v>278</v>
      </c>
      <c r="K1826" t="s">
        <v>279</v>
      </c>
      <c r="L1826">
        <v>19930227</v>
      </c>
      <c r="M1826" t="s">
        <v>320</v>
      </c>
      <c r="N1826">
        <v>230165</v>
      </c>
      <c r="Q1826" t="s">
        <v>248</v>
      </c>
      <c r="S1826" t="s">
        <v>249</v>
      </c>
      <c r="T1826" t="s">
        <v>287</v>
      </c>
      <c r="U1826" t="s">
        <v>227</v>
      </c>
      <c r="V1826" t="s">
        <v>288</v>
      </c>
      <c r="X1826" t="s">
        <v>228</v>
      </c>
      <c r="Z1826" t="s">
        <v>229</v>
      </c>
      <c r="AC1826" t="s">
        <v>321</v>
      </c>
      <c r="AG1826" t="s">
        <v>253</v>
      </c>
    </row>
    <row r="1827" spans="1:35">
      <c r="A1827" t="s">
        <v>324</v>
      </c>
      <c r="B1827">
        <v>96701932</v>
      </c>
      <c r="C1827" t="s">
        <v>322</v>
      </c>
      <c r="D1827" t="s">
        <v>323</v>
      </c>
      <c r="E1827" t="s">
        <v>242</v>
      </c>
      <c r="F1827">
        <v>23</v>
      </c>
      <c r="G1827" t="s">
        <v>227</v>
      </c>
      <c r="H1827">
        <v>19090</v>
      </c>
      <c r="I1827" t="s">
        <v>277</v>
      </c>
      <c r="J1827" t="s">
        <v>278</v>
      </c>
      <c r="K1827" t="s">
        <v>279</v>
      </c>
      <c r="L1827">
        <v>19570423</v>
      </c>
      <c r="M1827" t="s">
        <v>324</v>
      </c>
      <c r="N1827">
        <v>230165</v>
      </c>
      <c r="Q1827" t="s">
        <v>248</v>
      </c>
      <c r="S1827" t="s">
        <v>249</v>
      </c>
      <c r="T1827" t="s">
        <v>287</v>
      </c>
      <c r="U1827" t="s">
        <v>227</v>
      </c>
      <c r="V1827" t="s">
        <v>288</v>
      </c>
      <c r="X1827" t="s">
        <v>228</v>
      </c>
      <c r="Z1827" t="s">
        <v>229</v>
      </c>
      <c r="AG1827" t="s">
        <v>253</v>
      </c>
    </row>
    <row r="1828" spans="1:35">
      <c r="A1828" t="s">
        <v>327</v>
      </c>
      <c r="B1828">
        <v>3096422</v>
      </c>
      <c r="C1828" t="s">
        <v>325</v>
      </c>
      <c r="D1828" t="s">
        <v>326</v>
      </c>
      <c r="E1828" t="s">
        <v>242</v>
      </c>
      <c r="F1828">
        <v>23</v>
      </c>
      <c r="G1828" t="s">
        <v>227</v>
      </c>
      <c r="H1828">
        <v>19090</v>
      </c>
      <c r="I1828" t="s">
        <v>277</v>
      </c>
      <c r="J1828" t="s">
        <v>278</v>
      </c>
      <c r="K1828" t="s">
        <v>279</v>
      </c>
      <c r="L1828">
        <v>19810918</v>
      </c>
      <c r="M1828" t="s">
        <v>327</v>
      </c>
      <c r="N1828">
        <v>230165</v>
      </c>
      <c r="Q1828" t="s">
        <v>248</v>
      </c>
      <c r="S1828" t="s">
        <v>249</v>
      </c>
      <c r="T1828" t="s">
        <v>281</v>
      </c>
      <c r="U1828" t="s">
        <v>227</v>
      </c>
      <c r="V1828" t="s">
        <v>282</v>
      </c>
      <c r="X1828" t="s">
        <v>228</v>
      </c>
      <c r="Z1828" t="s">
        <v>229</v>
      </c>
      <c r="AA1828" t="s">
        <v>283</v>
      </c>
    </row>
    <row r="1829" spans="1:35">
      <c r="A1829" t="s">
        <v>330</v>
      </c>
      <c r="B1829">
        <v>3481521</v>
      </c>
      <c r="C1829" t="s">
        <v>328</v>
      </c>
      <c r="D1829" t="s">
        <v>329</v>
      </c>
      <c r="E1829" t="s">
        <v>242</v>
      </c>
      <c r="F1829">
        <v>23</v>
      </c>
      <c r="G1829" t="s">
        <v>227</v>
      </c>
      <c r="H1829">
        <v>19090</v>
      </c>
      <c r="I1829" t="s">
        <v>277</v>
      </c>
      <c r="J1829" t="s">
        <v>278</v>
      </c>
      <c r="K1829" t="s">
        <v>279</v>
      </c>
      <c r="L1829">
        <v>19681009</v>
      </c>
      <c r="M1829" t="s">
        <v>330</v>
      </c>
      <c r="N1829">
        <v>230165</v>
      </c>
      <c r="Q1829" t="s">
        <v>248</v>
      </c>
      <c r="S1829" t="s">
        <v>249</v>
      </c>
      <c r="T1829" t="s">
        <v>287</v>
      </c>
      <c r="U1829" t="s">
        <v>227</v>
      </c>
      <c r="V1829" t="s">
        <v>331</v>
      </c>
      <c r="X1829" t="s">
        <v>228</v>
      </c>
      <c r="Z1829" t="s">
        <v>229</v>
      </c>
      <c r="AG1829" t="s">
        <v>253</v>
      </c>
    </row>
    <row r="1830" spans="1:35">
      <c r="A1830" t="s">
        <v>334</v>
      </c>
      <c r="B1830">
        <v>39365026</v>
      </c>
      <c r="C1830" t="s">
        <v>332</v>
      </c>
      <c r="D1830" t="s">
        <v>333</v>
      </c>
      <c r="E1830" t="s">
        <v>242</v>
      </c>
      <c r="F1830">
        <v>23</v>
      </c>
      <c r="G1830" t="s">
        <v>227</v>
      </c>
      <c r="H1830">
        <v>19090</v>
      </c>
      <c r="I1830" t="s">
        <v>277</v>
      </c>
      <c r="J1830" t="s">
        <v>278</v>
      </c>
      <c r="K1830" t="s">
        <v>279</v>
      </c>
      <c r="L1830">
        <v>19931214</v>
      </c>
      <c r="M1830" t="s">
        <v>334</v>
      </c>
      <c r="N1830">
        <v>230165</v>
      </c>
      <c r="Q1830" t="s">
        <v>248</v>
      </c>
      <c r="S1830" t="s">
        <v>249</v>
      </c>
      <c r="T1830" t="s">
        <v>287</v>
      </c>
      <c r="U1830" t="s">
        <v>227</v>
      </c>
      <c r="V1830" t="s">
        <v>288</v>
      </c>
      <c r="X1830" t="s">
        <v>228</v>
      </c>
      <c r="Z1830" t="s">
        <v>229</v>
      </c>
      <c r="AC1830" t="s">
        <v>307</v>
      </c>
      <c r="AG1830" t="s">
        <v>253</v>
      </c>
    </row>
    <row r="1831" spans="1:35">
      <c r="A1831" t="s">
        <v>340</v>
      </c>
      <c r="B1831">
        <v>2966528</v>
      </c>
      <c r="C1831" t="s">
        <v>335</v>
      </c>
      <c r="D1831" t="s">
        <v>336</v>
      </c>
      <c r="E1831" t="s">
        <v>242</v>
      </c>
      <c r="F1831">
        <v>23</v>
      </c>
      <c r="G1831" t="s">
        <v>227</v>
      </c>
      <c r="H1831">
        <v>8212</v>
      </c>
      <c r="I1831" t="s">
        <v>337</v>
      </c>
      <c r="J1831" t="s">
        <v>338</v>
      </c>
      <c r="K1831" t="s">
        <v>339</v>
      </c>
      <c r="L1831">
        <v>19500908</v>
      </c>
      <c r="M1831" t="s">
        <v>340</v>
      </c>
      <c r="N1831">
        <v>230090</v>
      </c>
      <c r="Q1831" t="s">
        <v>248</v>
      </c>
      <c r="S1831" t="s">
        <v>249</v>
      </c>
      <c r="T1831" t="s">
        <v>341</v>
      </c>
      <c r="U1831" t="s">
        <v>227</v>
      </c>
      <c r="V1831" t="s">
        <v>342</v>
      </c>
      <c r="X1831" t="s">
        <v>343</v>
      </c>
      <c r="Z1831" t="s">
        <v>229</v>
      </c>
      <c r="AG1831" t="s">
        <v>253</v>
      </c>
    </row>
    <row r="1832" spans="1:35">
      <c r="A1832" t="s">
        <v>346</v>
      </c>
      <c r="B1832">
        <v>2966629</v>
      </c>
      <c r="C1832" t="s">
        <v>344</v>
      </c>
      <c r="D1832" t="s">
        <v>345</v>
      </c>
      <c r="E1832" t="s">
        <v>242</v>
      </c>
      <c r="F1832">
        <v>23</v>
      </c>
      <c r="G1832" t="s">
        <v>227</v>
      </c>
      <c r="H1832">
        <v>8212</v>
      </c>
      <c r="I1832" t="s">
        <v>337</v>
      </c>
      <c r="J1832" t="s">
        <v>338</v>
      </c>
      <c r="K1832" t="s">
        <v>339</v>
      </c>
      <c r="L1832">
        <v>19530317</v>
      </c>
      <c r="M1832" t="s">
        <v>346</v>
      </c>
      <c r="N1832">
        <v>230090</v>
      </c>
      <c r="Q1832" t="s">
        <v>248</v>
      </c>
      <c r="S1832" t="s">
        <v>249</v>
      </c>
      <c r="T1832" t="s">
        <v>347</v>
      </c>
      <c r="U1832" t="s">
        <v>227</v>
      </c>
      <c r="V1832" t="s">
        <v>348</v>
      </c>
      <c r="X1832" t="s">
        <v>349</v>
      </c>
      <c r="Z1832" t="s">
        <v>229</v>
      </c>
      <c r="AG1832" t="s">
        <v>253</v>
      </c>
    </row>
    <row r="1833" spans="1:35">
      <c r="A1833" t="s">
        <v>352</v>
      </c>
      <c r="B1833">
        <v>2969228</v>
      </c>
      <c r="C1833" t="s">
        <v>350</v>
      </c>
      <c r="D1833" t="s">
        <v>351</v>
      </c>
      <c r="E1833" t="s">
        <v>242</v>
      </c>
      <c r="F1833">
        <v>23</v>
      </c>
      <c r="G1833" t="s">
        <v>227</v>
      </c>
      <c r="H1833">
        <v>8212</v>
      </c>
      <c r="I1833" t="s">
        <v>337</v>
      </c>
      <c r="J1833" t="s">
        <v>338</v>
      </c>
      <c r="K1833" t="s">
        <v>339</v>
      </c>
      <c r="L1833">
        <v>19670603</v>
      </c>
      <c r="M1833" t="s">
        <v>352</v>
      </c>
      <c r="N1833">
        <v>230090</v>
      </c>
      <c r="Q1833" t="s">
        <v>248</v>
      </c>
      <c r="S1833" t="s">
        <v>249</v>
      </c>
      <c r="T1833" t="s">
        <v>353</v>
      </c>
      <c r="U1833" t="s">
        <v>227</v>
      </c>
      <c r="V1833" t="s">
        <v>354</v>
      </c>
      <c r="X1833" t="s">
        <v>267</v>
      </c>
      <c r="Z1833" t="s">
        <v>229</v>
      </c>
      <c r="AG1833" t="s">
        <v>253</v>
      </c>
    </row>
    <row r="1834" spans="1:35">
      <c r="A1834" t="s">
        <v>357</v>
      </c>
      <c r="B1834">
        <v>2968732</v>
      </c>
      <c r="C1834" t="s">
        <v>355</v>
      </c>
      <c r="D1834" t="s">
        <v>356</v>
      </c>
      <c r="E1834" t="s">
        <v>242</v>
      </c>
      <c r="F1834">
        <v>23</v>
      </c>
      <c r="G1834" t="s">
        <v>227</v>
      </c>
      <c r="H1834">
        <v>8212</v>
      </c>
      <c r="I1834" t="s">
        <v>337</v>
      </c>
      <c r="J1834" t="s">
        <v>338</v>
      </c>
      <c r="K1834" t="s">
        <v>339</v>
      </c>
      <c r="L1834">
        <v>19640718</v>
      </c>
      <c r="M1834" t="s">
        <v>357</v>
      </c>
      <c r="N1834">
        <v>230090</v>
      </c>
      <c r="Q1834" t="s">
        <v>248</v>
      </c>
      <c r="S1834" t="s">
        <v>249</v>
      </c>
      <c r="T1834" t="s">
        <v>358</v>
      </c>
      <c r="U1834" t="s">
        <v>227</v>
      </c>
      <c r="V1834" t="s">
        <v>359</v>
      </c>
      <c r="X1834" t="s">
        <v>267</v>
      </c>
      <c r="Z1834" t="s">
        <v>229</v>
      </c>
      <c r="AG1834" t="s">
        <v>253</v>
      </c>
    </row>
    <row r="1835" spans="1:35">
      <c r="A1835" t="s">
        <v>362</v>
      </c>
      <c r="B1835">
        <v>2968227</v>
      </c>
      <c r="C1835" t="s">
        <v>360</v>
      </c>
      <c r="D1835" t="s">
        <v>361</v>
      </c>
      <c r="E1835" t="s">
        <v>242</v>
      </c>
      <c r="F1835">
        <v>23</v>
      </c>
      <c r="G1835" t="s">
        <v>227</v>
      </c>
      <c r="H1835">
        <v>8212</v>
      </c>
      <c r="I1835" t="s">
        <v>337</v>
      </c>
      <c r="J1835" t="s">
        <v>338</v>
      </c>
      <c r="K1835" t="s">
        <v>339</v>
      </c>
      <c r="L1835">
        <v>19660328</v>
      </c>
      <c r="M1835" t="s">
        <v>362</v>
      </c>
      <c r="N1835">
        <v>230090</v>
      </c>
      <c r="Q1835" t="s">
        <v>248</v>
      </c>
      <c r="S1835" t="s">
        <v>249</v>
      </c>
      <c r="T1835" t="s">
        <v>363</v>
      </c>
      <c r="U1835" t="s">
        <v>227</v>
      </c>
      <c r="V1835" t="s">
        <v>364</v>
      </c>
      <c r="X1835" t="s">
        <v>267</v>
      </c>
      <c r="Z1835" t="s">
        <v>229</v>
      </c>
      <c r="AA1835" t="s">
        <v>365</v>
      </c>
      <c r="AF1835" t="s">
        <v>366</v>
      </c>
      <c r="AG1835" t="s">
        <v>367</v>
      </c>
      <c r="AH1835" t="s">
        <v>368</v>
      </c>
      <c r="AI1835" t="s">
        <v>369</v>
      </c>
    </row>
    <row r="1836" spans="1:35">
      <c r="A1836" t="s">
        <v>372</v>
      </c>
      <c r="B1836">
        <v>2967125</v>
      </c>
      <c r="C1836" t="s">
        <v>370</v>
      </c>
      <c r="D1836" t="s">
        <v>371</v>
      </c>
      <c r="E1836" t="s">
        <v>242</v>
      </c>
      <c r="F1836">
        <v>23</v>
      </c>
      <c r="G1836" t="s">
        <v>227</v>
      </c>
      <c r="H1836">
        <v>8212</v>
      </c>
      <c r="I1836" t="s">
        <v>337</v>
      </c>
      <c r="J1836" t="s">
        <v>338</v>
      </c>
      <c r="K1836" t="s">
        <v>339</v>
      </c>
      <c r="L1836">
        <v>19580806</v>
      </c>
      <c r="M1836" t="s">
        <v>372</v>
      </c>
      <c r="N1836">
        <v>230090</v>
      </c>
      <c r="Q1836" t="s">
        <v>248</v>
      </c>
      <c r="S1836" t="s">
        <v>249</v>
      </c>
      <c r="T1836" t="s">
        <v>373</v>
      </c>
      <c r="U1836" t="s">
        <v>227</v>
      </c>
      <c r="V1836" t="s">
        <v>374</v>
      </c>
      <c r="X1836" t="s">
        <v>267</v>
      </c>
      <c r="Z1836" t="s">
        <v>229</v>
      </c>
      <c r="AG1836" t="s">
        <v>253</v>
      </c>
    </row>
    <row r="1837" spans="1:35">
      <c r="A1837" t="s">
        <v>377</v>
      </c>
      <c r="B1837">
        <v>55258631</v>
      </c>
      <c r="C1837" t="s">
        <v>375</v>
      </c>
      <c r="D1837" t="s">
        <v>376</v>
      </c>
      <c r="E1837" t="s">
        <v>242</v>
      </c>
      <c r="F1837">
        <v>23</v>
      </c>
      <c r="G1837" t="s">
        <v>227</v>
      </c>
      <c r="H1837">
        <v>8212</v>
      </c>
      <c r="I1837" t="s">
        <v>337</v>
      </c>
      <c r="J1837" t="s">
        <v>338</v>
      </c>
      <c r="K1837" t="s">
        <v>339</v>
      </c>
      <c r="L1837">
        <v>19870415</v>
      </c>
      <c r="M1837" t="s">
        <v>377</v>
      </c>
      <c r="N1837">
        <v>230090</v>
      </c>
      <c r="Q1837" t="s">
        <v>248</v>
      </c>
      <c r="S1837" t="s">
        <v>249</v>
      </c>
      <c r="T1837" t="s">
        <v>378</v>
      </c>
      <c r="U1837" t="s">
        <v>227</v>
      </c>
      <c r="V1837" t="s">
        <v>379</v>
      </c>
      <c r="X1837" t="s">
        <v>267</v>
      </c>
      <c r="Z1837" t="s">
        <v>229</v>
      </c>
      <c r="AA1837">
        <v>9017503793</v>
      </c>
      <c r="AB1837" t="s">
        <v>227</v>
      </c>
      <c r="AD1837" t="s">
        <v>227</v>
      </c>
      <c r="AF1837" t="s">
        <v>380</v>
      </c>
      <c r="AG1837" t="s">
        <v>381</v>
      </c>
      <c r="AH1837" t="s">
        <v>382</v>
      </c>
      <c r="AI1837">
        <v>532631355</v>
      </c>
    </row>
    <row r="1838" spans="1:35">
      <c r="A1838" t="s">
        <v>385</v>
      </c>
      <c r="B1838">
        <v>21976631</v>
      </c>
      <c r="C1838" t="s">
        <v>383</v>
      </c>
      <c r="D1838" t="s">
        <v>384</v>
      </c>
      <c r="E1838" t="s">
        <v>242</v>
      </c>
      <c r="F1838">
        <v>23</v>
      </c>
      <c r="G1838" t="s">
        <v>227</v>
      </c>
      <c r="H1838">
        <v>8212</v>
      </c>
      <c r="I1838" t="s">
        <v>337</v>
      </c>
      <c r="J1838" t="s">
        <v>338</v>
      </c>
      <c r="K1838" t="s">
        <v>339</v>
      </c>
      <c r="L1838">
        <v>19751101</v>
      </c>
      <c r="M1838" t="s">
        <v>385</v>
      </c>
      <c r="N1838">
        <v>230090</v>
      </c>
      <c r="Q1838" t="s">
        <v>248</v>
      </c>
      <c r="S1838" t="s">
        <v>249</v>
      </c>
      <c r="T1838" t="s">
        <v>386</v>
      </c>
      <c r="U1838" t="s">
        <v>227</v>
      </c>
      <c r="V1838" t="s">
        <v>387</v>
      </c>
      <c r="X1838" t="s">
        <v>267</v>
      </c>
      <c r="Z1838" t="s">
        <v>229</v>
      </c>
      <c r="AG1838" t="s">
        <v>253</v>
      </c>
    </row>
    <row r="1839" spans="1:35">
      <c r="A1839" t="s">
        <v>390</v>
      </c>
      <c r="B1839">
        <v>2968025</v>
      </c>
      <c r="C1839" t="s">
        <v>388</v>
      </c>
      <c r="D1839" t="s">
        <v>389</v>
      </c>
      <c r="E1839" t="s">
        <v>242</v>
      </c>
      <c r="F1839">
        <v>23</v>
      </c>
      <c r="G1839" t="s">
        <v>227</v>
      </c>
      <c r="H1839">
        <v>8212</v>
      </c>
      <c r="I1839" t="s">
        <v>337</v>
      </c>
      <c r="J1839" t="s">
        <v>338</v>
      </c>
      <c r="K1839" t="s">
        <v>339</v>
      </c>
      <c r="L1839">
        <v>19630618</v>
      </c>
      <c r="M1839" t="s">
        <v>390</v>
      </c>
      <c r="N1839">
        <v>230090</v>
      </c>
      <c r="Q1839" t="s">
        <v>248</v>
      </c>
      <c r="S1839" t="s">
        <v>249</v>
      </c>
      <c r="T1839" t="s">
        <v>391</v>
      </c>
      <c r="U1839" t="s">
        <v>227</v>
      </c>
      <c r="V1839" t="s">
        <v>392</v>
      </c>
      <c r="X1839" t="s">
        <v>267</v>
      </c>
      <c r="Z1839" t="s">
        <v>229</v>
      </c>
      <c r="AG1839" t="s">
        <v>253</v>
      </c>
    </row>
    <row r="1840" spans="1:35">
      <c r="A1840" t="s">
        <v>395</v>
      </c>
      <c r="B1840">
        <v>2969632</v>
      </c>
      <c r="C1840" t="s">
        <v>393</v>
      </c>
      <c r="D1840" t="s">
        <v>394</v>
      </c>
      <c r="E1840" t="s">
        <v>242</v>
      </c>
      <c r="F1840">
        <v>23</v>
      </c>
      <c r="G1840" t="s">
        <v>227</v>
      </c>
      <c r="H1840">
        <v>8212</v>
      </c>
      <c r="I1840" t="s">
        <v>337</v>
      </c>
      <c r="J1840" t="s">
        <v>338</v>
      </c>
      <c r="K1840" t="s">
        <v>339</v>
      </c>
      <c r="L1840">
        <v>19740212</v>
      </c>
      <c r="M1840" t="s">
        <v>395</v>
      </c>
      <c r="N1840">
        <v>230090</v>
      </c>
      <c r="Q1840" t="s">
        <v>248</v>
      </c>
      <c r="S1840" t="s">
        <v>249</v>
      </c>
      <c r="T1840" t="s">
        <v>396</v>
      </c>
      <c r="U1840" t="s">
        <v>227</v>
      </c>
      <c r="V1840" t="s">
        <v>397</v>
      </c>
      <c r="X1840" t="s">
        <v>267</v>
      </c>
      <c r="Z1840" t="s">
        <v>229</v>
      </c>
      <c r="AG1840" t="s">
        <v>253</v>
      </c>
    </row>
    <row r="1841" spans="1:33">
      <c r="A1841" t="s">
        <v>400</v>
      </c>
      <c r="B1841">
        <v>2966831</v>
      </c>
      <c r="C1841" t="s">
        <v>398</v>
      </c>
      <c r="D1841" t="s">
        <v>399</v>
      </c>
      <c r="E1841" t="s">
        <v>242</v>
      </c>
      <c r="F1841">
        <v>23</v>
      </c>
      <c r="G1841" t="s">
        <v>227</v>
      </c>
      <c r="H1841">
        <v>8212</v>
      </c>
      <c r="I1841" t="s">
        <v>337</v>
      </c>
      <c r="J1841" t="s">
        <v>338</v>
      </c>
      <c r="K1841" t="s">
        <v>339</v>
      </c>
      <c r="L1841">
        <v>19631026</v>
      </c>
      <c r="M1841" t="s">
        <v>400</v>
      </c>
      <c r="N1841">
        <v>230090</v>
      </c>
      <c r="Q1841" t="s">
        <v>248</v>
      </c>
      <c r="S1841" t="s">
        <v>249</v>
      </c>
      <c r="T1841" t="s">
        <v>401</v>
      </c>
      <c r="U1841" t="s">
        <v>227</v>
      </c>
      <c r="V1841" t="s">
        <v>402</v>
      </c>
      <c r="X1841" t="s">
        <v>267</v>
      </c>
      <c r="Z1841" t="s">
        <v>229</v>
      </c>
      <c r="AG1841" t="s">
        <v>253</v>
      </c>
    </row>
    <row r="1842" spans="1:33">
      <c r="A1842" t="s">
        <v>405</v>
      </c>
      <c r="B1842">
        <v>2969531</v>
      </c>
      <c r="C1842" t="s">
        <v>403</v>
      </c>
      <c r="D1842" t="s">
        <v>404</v>
      </c>
      <c r="E1842" t="s">
        <v>242</v>
      </c>
      <c r="F1842">
        <v>23</v>
      </c>
      <c r="G1842" t="s">
        <v>227</v>
      </c>
      <c r="H1842">
        <v>8212</v>
      </c>
      <c r="I1842" t="s">
        <v>337</v>
      </c>
      <c r="J1842" t="s">
        <v>338</v>
      </c>
      <c r="K1842" t="s">
        <v>339</v>
      </c>
      <c r="L1842">
        <v>19721016</v>
      </c>
      <c r="M1842" t="s">
        <v>405</v>
      </c>
      <c r="N1842">
        <v>230090</v>
      </c>
      <c r="Q1842" t="s">
        <v>248</v>
      </c>
      <c r="S1842" t="s">
        <v>249</v>
      </c>
      <c r="T1842" t="s">
        <v>406</v>
      </c>
      <c r="U1842" t="s">
        <v>227</v>
      </c>
      <c r="V1842" t="s">
        <v>407</v>
      </c>
      <c r="X1842" t="s">
        <v>267</v>
      </c>
      <c r="Z1842" t="s">
        <v>229</v>
      </c>
      <c r="AG1842" t="s">
        <v>253</v>
      </c>
    </row>
    <row r="1843" spans="1:33">
      <c r="A1843" t="s">
        <v>410</v>
      </c>
      <c r="B1843">
        <v>2968429</v>
      </c>
      <c r="C1843" t="s">
        <v>408</v>
      </c>
      <c r="D1843" t="s">
        <v>409</v>
      </c>
      <c r="E1843" t="s">
        <v>242</v>
      </c>
      <c r="F1843">
        <v>23</v>
      </c>
      <c r="G1843" t="s">
        <v>227</v>
      </c>
      <c r="H1843">
        <v>8212</v>
      </c>
      <c r="I1843" t="s">
        <v>337</v>
      </c>
      <c r="J1843" t="s">
        <v>338</v>
      </c>
      <c r="K1843" t="s">
        <v>339</v>
      </c>
      <c r="L1843">
        <v>19530718</v>
      </c>
      <c r="M1843" t="s">
        <v>410</v>
      </c>
      <c r="N1843">
        <v>230090</v>
      </c>
      <c r="Q1843" t="s">
        <v>248</v>
      </c>
      <c r="S1843" t="s">
        <v>249</v>
      </c>
      <c r="T1843" t="s">
        <v>411</v>
      </c>
      <c r="U1843" t="s">
        <v>227</v>
      </c>
      <c r="V1843" t="s">
        <v>412</v>
      </c>
      <c r="X1843" t="s">
        <v>343</v>
      </c>
      <c r="Z1843" t="s">
        <v>229</v>
      </c>
      <c r="AG1843" t="s">
        <v>253</v>
      </c>
    </row>
    <row r="1844" spans="1:33">
      <c r="A1844" t="s">
        <v>415</v>
      </c>
      <c r="B1844">
        <v>2965628</v>
      </c>
      <c r="C1844" t="s">
        <v>413</v>
      </c>
      <c r="D1844" t="s">
        <v>414</v>
      </c>
      <c r="E1844" t="s">
        <v>242</v>
      </c>
      <c r="F1844">
        <v>23</v>
      </c>
      <c r="G1844" t="s">
        <v>227</v>
      </c>
      <c r="H1844">
        <v>8212</v>
      </c>
      <c r="I1844" t="s">
        <v>337</v>
      </c>
      <c r="J1844" t="s">
        <v>338</v>
      </c>
      <c r="K1844" t="s">
        <v>339</v>
      </c>
      <c r="L1844">
        <v>19440413</v>
      </c>
      <c r="M1844" t="s">
        <v>415</v>
      </c>
      <c r="N1844">
        <v>230090</v>
      </c>
      <c r="Q1844" t="s">
        <v>248</v>
      </c>
      <c r="S1844" t="s">
        <v>249</v>
      </c>
      <c r="T1844" t="s">
        <v>416</v>
      </c>
      <c r="U1844" t="s">
        <v>227</v>
      </c>
      <c r="V1844" t="s">
        <v>417</v>
      </c>
      <c r="X1844" t="s">
        <v>343</v>
      </c>
      <c r="Z1844" t="s">
        <v>229</v>
      </c>
      <c r="AG1844" t="s">
        <v>253</v>
      </c>
    </row>
    <row r="1845" spans="1:33">
      <c r="A1845" t="s">
        <v>420</v>
      </c>
      <c r="B1845">
        <v>2967226</v>
      </c>
      <c r="C1845" t="s">
        <v>418</v>
      </c>
      <c r="D1845" t="s">
        <v>419</v>
      </c>
      <c r="E1845" t="s">
        <v>242</v>
      </c>
      <c r="F1845">
        <v>23</v>
      </c>
      <c r="G1845" t="s">
        <v>227</v>
      </c>
      <c r="H1845">
        <v>8212</v>
      </c>
      <c r="I1845" t="s">
        <v>337</v>
      </c>
      <c r="J1845" t="s">
        <v>338</v>
      </c>
      <c r="K1845" t="s">
        <v>339</v>
      </c>
      <c r="L1845">
        <v>19630625</v>
      </c>
      <c r="M1845" t="s">
        <v>420</v>
      </c>
      <c r="N1845">
        <v>230090</v>
      </c>
      <c r="Q1845" t="s">
        <v>248</v>
      </c>
      <c r="S1845" t="s">
        <v>249</v>
      </c>
      <c r="T1845" t="s">
        <v>421</v>
      </c>
      <c r="U1845" t="s">
        <v>227</v>
      </c>
      <c r="V1845" t="s">
        <v>422</v>
      </c>
      <c r="X1845" t="s">
        <v>267</v>
      </c>
      <c r="Z1845" t="s">
        <v>229</v>
      </c>
      <c r="AG1845" t="s">
        <v>253</v>
      </c>
    </row>
    <row r="1846" spans="1:33">
      <c r="A1846" t="s">
        <v>425</v>
      </c>
      <c r="B1846">
        <v>2966326</v>
      </c>
      <c r="C1846" t="s">
        <v>423</v>
      </c>
      <c r="D1846" t="s">
        <v>424</v>
      </c>
      <c r="E1846" t="s">
        <v>242</v>
      </c>
      <c r="F1846">
        <v>23</v>
      </c>
      <c r="G1846" t="s">
        <v>227</v>
      </c>
      <c r="H1846">
        <v>8212</v>
      </c>
      <c r="I1846" t="s">
        <v>337</v>
      </c>
      <c r="J1846" t="s">
        <v>338</v>
      </c>
      <c r="K1846" t="s">
        <v>339</v>
      </c>
      <c r="L1846">
        <v>19430914</v>
      </c>
      <c r="M1846" t="s">
        <v>425</v>
      </c>
      <c r="N1846">
        <v>230090</v>
      </c>
      <c r="Q1846" t="s">
        <v>248</v>
      </c>
      <c r="S1846" t="s">
        <v>249</v>
      </c>
      <c r="T1846" t="s">
        <v>426</v>
      </c>
      <c r="U1846" t="s">
        <v>227</v>
      </c>
      <c r="V1846" t="s">
        <v>427</v>
      </c>
      <c r="X1846" t="s">
        <v>349</v>
      </c>
      <c r="Z1846" t="s">
        <v>229</v>
      </c>
      <c r="AG1846" t="s">
        <v>253</v>
      </c>
    </row>
    <row r="1847" spans="1:33">
      <c r="A1847" t="s">
        <v>430</v>
      </c>
      <c r="B1847">
        <v>2968631</v>
      </c>
      <c r="C1847" t="s">
        <v>428</v>
      </c>
      <c r="D1847" t="s">
        <v>429</v>
      </c>
      <c r="E1847" t="s">
        <v>242</v>
      </c>
      <c r="F1847">
        <v>23</v>
      </c>
      <c r="G1847" t="s">
        <v>227</v>
      </c>
      <c r="H1847">
        <v>8212</v>
      </c>
      <c r="I1847" t="s">
        <v>337</v>
      </c>
      <c r="J1847" t="s">
        <v>338</v>
      </c>
      <c r="K1847" t="s">
        <v>339</v>
      </c>
      <c r="L1847">
        <v>19660721</v>
      </c>
      <c r="M1847" t="s">
        <v>430</v>
      </c>
      <c r="N1847">
        <v>230090</v>
      </c>
      <c r="Q1847" t="s">
        <v>248</v>
      </c>
      <c r="S1847" t="s">
        <v>249</v>
      </c>
      <c r="T1847" t="s">
        <v>431</v>
      </c>
      <c r="U1847" t="s">
        <v>227</v>
      </c>
      <c r="V1847" t="s">
        <v>432</v>
      </c>
      <c r="X1847" t="s">
        <v>267</v>
      </c>
      <c r="Z1847" t="s">
        <v>229</v>
      </c>
      <c r="AG1847" t="s">
        <v>253</v>
      </c>
    </row>
    <row r="1848" spans="1:33">
      <c r="A1848" t="s">
        <v>435</v>
      </c>
      <c r="B1848">
        <v>85927637</v>
      </c>
      <c r="C1848" t="s">
        <v>433</v>
      </c>
      <c r="D1848" t="s">
        <v>434</v>
      </c>
      <c r="E1848" t="s">
        <v>242</v>
      </c>
      <c r="F1848">
        <v>23</v>
      </c>
      <c r="G1848" t="s">
        <v>227</v>
      </c>
      <c r="H1848">
        <v>8212</v>
      </c>
      <c r="I1848" t="s">
        <v>337</v>
      </c>
      <c r="J1848" t="s">
        <v>338</v>
      </c>
      <c r="K1848" t="s">
        <v>339</v>
      </c>
      <c r="L1848">
        <v>19830117</v>
      </c>
      <c r="M1848" t="s">
        <v>435</v>
      </c>
      <c r="N1848">
        <v>230090</v>
      </c>
      <c r="Q1848" t="s">
        <v>248</v>
      </c>
      <c r="S1848" t="s">
        <v>249</v>
      </c>
      <c r="T1848" t="s">
        <v>436</v>
      </c>
      <c r="U1848" t="s">
        <v>227</v>
      </c>
      <c r="V1848" t="s">
        <v>437</v>
      </c>
      <c r="W1848" t="s">
        <v>438</v>
      </c>
      <c r="X1848" t="s">
        <v>267</v>
      </c>
      <c r="Z1848" t="s">
        <v>229</v>
      </c>
      <c r="AA1848">
        <v>9091759920</v>
      </c>
      <c r="AB1848" t="s">
        <v>439</v>
      </c>
      <c r="AD1848" t="s">
        <v>439</v>
      </c>
      <c r="AF1848" t="s">
        <v>440</v>
      </c>
      <c r="AG1848" t="s">
        <v>253</v>
      </c>
    </row>
    <row r="1849" spans="1:33">
      <c r="A1849" t="s">
        <v>443</v>
      </c>
      <c r="B1849">
        <v>2965527</v>
      </c>
      <c r="C1849" t="s">
        <v>441</v>
      </c>
      <c r="D1849" t="s">
        <v>442</v>
      </c>
      <c r="E1849" t="s">
        <v>242</v>
      </c>
      <c r="F1849">
        <v>23</v>
      </c>
      <c r="G1849" t="s">
        <v>227</v>
      </c>
      <c r="H1849">
        <v>8212</v>
      </c>
      <c r="I1849" t="s">
        <v>337</v>
      </c>
      <c r="J1849" t="s">
        <v>338</v>
      </c>
      <c r="K1849" t="s">
        <v>339</v>
      </c>
      <c r="L1849">
        <v>19360816</v>
      </c>
      <c r="M1849" t="s">
        <v>443</v>
      </c>
      <c r="N1849">
        <v>230090</v>
      </c>
      <c r="Q1849" t="s">
        <v>248</v>
      </c>
      <c r="S1849" t="s">
        <v>249</v>
      </c>
      <c r="T1849" t="s">
        <v>444</v>
      </c>
      <c r="U1849" t="s">
        <v>227</v>
      </c>
      <c r="V1849" t="s">
        <v>445</v>
      </c>
      <c r="X1849" t="s">
        <v>343</v>
      </c>
      <c r="Z1849" t="s">
        <v>229</v>
      </c>
      <c r="AG1849" t="s">
        <v>253</v>
      </c>
    </row>
    <row r="1850" spans="1:33">
      <c r="A1850" t="s">
        <v>448</v>
      </c>
      <c r="B1850">
        <v>2967933</v>
      </c>
      <c r="C1850" t="s">
        <v>446</v>
      </c>
      <c r="D1850" t="s">
        <v>447</v>
      </c>
      <c r="E1850" t="s">
        <v>242</v>
      </c>
      <c r="F1850">
        <v>23</v>
      </c>
      <c r="G1850" t="s">
        <v>227</v>
      </c>
      <c r="H1850">
        <v>8212</v>
      </c>
      <c r="I1850" t="s">
        <v>337</v>
      </c>
      <c r="J1850" t="s">
        <v>338</v>
      </c>
      <c r="K1850" t="s">
        <v>339</v>
      </c>
      <c r="L1850">
        <v>19611225</v>
      </c>
      <c r="M1850" t="s">
        <v>448</v>
      </c>
      <c r="N1850">
        <v>230090</v>
      </c>
      <c r="Q1850" t="s">
        <v>248</v>
      </c>
      <c r="S1850" t="s">
        <v>249</v>
      </c>
      <c r="T1850" t="s">
        <v>449</v>
      </c>
      <c r="U1850" t="s">
        <v>227</v>
      </c>
      <c r="V1850" t="s">
        <v>450</v>
      </c>
      <c r="X1850" t="s">
        <v>267</v>
      </c>
      <c r="Z1850" t="s">
        <v>229</v>
      </c>
      <c r="AG1850" t="s">
        <v>253</v>
      </c>
    </row>
    <row r="1851" spans="1:33">
      <c r="A1851" t="s">
        <v>453</v>
      </c>
      <c r="B1851">
        <v>67428532</v>
      </c>
      <c r="C1851" t="s">
        <v>451</v>
      </c>
      <c r="D1851" t="s">
        <v>452</v>
      </c>
      <c r="E1851" t="s">
        <v>242</v>
      </c>
      <c r="F1851">
        <v>23</v>
      </c>
      <c r="G1851" t="s">
        <v>227</v>
      </c>
      <c r="H1851">
        <v>8212</v>
      </c>
      <c r="I1851" t="s">
        <v>337</v>
      </c>
      <c r="J1851" t="s">
        <v>338</v>
      </c>
      <c r="K1851" t="s">
        <v>339</v>
      </c>
      <c r="L1851">
        <v>19880702</v>
      </c>
      <c r="M1851" t="s">
        <v>453</v>
      </c>
      <c r="N1851">
        <v>230090</v>
      </c>
      <c r="Q1851" t="s">
        <v>248</v>
      </c>
      <c r="S1851" t="s">
        <v>249</v>
      </c>
      <c r="T1851" t="s">
        <v>454</v>
      </c>
      <c r="U1851" t="s">
        <v>227</v>
      </c>
      <c r="V1851" t="s">
        <v>455</v>
      </c>
      <c r="W1851" t="s">
        <v>456</v>
      </c>
      <c r="X1851" t="s">
        <v>267</v>
      </c>
      <c r="Z1851" t="s">
        <v>229</v>
      </c>
      <c r="AG1851" t="s">
        <v>253</v>
      </c>
    </row>
    <row r="1852" spans="1:33">
      <c r="A1852" t="s">
        <v>459</v>
      </c>
      <c r="B1852">
        <v>2966124</v>
      </c>
      <c r="C1852" t="s">
        <v>457</v>
      </c>
      <c r="D1852" t="s">
        <v>458</v>
      </c>
      <c r="E1852" t="s">
        <v>242</v>
      </c>
      <c r="F1852">
        <v>23</v>
      </c>
      <c r="G1852" t="s">
        <v>227</v>
      </c>
      <c r="H1852">
        <v>8212</v>
      </c>
      <c r="I1852" t="s">
        <v>337</v>
      </c>
      <c r="J1852" t="s">
        <v>338</v>
      </c>
      <c r="K1852" t="s">
        <v>339</v>
      </c>
      <c r="L1852">
        <v>19560331</v>
      </c>
      <c r="M1852" t="s">
        <v>459</v>
      </c>
      <c r="N1852">
        <v>230090</v>
      </c>
      <c r="Q1852" t="s">
        <v>248</v>
      </c>
      <c r="S1852" t="s">
        <v>249</v>
      </c>
      <c r="T1852" t="s">
        <v>460</v>
      </c>
      <c r="U1852" t="s">
        <v>227</v>
      </c>
      <c r="V1852" t="s">
        <v>461</v>
      </c>
      <c r="X1852" t="s">
        <v>349</v>
      </c>
      <c r="Z1852" t="s">
        <v>229</v>
      </c>
      <c r="AG1852" t="s">
        <v>253</v>
      </c>
    </row>
    <row r="1853" spans="1:33">
      <c r="A1853" t="s">
        <v>464</v>
      </c>
      <c r="B1853">
        <v>2969026</v>
      </c>
      <c r="C1853" t="s">
        <v>462</v>
      </c>
      <c r="D1853" t="s">
        <v>463</v>
      </c>
      <c r="E1853" t="s">
        <v>262</v>
      </c>
      <c r="F1853">
        <v>23</v>
      </c>
      <c r="G1853" t="s">
        <v>227</v>
      </c>
      <c r="H1853">
        <v>8212</v>
      </c>
      <c r="I1853" t="s">
        <v>337</v>
      </c>
      <c r="J1853" t="s">
        <v>338</v>
      </c>
      <c r="K1853" t="s">
        <v>339</v>
      </c>
      <c r="L1853">
        <v>19571223</v>
      </c>
      <c r="M1853" t="s">
        <v>464</v>
      </c>
      <c r="N1853">
        <v>230090</v>
      </c>
      <c r="Q1853" t="s">
        <v>248</v>
      </c>
      <c r="S1853" t="s">
        <v>249</v>
      </c>
      <c r="T1853" t="s">
        <v>465</v>
      </c>
      <c r="U1853" t="s">
        <v>227</v>
      </c>
      <c r="V1853" t="s">
        <v>466</v>
      </c>
      <c r="X1853" t="s">
        <v>228</v>
      </c>
      <c r="Z1853" t="s">
        <v>229</v>
      </c>
      <c r="AG1853" t="s">
        <v>253</v>
      </c>
    </row>
    <row r="1854" spans="1:33">
      <c r="A1854" t="s">
        <v>469</v>
      </c>
      <c r="B1854">
        <v>2967024</v>
      </c>
      <c r="C1854" t="s">
        <v>467</v>
      </c>
      <c r="D1854" t="s">
        <v>468</v>
      </c>
      <c r="E1854" t="s">
        <v>242</v>
      </c>
      <c r="F1854">
        <v>23</v>
      </c>
      <c r="G1854" t="s">
        <v>227</v>
      </c>
      <c r="H1854">
        <v>8212</v>
      </c>
      <c r="I1854" t="s">
        <v>337</v>
      </c>
      <c r="J1854" t="s">
        <v>338</v>
      </c>
      <c r="K1854" t="s">
        <v>339</v>
      </c>
      <c r="L1854">
        <v>19570820</v>
      </c>
      <c r="M1854" t="s">
        <v>469</v>
      </c>
      <c r="N1854">
        <v>230090</v>
      </c>
      <c r="Q1854" t="s">
        <v>248</v>
      </c>
      <c r="S1854" t="s">
        <v>249</v>
      </c>
      <c r="T1854" t="s">
        <v>470</v>
      </c>
      <c r="U1854" t="s">
        <v>227</v>
      </c>
      <c r="V1854" t="s">
        <v>471</v>
      </c>
      <c r="X1854" t="s">
        <v>228</v>
      </c>
      <c r="Z1854" t="s">
        <v>229</v>
      </c>
      <c r="AG1854" t="s">
        <v>253</v>
      </c>
    </row>
    <row r="1855" spans="1:33">
      <c r="A1855" t="s">
        <v>474</v>
      </c>
      <c r="B1855">
        <v>2965729</v>
      </c>
      <c r="C1855" t="s">
        <v>472</v>
      </c>
      <c r="D1855" t="s">
        <v>473</v>
      </c>
      <c r="E1855" t="s">
        <v>242</v>
      </c>
      <c r="F1855">
        <v>23</v>
      </c>
      <c r="G1855" t="s">
        <v>227</v>
      </c>
      <c r="H1855">
        <v>8212</v>
      </c>
      <c r="I1855" t="s">
        <v>337</v>
      </c>
      <c r="J1855" t="s">
        <v>338</v>
      </c>
      <c r="K1855" t="s">
        <v>339</v>
      </c>
      <c r="L1855">
        <v>19490318</v>
      </c>
      <c r="M1855" t="s">
        <v>474</v>
      </c>
      <c r="N1855">
        <v>230090</v>
      </c>
      <c r="Q1855" t="s">
        <v>248</v>
      </c>
      <c r="S1855" t="s">
        <v>249</v>
      </c>
      <c r="T1855" t="s">
        <v>475</v>
      </c>
      <c r="U1855" t="s">
        <v>227</v>
      </c>
      <c r="V1855" t="s">
        <v>476</v>
      </c>
      <c r="X1855" t="s">
        <v>349</v>
      </c>
      <c r="Z1855" t="s">
        <v>229</v>
      </c>
      <c r="AG1855" t="s">
        <v>253</v>
      </c>
    </row>
    <row r="1856" spans="1:33">
      <c r="A1856" t="s">
        <v>479</v>
      </c>
      <c r="B1856">
        <v>2967327</v>
      </c>
      <c r="C1856" t="s">
        <v>477</v>
      </c>
      <c r="D1856" t="s">
        <v>478</v>
      </c>
      <c r="E1856" t="s">
        <v>242</v>
      </c>
      <c r="F1856">
        <v>23</v>
      </c>
      <c r="G1856" t="s">
        <v>227</v>
      </c>
      <c r="H1856">
        <v>8212</v>
      </c>
      <c r="I1856" t="s">
        <v>337</v>
      </c>
      <c r="J1856" t="s">
        <v>338</v>
      </c>
      <c r="K1856" t="s">
        <v>339</v>
      </c>
      <c r="L1856">
        <v>19631207</v>
      </c>
      <c r="M1856" t="s">
        <v>479</v>
      </c>
      <c r="N1856">
        <v>230090</v>
      </c>
      <c r="Q1856" t="s">
        <v>248</v>
      </c>
      <c r="S1856" t="s">
        <v>249</v>
      </c>
      <c r="T1856" t="s">
        <v>480</v>
      </c>
      <c r="U1856" t="s">
        <v>227</v>
      </c>
      <c r="V1856" t="s">
        <v>481</v>
      </c>
      <c r="X1856" t="s">
        <v>267</v>
      </c>
      <c r="Z1856" t="s">
        <v>229</v>
      </c>
      <c r="AG1856" t="s">
        <v>253</v>
      </c>
    </row>
    <row r="1857" spans="1:35">
      <c r="A1857" t="s">
        <v>484</v>
      </c>
      <c r="B1857">
        <v>2967731</v>
      </c>
      <c r="C1857" t="s">
        <v>482</v>
      </c>
      <c r="D1857" t="s">
        <v>483</v>
      </c>
      <c r="E1857" t="s">
        <v>242</v>
      </c>
      <c r="F1857">
        <v>23</v>
      </c>
      <c r="G1857" t="s">
        <v>227</v>
      </c>
      <c r="H1857">
        <v>8212</v>
      </c>
      <c r="I1857" t="s">
        <v>337</v>
      </c>
      <c r="J1857" t="s">
        <v>338</v>
      </c>
      <c r="K1857" t="s">
        <v>339</v>
      </c>
      <c r="L1857">
        <v>19570509</v>
      </c>
      <c r="M1857" t="s">
        <v>484</v>
      </c>
      <c r="N1857">
        <v>230090</v>
      </c>
      <c r="Q1857" t="s">
        <v>248</v>
      </c>
      <c r="S1857" t="s">
        <v>249</v>
      </c>
      <c r="T1857" t="s">
        <v>485</v>
      </c>
      <c r="U1857" t="s">
        <v>227</v>
      </c>
      <c r="V1857" t="s">
        <v>486</v>
      </c>
      <c r="X1857" t="s">
        <v>267</v>
      </c>
      <c r="Z1857" t="s">
        <v>229</v>
      </c>
      <c r="AG1857" t="s">
        <v>253</v>
      </c>
    </row>
    <row r="1858" spans="1:35">
      <c r="A1858" t="s">
        <v>489</v>
      </c>
      <c r="B1858">
        <v>2966730</v>
      </c>
      <c r="C1858" t="s">
        <v>487</v>
      </c>
      <c r="D1858" t="s">
        <v>488</v>
      </c>
      <c r="E1858" t="s">
        <v>242</v>
      </c>
      <c r="F1858">
        <v>23</v>
      </c>
      <c r="G1858" t="s">
        <v>227</v>
      </c>
      <c r="H1858">
        <v>8212</v>
      </c>
      <c r="I1858" t="s">
        <v>337</v>
      </c>
      <c r="J1858" t="s">
        <v>338</v>
      </c>
      <c r="K1858" t="s">
        <v>339</v>
      </c>
      <c r="L1858">
        <v>19600708</v>
      </c>
      <c r="M1858" t="s">
        <v>489</v>
      </c>
      <c r="N1858">
        <v>230090</v>
      </c>
      <c r="Q1858" t="s">
        <v>248</v>
      </c>
      <c r="S1858" t="s">
        <v>249</v>
      </c>
      <c r="T1858" t="s">
        <v>490</v>
      </c>
      <c r="U1858" t="s">
        <v>227</v>
      </c>
      <c r="V1858" t="s">
        <v>491</v>
      </c>
      <c r="X1858" t="s">
        <v>349</v>
      </c>
      <c r="Z1858" t="s">
        <v>229</v>
      </c>
      <c r="AG1858" t="s">
        <v>253</v>
      </c>
    </row>
    <row r="1859" spans="1:35">
      <c r="A1859" t="s">
        <v>494</v>
      </c>
      <c r="B1859">
        <v>2967428</v>
      </c>
      <c r="C1859" t="s">
        <v>492</v>
      </c>
      <c r="D1859" t="s">
        <v>493</v>
      </c>
      <c r="E1859" t="s">
        <v>242</v>
      </c>
      <c r="F1859">
        <v>23</v>
      </c>
      <c r="G1859" t="s">
        <v>227</v>
      </c>
      <c r="H1859">
        <v>8212</v>
      </c>
      <c r="I1859" t="s">
        <v>337</v>
      </c>
      <c r="J1859" t="s">
        <v>338</v>
      </c>
      <c r="K1859" t="s">
        <v>339</v>
      </c>
      <c r="L1859">
        <v>19510208</v>
      </c>
      <c r="M1859" t="s">
        <v>494</v>
      </c>
      <c r="N1859">
        <v>230090</v>
      </c>
      <c r="Q1859" t="s">
        <v>248</v>
      </c>
      <c r="S1859" t="s">
        <v>249</v>
      </c>
      <c r="T1859" t="s">
        <v>495</v>
      </c>
      <c r="U1859" t="s">
        <v>227</v>
      </c>
      <c r="V1859" t="s">
        <v>496</v>
      </c>
      <c r="X1859" t="s">
        <v>267</v>
      </c>
      <c r="Z1859" t="s">
        <v>229</v>
      </c>
      <c r="AG1859" t="s">
        <v>253</v>
      </c>
    </row>
    <row r="1860" spans="1:35">
      <c r="A1860" t="s">
        <v>499</v>
      </c>
      <c r="B1860">
        <v>2965830</v>
      </c>
      <c r="C1860" t="s">
        <v>497</v>
      </c>
      <c r="D1860" t="s">
        <v>498</v>
      </c>
      <c r="E1860" t="s">
        <v>242</v>
      </c>
      <c r="F1860">
        <v>23</v>
      </c>
      <c r="G1860" t="s">
        <v>227</v>
      </c>
      <c r="H1860">
        <v>8212</v>
      </c>
      <c r="I1860" t="s">
        <v>337</v>
      </c>
      <c r="J1860" t="s">
        <v>338</v>
      </c>
      <c r="K1860" t="s">
        <v>339</v>
      </c>
      <c r="L1860">
        <v>19590614</v>
      </c>
      <c r="M1860" t="s">
        <v>499</v>
      </c>
      <c r="N1860">
        <v>230090</v>
      </c>
      <c r="Q1860" t="s">
        <v>248</v>
      </c>
      <c r="S1860" t="s">
        <v>249</v>
      </c>
      <c r="T1860" t="s">
        <v>500</v>
      </c>
      <c r="U1860" t="s">
        <v>227</v>
      </c>
      <c r="V1860" t="s">
        <v>501</v>
      </c>
      <c r="X1860" t="s">
        <v>267</v>
      </c>
      <c r="Z1860" t="s">
        <v>229</v>
      </c>
      <c r="AG1860" t="s">
        <v>253</v>
      </c>
    </row>
    <row r="1861" spans="1:35">
      <c r="A1861" t="s">
        <v>504</v>
      </c>
      <c r="B1861">
        <v>2965931</v>
      </c>
      <c r="C1861" t="s">
        <v>502</v>
      </c>
      <c r="D1861" t="s">
        <v>503</v>
      </c>
      <c r="E1861" t="s">
        <v>242</v>
      </c>
      <c r="F1861">
        <v>23</v>
      </c>
      <c r="G1861" t="s">
        <v>227</v>
      </c>
      <c r="H1861">
        <v>8212</v>
      </c>
      <c r="I1861" t="s">
        <v>337</v>
      </c>
      <c r="J1861" t="s">
        <v>338</v>
      </c>
      <c r="K1861" t="s">
        <v>339</v>
      </c>
      <c r="L1861">
        <v>19361003</v>
      </c>
      <c r="M1861" t="s">
        <v>504</v>
      </c>
      <c r="N1861">
        <v>230090</v>
      </c>
      <c r="Q1861" t="s">
        <v>248</v>
      </c>
      <c r="S1861" t="s">
        <v>249</v>
      </c>
      <c r="T1861" t="s">
        <v>505</v>
      </c>
      <c r="U1861" t="s">
        <v>227</v>
      </c>
      <c r="V1861" t="s">
        <v>506</v>
      </c>
      <c r="X1861" t="s">
        <v>343</v>
      </c>
      <c r="Z1861" t="s">
        <v>229</v>
      </c>
      <c r="AG1861" t="s">
        <v>253</v>
      </c>
    </row>
    <row r="1862" spans="1:35">
      <c r="A1862" t="s">
        <v>509</v>
      </c>
      <c r="B1862">
        <v>2968530</v>
      </c>
      <c r="C1862" t="s">
        <v>507</v>
      </c>
      <c r="D1862" t="s">
        <v>508</v>
      </c>
      <c r="E1862" t="s">
        <v>242</v>
      </c>
      <c r="F1862">
        <v>23</v>
      </c>
      <c r="G1862" t="s">
        <v>227</v>
      </c>
      <c r="H1862">
        <v>8212</v>
      </c>
      <c r="I1862" t="s">
        <v>337</v>
      </c>
      <c r="J1862" t="s">
        <v>338</v>
      </c>
      <c r="K1862" t="s">
        <v>339</v>
      </c>
      <c r="L1862">
        <v>19460602</v>
      </c>
      <c r="M1862" t="s">
        <v>509</v>
      </c>
      <c r="N1862">
        <v>230090</v>
      </c>
      <c r="Q1862" t="s">
        <v>248</v>
      </c>
      <c r="S1862" t="s">
        <v>249</v>
      </c>
      <c r="T1862" t="s">
        <v>510</v>
      </c>
      <c r="U1862" t="s">
        <v>227</v>
      </c>
      <c r="V1862" t="s">
        <v>511</v>
      </c>
      <c r="X1862" t="s">
        <v>267</v>
      </c>
      <c r="Z1862" t="s">
        <v>229</v>
      </c>
      <c r="AG1862" t="s">
        <v>253</v>
      </c>
    </row>
    <row r="1863" spans="1:35">
      <c r="A1863" t="s">
        <v>514</v>
      </c>
      <c r="B1863">
        <v>2968126</v>
      </c>
      <c r="C1863" t="s">
        <v>512</v>
      </c>
      <c r="D1863" t="s">
        <v>513</v>
      </c>
      <c r="E1863" t="s">
        <v>242</v>
      </c>
      <c r="F1863">
        <v>23</v>
      </c>
      <c r="G1863" t="s">
        <v>227</v>
      </c>
      <c r="H1863">
        <v>8212</v>
      </c>
      <c r="I1863" t="s">
        <v>337</v>
      </c>
      <c r="J1863" t="s">
        <v>338</v>
      </c>
      <c r="K1863" t="s">
        <v>339</v>
      </c>
      <c r="L1863">
        <v>19670830</v>
      </c>
      <c r="M1863" t="s">
        <v>514</v>
      </c>
      <c r="N1863">
        <v>230090</v>
      </c>
      <c r="Q1863" t="s">
        <v>248</v>
      </c>
      <c r="S1863" t="s">
        <v>249</v>
      </c>
      <c r="T1863" t="s">
        <v>515</v>
      </c>
      <c r="U1863" t="s">
        <v>227</v>
      </c>
      <c r="V1863" t="s">
        <v>516</v>
      </c>
      <c r="X1863" t="s">
        <v>267</v>
      </c>
      <c r="Z1863" t="s">
        <v>229</v>
      </c>
      <c r="AG1863" t="s">
        <v>253</v>
      </c>
    </row>
    <row r="1864" spans="1:35">
      <c r="A1864" t="s">
        <v>521</v>
      </c>
      <c r="B1864">
        <v>73616831</v>
      </c>
      <c r="C1864" t="s">
        <v>517</v>
      </c>
      <c r="D1864" t="s">
        <v>518</v>
      </c>
      <c r="E1864" t="s">
        <v>242</v>
      </c>
      <c r="F1864">
        <v>23</v>
      </c>
      <c r="G1864" t="s">
        <v>227</v>
      </c>
      <c r="H1864">
        <v>8213</v>
      </c>
      <c r="I1864" t="s">
        <v>519</v>
      </c>
      <c r="J1864" t="s">
        <v>520</v>
      </c>
      <c r="K1864" t="s">
        <v>519</v>
      </c>
      <c r="L1864">
        <v>19930122</v>
      </c>
      <c r="M1864" t="s">
        <v>521</v>
      </c>
      <c r="N1864">
        <v>230091</v>
      </c>
      <c r="Q1864" t="s">
        <v>248</v>
      </c>
      <c r="S1864" t="s">
        <v>249</v>
      </c>
      <c r="T1864" t="s">
        <v>522</v>
      </c>
      <c r="U1864" t="s">
        <v>227</v>
      </c>
      <c r="V1864" t="s">
        <v>523</v>
      </c>
      <c r="W1864" t="s">
        <v>524</v>
      </c>
      <c r="X1864" t="s">
        <v>228</v>
      </c>
      <c r="Z1864" t="s">
        <v>229</v>
      </c>
      <c r="AA1864" t="s">
        <v>525</v>
      </c>
      <c r="AB1864" t="s">
        <v>227</v>
      </c>
      <c r="AC1864" t="s">
        <v>526</v>
      </c>
      <c r="AD1864" t="s">
        <v>227</v>
      </c>
      <c r="AF1864" t="s">
        <v>519</v>
      </c>
      <c r="AG1864" t="s">
        <v>527</v>
      </c>
      <c r="AH1864" t="s">
        <v>528</v>
      </c>
      <c r="AI1864" t="s">
        <v>529</v>
      </c>
    </row>
    <row r="1865" spans="1:35">
      <c r="A1865" t="s">
        <v>532</v>
      </c>
      <c r="B1865">
        <v>3096927</v>
      </c>
      <c r="C1865" t="s">
        <v>530</v>
      </c>
      <c r="D1865" t="s">
        <v>531</v>
      </c>
      <c r="E1865" t="s">
        <v>242</v>
      </c>
      <c r="F1865">
        <v>23</v>
      </c>
      <c r="G1865" t="s">
        <v>227</v>
      </c>
      <c r="H1865">
        <v>8213</v>
      </c>
      <c r="I1865" t="s">
        <v>519</v>
      </c>
      <c r="J1865" t="s">
        <v>520</v>
      </c>
      <c r="K1865" t="s">
        <v>519</v>
      </c>
      <c r="L1865">
        <v>19871028</v>
      </c>
      <c r="M1865" t="s">
        <v>532</v>
      </c>
      <c r="N1865">
        <v>230091</v>
      </c>
      <c r="Q1865" t="s">
        <v>248</v>
      </c>
      <c r="S1865" t="s">
        <v>249</v>
      </c>
      <c r="T1865" t="s">
        <v>522</v>
      </c>
      <c r="U1865" t="s">
        <v>227</v>
      </c>
      <c r="V1865" t="s">
        <v>533</v>
      </c>
      <c r="X1865" t="s">
        <v>228</v>
      </c>
      <c r="Z1865" t="s">
        <v>229</v>
      </c>
      <c r="AG1865" t="s">
        <v>253</v>
      </c>
    </row>
    <row r="1866" spans="1:35">
      <c r="A1866" t="s">
        <v>536</v>
      </c>
      <c r="B1866">
        <v>45918734</v>
      </c>
      <c r="C1866" t="s">
        <v>534</v>
      </c>
      <c r="D1866" t="s">
        <v>535</v>
      </c>
      <c r="E1866" t="s">
        <v>242</v>
      </c>
      <c r="F1866">
        <v>23</v>
      </c>
      <c r="G1866" t="s">
        <v>227</v>
      </c>
      <c r="H1866">
        <v>8213</v>
      </c>
      <c r="I1866" t="s">
        <v>519</v>
      </c>
      <c r="J1866" t="s">
        <v>520</v>
      </c>
      <c r="K1866" t="s">
        <v>519</v>
      </c>
      <c r="L1866">
        <v>19900210</v>
      </c>
      <c r="M1866" t="s">
        <v>536</v>
      </c>
      <c r="N1866">
        <v>230091</v>
      </c>
      <c r="Q1866" t="s">
        <v>248</v>
      </c>
      <c r="S1866" t="s">
        <v>249</v>
      </c>
      <c r="T1866" t="s">
        <v>522</v>
      </c>
      <c r="U1866" t="s">
        <v>227</v>
      </c>
      <c r="V1866" t="s">
        <v>537</v>
      </c>
      <c r="X1866" t="s">
        <v>228</v>
      </c>
      <c r="Z1866" t="s">
        <v>229</v>
      </c>
      <c r="AA1866" t="s">
        <v>538</v>
      </c>
      <c r="AB1866" t="s">
        <v>539</v>
      </c>
      <c r="AD1866" t="s">
        <v>539</v>
      </c>
      <c r="AF1866" t="s">
        <v>519</v>
      </c>
      <c r="AG1866" t="s">
        <v>527</v>
      </c>
      <c r="AH1866" t="s">
        <v>528</v>
      </c>
      <c r="AI1866" t="s">
        <v>529</v>
      </c>
    </row>
    <row r="1867" spans="1:35">
      <c r="A1867" t="s">
        <v>542</v>
      </c>
      <c r="B1867">
        <v>3423618</v>
      </c>
      <c r="C1867" t="s">
        <v>540</v>
      </c>
      <c r="D1867" t="s">
        <v>541</v>
      </c>
      <c r="E1867" t="s">
        <v>242</v>
      </c>
      <c r="F1867">
        <v>23</v>
      </c>
      <c r="G1867" t="s">
        <v>227</v>
      </c>
      <c r="H1867">
        <v>8213</v>
      </c>
      <c r="I1867" t="s">
        <v>519</v>
      </c>
      <c r="J1867" t="s">
        <v>520</v>
      </c>
      <c r="K1867" t="s">
        <v>519</v>
      </c>
      <c r="L1867">
        <v>19841203</v>
      </c>
      <c r="M1867" t="s">
        <v>542</v>
      </c>
      <c r="N1867">
        <v>230091</v>
      </c>
      <c r="Q1867" t="s">
        <v>248</v>
      </c>
      <c r="S1867" t="s">
        <v>249</v>
      </c>
      <c r="T1867" t="s">
        <v>522</v>
      </c>
      <c r="U1867" t="s">
        <v>227</v>
      </c>
      <c r="V1867" t="s">
        <v>523</v>
      </c>
      <c r="W1867" t="s">
        <v>524</v>
      </c>
      <c r="X1867" t="s">
        <v>228</v>
      </c>
      <c r="Z1867" t="s">
        <v>229</v>
      </c>
      <c r="AA1867" t="s">
        <v>543</v>
      </c>
      <c r="AF1867" t="s">
        <v>519</v>
      </c>
      <c r="AG1867" t="s">
        <v>527</v>
      </c>
      <c r="AH1867" t="s">
        <v>528</v>
      </c>
      <c r="AI1867" t="s">
        <v>529</v>
      </c>
    </row>
    <row r="1868" spans="1:35">
      <c r="A1868" t="s">
        <v>546</v>
      </c>
      <c r="B1868">
        <v>45918532</v>
      </c>
      <c r="C1868" t="s">
        <v>544</v>
      </c>
      <c r="D1868" t="s">
        <v>545</v>
      </c>
      <c r="E1868" t="s">
        <v>242</v>
      </c>
      <c r="F1868">
        <v>23</v>
      </c>
      <c r="G1868" t="s">
        <v>227</v>
      </c>
      <c r="H1868">
        <v>8213</v>
      </c>
      <c r="I1868" t="s">
        <v>519</v>
      </c>
      <c r="J1868" t="s">
        <v>520</v>
      </c>
      <c r="K1868" t="s">
        <v>519</v>
      </c>
      <c r="L1868">
        <v>19900119</v>
      </c>
      <c r="M1868" t="s">
        <v>546</v>
      </c>
      <c r="N1868">
        <v>230091</v>
      </c>
      <c r="Q1868" t="s">
        <v>248</v>
      </c>
      <c r="S1868" t="s">
        <v>249</v>
      </c>
      <c r="T1868" t="s">
        <v>522</v>
      </c>
      <c r="U1868" t="s">
        <v>227</v>
      </c>
      <c r="V1868" t="s">
        <v>537</v>
      </c>
      <c r="X1868" t="s">
        <v>228</v>
      </c>
      <c r="Z1868" t="s">
        <v>229</v>
      </c>
      <c r="AA1868" t="s">
        <v>547</v>
      </c>
      <c r="AB1868" t="s">
        <v>548</v>
      </c>
      <c r="AD1868" t="s">
        <v>548</v>
      </c>
      <c r="AF1868" t="s">
        <v>519</v>
      </c>
      <c r="AG1868" t="s">
        <v>527</v>
      </c>
      <c r="AH1868" t="s">
        <v>528</v>
      </c>
      <c r="AI1868" t="s">
        <v>529</v>
      </c>
    </row>
    <row r="1869" spans="1:35">
      <c r="A1869" t="s">
        <v>551</v>
      </c>
      <c r="B1869">
        <v>15256726</v>
      </c>
      <c r="C1869" t="s">
        <v>549</v>
      </c>
      <c r="D1869" t="s">
        <v>550</v>
      </c>
      <c r="E1869" t="s">
        <v>242</v>
      </c>
      <c r="F1869">
        <v>23</v>
      </c>
      <c r="G1869" t="s">
        <v>227</v>
      </c>
      <c r="H1869">
        <v>8213</v>
      </c>
      <c r="I1869" t="s">
        <v>519</v>
      </c>
      <c r="J1869" t="s">
        <v>520</v>
      </c>
      <c r="K1869" t="s">
        <v>519</v>
      </c>
      <c r="L1869">
        <v>19930526</v>
      </c>
      <c r="M1869" t="s">
        <v>551</v>
      </c>
      <c r="N1869">
        <v>230091</v>
      </c>
      <c r="Q1869" t="s">
        <v>248</v>
      </c>
      <c r="S1869" t="s">
        <v>249</v>
      </c>
      <c r="T1869" t="s">
        <v>522</v>
      </c>
      <c r="U1869" t="s">
        <v>227</v>
      </c>
      <c r="V1869" t="s">
        <v>523</v>
      </c>
      <c r="W1869" t="s">
        <v>524</v>
      </c>
      <c r="X1869" t="s">
        <v>228</v>
      </c>
      <c r="Z1869" t="s">
        <v>229</v>
      </c>
      <c r="AC1869" t="s">
        <v>552</v>
      </c>
      <c r="AF1869" t="s">
        <v>519</v>
      </c>
      <c r="AG1869" t="s">
        <v>527</v>
      </c>
      <c r="AH1869" t="s">
        <v>553</v>
      </c>
    </row>
    <row r="1870" spans="1:35">
      <c r="A1870" t="s">
        <v>556</v>
      </c>
      <c r="B1870">
        <v>24453523</v>
      </c>
      <c r="C1870" t="s">
        <v>554</v>
      </c>
      <c r="D1870" t="s">
        <v>555</v>
      </c>
      <c r="E1870" t="s">
        <v>242</v>
      </c>
      <c r="F1870">
        <v>23</v>
      </c>
      <c r="G1870" t="s">
        <v>227</v>
      </c>
      <c r="H1870">
        <v>8213</v>
      </c>
      <c r="I1870" t="s">
        <v>519</v>
      </c>
      <c r="J1870" t="s">
        <v>520</v>
      </c>
      <c r="K1870" t="s">
        <v>519</v>
      </c>
      <c r="L1870">
        <v>19921102</v>
      </c>
      <c r="M1870" t="s">
        <v>556</v>
      </c>
      <c r="N1870">
        <v>230091</v>
      </c>
      <c r="Q1870" t="s">
        <v>248</v>
      </c>
      <c r="S1870" t="s">
        <v>249</v>
      </c>
      <c r="T1870" t="s">
        <v>522</v>
      </c>
      <c r="U1870" t="s">
        <v>227</v>
      </c>
      <c r="V1870" t="s">
        <v>533</v>
      </c>
      <c r="X1870" t="s">
        <v>228</v>
      </c>
      <c r="Z1870" t="s">
        <v>229</v>
      </c>
      <c r="AG1870" t="s">
        <v>253</v>
      </c>
    </row>
    <row r="1871" spans="1:35">
      <c r="A1871" t="s">
        <v>559</v>
      </c>
      <c r="B1871">
        <v>12419219</v>
      </c>
      <c r="C1871" t="s">
        <v>557</v>
      </c>
      <c r="D1871" t="s">
        <v>558</v>
      </c>
      <c r="E1871" t="s">
        <v>242</v>
      </c>
      <c r="F1871">
        <v>23</v>
      </c>
      <c r="G1871" t="s">
        <v>227</v>
      </c>
      <c r="H1871">
        <v>8213</v>
      </c>
      <c r="I1871" t="s">
        <v>519</v>
      </c>
      <c r="J1871" t="s">
        <v>520</v>
      </c>
      <c r="K1871" t="s">
        <v>519</v>
      </c>
      <c r="L1871">
        <v>19931017</v>
      </c>
      <c r="M1871" t="s">
        <v>559</v>
      </c>
      <c r="N1871">
        <v>230091</v>
      </c>
      <c r="Q1871" t="s">
        <v>248</v>
      </c>
      <c r="S1871" t="s">
        <v>249</v>
      </c>
      <c r="T1871" t="s">
        <v>522</v>
      </c>
      <c r="U1871" t="s">
        <v>227</v>
      </c>
      <c r="V1871" t="s">
        <v>523</v>
      </c>
      <c r="W1871" t="s">
        <v>524</v>
      </c>
      <c r="X1871" t="s">
        <v>228</v>
      </c>
      <c r="Z1871" t="s">
        <v>229</v>
      </c>
      <c r="AB1871" t="s">
        <v>560</v>
      </c>
      <c r="AC1871" t="s">
        <v>296</v>
      </c>
      <c r="AD1871" t="s">
        <v>560</v>
      </c>
      <c r="AF1871" t="s">
        <v>519</v>
      </c>
      <c r="AG1871" t="s">
        <v>527</v>
      </c>
      <c r="AH1871" t="s">
        <v>553</v>
      </c>
    </row>
    <row r="1872" spans="1:35">
      <c r="A1872" t="s">
        <v>563</v>
      </c>
      <c r="B1872">
        <v>13156218</v>
      </c>
      <c r="C1872" t="s">
        <v>561</v>
      </c>
      <c r="D1872" t="s">
        <v>562</v>
      </c>
      <c r="E1872" t="s">
        <v>242</v>
      </c>
      <c r="F1872">
        <v>23</v>
      </c>
      <c r="G1872" t="s">
        <v>227</v>
      </c>
      <c r="H1872">
        <v>8213</v>
      </c>
      <c r="I1872" t="s">
        <v>519</v>
      </c>
      <c r="J1872" t="s">
        <v>520</v>
      </c>
      <c r="K1872" t="s">
        <v>519</v>
      </c>
      <c r="L1872">
        <v>19930813</v>
      </c>
      <c r="M1872" t="s">
        <v>563</v>
      </c>
      <c r="N1872">
        <v>230091</v>
      </c>
      <c r="Q1872" t="s">
        <v>248</v>
      </c>
      <c r="S1872" t="s">
        <v>249</v>
      </c>
      <c r="T1872" t="s">
        <v>522</v>
      </c>
      <c r="U1872" t="s">
        <v>227</v>
      </c>
      <c r="V1872" t="s">
        <v>523</v>
      </c>
      <c r="W1872" t="s">
        <v>524</v>
      </c>
      <c r="X1872" t="s">
        <v>228</v>
      </c>
      <c r="Z1872" t="s">
        <v>229</v>
      </c>
      <c r="AB1872" t="s">
        <v>564</v>
      </c>
      <c r="AC1872" t="s">
        <v>565</v>
      </c>
      <c r="AD1872" t="s">
        <v>564</v>
      </c>
      <c r="AF1872" t="s">
        <v>519</v>
      </c>
      <c r="AG1872" t="s">
        <v>527</v>
      </c>
      <c r="AH1872" t="s">
        <v>553</v>
      </c>
    </row>
    <row r="1873" spans="1:35">
      <c r="A1873" t="s">
        <v>568</v>
      </c>
      <c r="B1873">
        <v>73238730</v>
      </c>
      <c r="C1873" t="s">
        <v>566</v>
      </c>
      <c r="D1873" t="s">
        <v>567</v>
      </c>
      <c r="E1873" t="s">
        <v>242</v>
      </c>
      <c r="F1873">
        <v>23</v>
      </c>
      <c r="G1873" t="s">
        <v>227</v>
      </c>
      <c r="H1873">
        <v>8213</v>
      </c>
      <c r="I1873" t="s">
        <v>519</v>
      </c>
      <c r="J1873" t="s">
        <v>520</v>
      </c>
      <c r="K1873" t="s">
        <v>519</v>
      </c>
      <c r="L1873">
        <v>19900808</v>
      </c>
      <c r="M1873" t="s">
        <v>568</v>
      </c>
      <c r="N1873">
        <v>230091</v>
      </c>
      <c r="Q1873" t="s">
        <v>248</v>
      </c>
      <c r="S1873" t="s">
        <v>249</v>
      </c>
      <c r="T1873" t="s">
        <v>522</v>
      </c>
      <c r="U1873" t="s">
        <v>227</v>
      </c>
      <c r="V1873" t="s">
        <v>537</v>
      </c>
      <c r="W1873" t="s">
        <v>569</v>
      </c>
      <c r="X1873" t="s">
        <v>228</v>
      </c>
      <c r="Z1873" t="s">
        <v>229</v>
      </c>
      <c r="AA1873">
        <v>562835251</v>
      </c>
      <c r="AF1873" t="s">
        <v>519</v>
      </c>
      <c r="AG1873" t="s">
        <v>527</v>
      </c>
      <c r="AH1873" t="s">
        <v>528</v>
      </c>
      <c r="AI1873">
        <v>562486416</v>
      </c>
    </row>
    <row r="1874" spans="1:35">
      <c r="A1874" t="s">
        <v>572</v>
      </c>
      <c r="B1874">
        <v>58302220</v>
      </c>
      <c r="C1874" t="s">
        <v>570</v>
      </c>
      <c r="D1874" t="s">
        <v>571</v>
      </c>
      <c r="E1874" t="s">
        <v>242</v>
      </c>
      <c r="F1874">
        <v>23</v>
      </c>
      <c r="G1874" t="s">
        <v>227</v>
      </c>
      <c r="H1874">
        <v>8213</v>
      </c>
      <c r="I1874" t="s">
        <v>519</v>
      </c>
      <c r="J1874" t="s">
        <v>520</v>
      </c>
      <c r="K1874" t="s">
        <v>519</v>
      </c>
      <c r="L1874">
        <v>19940409</v>
      </c>
      <c r="M1874" t="s">
        <v>572</v>
      </c>
      <c r="N1874">
        <v>230091</v>
      </c>
      <c r="Q1874" t="s">
        <v>248</v>
      </c>
      <c r="S1874" t="s">
        <v>249</v>
      </c>
      <c r="T1874" t="s">
        <v>522</v>
      </c>
      <c r="U1874" t="s">
        <v>227</v>
      </c>
      <c r="V1874" t="s">
        <v>537</v>
      </c>
      <c r="W1874" t="s">
        <v>569</v>
      </c>
      <c r="X1874" t="s">
        <v>228</v>
      </c>
      <c r="Z1874" t="s">
        <v>229</v>
      </c>
      <c r="AB1874" t="s">
        <v>573</v>
      </c>
      <c r="AD1874" t="s">
        <v>573</v>
      </c>
      <c r="AF1874" t="s">
        <v>519</v>
      </c>
      <c r="AG1874" t="s">
        <v>527</v>
      </c>
      <c r="AH1874" t="s">
        <v>528</v>
      </c>
      <c r="AI1874">
        <v>562486416</v>
      </c>
    </row>
    <row r="1875" spans="1:35">
      <c r="A1875" t="s">
        <v>576</v>
      </c>
      <c r="B1875">
        <v>71811119</v>
      </c>
      <c r="C1875" t="s">
        <v>574</v>
      </c>
      <c r="D1875" t="s">
        <v>575</v>
      </c>
      <c r="E1875" t="s">
        <v>242</v>
      </c>
      <c r="F1875">
        <v>23</v>
      </c>
      <c r="G1875" t="s">
        <v>227</v>
      </c>
      <c r="H1875">
        <v>8213</v>
      </c>
      <c r="I1875" t="s">
        <v>519</v>
      </c>
      <c r="J1875" t="s">
        <v>520</v>
      </c>
      <c r="K1875" t="s">
        <v>519</v>
      </c>
      <c r="L1875">
        <v>19910819</v>
      </c>
      <c r="M1875" t="s">
        <v>576</v>
      </c>
      <c r="N1875">
        <v>230091</v>
      </c>
      <c r="Q1875" t="s">
        <v>248</v>
      </c>
      <c r="S1875" t="s">
        <v>249</v>
      </c>
      <c r="T1875" t="s">
        <v>522</v>
      </c>
      <c r="U1875" t="s">
        <v>227</v>
      </c>
      <c r="V1875" t="s">
        <v>537</v>
      </c>
      <c r="W1875" t="s">
        <v>569</v>
      </c>
      <c r="X1875" t="s">
        <v>228</v>
      </c>
      <c r="Z1875" t="s">
        <v>229</v>
      </c>
      <c r="AA1875">
        <v>562835251</v>
      </c>
      <c r="AB1875" t="s">
        <v>227</v>
      </c>
      <c r="AC1875" t="s">
        <v>577</v>
      </c>
      <c r="AD1875" t="s">
        <v>227</v>
      </c>
      <c r="AF1875" t="s">
        <v>519</v>
      </c>
      <c r="AG1875" t="s">
        <v>527</v>
      </c>
      <c r="AH1875" t="s">
        <v>528</v>
      </c>
      <c r="AI1875">
        <v>562486416</v>
      </c>
    </row>
    <row r="1876" spans="1:35">
      <c r="A1876" t="s">
        <v>580</v>
      </c>
      <c r="B1876">
        <v>71771427</v>
      </c>
      <c r="C1876" t="s">
        <v>578</v>
      </c>
      <c r="D1876" t="s">
        <v>579</v>
      </c>
      <c r="E1876" t="s">
        <v>242</v>
      </c>
      <c r="F1876">
        <v>23</v>
      </c>
      <c r="G1876" t="s">
        <v>227</v>
      </c>
      <c r="H1876">
        <v>8213</v>
      </c>
      <c r="I1876" t="s">
        <v>519</v>
      </c>
      <c r="J1876" t="s">
        <v>520</v>
      </c>
      <c r="K1876" t="s">
        <v>519</v>
      </c>
      <c r="L1876">
        <v>19920922</v>
      </c>
      <c r="M1876" t="s">
        <v>580</v>
      </c>
      <c r="N1876">
        <v>230091</v>
      </c>
      <c r="Q1876" t="s">
        <v>248</v>
      </c>
      <c r="S1876" t="s">
        <v>249</v>
      </c>
      <c r="T1876" t="s">
        <v>522</v>
      </c>
      <c r="U1876" t="s">
        <v>227</v>
      </c>
      <c r="V1876" t="s">
        <v>523</v>
      </c>
      <c r="W1876" t="s">
        <v>581</v>
      </c>
      <c r="X1876" t="s">
        <v>228</v>
      </c>
      <c r="Z1876" t="s">
        <v>229</v>
      </c>
      <c r="AA1876" t="s">
        <v>582</v>
      </c>
      <c r="AB1876" t="s">
        <v>583</v>
      </c>
      <c r="AC1876" t="s">
        <v>584</v>
      </c>
      <c r="AD1876" t="s">
        <v>583</v>
      </c>
      <c r="AF1876" t="s">
        <v>519</v>
      </c>
      <c r="AG1876" t="s">
        <v>527</v>
      </c>
      <c r="AH1876" t="s">
        <v>528</v>
      </c>
      <c r="AI1876" t="s">
        <v>529</v>
      </c>
    </row>
    <row r="1877" spans="1:35">
      <c r="A1877" t="s">
        <v>586</v>
      </c>
      <c r="B1877">
        <v>84971938</v>
      </c>
      <c r="C1877" t="s">
        <v>585</v>
      </c>
      <c r="D1877" t="s">
        <v>585</v>
      </c>
      <c r="E1877" t="s">
        <v>242</v>
      </c>
      <c r="F1877">
        <v>23</v>
      </c>
      <c r="G1877" t="s">
        <v>227</v>
      </c>
      <c r="H1877">
        <v>8213</v>
      </c>
      <c r="I1877" t="s">
        <v>519</v>
      </c>
      <c r="J1877" t="s">
        <v>520</v>
      </c>
      <c r="K1877" t="s">
        <v>519</v>
      </c>
      <c r="L1877">
        <v>19980303</v>
      </c>
      <c r="M1877" t="s">
        <v>586</v>
      </c>
      <c r="N1877">
        <v>230091</v>
      </c>
      <c r="Q1877" t="s">
        <v>248</v>
      </c>
      <c r="S1877" t="s">
        <v>249</v>
      </c>
      <c r="T1877" t="s">
        <v>522</v>
      </c>
      <c r="U1877" t="s">
        <v>227</v>
      </c>
      <c r="V1877" t="s">
        <v>523</v>
      </c>
      <c r="W1877" t="s">
        <v>524</v>
      </c>
      <c r="X1877" t="s">
        <v>228</v>
      </c>
      <c r="Z1877" t="s">
        <v>229</v>
      </c>
      <c r="AA1877" t="s">
        <v>587</v>
      </c>
      <c r="AF1877" t="s">
        <v>588</v>
      </c>
      <c r="AG1877" t="s">
        <v>527</v>
      </c>
      <c r="AH1877" t="s">
        <v>589</v>
      </c>
    </row>
    <row r="1878" spans="1:35">
      <c r="A1878" t="s">
        <v>595</v>
      </c>
      <c r="B1878">
        <v>2993932</v>
      </c>
      <c r="C1878" t="s">
        <v>590</v>
      </c>
      <c r="D1878" t="s">
        <v>591</v>
      </c>
      <c r="E1878" t="s">
        <v>242</v>
      </c>
      <c r="F1878">
        <v>23</v>
      </c>
      <c r="G1878" t="s">
        <v>227</v>
      </c>
      <c r="H1878">
        <v>8239</v>
      </c>
      <c r="I1878" t="s">
        <v>592</v>
      </c>
      <c r="J1878" t="s">
        <v>593</v>
      </c>
      <c r="K1878" t="s">
        <v>594</v>
      </c>
      <c r="L1878">
        <v>19570314</v>
      </c>
      <c r="M1878" t="s">
        <v>595</v>
      </c>
      <c r="N1878">
        <v>230124</v>
      </c>
      <c r="Q1878" t="s">
        <v>248</v>
      </c>
      <c r="S1878" t="s">
        <v>249</v>
      </c>
      <c r="T1878" t="s">
        <v>596</v>
      </c>
      <c r="U1878" t="s">
        <v>227</v>
      </c>
      <c r="V1878" t="s">
        <v>597</v>
      </c>
      <c r="X1878" t="s">
        <v>228</v>
      </c>
      <c r="Z1878" t="s">
        <v>229</v>
      </c>
    </row>
    <row r="1879" spans="1:35">
      <c r="A1879" t="s">
        <v>600</v>
      </c>
      <c r="B1879">
        <v>24736022</v>
      </c>
      <c r="C1879" t="s">
        <v>598</v>
      </c>
      <c r="D1879" t="s">
        <v>599</v>
      </c>
      <c r="E1879" t="s">
        <v>262</v>
      </c>
      <c r="F1879">
        <v>23</v>
      </c>
      <c r="G1879" t="s">
        <v>227</v>
      </c>
      <c r="H1879">
        <v>8239</v>
      </c>
      <c r="I1879" t="s">
        <v>592</v>
      </c>
      <c r="J1879" t="s">
        <v>593</v>
      </c>
      <c r="K1879" t="s">
        <v>594</v>
      </c>
      <c r="L1879">
        <v>19741001</v>
      </c>
      <c r="M1879" t="s">
        <v>600</v>
      </c>
      <c r="N1879">
        <v>230124</v>
      </c>
      <c r="Q1879" t="s">
        <v>248</v>
      </c>
      <c r="S1879" t="s">
        <v>249</v>
      </c>
      <c r="T1879" t="s">
        <v>601</v>
      </c>
      <c r="U1879" t="s">
        <v>227</v>
      </c>
      <c r="V1879" t="s">
        <v>602</v>
      </c>
      <c r="X1879" t="s">
        <v>228</v>
      </c>
      <c r="Z1879" t="s">
        <v>229</v>
      </c>
      <c r="AB1879" t="s">
        <v>227</v>
      </c>
      <c r="AD1879" t="s">
        <v>227</v>
      </c>
      <c r="AG1879" t="s">
        <v>253</v>
      </c>
    </row>
    <row r="1880" spans="1:35">
      <c r="A1880" t="s">
        <v>605</v>
      </c>
      <c r="B1880">
        <v>58411827</v>
      </c>
      <c r="C1880" t="s">
        <v>603</v>
      </c>
      <c r="D1880" t="s">
        <v>604</v>
      </c>
      <c r="E1880" t="s">
        <v>242</v>
      </c>
      <c r="F1880">
        <v>23</v>
      </c>
      <c r="G1880" t="s">
        <v>227</v>
      </c>
      <c r="H1880">
        <v>8239</v>
      </c>
      <c r="I1880" t="s">
        <v>592</v>
      </c>
      <c r="J1880" t="s">
        <v>593</v>
      </c>
      <c r="K1880" t="s">
        <v>594</v>
      </c>
      <c r="L1880">
        <v>19541231</v>
      </c>
      <c r="M1880" t="s">
        <v>605</v>
      </c>
      <c r="N1880">
        <v>230124</v>
      </c>
      <c r="Q1880" t="s">
        <v>248</v>
      </c>
      <c r="S1880" t="s">
        <v>249</v>
      </c>
      <c r="T1880" t="s">
        <v>601</v>
      </c>
      <c r="U1880" t="s">
        <v>227</v>
      </c>
      <c r="V1880" t="s">
        <v>606</v>
      </c>
      <c r="W1880" t="s">
        <v>607</v>
      </c>
      <c r="X1880" t="s">
        <v>228</v>
      </c>
      <c r="Z1880" t="s">
        <v>229</v>
      </c>
      <c r="AG1880" t="s">
        <v>253</v>
      </c>
    </row>
    <row r="1881" spans="1:35">
      <c r="A1881" t="s">
        <v>610</v>
      </c>
      <c r="B1881">
        <v>45912930</v>
      </c>
      <c r="C1881" t="s">
        <v>608</v>
      </c>
      <c r="D1881" t="s">
        <v>609</v>
      </c>
      <c r="E1881" t="s">
        <v>242</v>
      </c>
      <c r="F1881">
        <v>23</v>
      </c>
      <c r="G1881" t="s">
        <v>227</v>
      </c>
      <c r="H1881">
        <v>8239</v>
      </c>
      <c r="I1881" t="s">
        <v>592</v>
      </c>
      <c r="J1881" t="s">
        <v>593</v>
      </c>
      <c r="K1881" t="s">
        <v>594</v>
      </c>
      <c r="L1881">
        <v>19730105</v>
      </c>
      <c r="M1881" t="s">
        <v>610</v>
      </c>
      <c r="N1881">
        <v>230124</v>
      </c>
      <c r="Q1881" t="s">
        <v>248</v>
      </c>
      <c r="S1881" t="s">
        <v>249</v>
      </c>
      <c r="T1881" t="s">
        <v>611</v>
      </c>
      <c r="U1881" t="s">
        <v>227</v>
      </c>
      <c r="V1881" t="s">
        <v>612</v>
      </c>
      <c r="X1881" t="s">
        <v>228</v>
      </c>
      <c r="Z1881" t="s">
        <v>229</v>
      </c>
      <c r="AG1881" t="s">
        <v>253</v>
      </c>
    </row>
    <row r="1882" spans="1:35">
      <c r="A1882" t="s">
        <v>615</v>
      </c>
      <c r="B1882">
        <v>2993629</v>
      </c>
      <c r="C1882" t="s">
        <v>613</v>
      </c>
      <c r="D1882" t="s">
        <v>614</v>
      </c>
      <c r="E1882" t="s">
        <v>242</v>
      </c>
      <c r="F1882">
        <v>23</v>
      </c>
      <c r="G1882" t="s">
        <v>227</v>
      </c>
      <c r="H1882">
        <v>8239</v>
      </c>
      <c r="I1882" t="s">
        <v>592</v>
      </c>
      <c r="J1882" t="s">
        <v>593</v>
      </c>
      <c r="K1882" t="s">
        <v>594</v>
      </c>
      <c r="L1882">
        <v>19530430</v>
      </c>
      <c r="M1882" t="s">
        <v>615</v>
      </c>
      <c r="N1882">
        <v>230124</v>
      </c>
      <c r="Q1882" t="s">
        <v>248</v>
      </c>
      <c r="S1882" t="s">
        <v>249</v>
      </c>
      <c r="T1882" t="s">
        <v>616</v>
      </c>
      <c r="U1882" t="s">
        <v>227</v>
      </c>
      <c r="V1882" t="s">
        <v>617</v>
      </c>
      <c r="X1882" t="s">
        <v>228</v>
      </c>
      <c r="Z1882" t="s">
        <v>229</v>
      </c>
      <c r="AG1882" t="s">
        <v>253</v>
      </c>
    </row>
    <row r="1883" spans="1:35">
      <c r="A1883" t="s">
        <v>620</v>
      </c>
      <c r="B1883">
        <v>50136419</v>
      </c>
      <c r="C1883" t="s">
        <v>618</v>
      </c>
      <c r="D1883" t="s">
        <v>619</v>
      </c>
      <c r="E1883" t="s">
        <v>242</v>
      </c>
      <c r="F1883">
        <v>23</v>
      </c>
      <c r="G1883" t="s">
        <v>227</v>
      </c>
      <c r="H1883">
        <v>8239</v>
      </c>
      <c r="I1883" t="s">
        <v>592</v>
      </c>
      <c r="J1883" t="s">
        <v>593</v>
      </c>
      <c r="K1883" t="s">
        <v>594</v>
      </c>
      <c r="L1883">
        <v>19560525</v>
      </c>
      <c r="M1883" t="s">
        <v>620</v>
      </c>
      <c r="N1883">
        <v>230124</v>
      </c>
      <c r="Q1883" t="s">
        <v>248</v>
      </c>
      <c r="S1883" t="s">
        <v>249</v>
      </c>
      <c r="T1883" t="s">
        <v>522</v>
      </c>
      <c r="U1883" t="s">
        <v>227</v>
      </c>
      <c r="V1883" t="s">
        <v>523</v>
      </c>
      <c r="W1883" t="s">
        <v>621</v>
      </c>
      <c r="X1883" t="s">
        <v>228</v>
      </c>
      <c r="Z1883" t="s">
        <v>229</v>
      </c>
      <c r="AG1883" t="s">
        <v>253</v>
      </c>
    </row>
    <row r="1884" spans="1:35">
      <c r="A1884" t="s">
        <v>624</v>
      </c>
      <c r="B1884">
        <v>2994125</v>
      </c>
      <c r="C1884" t="s">
        <v>622</v>
      </c>
      <c r="D1884" t="s">
        <v>623</v>
      </c>
      <c r="E1884" t="s">
        <v>242</v>
      </c>
      <c r="F1884">
        <v>23</v>
      </c>
      <c r="G1884" t="s">
        <v>227</v>
      </c>
      <c r="H1884">
        <v>8239</v>
      </c>
      <c r="I1884" t="s">
        <v>592</v>
      </c>
      <c r="J1884" t="s">
        <v>593</v>
      </c>
      <c r="K1884" t="s">
        <v>594</v>
      </c>
      <c r="L1884">
        <v>19680314</v>
      </c>
      <c r="M1884" t="s">
        <v>624</v>
      </c>
      <c r="N1884">
        <v>230124</v>
      </c>
      <c r="Q1884" t="s">
        <v>248</v>
      </c>
      <c r="S1884" t="s">
        <v>249</v>
      </c>
      <c r="T1884" t="s">
        <v>625</v>
      </c>
      <c r="U1884" t="s">
        <v>227</v>
      </c>
      <c r="V1884" t="s">
        <v>626</v>
      </c>
      <c r="X1884" t="s">
        <v>228</v>
      </c>
      <c r="Z1884" t="s">
        <v>229</v>
      </c>
    </row>
    <row r="1885" spans="1:35">
      <c r="A1885" t="s">
        <v>629</v>
      </c>
      <c r="B1885">
        <v>73020315</v>
      </c>
      <c r="C1885" t="s">
        <v>627</v>
      </c>
      <c r="D1885" t="s">
        <v>628</v>
      </c>
      <c r="E1885" t="s">
        <v>262</v>
      </c>
      <c r="F1885">
        <v>23</v>
      </c>
      <c r="G1885" t="s">
        <v>227</v>
      </c>
      <c r="H1885">
        <v>8239</v>
      </c>
      <c r="I1885" t="s">
        <v>592</v>
      </c>
      <c r="J1885" t="s">
        <v>593</v>
      </c>
      <c r="K1885" t="s">
        <v>594</v>
      </c>
      <c r="L1885">
        <v>19720616</v>
      </c>
      <c r="M1885" t="s">
        <v>629</v>
      </c>
      <c r="N1885">
        <v>230124</v>
      </c>
      <c r="Q1885" t="s">
        <v>248</v>
      </c>
      <c r="S1885" t="s">
        <v>249</v>
      </c>
      <c r="T1885" t="s">
        <v>630</v>
      </c>
      <c r="U1885" t="s">
        <v>227</v>
      </c>
      <c r="V1885" t="s">
        <v>631</v>
      </c>
      <c r="X1885" t="s">
        <v>228</v>
      </c>
      <c r="Z1885" t="s">
        <v>229</v>
      </c>
      <c r="AG1885" t="s">
        <v>253</v>
      </c>
    </row>
    <row r="1886" spans="1:35">
      <c r="A1886" t="s">
        <v>634</v>
      </c>
      <c r="B1886">
        <v>24736325</v>
      </c>
      <c r="C1886" t="s">
        <v>632</v>
      </c>
      <c r="D1886" t="s">
        <v>633</v>
      </c>
      <c r="E1886" t="s">
        <v>242</v>
      </c>
      <c r="F1886">
        <v>23</v>
      </c>
      <c r="G1886" t="s">
        <v>227</v>
      </c>
      <c r="H1886">
        <v>8239</v>
      </c>
      <c r="I1886" t="s">
        <v>592</v>
      </c>
      <c r="J1886" t="s">
        <v>593</v>
      </c>
      <c r="K1886" t="s">
        <v>594</v>
      </c>
      <c r="L1886">
        <v>19490527</v>
      </c>
      <c r="M1886" t="s">
        <v>634</v>
      </c>
      <c r="N1886">
        <v>230124</v>
      </c>
      <c r="Q1886" t="s">
        <v>248</v>
      </c>
      <c r="S1886" t="s">
        <v>249</v>
      </c>
      <c r="T1886" t="s">
        <v>522</v>
      </c>
      <c r="U1886" t="s">
        <v>227</v>
      </c>
      <c r="V1886" t="s">
        <v>635</v>
      </c>
      <c r="X1886" t="s">
        <v>228</v>
      </c>
      <c r="Z1886" t="s">
        <v>229</v>
      </c>
      <c r="AB1886" t="s">
        <v>227</v>
      </c>
      <c r="AD1886" t="s">
        <v>227</v>
      </c>
      <c r="AG1886" t="s">
        <v>253</v>
      </c>
    </row>
    <row r="1887" spans="1:35">
      <c r="A1887" t="s">
        <v>638</v>
      </c>
      <c r="B1887">
        <v>45913123</v>
      </c>
      <c r="C1887" t="s">
        <v>636</v>
      </c>
      <c r="D1887" t="s">
        <v>637</v>
      </c>
      <c r="E1887" t="s">
        <v>242</v>
      </c>
      <c r="F1887">
        <v>23</v>
      </c>
      <c r="G1887" t="s">
        <v>227</v>
      </c>
      <c r="H1887">
        <v>8239</v>
      </c>
      <c r="I1887" t="s">
        <v>592</v>
      </c>
      <c r="J1887" t="s">
        <v>593</v>
      </c>
      <c r="K1887" t="s">
        <v>594</v>
      </c>
      <c r="L1887">
        <v>19620421</v>
      </c>
      <c r="M1887" t="s">
        <v>638</v>
      </c>
      <c r="N1887">
        <v>230124</v>
      </c>
      <c r="Q1887" t="s">
        <v>248</v>
      </c>
      <c r="S1887" t="s">
        <v>249</v>
      </c>
      <c r="T1887" t="s">
        <v>639</v>
      </c>
      <c r="U1887" t="s">
        <v>227</v>
      </c>
      <c r="V1887" t="s">
        <v>640</v>
      </c>
      <c r="X1887" t="s">
        <v>228</v>
      </c>
      <c r="Z1887" t="s">
        <v>229</v>
      </c>
      <c r="AG1887" t="s">
        <v>253</v>
      </c>
    </row>
    <row r="1888" spans="1:35">
      <c r="A1888" t="s">
        <v>643</v>
      </c>
      <c r="B1888">
        <v>96728840</v>
      </c>
      <c r="C1888" t="s">
        <v>641</v>
      </c>
      <c r="D1888" t="s">
        <v>642</v>
      </c>
      <c r="E1888" t="s">
        <v>262</v>
      </c>
      <c r="F1888">
        <v>23</v>
      </c>
      <c r="G1888" t="s">
        <v>227</v>
      </c>
      <c r="H1888">
        <v>8239</v>
      </c>
      <c r="I1888" t="s">
        <v>592</v>
      </c>
      <c r="J1888" t="s">
        <v>593</v>
      </c>
      <c r="K1888" t="s">
        <v>594</v>
      </c>
      <c r="L1888">
        <v>19930329</v>
      </c>
      <c r="M1888" t="s">
        <v>643</v>
      </c>
      <c r="N1888">
        <v>230124</v>
      </c>
      <c r="Q1888" t="s">
        <v>248</v>
      </c>
      <c r="S1888" t="s">
        <v>249</v>
      </c>
      <c r="T1888" t="s">
        <v>644</v>
      </c>
      <c r="U1888" t="s">
        <v>227</v>
      </c>
      <c r="V1888" t="s">
        <v>645</v>
      </c>
      <c r="X1888" t="s">
        <v>228</v>
      </c>
      <c r="Z1888" t="s">
        <v>229</v>
      </c>
      <c r="AG1888" t="s">
        <v>253</v>
      </c>
    </row>
    <row r="1889" spans="1:33">
      <c r="A1889" t="s">
        <v>648</v>
      </c>
      <c r="B1889">
        <v>85196938</v>
      </c>
      <c r="C1889" t="s">
        <v>646</v>
      </c>
      <c r="D1889" t="s">
        <v>647</v>
      </c>
      <c r="E1889" t="s">
        <v>262</v>
      </c>
      <c r="F1889">
        <v>23</v>
      </c>
      <c r="G1889" t="s">
        <v>227</v>
      </c>
      <c r="H1889">
        <v>8239</v>
      </c>
      <c r="I1889" t="s">
        <v>592</v>
      </c>
      <c r="J1889" t="s">
        <v>593</v>
      </c>
      <c r="K1889" t="s">
        <v>594</v>
      </c>
      <c r="L1889">
        <v>19750421</v>
      </c>
      <c r="M1889" t="s">
        <v>648</v>
      </c>
      <c r="N1889">
        <v>230124</v>
      </c>
      <c r="Q1889" t="s">
        <v>248</v>
      </c>
      <c r="S1889" t="s">
        <v>249</v>
      </c>
      <c r="T1889" t="s">
        <v>421</v>
      </c>
      <c r="U1889" t="s">
        <v>227</v>
      </c>
      <c r="V1889" t="s">
        <v>649</v>
      </c>
      <c r="X1889" t="s">
        <v>228</v>
      </c>
      <c r="Z1889" t="s">
        <v>229</v>
      </c>
      <c r="AG1889" t="s">
        <v>253</v>
      </c>
    </row>
    <row r="1890" spans="1:33">
      <c r="A1890" t="s">
        <v>652</v>
      </c>
      <c r="B1890">
        <v>73020921</v>
      </c>
      <c r="C1890" t="s">
        <v>650</v>
      </c>
      <c r="D1890" t="s">
        <v>651</v>
      </c>
      <c r="E1890" t="s">
        <v>242</v>
      </c>
      <c r="F1890">
        <v>23</v>
      </c>
      <c r="G1890" t="s">
        <v>227</v>
      </c>
      <c r="H1890">
        <v>8239</v>
      </c>
      <c r="I1890" t="s">
        <v>592</v>
      </c>
      <c r="J1890" t="s">
        <v>593</v>
      </c>
      <c r="K1890" t="s">
        <v>594</v>
      </c>
      <c r="L1890">
        <v>19661230</v>
      </c>
      <c r="M1890" t="s">
        <v>652</v>
      </c>
      <c r="N1890">
        <v>230124</v>
      </c>
      <c r="Q1890" t="s">
        <v>248</v>
      </c>
      <c r="S1890" t="s">
        <v>249</v>
      </c>
      <c r="T1890" t="s">
        <v>653</v>
      </c>
      <c r="U1890" t="s">
        <v>227</v>
      </c>
      <c r="V1890" t="s">
        <v>654</v>
      </c>
      <c r="X1890" t="s">
        <v>228</v>
      </c>
      <c r="Z1890" t="s">
        <v>229</v>
      </c>
      <c r="AG1890" t="s">
        <v>253</v>
      </c>
    </row>
    <row r="1891" spans="1:33">
      <c r="A1891" t="s">
        <v>657</v>
      </c>
      <c r="B1891">
        <v>58357230</v>
      </c>
      <c r="C1891" t="s">
        <v>655</v>
      </c>
      <c r="D1891" t="s">
        <v>656</v>
      </c>
      <c r="E1891" t="s">
        <v>262</v>
      </c>
      <c r="F1891">
        <v>23</v>
      </c>
      <c r="G1891" t="s">
        <v>227</v>
      </c>
      <c r="H1891">
        <v>8239</v>
      </c>
      <c r="I1891" t="s">
        <v>592</v>
      </c>
      <c r="J1891" t="s">
        <v>593</v>
      </c>
      <c r="K1891" t="s">
        <v>594</v>
      </c>
      <c r="L1891">
        <v>19700425</v>
      </c>
      <c r="M1891" t="s">
        <v>657</v>
      </c>
      <c r="N1891">
        <v>230124</v>
      </c>
      <c r="Q1891" t="s">
        <v>248</v>
      </c>
      <c r="S1891" t="s">
        <v>249</v>
      </c>
      <c r="T1891" t="s">
        <v>658</v>
      </c>
      <c r="U1891" t="s">
        <v>227</v>
      </c>
      <c r="V1891" t="s">
        <v>659</v>
      </c>
      <c r="X1891" t="s">
        <v>228</v>
      </c>
      <c r="Z1891" t="s">
        <v>229</v>
      </c>
      <c r="AG1891" t="s">
        <v>253</v>
      </c>
    </row>
    <row r="1892" spans="1:33">
      <c r="A1892" t="s">
        <v>662</v>
      </c>
      <c r="B1892">
        <v>52443927</v>
      </c>
      <c r="C1892" t="s">
        <v>660</v>
      </c>
      <c r="D1892" t="s">
        <v>661</v>
      </c>
      <c r="E1892" t="s">
        <v>242</v>
      </c>
      <c r="F1892">
        <v>23</v>
      </c>
      <c r="G1892" t="s">
        <v>227</v>
      </c>
      <c r="H1892">
        <v>8239</v>
      </c>
      <c r="I1892" t="s">
        <v>592</v>
      </c>
      <c r="J1892" t="s">
        <v>593</v>
      </c>
      <c r="K1892" t="s">
        <v>594</v>
      </c>
      <c r="L1892">
        <v>19780303</v>
      </c>
      <c r="M1892" t="s">
        <v>662</v>
      </c>
      <c r="N1892">
        <v>230124</v>
      </c>
      <c r="Q1892" t="s">
        <v>248</v>
      </c>
      <c r="S1892" t="s">
        <v>249</v>
      </c>
      <c r="T1892" t="s">
        <v>616</v>
      </c>
      <c r="U1892" t="s">
        <v>227</v>
      </c>
      <c r="V1892" t="s">
        <v>663</v>
      </c>
      <c r="X1892" t="s">
        <v>228</v>
      </c>
      <c r="Z1892" t="s">
        <v>229</v>
      </c>
      <c r="AG1892" t="s">
        <v>253</v>
      </c>
    </row>
    <row r="1893" spans="1:33">
      <c r="A1893" t="s">
        <v>666</v>
      </c>
      <c r="B1893">
        <v>73020012</v>
      </c>
      <c r="C1893" t="s">
        <v>664</v>
      </c>
      <c r="D1893" t="s">
        <v>665</v>
      </c>
      <c r="E1893" t="s">
        <v>242</v>
      </c>
      <c r="F1893">
        <v>23</v>
      </c>
      <c r="G1893" t="s">
        <v>227</v>
      </c>
      <c r="H1893">
        <v>8239</v>
      </c>
      <c r="I1893" t="s">
        <v>592</v>
      </c>
      <c r="J1893" t="s">
        <v>593</v>
      </c>
      <c r="K1893" t="s">
        <v>594</v>
      </c>
      <c r="L1893">
        <v>19721214</v>
      </c>
      <c r="M1893" t="s">
        <v>666</v>
      </c>
      <c r="N1893">
        <v>230124</v>
      </c>
      <c r="Q1893" t="s">
        <v>248</v>
      </c>
      <c r="S1893" t="s">
        <v>249</v>
      </c>
      <c r="T1893" t="s">
        <v>522</v>
      </c>
      <c r="U1893" t="s">
        <v>227</v>
      </c>
      <c r="V1893" t="s">
        <v>667</v>
      </c>
      <c r="X1893" t="s">
        <v>228</v>
      </c>
      <c r="Z1893" t="s">
        <v>229</v>
      </c>
      <c r="AG1893" t="s">
        <v>253</v>
      </c>
    </row>
    <row r="1894" spans="1:33">
      <c r="A1894" t="s">
        <v>670</v>
      </c>
      <c r="B1894">
        <v>24736123</v>
      </c>
      <c r="C1894" t="s">
        <v>668</v>
      </c>
      <c r="D1894" t="s">
        <v>669</v>
      </c>
      <c r="E1894" t="s">
        <v>242</v>
      </c>
      <c r="F1894">
        <v>23</v>
      </c>
      <c r="G1894" t="s">
        <v>227</v>
      </c>
      <c r="H1894">
        <v>8239</v>
      </c>
      <c r="I1894" t="s">
        <v>592</v>
      </c>
      <c r="J1894" t="s">
        <v>593</v>
      </c>
      <c r="K1894" t="s">
        <v>594</v>
      </c>
      <c r="L1894">
        <v>19890508</v>
      </c>
      <c r="M1894" t="s">
        <v>670</v>
      </c>
      <c r="N1894">
        <v>230124</v>
      </c>
      <c r="Q1894" t="s">
        <v>248</v>
      </c>
      <c r="S1894" t="s">
        <v>249</v>
      </c>
      <c r="T1894" t="s">
        <v>671</v>
      </c>
      <c r="U1894" t="s">
        <v>227</v>
      </c>
      <c r="V1894" t="s">
        <v>672</v>
      </c>
      <c r="W1894" t="s">
        <v>673</v>
      </c>
      <c r="X1894" t="s">
        <v>228</v>
      </c>
      <c r="Z1894" t="s">
        <v>229</v>
      </c>
      <c r="AB1894" t="s">
        <v>227</v>
      </c>
      <c r="AD1894" t="s">
        <v>227</v>
      </c>
      <c r="AG1894" t="s">
        <v>253</v>
      </c>
    </row>
    <row r="1895" spans="1:33">
      <c r="A1895" t="s">
        <v>676</v>
      </c>
      <c r="B1895">
        <v>2993124</v>
      </c>
      <c r="C1895" t="s">
        <v>674</v>
      </c>
      <c r="D1895" t="s">
        <v>675</v>
      </c>
      <c r="E1895" t="s">
        <v>242</v>
      </c>
      <c r="F1895">
        <v>23</v>
      </c>
      <c r="G1895" t="s">
        <v>227</v>
      </c>
      <c r="H1895">
        <v>8239</v>
      </c>
      <c r="I1895" t="s">
        <v>592</v>
      </c>
      <c r="J1895" t="s">
        <v>593</v>
      </c>
      <c r="K1895" t="s">
        <v>594</v>
      </c>
      <c r="L1895">
        <v>19590430</v>
      </c>
      <c r="M1895" t="s">
        <v>676</v>
      </c>
      <c r="N1895">
        <v>230124</v>
      </c>
      <c r="Q1895" t="s">
        <v>248</v>
      </c>
      <c r="S1895" t="s">
        <v>249</v>
      </c>
      <c r="T1895" t="s">
        <v>677</v>
      </c>
      <c r="U1895" t="s">
        <v>227</v>
      </c>
      <c r="V1895" t="s">
        <v>678</v>
      </c>
      <c r="X1895" t="s">
        <v>228</v>
      </c>
      <c r="Y1895" t="s">
        <v>679</v>
      </c>
      <c r="Z1895" t="s">
        <v>680</v>
      </c>
    </row>
    <row r="1896" spans="1:33">
      <c r="A1896" t="s">
        <v>683</v>
      </c>
      <c r="B1896">
        <v>73020113</v>
      </c>
      <c r="C1896" t="s">
        <v>681</v>
      </c>
      <c r="D1896" t="s">
        <v>682</v>
      </c>
      <c r="E1896" t="s">
        <v>242</v>
      </c>
      <c r="F1896">
        <v>23</v>
      </c>
      <c r="G1896" t="s">
        <v>227</v>
      </c>
      <c r="H1896">
        <v>8239</v>
      </c>
      <c r="I1896" t="s">
        <v>592</v>
      </c>
      <c r="J1896" t="s">
        <v>593</v>
      </c>
      <c r="K1896" t="s">
        <v>594</v>
      </c>
      <c r="L1896">
        <v>19620820</v>
      </c>
      <c r="M1896" t="s">
        <v>683</v>
      </c>
      <c r="N1896">
        <v>230124</v>
      </c>
      <c r="Q1896" t="s">
        <v>248</v>
      </c>
      <c r="S1896" t="s">
        <v>249</v>
      </c>
      <c r="T1896" t="s">
        <v>684</v>
      </c>
      <c r="U1896" t="s">
        <v>227</v>
      </c>
      <c r="V1896" t="s">
        <v>685</v>
      </c>
      <c r="X1896" t="s">
        <v>228</v>
      </c>
      <c r="Z1896" t="s">
        <v>229</v>
      </c>
      <c r="AG1896" t="s">
        <v>253</v>
      </c>
    </row>
    <row r="1897" spans="1:33">
      <c r="A1897" t="s">
        <v>688</v>
      </c>
      <c r="B1897">
        <v>58800324</v>
      </c>
      <c r="C1897" t="s">
        <v>686</v>
      </c>
      <c r="D1897" t="s">
        <v>687</v>
      </c>
      <c r="E1897" t="s">
        <v>242</v>
      </c>
      <c r="F1897">
        <v>23</v>
      </c>
      <c r="G1897" t="s">
        <v>227</v>
      </c>
      <c r="H1897">
        <v>8239</v>
      </c>
      <c r="I1897" t="s">
        <v>592</v>
      </c>
      <c r="J1897" t="s">
        <v>593</v>
      </c>
      <c r="K1897" t="s">
        <v>594</v>
      </c>
      <c r="L1897">
        <v>19890314</v>
      </c>
      <c r="M1897" t="s">
        <v>688</v>
      </c>
      <c r="N1897">
        <v>230124</v>
      </c>
      <c r="Q1897" t="s">
        <v>248</v>
      </c>
      <c r="S1897" t="s">
        <v>249</v>
      </c>
      <c r="T1897" t="s">
        <v>689</v>
      </c>
      <c r="U1897" t="s">
        <v>227</v>
      </c>
      <c r="V1897" t="s">
        <v>690</v>
      </c>
      <c r="X1897" t="s">
        <v>228</v>
      </c>
      <c r="Z1897" t="s">
        <v>229</v>
      </c>
      <c r="AG1897" t="s">
        <v>253</v>
      </c>
    </row>
    <row r="1898" spans="1:33">
      <c r="A1898" t="s">
        <v>693</v>
      </c>
      <c r="B1898">
        <v>96729235</v>
      </c>
      <c r="C1898" t="s">
        <v>691</v>
      </c>
      <c r="D1898" t="s">
        <v>692</v>
      </c>
      <c r="E1898" t="s">
        <v>262</v>
      </c>
      <c r="F1898">
        <v>23</v>
      </c>
      <c r="G1898" t="s">
        <v>227</v>
      </c>
      <c r="H1898">
        <v>8239</v>
      </c>
      <c r="I1898" t="s">
        <v>592</v>
      </c>
      <c r="J1898" t="s">
        <v>593</v>
      </c>
      <c r="K1898" t="s">
        <v>594</v>
      </c>
      <c r="L1898">
        <v>19700220</v>
      </c>
      <c r="M1898" t="s">
        <v>693</v>
      </c>
      <c r="N1898">
        <v>230124</v>
      </c>
      <c r="Q1898" t="s">
        <v>248</v>
      </c>
      <c r="S1898" t="s">
        <v>249</v>
      </c>
      <c r="T1898" t="s">
        <v>694</v>
      </c>
      <c r="U1898" t="s">
        <v>227</v>
      </c>
      <c r="V1898" t="s">
        <v>695</v>
      </c>
      <c r="X1898" t="s">
        <v>228</v>
      </c>
      <c r="Z1898" t="s">
        <v>229</v>
      </c>
      <c r="AG1898" t="s">
        <v>253</v>
      </c>
    </row>
    <row r="1899" spans="1:33">
      <c r="A1899" t="s">
        <v>698</v>
      </c>
      <c r="B1899">
        <v>97012625</v>
      </c>
      <c r="C1899" t="s">
        <v>696</v>
      </c>
      <c r="D1899" t="s">
        <v>697</v>
      </c>
      <c r="E1899" t="s">
        <v>262</v>
      </c>
      <c r="F1899">
        <v>23</v>
      </c>
      <c r="G1899" t="s">
        <v>227</v>
      </c>
      <c r="H1899">
        <v>8239</v>
      </c>
      <c r="I1899" t="s">
        <v>592</v>
      </c>
      <c r="J1899" t="s">
        <v>593</v>
      </c>
      <c r="K1899" t="s">
        <v>594</v>
      </c>
      <c r="L1899">
        <v>19740218</v>
      </c>
      <c r="M1899" t="s">
        <v>698</v>
      </c>
      <c r="N1899">
        <v>230124</v>
      </c>
      <c r="Q1899" t="s">
        <v>248</v>
      </c>
      <c r="S1899" t="s">
        <v>249</v>
      </c>
      <c r="T1899" t="s">
        <v>699</v>
      </c>
      <c r="U1899" t="s">
        <v>227</v>
      </c>
      <c r="V1899" t="s">
        <v>700</v>
      </c>
      <c r="X1899" t="s">
        <v>228</v>
      </c>
      <c r="Z1899" t="s">
        <v>229</v>
      </c>
      <c r="AG1899" t="s">
        <v>253</v>
      </c>
    </row>
    <row r="1900" spans="1:33">
      <c r="A1900" t="s">
        <v>703</v>
      </c>
      <c r="B1900">
        <v>2995126</v>
      </c>
      <c r="C1900" t="s">
        <v>701</v>
      </c>
      <c r="D1900" t="s">
        <v>702</v>
      </c>
      <c r="E1900" t="s">
        <v>242</v>
      </c>
      <c r="F1900">
        <v>23</v>
      </c>
      <c r="G1900" t="s">
        <v>227</v>
      </c>
      <c r="H1900">
        <v>8239</v>
      </c>
      <c r="I1900" t="s">
        <v>592</v>
      </c>
      <c r="J1900" t="s">
        <v>593</v>
      </c>
      <c r="K1900" t="s">
        <v>594</v>
      </c>
      <c r="L1900">
        <v>19710205</v>
      </c>
      <c r="M1900" t="s">
        <v>703</v>
      </c>
      <c r="N1900">
        <v>230124</v>
      </c>
      <c r="Q1900" t="s">
        <v>248</v>
      </c>
      <c r="S1900" t="s">
        <v>249</v>
      </c>
      <c r="T1900" t="s">
        <v>677</v>
      </c>
      <c r="U1900" t="s">
        <v>227</v>
      </c>
      <c r="V1900" t="s">
        <v>704</v>
      </c>
      <c r="X1900" t="s">
        <v>228</v>
      </c>
      <c r="Z1900" t="s">
        <v>229</v>
      </c>
      <c r="AG1900" t="s">
        <v>253</v>
      </c>
    </row>
    <row r="1901" spans="1:33">
      <c r="A1901" t="s">
        <v>707</v>
      </c>
      <c r="B1901">
        <v>2994832</v>
      </c>
      <c r="C1901" t="s">
        <v>705</v>
      </c>
      <c r="D1901" t="s">
        <v>706</v>
      </c>
      <c r="E1901" t="s">
        <v>262</v>
      </c>
      <c r="F1901">
        <v>23</v>
      </c>
      <c r="G1901" t="s">
        <v>227</v>
      </c>
      <c r="H1901">
        <v>8239</v>
      </c>
      <c r="I1901" t="s">
        <v>592</v>
      </c>
      <c r="J1901" t="s">
        <v>593</v>
      </c>
      <c r="K1901" t="s">
        <v>594</v>
      </c>
      <c r="L1901">
        <v>19760819</v>
      </c>
      <c r="M1901" t="s">
        <v>707</v>
      </c>
      <c r="N1901">
        <v>230124</v>
      </c>
      <c r="Q1901" t="s">
        <v>248</v>
      </c>
      <c r="S1901" t="s">
        <v>249</v>
      </c>
      <c r="T1901" t="s">
        <v>677</v>
      </c>
      <c r="U1901" t="s">
        <v>227</v>
      </c>
      <c r="V1901" t="s">
        <v>704</v>
      </c>
      <c r="X1901" t="s">
        <v>228</v>
      </c>
      <c r="Z1901" t="s">
        <v>229</v>
      </c>
      <c r="AG1901" t="s">
        <v>253</v>
      </c>
    </row>
    <row r="1902" spans="1:33">
      <c r="A1902" t="s">
        <v>710</v>
      </c>
      <c r="B1902">
        <v>2994024</v>
      </c>
      <c r="C1902" t="s">
        <v>708</v>
      </c>
      <c r="D1902" t="s">
        <v>709</v>
      </c>
      <c r="E1902" t="s">
        <v>262</v>
      </c>
      <c r="F1902">
        <v>23</v>
      </c>
      <c r="G1902" t="s">
        <v>227</v>
      </c>
      <c r="H1902">
        <v>8239</v>
      </c>
      <c r="I1902" t="s">
        <v>592</v>
      </c>
      <c r="J1902" t="s">
        <v>593</v>
      </c>
      <c r="K1902" t="s">
        <v>594</v>
      </c>
      <c r="L1902">
        <v>19631224</v>
      </c>
      <c r="M1902" t="s">
        <v>710</v>
      </c>
      <c r="N1902">
        <v>230124</v>
      </c>
      <c r="Q1902" t="s">
        <v>248</v>
      </c>
      <c r="S1902" t="s">
        <v>249</v>
      </c>
      <c r="T1902" t="s">
        <v>522</v>
      </c>
      <c r="U1902" t="s">
        <v>227</v>
      </c>
      <c r="V1902" t="s">
        <v>711</v>
      </c>
      <c r="X1902" t="s">
        <v>228</v>
      </c>
      <c r="Z1902" t="s">
        <v>229</v>
      </c>
    </row>
    <row r="1903" spans="1:33">
      <c r="A1903" t="s">
        <v>714</v>
      </c>
      <c r="B1903">
        <v>96729134</v>
      </c>
      <c r="C1903" t="s">
        <v>712</v>
      </c>
      <c r="D1903" t="s">
        <v>713</v>
      </c>
      <c r="E1903" t="s">
        <v>262</v>
      </c>
      <c r="F1903">
        <v>23</v>
      </c>
      <c r="G1903" t="s">
        <v>227</v>
      </c>
      <c r="H1903">
        <v>8239</v>
      </c>
      <c r="I1903" t="s">
        <v>592</v>
      </c>
      <c r="J1903" t="s">
        <v>593</v>
      </c>
      <c r="K1903" t="s">
        <v>594</v>
      </c>
      <c r="L1903">
        <v>19720906</v>
      </c>
      <c r="M1903" t="s">
        <v>714</v>
      </c>
      <c r="N1903">
        <v>230124</v>
      </c>
      <c r="Q1903" t="s">
        <v>248</v>
      </c>
      <c r="S1903" t="s">
        <v>249</v>
      </c>
      <c r="T1903" t="s">
        <v>715</v>
      </c>
      <c r="U1903" t="s">
        <v>227</v>
      </c>
      <c r="V1903" t="s">
        <v>716</v>
      </c>
      <c r="X1903" t="s">
        <v>228</v>
      </c>
      <c r="Z1903" t="s">
        <v>229</v>
      </c>
      <c r="AG1903" t="s">
        <v>253</v>
      </c>
    </row>
    <row r="1904" spans="1:33">
      <c r="A1904" t="s">
        <v>719</v>
      </c>
      <c r="B1904">
        <v>62387127</v>
      </c>
      <c r="C1904" t="s">
        <v>717</v>
      </c>
      <c r="D1904" t="s">
        <v>718</v>
      </c>
      <c r="E1904" t="s">
        <v>242</v>
      </c>
      <c r="F1904">
        <v>23</v>
      </c>
      <c r="G1904" t="s">
        <v>227</v>
      </c>
      <c r="H1904">
        <v>8239</v>
      </c>
      <c r="I1904" t="s">
        <v>592</v>
      </c>
      <c r="J1904" t="s">
        <v>593</v>
      </c>
      <c r="K1904" t="s">
        <v>594</v>
      </c>
      <c r="L1904">
        <v>19810924</v>
      </c>
      <c r="M1904" t="s">
        <v>719</v>
      </c>
      <c r="N1904">
        <v>230124</v>
      </c>
      <c r="Q1904" t="s">
        <v>248</v>
      </c>
      <c r="S1904" t="s">
        <v>249</v>
      </c>
      <c r="T1904" t="s">
        <v>720</v>
      </c>
      <c r="U1904" t="s">
        <v>227</v>
      </c>
      <c r="V1904" t="s">
        <v>721</v>
      </c>
      <c r="X1904" t="s">
        <v>228</v>
      </c>
      <c r="Z1904" t="s">
        <v>229</v>
      </c>
      <c r="AG1904" t="s">
        <v>253</v>
      </c>
    </row>
    <row r="1905" spans="1:34">
      <c r="A1905" t="s">
        <v>724</v>
      </c>
      <c r="B1905">
        <v>15833727</v>
      </c>
      <c r="C1905" t="s">
        <v>722</v>
      </c>
      <c r="D1905" t="s">
        <v>723</v>
      </c>
      <c r="E1905" t="s">
        <v>242</v>
      </c>
      <c r="F1905">
        <v>23</v>
      </c>
      <c r="G1905" t="s">
        <v>227</v>
      </c>
      <c r="H1905">
        <v>8239</v>
      </c>
      <c r="I1905" t="s">
        <v>592</v>
      </c>
      <c r="J1905" t="s">
        <v>593</v>
      </c>
      <c r="K1905" t="s">
        <v>594</v>
      </c>
      <c r="L1905">
        <v>19931106</v>
      </c>
      <c r="M1905" t="s">
        <v>724</v>
      </c>
      <c r="N1905">
        <v>230124</v>
      </c>
      <c r="Q1905" t="s">
        <v>248</v>
      </c>
      <c r="S1905" t="s">
        <v>249</v>
      </c>
      <c r="T1905" t="s">
        <v>725</v>
      </c>
      <c r="U1905" t="s">
        <v>227</v>
      </c>
      <c r="V1905" t="s">
        <v>726</v>
      </c>
      <c r="W1905" t="s">
        <v>727</v>
      </c>
      <c r="X1905" t="s">
        <v>228</v>
      </c>
      <c r="Z1905" t="s">
        <v>229</v>
      </c>
      <c r="AG1905" t="s">
        <v>253</v>
      </c>
    </row>
    <row r="1906" spans="1:34">
      <c r="A1906" t="s">
        <v>730</v>
      </c>
      <c r="B1906">
        <v>2994630</v>
      </c>
      <c r="C1906" t="s">
        <v>728</v>
      </c>
      <c r="D1906" t="s">
        <v>729</v>
      </c>
      <c r="E1906" t="s">
        <v>242</v>
      </c>
      <c r="F1906">
        <v>23</v>
      </c>
      <c r="G1906" t="s">
        <v>227</v>
      </c>
      <c r="H1906">
        <v>8239</v>
      </c>
      <c r="I1906" t="s">
        <v>592</v>
      </c>
      <c r="J1906" t="s">
        <v>593</v>
      </c>
      <c r="K1906" t="s">
        <v>594</v>
      </c>
      <c r="L1906">
        <v>19700426</v>
      </c>
      <c r="M1906" t="s">
        <v>730</v>
      </c>
      <c r="N1906">
        <v>230124</v>
      </c>
      <c r="Q1906" t="s">
        <v>248</v>
      </c>
      <c r="S1906" t="s">
        <v>249</v>
      </c>
      <c r="T1906" t="s">
        <v>731</v>
      </c>
      <c r="U1906" t="s">
        <v>227</v>
      </c>
      <c r="V1906" t="s">
        <v>732</v>
      </c>
      <c r="X1906" t="s">
        <v>228</v>
      </c>
      <c r="Z1906" t="s">
        <v>229</v>
      </c>
      <c r="AG1906" t="s">
        <v>253</v>
      </c>
    </row>
    <row r="1907" spans="1:34">
      <c r="A1907" t="s">
        <v>735</v>
      </c>
      <c r="B1907">
        <v>2995025</v>
      </c>
      <c r="C1907" t="s">
        <v>733</v>
      </c>
      <c r="D1907" t="s">
        <v>734</v>
      </c>
      <c r="E1907" t="s">
        <v>262</v>
      </c>
      <c r="F1907">
        <v>23</v>
      </c>
      <c r="G1907" t="s">
        <v>227</v>
      </c>
      <c r="H1907">
        <v>8239</v>
      </c>
      <c r="I1907" t="s">
        <v>592</v>
      </c>
      <c r="J1907" t="s">
        <v>593</v>
      </c>
      <c r="K1907" t="s">
        <v>594</v>
      </c>
      <c r="L1907">
        <v>19790528</v>
      </c>
      <c r="M1907" t="s">
        <v>735</v>
      </c>
      <c r="N1907">
        <v>230124</v>
      </c>
      <c r="Q1907" t="s">
        <v>248</v>
      </c>
      <c r="S1907" t="s">
        <v>249</v>
      </c>
      <c r="T1907" t="s">
        <v>731</v>
      </c>
      <c r="U1907" t="s">
        <v>227</v>
      </c>
      <c r="V1907" t="s">
        <v>732</v>
      </c>
      <c r="X1907" t="s">
        <v>228</v>
      </c>
      <c r="Z1907" t="s">
        <v>229</v>
      </c>
      <c r="AG1907" t="s">
        <v>253</v>
      </c>
    </row>
    <row r="1908" spans="1:34">
      <c r="A1908" t="s">
        <v>738</v>
      </c>
      <c r="B1908">
        <v>2993427</v>
      </c>
      <c r="C1908" t="s">
        <v>736</v>
      </c>
      <c r="D1908" t="s">
        <v>737</v>
      </c>
      <c r="E1908" t="s">
        <v>242</v>
      </c>
      <c r="F1908">
        <v>23</v>
      </c>
      <c r="G1908" t="s">
        <v>227</v>
      </c>
      <c r="H1908">
        <v>8239</v>
      </c>
      <c r="I1908" t="s">
        <v>592</v>
      </c>
      <c r="J1908" t="s">
        <v>593</v>
      </c>
      <c r="K1908" t="s">
        <v>594</v>
      </c>
      <c r="L1908">
        <v>19620924</v>
      </c>
      <c r="M1908" t="s">
        <v>738</v>
      </c>
      <c r="N1908">
        <v>230124</v>
      </c>
      <c r="Q1908" t="s">
        <v>248</v>
      </c>
      <c r="S1908" t="s">
        <v>249</v>
      </c>
      <c r="T1908" t="s">
        <v>421</v>
      </c>
      <c r="U1908" t="s">
        <v>227</v>
      </c>
      <c r="V1908" t="s">
        <v>739</v>
      </c>
      <c r="X1908" t="s">
        <v>228</v>
      </c>
      <c r="Z1908" t="s">
        <v>229</v>
      </c>
    </row>
    <row r="1909" spans="1:34">
      <c r="A1909" t="s">
        <v>742</v>
      </c>
      <c r="B1909">
        <v>24735930</v>
      </c>
      <c r="C1909" t="s">
        <v>740</v>
      </c>
      <c r="D1909" t="s">
        <v>741</v>
      </c>
      <c r="E1909" t="s">
        <v>242</v>
      </c>
      <c r="F1909">
        <v>23</v>
      </c>
      <c r="G1909" t="s">
        <v>227</v>
      </c>
      <c r="H1909">
        <v>8239</v>
      </c>
      <c r="I1909" t="s">
        <v>592</v>
      </c>
      <c r="J1909" t="s">
        <v>593</v>
      </c>
      <c r="K1909" t="s">
        <v>594</v>
      </c>
      <c r="L1909">
        <v>19620228</v>
      </c>
      <c r="M1909" t="s">
        <v>742</v>
      </c>
      <c r="N1909">
        <v>230124</v>
      </c>
      <c r="Q1909" t="s">
        <v>248</v>
      </c>
      <c r="S1909" t="s">
        <v>249</v>
      </c>
      <c r="T1909" t="s">
        <v>743</v>
      </c>
      <c r="U1909" t="s">
        <v>227</v>
      </c>
      <c r="V1909" t="s">
        <v>744</v>
      </c>
      <c r="W1909" t="s">
        <v>745</v>
      </c>
      <c r="X1909" t="s">
        <v>228</v>
      </c>
      <c r="Z1909" t="s">
        <v>229</v>
      </c>
      <c r="AB1909" t="s">
        <v>227</v>
      </c>
      <c r="AD1909" t="s">
        <v>227</v>
      </c>
      <c r="AG1909" t="s">
        <v>253</v>
      </c>
    </row>
    <row r="1910" spans="1:34">
      <c r="A1910" t="s">
        <v>748</v>
      </c>
      <c r="B1910">
        <v>24736628</v>
      </c>
      <c r="C1910" t="s">
        <v>746</v>
      </c>
      <c r="D1910" t="s">
        <v>747</v>
      </c>
      <c r="E1910" t="s">
        <v>242</v>
      </c>
      <c r="F1910">
        <v>23</v>
      </c>
      <c r="G1910" t="s">
        <v>227</v>
      </c>
      <c r="H1910">
        <v>8239</v>
      </c>
      <c r="I1910" t="s">
        <v>592</v>
      </c>
      <c r="J1910" t="s">
        <v>593</v>
      </c>
      <c r="K1910" t="s">
        <v>594</v>
      </c>
      <c r="L1910">
        <v>19721223</v>
      </c>
      <c r="M1910" t="s">
        <v>748</v>
      </c>
      <c r="N1910">
        <v>230124</v>
      </c>
      <c r="Q1910" t="s">
        <v>248</v>
      </c>
      <c r="S1910" t="s">
        <v>249</v>
      </c>
      <c r="T1910" t="s">
        <v>749</v>
      </c>
      <c r="U1910" t="s">
        <v>227</v>
      </c>
      <c r="V1910" t="s">
        <v>750</v>
      </c>
      <c r="X1910" t="s">
        <v>228</v>
      </c>
      <c r="Z1910" t="s">
        <v>229</v>
      </c>
      <c r="AG1910" t="s">
        <v>253</v>
      </c>
    </row>
    <row r="1911" spans="1:34">
      <c r="A1911" t="s">
        <v>753</v>
      </c>
      <c r="B1911">
        <v>46439935</v>
      </c>
      <c r="C1911" t="s">
        <v>751</v>
      </c>
      <c r="D1911" t="s">
        <v>752</v>
      </c>
      <c r="E1911" t="s">
        <v>242</v>
      </c>
      <c r="F1911">
        <v>23</v>
      </c>
      <c r="G1911" t="s">
        <v>227</v>
      </c>
      <c r="H1911">
        <v>8239</v>
      </c>
      <c r="I1911" t="s">
        <v>592</v>
      </c>
      <c r="J1911" t="s">
        <v>593</v>
      </c>
      <c r="K1911" t="s">
        <v>594</v>
      </c>
      <c r="L1911">
        <v>19751118</v>
      </c>
      <c r="M1911" t="s">
        <v>753</v>
      </c>
      <c r="N1911">
        <v>230124</v>
      </c>
      <c r="Q1911" t="s">
        <v>248</v>
      </c>
      <c r="S1911" t="s">
        <v>249</v>
      </c>
      <c r="T1911" t="s">
        <v>754</v>
      </c>
      <c r="U1911" t="s">
        <v>227</v>
      </c>
      <c r="V1911" t="s">
        <v>755</v>
      </c>
      <c r="W1911" t="s">
        <v>756</v>
      </c>
      <c r="X1911" t="s">
        <v>228</v>
      </c>
      <c r="Z1911" t="s">
        <v>229</v>
      </c>
      <c r="AG1911" t="s">
        <v>253</v>
      </c>
    </row>
    <row r="1912" spans="1:34">
      <c r="A1912" t="s">
        <v>759</v>
      </c>
      <c r="B1912">
        <v>58356431</v>
      </c>
      <c r="C1912" t="s">
        <v>757</v>
      </c>
      <c r="D1912" t="s">
        <v>758</v>
      </c>
      <c r="E1912" t="s">
        <v>262</v>
      </c>
      <c r="F1912">
        <v>23</v>
      </c>
      <c r="G1912" t="s">
        <v>227</v>
      </c>
      <c r="H1912">
        <v>8239</v>
      </c>
      <c r="I1912" t="s">
        <v>592</v>
      </c>
      <c r="J1912" t="s">
        <v>593</v>
      </c>
      <c r="K1912" t="s">
        <v>594</v>
      </c>
      <c r="L1912">
        <v>19781111</v>
      </c>
      <c r="M1912" t="s">
        <v>759</v>
      </c>
      <c r="N1912">
        <v>230124</v>
      </c>
      <c r="Q1912" t="s">
        <v>248</v>
      </c>
      <c r="S1912" t="s">
        <v>249</v>
      </c>
      <c r="T1912" t="s">
        <v>601</v>
      </c>
      <c r="U1912" t="s">
        <v>227</v>
      </c>
      <c r="V1912" t="s">
        <v>760</v>
      </c>
      <c r="X1912" t="s">
        <v>228</v>
      </c>
      <c r="Z1912" t="s">
        <v>229</v>
      </c>
      <c r="AG1912" t="s">
        <v>253</v>
      </c>
    </row>
    <row r="1913" spans="1:34">
      <c r="A1913" t="s">
        <v>763</v>
      </c>
      <c r="B1913">
        <v>24736426</v>
      </c>
      <c r="C1913" t="s">
        <v>761</v>
      </c>
      <c r="D1913" t="s">
        <v>762</v>
      </c>
      <c r="E1913" t="s">
        <v>242</v>
      </c>
      <c r="F1913">
        <v>23</v>
      </c>
      <c r="G1913" t="s">
        <v>227</v>
      </c>
      <c r="H1913">
        <v>8239</v>
      </c>
      <c r="I1913" t="s">
        <v>592</v>
      </c>
      <c r="J1913" t="s">
        <v>593</v>
      </c>
      <c r="K1913" t="s">
        <v>594</v>
      </c>
      <c r="L1913">
        <v>19670311</v>
      </c>
      <c r="M1913" t="s">
        <v>763</v>
      </c>
      <c r="N1913">
        <v>230124</v>
      </c>
      <c r="Q1913" t="s">
        <v>248</v>
      </c>
      <c r="S1913" t="s">
        <v>249</v>
      </c>
      <c r="T1913" t="s">
        <v>522</v>
      </c>
      <c r="U1913" t="s">
        <v>227</v>
      </c>
      <c r="V1913" t="s">
        <v>764</v>
      </c>
      <c r="X1913" t="s">
        <v>228</v>
      </c>
      <c r="Z1913" t="s">
        <v>229</v>
      </c>
      <c r="AB1913" t="s">
        <v>227</v>
      </c>
      <c r="AD1913" t="s">
        <v>227</v>
      </c>
      <c r="AG1913" t="s">
        <v>253</v>
      </c>
    </row>
    <row r="1914" spans="1:34">
      <c r="A1914" t="s">
        <v>770</v>
      </c>
      <c r="B1914">
        <v>55899440</v>
      </c>
      <c r="C1914" t="s">
        <v>765</v>
      </c>
      <c r="D1914" t="s">
        <v>766</v>
      </c>
      <c r="E1914" t="s">
        <v>242</v>
      </c>
      <c r="F1914">
        <v>23</v>
      </c>
      <c r="G1914" t="s">
        <v>227</v>
      </c>
      <c r="H1914">
        <v>8172</v>
      </c>
      <c r="I1914" t="s">
        <v>767</v>
      </c>
      <c r="J1914" t="s">
        <v>768</v>
      </c>
      <c r="K1914" t="s">
        <v>769</v>
      </c>
      <c r="L1914">
        <v>19800203</v>
      </c>
      <c r="M1914" t="s">
        <v>770</v>
      </c>
      <c r="N1914">
        <v>230026</v>
      </c>
      <c r="Q1914" t="s">
        <v>248</v>
      </c>
      <c r="S1914" t="s">
        <v>249</v>
      </c>
      <c r="T1914" t="s">
        <v>771</v>
      </c>
      <c r="U1914" t="s">
        <v>227</v>
      </c>
      <c r="V1914" t="s">
        <v>772</v>
      </c>
      <c r="W1914" t="s">
        <v>773</v>
      </c>
      <c r="X1914" t="s">
        <v>228</v>
      </c>
      <c r="Z1914" t="s">
        <v>229</v>
      </c>
      <c r="AB1914" t="s">
        <v>227</v>
      </c>
      <c r="AD1914" t="s">
        <v>227</v>
      </c>
      <c r="AG1914" t="s">
        <v>253</v>
      </c>
    </row>
    <row r="1915" spans="1:34">
      <c r="A1915" t="s">
        <v>776</v>
      </c>
      <c r="B1915">
        <v>2913823</v>
      </c>
      <c r="C1915" t="s">
        <v>774</v>
      </c>
      <c r="D1915" t="s">
        <v>775</v>
      </c>
      <c r="E1915" t="s">
        <v>242</v>
      </c>
      <c r="F1915">
        <v>23</v>
      </c>
      <c r="G1915" t="s">
        <v>227</v>
      </c>
      <c r="H1915">
        <v>8172</v>
      </c>
      <c r="I1915" t="s">
        <v>767</v>
      </c>
      <c r="J1915" t="s">
        <v>768</v>
      </c>
      <c r="K1915" t="s">
        <v>769</v>
      </c>
      <c r="L1915">
        <v>19580806</v>
      </c>
      <c r="M1915" t="s">
        <v>776</v>
      </c>
      <c r="N1915">
        <v>230026</v>
      </c>
      <c r="Q1915" t="s">
        <v>248</v>
      </c>
      <c r="S1915" t="s">
        <v>249</v>
      </c>
      <c r="T1915" t="s">
        <v>777</v>
      </c>
      <c r="U1915" t="s">
        <v>778</v>
      </c>
      <c r="V1915" t="s">
        <v>779</v>
      </c>
      <c r="X1915" t="s">
        <v>228</v>
      </c>
      <c r="Z1915" t="s">
        <v>229</v>
      </c>
      <c r="AA1915" t="s">
        <v>780</v>
      </c>
      <c r="AB1915" t="s">
        <v>778</v>
      </c>
      <c r="AD1915" t="s">
        <v>778</v>
      </c>
      <c r="AG1915" t="s">
        <v>253</v>
      </c>
    </row>
    <row r="1916" spans="1:34">
      <c r="A1916" t="s">
        <v>783</v>
      </c>
      <c r="B1916">
        <v>72753226</v>
      </c>
      <c r="C1916" t="s">
        <v>781</v>
      </c>
      <c r="D1916" t="s">
        <v>782</v>
      </c>
      <c r="E1916" t="s">
        <v>242</v>
      </c>
      <c r="F1916">
        <v>23</v>
      </c>
      <c r="G1916" t="s">
        <v>227</v>
      </c>
      <c r="H1916">
        <v>8172</v>
      </c>
      <c r="I1916" t="s">
        <v>767</v>
      </c>
      <c r="J1916" t="s">
        <v>768</v>
      </c>
      <c r="K1916" t="s">
        <v>769</v>
      </c>
      <c r="L1916">
        <v>19811007</v>
      </c>
      <c r="M1916" t="s">
        <v>783</v>
      </c>
      <c r="N1916">
        <v>230026</v>
      </c>
      <c r="Q1916" t="s">
        <v>248</v>
      </c>
      <c r="S1916" t="s">
        <v>249</v>
      </c>
      <c r="T1916" t="s">
        <v>784</v>
      </c>
      <c r="U1916" t="s">
        <v>227</v>
      </c>
      <c r="V1916" t="s">
        <v>785</v>
      </c>
      <c r="X1916" t="s">
        <v>228</v>
      </c>
      <c r="Z1916" t="s">
        <v>229</v>
      </c>
      <c r="AA1916" t="s">
        <v>786</v>
      </c>
      <c r="AG1916" t="s">
        <v>253</v>
      </c>
    </row>
    <row r="1917" spans="1:34">
      <c r="A1917" t="s">
        <v>789</v>
      </c>
      <c r="B1917">
        <v>2914117</v>
      </c>
      <c r="C1917" t="s">
        <v>787</v>
      </c>
      <c r="D1917" t="s">
        <v>788</v>
      </c>
      <c r="E1917" t="s">
        <v>242</v>
      </c>
      <c r="F1917">
        <v>23</v>
      </c>
      <c r="G1917" t="s">
        <v>227</v>
      </c>
      <c r="H1917">
        <v>8172</v>
      </c>
      <c r="I1917" t="s">
        <v>767</v>
      </c>
      <c r="J1917" t="s">
        <v>768</v>
      </c>
      <c r="K1917" t="s">
        <v>769</v>
      </c>
      <c r="L1917">
        <v>19590921</v>
      </c>
      <c r="M1917" t="s">
        <v>789</v>
      </c>
      <c r="N1917">
        <v>230026</v>
      </c>
      <c r="Q1917" t="s">
        <v>248</v>
      </c>
      <c r="S1917" t="s">
        <v>249</v>
      </c>
      <c r="T1917" t="s">
        <v>684</v>
      </c>
      <c r="U1917" t="s">
        <v>227</v>
      </c>
      <c r="V1917" t="s">
        <v>790</v>
      </c>
      <c r="X1917" t="s">
        <v>228</v>
      </c>
      <c r="Y1917" t="s">
        <v>791</v>
      </c>
      <c r="Z1917" t="s">
        <v>680</v>
      </c>
      <c r="AA1917">
        <v>9017803797</v>
      </c>
      <c r="AB1917" t="s">
        <v>227</v>
      </c>
      <c r="AD1917" t="s">
        <v>227</v>
      </c>
      <c r="AG1917" t="s">
        <v>253</v>
      </c>
    </row>
    <row r="1918" spans="1:34">
      <c r="A1918" t="s">
        <v>794</v>
      </c>
      <c r="B1918">
        <v>24809629</v>
      </c>
      <c r="C1918" t="s">
        <v>792</v>
      </c>
      <c r="D1918" t="s">
        <v>793</v>
      </c>
      <c r="E1918" t="s">
        <v>242</v>
      </c>
      <c r="F1918">
        <v>23</v>
      </c>
      <c r="G1918" t="s">
        <v>227</v>
      </c>
      <c r="H1918">
        <v>8172</v>
      </c>
      <c r="I1918" t="s">
        <v>767</v>
      </c>
      <c r="J1918" t="s">
        <v>768</v>
      </c>
      <c r="K1918" t="s">
        <v>769</v>
      </c>
      <c r="L1918">
        <v>19830308</v>
      </c>
      <c r="M1918" t="s">
        <v>794</v>
      </c>
      <c r="N1918">
        <v>230026</v>
      </c>
      <c r="Q1918" t="s">
        <v>248</v>
      </c>
      <c r="S1918" t="s">
        <v>249</v>
      </c>
      <c r="T1918" t="s">
        <v>795</v>
      </c>
      <c r="U1918" t="s">
        <v>227</v>
      </c>
      <c r="V1918" t="s">
        <v>796</v>
      </c>
      <c r="W1918" t="s">
        <v>797</v>
      </c>
      <c r="X1918" t="s">
        <v>228</v>
      </c>
      <c r="Z1918" t="s">
        <v>229</v>
      </c>
      <c r="AA1918">
        <v>9054562973</v>
      </c>
      <c r="AB1918" t="s">
        <v>227</v>
      </c>
      <c r="AD1918" t="s">
        <v>227</v>
      </c>
      <c r="AG1918" t="s">
        <v>253</v>
      </c>
      <c r="AH1918" t="s">
        <v>227</v>
      </c>
    </row>
    <row r="1919" spans="1:34">
      <c r="A1919" t="s">
        <v>800</v>
      </c>
      <c r="B1919">
        <v>72753428</v>
      </c>
      <c r="C1919" t="s">
        <v>798</v>
      </c>
      <c r="D1919" t="s">
        <v>799</v>
      </c>
      <c r="E1919" t="s">
        <v>242</v>
      </c>
      <c r="F1919">
        <v>23</v>
      </c>
      <c r="G1919" t="s">
        <v>227</v>
      </c>
      <c r="H1919">
        <v>8172</v>
      </c>
      <c r="I1919" t="s">
        <v>767</v>
      </c>
      <c r="J1919" t="s">
        <v>768</v>
      </c>
      <c r="K1919" t="s">
        <v>769</v>
      </c>
      <c r="L1919">
        <v>19821221</v>
      </c>
      <c r="M1919" t="s">
        <v>800</v>
      </c>
      <c r="N1919">
        <v>230026</v>
      </c>
      <c r="Q1919" t="s">
        <v>248</v>
      </c>
      <c r="S1919" t="s">
        <v>249</v>
      </c>
      <c r="T1919" t="s">
        <v>801</v>
      </c>
      <c r="U1919" t="s">
        <v>778</v>
      </c>
      <c r="V1919" t="s">
        <v>802</v>
      </c>
      <c r="W1919" t="s">
        <v>803</v>
      </c>
      <c r="X1919" t="s">
        <v>228</v>
      </c>
      <c r="Z1919" t="s">
        <v>229</v>
      </c>
      <c r="AG1919" t="s">
        <v>253</v>
      </c>
    </row>
    <row r="1920" spans="1:34">
      <c r="A1920" t="s">
        <v>806</v>
      </c>
      <c r="B1920">
        <v>2915421</v>
      </c>
      <c r="C1920" t="s">
        <v>804</v>
      </c>
      <c r="D1920" t="s">
        <v>805</v>
      </c>
      <c r="E1920" t="s">
        <v>242</v>
      </c>
      <c r="F1920">
        <v>23</v>
      </c>
      <c r="G1920" t="s">
        <v>227</v>
      </c>
      <c r="H1920">
        <v>8172</v>
      </c>
      <c r="I1920" t="s">
        <v>767</v>
      </c>
      <c r="J1920" t="s">
        <v>768</v>
      </c>
      <c r="K1920" t="s">
        <v>769</v>
      </c>
      <c r="L1920">
        <v>19840605</v>
      </c>
      <c r="M1920" t="s">
        <v>806</v>
      </c>
      <c r="N1920">
        <v>230026</v>
      </c>
      <c r="Q1920" t="s">
        <v>248</v>
      </c>
      <c r="S1920" t="s">
        <v>249</v>
      </c>
      <c r="T1920" t="s">
        <v>807</v>
      </c>
      <c r="U1920" t="s">
        <v>227</v>
      </c>
      <c r="V1920" t="s">
        <v>808</v>
      </c>
      <c r="W1920" t="s">
        <v>809</v>
      </c>
      <c r="X1920" t="s">
        <v>228</v>
      </c>
      <c r="Y1920" t="s">
        <v>810</v>
      </c>
      <c r="Z1920" t="s">
        <v>680</v>
      </c>
      <c r="AA1920">
        <v>9041827477</v>
      </c>
      <c r="AB1920" t="s">
        <v>227</v>
      </c>
      <c r="AD1920" t="s">
        <v>227</v>
      </c>
      <c r="AG1920" t="s">
        <v>253</v>
      </c>
    </row>
    <row r="1921" spans="1:35">
      <c r="B1921">
        <v>39468232</v>
      </c>
      <c r="C1921" t="s">
        <v>10195</v>
      </c>
      <c r="D1921" t="s">
        <v>10196</v>
      </c>
      <c r="E1921" t="s">
        <v>242</v>
      </c>
      <c r="F1921">
        <v>23</v>
      </c>
      <c r="G1921" t="s">
        <v>227</v>
      </c>
      <c r="H1921">
        <v>8172</v>
      </c>
      <c r="I1921" t="s">
        <v>767</v>
      </c>
      <c r="J1921" t="s">
        <v>768</v>
      </c>
      <c r="K1921" t="s">
        <v>769</v>
      </c>
      <c r="L1921">
        <v>19931021</v>
      </c>
      <c r="N1921">
        <v>230026</v>
      </c>
      <c r="Q1921" t="s">
        <v>248</v>
      </c>
      <c r="S1921" t="s">
        <v>249</v>
      </c>
      <c r="T1921" t="s">
        <v>1836</v>
      </c>
      <c r="U1921" t="s">
        <v>227</v>
      </c>
      <c r="V1921" t="s">
        <v>10197</v>
      </c>
      <c r="X1921" t="s">
        <v>228</v>
      </c>
      <c r="Z1921" t="s">
        <v>229</v>
      </c>
      <c r="AB1921" t="s">
        <v>227</v>
      </c>
      <c r="AD1921" t="s">
        <v>227</v>
      </c>
      <c r="AG1921" t="s">
        <v>253</v>
      </c>
    </row>
    <row r="1922" spans="1:35">
      <c r="A1922" t="s">
        <v>813</v>
      </c>
      <c r="B1922">
        <v>73695333</v>
      </c>
      <c r="C1922" t="s">
        <v>811</v>
      </c>
      <c r="D1922" t="s">
        <v>812</v>
      </c>
      <c r="E1922" t="s">
        <v>262</v>
      </c>
      <c r="F1922">
        <v>23</v>
      </c>
      <c r="G1922" t="s">
        <v>227</v>
      </c>
      <c r="H1922">
        <v>8172</v>
      </c>
      <c r="I1922" t="s">
        <v>767</v>
      </c>
      <c r="J1922" t="s">
        <v>768</v>
      </c>
      <c r="K1922" t="s">
        <v>769</v>
      </c>
      <c r="L1922">
        <v>19890428</v>
      </c>
      <c r="M1922" t="s">
        <v>813</v>
      </c>
      <c r="N1922">
        <v>230026</v>
      </c>
      <c r="Q1922" t="s">
        <v>248</v>
      </c>
      <c r="S1922" t="s">
        <v>249</v>
      </c>
      <c r="T1922" t="s">
        <v>814</v>
      </c>
      <c r="U1922" t="s">
        <v>227</v>
      </c>
      <c r="V1922" t="s">
        <v>815</v>
      </c>
      <c r="X1922" t="s">
        <v>228</v>
      </c>
      <c r="Z1922" t="s">
        <v>229</v>
      </c>
      <c r="AB1922" t="s">
        <v>227</v>
      </c>
      <c r="AD1922" t="s">
        <v>227</v>
      </c>
      <c r="AG1922" t="s">
        <v>253</v>
      </c>
    </row>
    <row r="1923" spans="1:35">
      <c r="B1923">
        <v>72099633</v>
      </c>
      <c r="C1923" t="s">
        <v>10198</v>
      </c>
      <c r="D1923" t="s">
        <v>10199</v>
      </c>
      <c r="E1923" t="s">
        <v>242</v>
      </c>
      <c r="F1923">
        <v>23</v>
      </c>
      <c r="G1923" t="s">
        <v>227</v>
      </c>
      <c r="H1923">
        <v>8172</v>
      </c>
      <c r="I1923" t="s">
        <v>767</v>
      </c>
      <c r="J1923" t="s">
        <v>768</v>
      </c>
      <c r="K1923" t="s">
        <v>769</v>
      </c>
      <c r="L1923">
        <v>19910522</v>
      </c>
      <c r="N1923">
        <v>230026</v>
      </c>
      <c r="Q1923" t="s">
        <v>248</v>
      </c>
      <c r="S1923" t="s">
        <v>249</v>
      </c>
      <c r="T1923" t="s">
        <v>10200</v>
      </c>
      <c r="U1923" t="s">
        <v>227</v>
      </c>
      <c r="V1923" t="s">
        <v>10201</v>
      </c>
      <c r="X1923" t="s">
        <v>228</v>
      </c>
      <c r="Z1923" t="s">
        <v>229</v>
      </c>
      <c r="AB1923" t="s">
        <v>227</v>
      </c>
      <c r="AC1923" t="s">
        <v>10202</v>
      </c>
      <c r="AD1923" t="s">
        <v>227</v>
      </c>
      <c r="AG1923" t="s">
        <v>253</v>
      </c>
    </row>
    <row r="1924" spans="1:35">
      <c r="A1924" t="s">
        <v>818</v>
      </c>
      <c r="B1924">
        <v>2915320</v>
      </c>
      <c r="C1924" t="s">
        <v>816</v>
      </c>
      <c r="D1924" t="s">
        <v>817</v>
      </c>
      <c r="E1924" t="s">
        <v>242</v>
      </c>
      <c r="F1924">
        <v>23</v>
      </c>
      <c r="G1924" t="s">
        <v>227</v>
      </c>
      <c r="H1924">
        <v>8172</v>
      </c>
      <c r="I1924" t="s">
        <v>767</v>
      </c>
      <c r="J1924" t="s">
        <v>768</v>
      </c>
      <c r="K1924" t="s">
        <v>769</v>
      </c>
      <c r="L1924">
        <v>19771116</v>
      </c>
      <c r="M1924" t="s">
        <v>818</v>
      </c>
      <c r="N1924">
        <v>230026</v>
      </c>
      <c r="Q1924" t="s">
        <v>248</v>
      </c>
      <c r="S1924" t="s">
        <v>249</v>
      </c>
      <c r="T1924" t="s">
        <v>819</v>
      </c>
      <c r="U1924" t="s">
        <v>227</v>
      </c>
      <c r="V1924" t="s">
        <v>820</v>
      </c>
      <c r="X1924" t="s">
        <v>228</v>
      </c>
      <c r="Z1924" t="s">
        <v>229</v>
      </c>
      <c r="AA1924">
        <v>9091283809</v>
      </c>
      <c r="AB1924" t="s">
        <v>227</v>
      </c>
      <c r="AD1924" t="s">
        <v>227</v>
      </c>
      <c r="AG1924" t="s">
        <v>253</v>
      </c>
    </row>
    <row r="1925" spans="1:35">
      <c r="A1925" t="s">
        <v>823</v>
      </c>
      <c r="B1925">
        <v>84906734</v>
      </c>
      <c r="C1925" t="s">
        <v>821</v>
      </c>
      <c r="D1925" t="s">
        <v>822</v>
      </c>
      <c r="E1925" t="s">
        <v>262</v>
      </c>
      <c r="F1925">
        <v>23</v>
      </c>
      <c r="G1925" t="s">
        <v>227</v>
      </c>
      <c r="H1925">
        <v>8172</v>
      </c>
      <c r="I1925" t="s">
        <v>767</v>
      </c>
      <c r="J1925" t="s">
        <v>768</v>
      </c>
      <c r="K1925" t="s">
        <v>769</v>
      </c>
      <c r="L1925">
        <v>19751123</v>
      </c>
      <c r="M1925" t="s">
        <v>823</v>
      </c>
      <c r="N1925">
        <v>230026</v>
      </c>
      <c r="Q1925" t="s">
        <v>248</v>
      </c>
      <c r="S1925" t="s">
        <v>249</v>
      </c>
      <c r="T1925" t="s">
        <v>824</v>
      </c>
      <c r="U1925" t="s">
        <v>227</v>
      </c>
      <c r="V1925" t="s">
        <v>825</v>
      </c>
      <c r="X1925" t="s">
        <v>228</v>
      </c>
      <c r="Z1925" t="s">
        <v>229</v>
      </c>
      <c r="AA1925" t="s">
        <v>826</v>
      </c>
      <c r="AB1925" t="s">
        <v>227</v>
      </c>
      <c r="AD1925" t="s">
        <v>227</v>
      </c>
      <c r="AG1925" t="s">
        <v>253</v>
      </c>
    </row>
    <row r="1926" spans="1:35">
      <c r="A1926" t="s">
        <v>829</v>
      </c>
      <c r="B1926">
        <v>55899137</v>
      </c>
      <c r="C1926" t="s">
        <v>827</v>
      </c>
      <c r="D1926" t="s">
        <v>828</v>
      </c>
      <c r="E1926" t="s">
        <v>242</v>
      </c>
      <c r="F1926">
        <v>23</v>
      </c>
      <c r="G1926" t="s">
        <v>227</v>
      </c>
      <c r="H1926">
        <v>8172</v>
      </c>
      <c r="I1926" t="s">
        <v>767</v>
      </c>
      <c r="J1926" t="s">
        <v>768</v>
      </c>
      <c r="K1926" t="s">
        <v>769</v>
      </c>
      <c r="L1926">
        <v>19820131</v>
      </c>
      <c r="M1926" t="s">
        <v>829</v>
      </c>
      <c r="N1926">
        <v>230026</v>
      </c>
      <c r="Q1926" t="s">
        <v>248</v>
      </c>
      <c r="S1926" t="s">
        <v>249</v>
      </c>
      <c r="T1926" t="s">
        <v>830</v>
      </c>
      <c r="U1926" t="s">
        <v>227</v>
      </c>
      <c r="V1926" t="s">
        <v>831</v>
      </c>
      <c r="W1926" t="s">
        <v>832</v>
      </c>
      <c r="X1926" t="s">
        <v>228</v>
      </c>
      <c r="Z1926" t="s">
        <v>229</v>
      </c>
      <c r="AB1926" t="s">
        <v>227</v>
      </c>
      <c r="AD1926" t="s">
        <v>227</v>
      </c>
      <c r="AG1926" t="s">
        <v>253</v>
      </c>
    </row>
    <row r="1927" spans="1:35">
      <c r="A1927" t="s">
        <v>835</v>
      </c>
      <c r="B1927">
        <v>2914016</v>
      </c>
      <c r="C1927" t="s">
        <v>833</v>
      </c>
      <c r="D1927" t="s">
        <v>834</v>
      </c>
      <c r="E1927" t="s">
        <v>242</v>
      </c>
      <c r="F1927">
        <v>23</v>
      </c>
      <c r="G1927" t="s">
        <v>227</v>
      </c>
      <c r="H1927">
        <v>8172</v>
      </c>
      <c r="I1927" t="s">
        <v>767</v>
      </c>
      <c r="J1927" t="s">
        <v>768</v>
      </c>
      <c r="K1927" t="s">
        <v>769</v>
      </c>
      <c r="L1927">
        <v>19610320</v>
      </c>
      <c r="M1927" t="s">
        <v>835</v>
      </c>
      <c r="N1927">
        <v>230026</v>
      </c>
      <c r="Q1927" t="s">
        <v>248</v>
      </c>
      <c r="S1927" t="s">
        <v>249</v>
      </c>
      <c r="T1927" t="s">
        <v>836</v>
      </c>
      <c r="U1927" t="s">
        <v>227</v>
      </c>
      <c r="V1927" t="s">
        <v>837</v>
      </c>
      <c r="X1927" t="s">
        <v>228</v>
      </c>
      <c r="Z1927" t="s">
        <v>229</v>
      </c>
      <c r="AA1927" t="s">
        <v>838</v>
      </c>
      <c r="AB1927" t="s">
        <v>227</v>
      </c>
      <c r="AD1927" t="s">
        <v>227</v>
      </c>
      <c r="AG1927" t="s">
        <v>253</v>
      </c>
    </row>
    <row r="1928" spans="1:35">
      <c r="A1928" t="s">
        <v>841</v>
      </c>
      <c r="B1928">
        <v>55898843</v>
      </c>
      <c r="C1928" t="s">
        <v>839</v>
      </c>
      <c r="D1928" t="s">
        <v>840</v>
      </c>
      <c r="E1928" t="s">
        <v>242</v>
      </c>
      <c r="F1928">
        <v>23</v>
      </c>
      <c r="G1928" t="s">
        <v>227</v>
      </c>
      <c r="H1928">
        <v>8172</v>
      </c>
      <c r="I1928" t="s">
        <v>767</v>
      </c>
      <c r="J1928" t="s">
        <v>768</v>
      </c>
      <c r="K1928" t="s">
        <v>769</v>
      </c>
      <c r="L1928">
        <v>19801204</v>
      </c>
      <c r="M1928" t="s">
        <v>841</v>
      </c>
      <c r="N1928">
        <v>230026</v>
      </c>
      <c r="Q1928" t="s">
        <v>248</v>
      </c>
      <c r="S1928" t="s">
        <v>249</v>
      </c>
      <c r="T1928" t="s">
        <v>842</v>
      </c>
      <c r="U1928" t="s">
        <v>227</v>
      </c>
      <c r="V1928" t="s">
        <v>843</v>
      </c>
      <c r="X1928" t="s">
        <v>228</v>
      </c>
      <c r="Z1928" t="s">
        <v>229</v>
      </c>
      <c r="AB1928" t="s">
        <v>844</v>
      </c>
      <c r="AD1928" t="s">
        <v>844</v>
      </c>
      <c r="AG1928" t="s">
        <v>253</v>
      </c>
      <c r="AH1928" t="s">
        <v>845</v>
      </c>
      <c r="AI1928" t="s">
        <v>846</v>
      </c>
    </row>
    <row r="1929" spans="1:35">
      <c r="A1929" t="s">
        <v>849</v>
      </c>
      <c r="B1929">
        <v>84697640</v>
      </c>
      <c r="C1929" t="s">
        <v>847</v>
      </c>
      <c r="D1929" t="s">
        <v>848</v>
      </c>
      <c r="E1929" t="s">
        <v>242</v>
      </c>
      <c r="F1929">
        <v>23</v>
      </c>
      <c r="G1929" t="s">
        <v>227</v>
      </c>
      <c r="H1929">
        <v>8172</v>
      </c>
      <c r="I1929" t="s">
        <v>767</v>
      </c>
      <c r="J1929" t="s">
        <v>768</v>
      </c>
      <c r="K1929" t="s">
        <v>769</v>
      </c>
      <c r="L1929">
        <v>19871227</v>
      </c>
      <c r="M1929" t="s">
        <v>849</v>
      </c>
      <c r="N1929">
        <v>230026</v>
      </c>
      <c r="Q1929" t="s">
        <v>248</v>
      </c>
      <c r="S1929" t="s">
        <v>249</v>
      </c>
      <c r="T1929" t="s">
        <v>850</v>
      </c>
      <c r="U1929" t="s">
        <v>227</v>
      </c>
      <c r="V1929" t="s">
        <v>851</v>
      </c>
      <c r="X1929" t="s">
        <v>228</v>
      </c>
      <c r="Z1929" t="s">
        <v>229</v>
      </c>
      <c r="AA1929" t="s">
        <v>852</v>
      </c>
      <c r="AB1929" t="s">
        <v>227</v>
      </c>
      <c r="AD1929" t="s">
        <v>227</v>
      </c>
      <c r="AG1929" t="s">
        <v>253</v>
      </c>
      <c r="AH1929" t="s">
        <v>227</v>
      </c>
    </row>
    <row r="1930" spans="1:35">
      <c r="A1930" t="s">
        <v>10203</v>
      </c>
      <c r="B1930">
        <v>2913924</v>
      </c>
      <c r="C1930" t="s">
        <v>10204</v>
      </c>
      <c r="D1930" t="s">
        <v>10205</v>
      </c>
      <c r="E1930" t="s">
        <v>242</v>
      </c>
      <c r="F1930">
        <v>23</v>
      </c>
      <c r="G1930" t="s">
        <v>227</v>
      </c>
      <c r="H1930">
        <v>8172</v>
      </c>
      <c r="I1930" t="s">
        <v>767</v>
      </c>
      <c r="J1930" t="s">
        <v>768</v>
      </c>
      <c r="K1930" t="s">
        <v>769</v>
      </c>
      <c r="L1930">
        <v>19550823</v>
      </c>
      <c r="M1930" t="s">
        <v>10203</v>
      </c>
      <c r="N1930">
        <v>230026</v>
      </c>
      <c r="Q1930" t="s">
        <v>248</v>
      </c>
      <c r="S1930" t="s">
        <v>249</v>
      </c>
      <c r="T1930" t="s">
        <v>10206</v>
      </c>
      <c r="U1930" t="s">
        <v>227</v>
      </c>
      <c r="V1930" t="s">
        <v>10207</v>
      </c>
      <c r="X1930" t="s">
        <v>228</v>
      </c>
      <c r="Z1930" t="s">
        <v>229</v>
      </c>
      <c r="AA1930" t="s">
        <v>10208</v>
      </c>
      <c r="AB1930" t="s">
        <v>227</v>
      </c>
      <c r="AD1930" t="s">
        <v>227</v>
      </c>
      <c r="AG1930" t="s">
        <v>253</v>
      </c>
    </row>
    <row r="1931" spans="1:35">
      <c r="A1931" t="s">
        <v>855</v>
      </c>
      <c r="B1931">
        <v>72753327</v>
      </c>
      <c r="C1931" t="s">
        <v>853</v>
      </c>
      <c r="D1931" t="s">
        <v>854</v>
      </c>
      <c r="E1931" t="s">
        <v>242</v>
      </c>
      <c r="F1931">
        <v>23</v>
      </c>
      <c r="G1931" t="s">
        <v>227</v>
      </c>
      <c r="H1931">
        <v>8172</v>
      </c>
      <c r="I1931" t="s">
        <v>767</v>
      </c>
      <c r="J1931" t="s">
        <v>768</v>
      </c>
      <c r="K1931" t="s">
        <v>769</v>
      </c>
      <c r="L1931">
        <v>19890904</v>
      </c>
      <c r="M1931" t="s">
        <v>855</v>
      </c>
      <c r="N1931">
        <v>230026</v>
      </c>
      <c r="Q1931" t="s">
        <v>248</v>
      </c>
      <c r="S1931" t="s">
        <v>249</v>
      </c>
      <c r="T1931" t="s">
        <v>856</v>
      </c>
      <c r="U1931" t="s">
        <v>227</v>
      </c>
      <c r="V1931" t="s">
        <v>857</v>
      </c>
      <c r="X1931" t="s">
        <v>228</v>
      </c>
      <c r="Z1931" t="s">
        <v>229</v>
      </c>
      <c r="AG1931" t="s">
        <v>253</v>
      </c>
    </row>
    <row r="1932" spans="1:35">
      <c r="B1932">
        <v>72096630</v>
      </c>
      <c r="C1932" t="s">
        <v>10209</v>
      </c>
      <c r="D1932" t="s">
        <v>10210</v>
      </c>
      <c r="E1932" t="s">
        <v>242</v>
      </c>
      <c r="F1932">
        <v>23</v>
      </c>
      <c r="G1932" t="s">
        <v>227</v>
      </c>
      <c r="H1932">
        <v>8172</v>
      </c>
      <c r="I1932" t="s">
        <v>767</v>
      </c>
      <c r="J1932" t="s">
        <v>768</v>
      </c>
      <c r="K1932" t="s">
        <v>769</v>
      </c>
      <c r="L1932">
        <v>19930716</v>
      </c>
      <c r="N1932">
        <v>230026</v>
      </c>
      <c r="Q1932" t="s">
        <v>248</v>
      </c>
      <c r="S1932" t="s">
        <v>249</v>
      </c>
      <c r="T1932" t="s">
        <v>9420</v>
      </c>
      <c r="U1932" t="s">
        <v>227</v>
      </c>
      <c r="V1932" t="s">
        <v>10211</v>
      </c>
      <c r="W1932" t="s">
        <v>10212</v>
      </c>
      <c r="X1932" t="s">
        <v>228</v>
      </c>
      <c r="Z1932" t="s">
        <v>229</v>
      </c>
      <c r="AB1932" t="s">
        <v>227</v>
      </c>
      <c r="AC1932" t="s">
        <v>2870</v>
      </c>
      <c r="AD1932" t="s">
        <v>227</v>
      </c>
      <c r="AG1932" t="s">
        <v>253</v>
      </c>
    </row>
    <row r="1933" spans="1:35">
      <c r="A1933" t="s">
        <v>10213</v>
      </c>
      <c r="B1933">
        <v>24995736</v>
      </c>
      <c r="C1933" t="s">
        <v>10214</v>
      </c>
      <c r="D1933" t="s">
        <v>10215</v>
      </c>
      <c r="E1933" t="s">
        <v>242</v>
      </c>
      <c r="F1933">
        <v>23</v>
      </c>
      <c r="G1933" t="s">
        <v>227</v>
      </c>
      <c r="H1933">
        <v>8172</v>
      </c>
      <c r="I1933" t="s">
        <v>767</v>
      </c>
      <c r="J1933" t="s">
        <v>768</v>
      </c>
      <c r="K1933" t="s">
        <v>769</v>
      </c>
      <c r="L1933">
        <v>19770220</v>
      </c>
      <c r="M1933" t="s">
        <v>10213</v>
      </c>
      <c r="N1933">
        <v>230026</v>
      </c>
      <c r="Q1933" t="s">
        <v>248</v>
      </c>
      <c r="S1933" t="s">
        <v>249</v>
      </c>
      <c r="T1933" t="s">
        <v>4116</v>
      </c>
      <c r="U1933" t="s">
        <v>227</v>
      </c>
      <c r="V1933" t="s">
        <v>10216</v>
      </c>
      <c r="X1933" t="s">
        <v>228</v>
      </c>
      <c r="Z1933" t="s">
        <v>229</v>
      </c>
      <c r="AA1933" t="s">
        <v>10217</v>
      </c>
      <c r="AG1933" t="s">
        <v>253</v>
      </c>
    </row>
    <row r="1934" spans="1:35">
      <c r="A1934" t="s">
        <v>860</v>
      </c>
      <c r="B1934">
        <v>96767540</v>
      </c>
      <c r="C1934" t="s">
        <v>858</v>
      </c>
      <c r="D1934" t="s">
        <v>859</v>
      </c>
      <c r="E1934" t="s">
        <v>262</v>
      </c>
      <c r="F1934">
        <v>23</v>
      </c>
      <c r="G1934" t="s">
        <v>227</v>
      </c>
      <c r="H1934">
        <v>8172</v>
      </c>
      <c r="I1934" t="s">
        <v>767</v>
      </c>
      <c r="J1934" t="s">
        <v>768</v>
      </c>
      <c r="K1934" t="s">
        <v>769</v>
      </c>
      <c r="L1934">
        <v>19851227</v>
      </c>
      <c r="M1934" t="s">
        <v>860</v>
      </c>
      <c r="N1934">
        <v>230026</v>
      </c>
      <c r="Q1934" t="s">
        <v>248</v>
      </c>
      <c r="S1934" t="s">
        <v>249</v>
      </c>
      <c r="T1934" t="s">
        <v>861</v>
      </c>
      <c r="U1934" t="s">
        <v>227</v>
      </c>
      <c r="V1934" t="s">
        <v>862</v>
      </c>
      <c r="X1934" t="s">
        <v>228</v>
      </c>
      <c r="Z1934" t="s">
        <v>229</v>
      </c>
      <c r="AB1934" t="s">
        <v>227</v>
      </c>
      <c r="AD1934" t="s">
        <v>227</v>
      </c>
      <c r="AG1934" t="s">
        <v>253</v>
      </c>
    </row>
    <row r="1935" spans="1:35">
      <c r="A1935" t="s">
        <v>865</v>
      </c>
      <c r="B1935">
        <v>2915522</v>
      </c>
      <c r="C1935" t="s">
        <v>863</v>
      </c>
      <c r="D1935" t="s">
        <v>864</v>
      </c>
      <c r="E1935" t="s">
        <v>242</v>
      </c>
      <c r="F1935">
        <v>23</v>
      </c>
      <c r="G1935" t="s">
        <v>227</v>
      </c>
      <c r="H1935">
        <v>8172</v>
      </c>
      <c r="I1935" t="s">
        <v>767</v>
      </c>
      <c r="J1935" t="s">
        <v>768</v>
      </c>
      <c r="K1935" t="s">
        <v>769</v>
      </c>
      <c r="L1935">
        <v>19820921</v>
      </c>
      <c r="M1935" t="s">
        <v>865</v>
      </c>
      <c r="N1935">
        <v>230026</v>
      </c>
      <c r="Q1935" t="s">
        <v>248</v>
      </c>
      <c r="S1935" t="s">
        <v>249</v>
      </c>
      <c r="T1935" t="s">
        <v>866</v>
      </c>
      <c r="U1935" t="s">
        <v>227</v>
      </c>
      <c r="V1935" t="s">
        <v>867</v>
      </c>
      <c r="X1935" t="s">
        <v>228</v>
      </c>
      <c r="Z1935" t="s">
        <v>229</v>
      </c>
      <c r="AA1935">
        <v>9091547288</v>
      </c>
      <c r="AB1935" t="s">
        <v>227</v>
      </c>
      <c r="AD1935" t="s">
        <v>227</v>
      </c>
      <c r="AG1935" t="s">
        <v>253</v>
      </c>
    </row>
    <row r="1936" spans="1:35">
      <c r="A1936" t="s">
        <v>870</v>
      </c>
      <c r="B1936">
        <v>84977742</v>
      </c>
      <c r="C1936" t="s">
        <v>868</v>
      </c>
      <c r="D1936" t="s">
        <v>869</v>
      </c>
      <c r="E1936" t="s">
        <v>262</v>
      </c>
      <c r="F1936">
        <v>23</v>
      </c>
      <c r="G1936" t="s">
        <v>227</v>
      </c>
      <c r="H1936">
        <v>8172</v>
      </c>
      <c r="I1936" t="s">
        <v>767</v>
      </c>
      <c r="J1936" t="s">
        <v>768</v>
      </c>
      <c r="K1936" t="s">
        <v>769</v>
      </c>
      <c r="L1936">
        <v>19751028</v>
      </c>
      <c r="M1936" t="s">
        <v>870</v>
      </c>
      <c r="N1936">
        <v>230026</v>
      </c>
      <c r="Q1936" t="s">
        <v>248</v>
      </c>
      <c r="S1936" t="s">
        <v>249</v>
      </c>
      <c r="T1936" t="s">
        <v>871</v>
      </c>
      <c r="U1936" t="s">
        <v>227</v>
      </c>
      <c r="V1936" t="s">
        <v>872</v>
      </c>
      <c r="W1936" t="s">
        <v>873</v>
      </c>
      <c r="X1936" t="s">
        <v>228</v>
      </c>
      <c r="Z1936" t="s">
        <v>229</v>
      </c>
      <c r="AA1936" t="s">
        <v>874</v>
      </c>
      <c r="AB1936" t="s">
        <v>227</v>
      </c>
      <c r="AD1936" t="s">
        <v>227</v>
      </c>
      <c r="AG1936" t="s">
        <v>253</v>
      </c>
    </row>
    <row r="1937" spans="1:35">
      <c r="A1937" t="s">
        <v>877</v>
      </c>
      <c r="B1937">
        <v>2915118</v>
      </c>
      <c r="C1937" t="s">
        <v>875</v>
      </c>
      <c r="D1937" t="s">
        <v>876</v>
      </c>
      <c r="E1937" t="s">
        <v>242</v>
      </c>
      <c r="F1937">
        <v>23</v>
      </c>
      <c r="G1937" t="s">
        <v>227</v>
      </c>
      <c r="H1937">
        <v>8172</v>
      </c>
      <c r="I1937" t="s">
        <v>767</v>
      </c>
      <c r="J1937" t="s">
        <v>768</v>
      </c>
      <c r="K1937" t="s">
        <v>769</v>
      </c>
      <c r="L1937">
        <v>19691110</v>
      </c>
      <c r="M1937" t="s">
        <v>877</v>
      </c>
      <c r="N1937">
        <v>230026</v>
      </c>
      <c r="Q1937" t="s">
        <v>248</v>
      </c>
      <c r="S1937" t="s">
        <v>249</v>
      </c>
      <c r="T1937" t="s">
        <v>878</v>
      </c>
      <c r="U1937" t="s">
        <v>560</v>
      </c>
      <c r="V1937" t="s">
        <v>879</v>
      </c>
      <c r="W1937" t="s">
        <v>880</v>
      </c>
      <c r="X1937" t="s">
        <v>228</v>
      </c>
      <c r="Z1937" t="s">
        <v>229</v>
      </c>
      <c r="AA1937">
        <v>8052649179</v>
      </c>
      <c r="AG1937" t="s">
        <v>253</v>
      </c>
    </row>
    <row r="1938" spans="1:35">
      <c r="A1938" t="s">
        <v>883</v>
      </c>
      <c r="B1938">
        <v>58170930</v>
      </c>
      <c r="C1938" t="s">
        <v>881</v>
      </c>
      <c r="D1938" t="s">
        <v>882</v>
      </c>
      <c r="E1938" t="s">
        <v>242</v>
      </c>
      <c r="F1938">
        <v>23</v>
      </c>
      <c r="G1938" t="s">
        <v>227</v>
      </c>
      <c r="H1938">
        <v>8172</v>
      </c>
      <c r="I1938" t="s">
        <v>767</v>
      </c>
      <c r="J1938" t="s">
        <v>768</v>
      </c>
      <c r="K1938" t="s">
        <v>769</v>
      </c>
      <c r="L1938">
        <v>19830927</v>
      </c>
      <c r="M1938" t="s">
        <v>883</v>
      </c>
      <c r="N1938">
        <v>230026</v>
      </c>
      <c r="Q1938" t="s">
        <v>248</v>
      </c>
      <c r="S1938" t="s">
        <v>249</v>
      </c>
      <c r="T1938" t="s">
        <v>884</v>
      </c>
      <c r="U1938" t="s">
        <v>227</v>
      </c>
      <c r="V1938" t="s">
        <v>885</v>
      </c>
      <c r="W1938" t="s">
        <v>886</v>
      </c>
      <c r="X1938" t="s">
        <v>228</v>
      </c>
      <c r="Z1938" t="s">
        <v>229</v>
      </c>
      <c r="AA1938">
        <v>9016280475</v>
      </c>
      <c r="AB1938" t="s">
        <v>265</v>
      </c>
      <c r="AD1938" t="s">
        <v>265</v>
      </c>
      <c r="AG1938" t="s">
        <v>253</v>
      </c>
    </row>
    <row r="1939" spans="1:35">
      <c r="A1939" t="s">
        <v>889</v>
      </c>
      <c r="B1939">
        <v>2914521</v>
      </c>
      <c r="C1939" t="s">
        <v>887</v>
      </c>
      <c r="D1939" t="s">
        <v>888</v>
      </c>
      <c r="E1939" t="s">
        <v>242</v>
      </c>
      <c r="F1939">
        <v>23</v>
      </c>
      <c r="G1939" t="s">
        <v>227</v>
      </c>
      <c r="H1939">
        <v>8172</v>
      </c>
      <c r="I1939" t="s">
        <v>767</v>
      </c>
      <c r="J1939" t="s">
        <v>768</v>
      </c>
      <c r="K1939" t="s">
        <v>769</v>
      </c>
      <c r="L1939">
        <v>19530205</v>
      </c>
      <c r="M1939" t="s">
        <v>889</v>
      </c>
      <c r="N1939">
        <v>230026</v>
      </c>
      <c r="Q1939" t="s">
        <v>248</v>
      </c>
      <c r="S1939" t="s">
        <v>249</v>
      </c>
      <c r="T1939" t="s">
        <v>890</v>
      </c>
      <c r="U1939" t="s">
        <v>227</v>
      </c>
      <c r="V1939" t="s">
        <v>891</v>
      </c>
      <c r="X1939" t="s">
        <v>228</v>
      </c>
      <c r="Z1939" t="s">
        <v>229</v>
      </c>
      <c r="AA1939" t="s">
        <v>892</v>
      </c>
      <c r="AB1939" t="s">
        <v>227</v>
      </c>
      <c r="AD1939" t="s">
        <v>227</v>
      </c>
      <c r="AG1939" t="s">
        <v>253</v>
      </c>
    </row>
    <row r="1940" spans="1:35">
      <c r="A1940" t="s">
        <v>895</v>
      </c>
      <c r="B1940">
        <v>2914319</v>
      </c>
      <c r="C1940" t="s">
        <v>893</v>
      </c>
      <c r="D1940" t="s">
        <v>894</v>
      </c>
      <c r="E1940" t="s">
        <v>242</v>
      </c>
      <c r="F1940">
        <v>23</v>
      </c>
      <c r="G1940" t="s">
        <v>227</v>
      </c>
      <c r="H1940">
        <v>8172</v>
      </c>
      <c r="I1940" t="s">
        <v>767</v>
      </c>
      <c r="J1940" t="s">
        <v>768</v>
      </c>
      <c r="K1940" t="s">
        <v>769</v>
      </c>
      <c r="L1940">
        <v>19640320</v>
      </c>
      <c r="M1940" t="s">
        <v>895</v>
      </c>
      <c r="N1940">
        <v>230026</v>
      </c>
      <c r="Q1940" t="s">
        <v>248</v>
      </c>
      <c r="S1940" t="s">
        <v>249</v>
      </c>
      <c r="T1940" t="s">
        <v>896</v>
      </c>
      <c r="U1940" t="s">
        <v>227</v>
      </c>
      <c r="V1940" t="s">
        <v>897</v>
      </c>
      <c r="X1940" t="s">
        <v>228</v>
      </c>
      <c r="Z1940" t="s">
        <v>229</v>
      </c>
      <c r="AA1940" t="s">
        <v>898</v>
      </c>
      <c r="AB1940" t="s">
        <v>227</v>
      </c>
      <c r="AD1940" t="s">
        <v>227</v>
      </c>
      <c r="AG1940" t="s">
        <v>253</v>
      </c>
    </row>
    <row r="1941" spans="1:35">
      <c r="A1941" t="s">
        <v>901</v>
      </c>
      <c r="B1941">
        <v>2915219</v>
      </c>
      <c r="C1941" t="s">
        <v>899</v>
      </c>
      <c r="D1941" t="s">
        <v>900</v>
      </c>
      <c r="E1941" t="s">
        <v>262</v>
      </c>
      <c r="F1941">
        <v>23</v>
      </c>
      <c r="G1941" t="s">
        <v>227</v>
      </c>
      <c r="H1941">
        <v>8172</v>
      </c>
      <c r="I1941" t="s">
        <v>767</v>
      </c>
      <c r="J1941" t="s">
        <v>768</v>
      </c>
      <c r="K1941" t="s">
        <v>769</v>
      </c>
      <c r="L1941">
        <v>19690505</v>
      </c>
      <c r="M1941" t="s">
        <v>901</v>
      </c>
      <c r="N1941">
        <v>230026</v>
      </c>
      <c r="Q1941" t="s">
        <v>248</v>
      </c>
      <c r="S1941" t="s">
        <v>249</v>
      </c>
      <c r="T1941" t="s">
        <v>896</v>
      </c>
      <c r="U1941" t="s">
        <v>227</v>
      </c>
      <c r="V1941" t="s">
        <v>897</v>
      </c>
      <c r="X1941" t="s">
        <v>228</v>
      </c>
      <c r="Z1941" t="s">
        <v>229</v>
      </c>
      <c r="AA1941" t="s">
        <v>898</v>
      </c>
      <c r="AG1941" t="s">
        <v>253</v>
      </c>
    </row>
    <row r="1942" spans="1:35">
      <c r="A1942" t="s">
        <v>904</v>
      </c>
      <c r="B1942">
        <v>96767641</v>
      </c>
      <c r="C1942" t="s">
        <v>902</v>
      </c>
      <c r="D1942" t="s">
        <v>903</v>
      </c>
      <c r="E1942" t="s">
        <v>262</v>
      </c>
      <c r="F1942">
        <v>23</v>
      </c>
      <c r="G1942" t="s">
        <v>227</v>
      </c>
      <c r="H1942">
        <v>8172</v>
      </c>
      <c r="I1942" t="s">
        <v>767</v>
      </c>
      <c r="J1942" t="s">
        <v>768</v>
      </c>
      <c r="K1942" t="s">
        <v>769</v>
      </c>
      <c r="L1942">
        <v>19640405</v>
      </c>
      <c r="M1942" t="s">
        <v>904</v>
      </c>
      <c r="N1942">
        <v>230026</v>
      </c>
      <c r="Q1942" t="s">
        <v>248</v>
      </c>
      <c r="S1942" t="s">
        <v>249</v>
      </c>
      <c r="T1942" t="s">
        <v>905</v>
      </c>
      <c r="U1942" t="s">
        <v>227</v>
      </c>
      <c r="V1942" t="s">
        <v>906</v>
      </c>
      <c r="X1942" t="s">
        <v>228</v>
      </c>
      <c r="Z1942" t="s">
        <v>229</v>
      </c>
      <c r="AB1942" t="s">
        <v>227</v>
      </c>
      <c r="AD1942" t="s">
        <v>227</v>
      </c>
      <c r="AG1942" t="s">
        <v>253</v>
      </c>
    </row>
    <row r="1943" spans="1:35">
      <c r="A1943" t="s">
        <v>909</v>
      </c>
      <c r="B1943">
        <v>58185532</v>
      </c>
      <c r="C1943" t="s">
        <v>907</v>
      </c>
      <c r="D1943" t="s">
        <v>908</v>
      </c>
      <c r="E1943" t="s">
        <v>242</v>
      </c>
      <c r="F1943">
        <v>23</v>
      </c>
      <c r="G1943" t="s">
        <v>227</v>
      </c>
      <c r="H1943">
        <v>8172</v>
      </c>
      <c r="I1943" t="s">
        <v>767</v>
      </c>
      <c r="J1943" t="s">
        <v>768</v>
      </c>
      <c r="K1943" t="s">
        <v>769</v>
      </c>
      <c r="L1943">
        <v>19771217</v>
      </c>
      <c r="M1943" t="s">
        <v>909</v>
      </c>
      <c r="N1943">
        <v>230026</v>
      </c>
      <c r="Q1943" t="s">
        <v>248</v>
      </c>
      <c r="S1943" t="s">
        <v>249</v>
      </c>
      <c r="T1943" t="s">
        <v>910</v>
      </c>
      <c r="U1943" t="s">
        <v>227</v>
      </c>
      <c r="V1943" t="s">
        <v>911</v>
      </c>
      <c r="W1943">
        <v>42375</v>
      </c>
      <c r="X1943" t="s">
        <v>228</v>
      </c>
      <c r="Z1943" t="s">
        <v>229</v>
      </c>
      <c r="AA1943" t="s">
        <v>912</v>
      </c>
      <c r="AB1943" t="s">
        <v>265</v>
      </c>
      <c r="AD1943" t="s">
        <v>265</v>
      </c>
      <c r="AG1943" t="s">
        <v>253</v>
      </c>
    </row>
    <row r="1944" spans="1:35">
      <c r="A1944" t="s">
        <v>915</v>
      </c>
      <c r="B1944">
        <v>24809730</v>
      </c>
      <c r="C1944" t="s">
        <v>913</v>
      </c>
      <c r="D1944" t="s">
        <v>914</v>
      </c>
      <c r="E1944" t="s">
        <v>262</v>
      </c>
      <c r="F1944">
        <v>23</v>
      </c>
      <c r="G1944" t="s">
        <v>227</v>
      </c>
      <c r="H1944">
        <v>8172</v>
      </c>
      <c r="I1944" t="s">
        <v>767</v>
      </c>
      <c r="J1944" t="s">
        <v>768</v>
      </c>
      <c r="K1944" t="s">
        <v>769</v>
      </c>
      <c r="L1944">
        <v>19851116</v>
      </c>
      <c r="M1944" t="s">
        <v>915</v>
      </c>
      <c r="N1944">
        <v>230026</v>
      </c>
      <c r="Q1944" t="s">
        <v>248</v>
      </c>
      <c r="S1944" t="s">
        <v>249</v>
      </c>
      <c r="T1944" t="s">
        <v>916</v>
      </c>
      <c r="U1944" t="s">
        <v>227</v>
      </c>
      <c r="V1944" t="s">
        <v>917</v>
      </c>
      <c r="W1944" t="s">
        <v>918</v>
      </c>
      <c r="X1944" t="s">
        <v>228</v>
      </c>
      <c r="Z1944" t="s">
        <v>229</v>
      </c>
      <c r="AA1944">
        <v>9039540810</v>
      </c>
      <c r="AB1944" t="s">
        <v>227</v>
      </c>
      <c r="AD1944" t="s">
        <v>227</v>
      </c>
      <c r="AG1944" t="s">
        <v>253</v>
      </c>
    </row>
    <row r="1945" spans="1:35">
      <c r="A1945" t="s">
        <v>921</v>
      </c>
      <c r="B1945">
        <v>24880729</v>
      </c>
      <c r="C1945" t="s">
        <v>919</v>
      </c>
      <c r="D1945" t="s">
        <v>920</v>
      </c>
      <c r="E1945" t="s">
        <v>242</v>
      </c>
      <c r="F1945">
        <v>23</v>
      </c>
      <c r="G1945" t="s">
        <v>227</v>
      </c>
      <c r="H1945">
        <v>8172</v>
      </c>
      <c r="I1945" t="s">
        <v>767</v>
      </c>
      <c r="J1945" t="s">
        <v>768</v>
      </c>
      <c r="K1945" t="s">
        <v>769</v>
      </c>
      <c r="L1945">
        <v>19741108</v>
      </c>
      <c r="M1945" t="s">
        <v>921</v>
      </c>
      <c r="N1945">
        <v>230026</v>
      </c>
      <c r="Q1945" t="s">
        <v>248</v>
      </c>
      <c r="S1945" t="s">
        <v>249</v>
      </c>
      <c r="T1945" t="s">
        <v>922</v>
      </c>
      <c r="U1945" t="s">
        <v>227</v>
      </c>
      <c r="V1945" t="s">
        <v>923</v>
      </c>
      <c r="W1945" t="s">
        <v>924</v>
      </c>
      <c r="X1945" t="s">
        <v>228</v>
      </c>
      <c r="Z1945" t="s">
        <v>229</v>
      </c>
      <c r="AA1945" t="s">
        <v>925</v>
      </c>
      <c r="AB1945" t="s">
        <v>227</v>
      </c>
      <c r="AD1945" t="s">
        <v>227</v>
      </c>
      <c r="AG1945" t="s">
        <v>253</v>
      </c>
    </row>
    <row r="1946" spans="1:35">
      <c r="A1946" t="s">
        <v>928</v>
      </c>
      <c r="B1946">
        <v>2914824</v>
      </c>
      <c r="C1946" t="s">
        <v>926</v>
      </c>
      <c r="D1946" t="s">
        <v>927</v>
      </c>
      <c r="E1946" t="s">
        <v>242</v>
      </c>
      <c r="F1946">
        <v>23</v>
      </c>
      <c r="G1946" t="s">
        <v>227</v>
      </c>
      <c r="H1946">
        <v>8172</v>
      </c>
      <c r="I1946" t="s">
        <v>767</v>
      </c>
      <c r="J1946" t="s">
        <v>768</v>
      </c>
      <c r="K1946" t="s">
        <v>769</v>
      </c>
      <c r="L1946">
        <v>19580318</v>
      </c>
      <c r="M1946" t="s">
        <v>928</v>
      </c>
      <c r="N1946">
        <v>230026</v>
      </c>
      <c r="Q1946" t="s">
        <v>248</v>
      </c>
      <c r="S1946" t="s">
        <v>249</v>
      </c>
      <c r="T1946" t="s">
        <v>929</v>
      </c>
      <c r="U1946" t="s">
        <v>227</v>
      </c>
      <c r="V1946" t="s">
        <v>930</v>
      </c>
      <c r="X1946" t="s">
        <v>228</v>
      </c>
      <c r="Z1946" t="s">
        <v>229</v>
      </c>
      <c r="AB1946" t="s">
        <v>227</v>
      </c>
      <c r="AD1946" t="s">
        <v>227</v>
      </c>
      <c r="AG1946" t="s">
        <v>253</v>
      </c>
    </row>
    <row r="1947" spans="1:35">
      <c r="A1947" t="s">
        <v>935</v>
      </c>
      <c r="B1947">
        <v>3097322</v>
      </c>
      <c r="C1947" t="s">
        <v>931</v>
      </c>
      <c r="D1947" t="s">
        <v>932</v>
      </c>
      <c r="E1947" t="s">
        <v>242</v>
      </c>
      <c r="F1947">
        <v>23</v>
      </c>
      <c r="G1947" t="s">
        <v>227</v>
      </c>
      <c r="H1947">
        <v>8180</v>
      </c>
      <c r="I1947" t="s">
        <v>933</v>
      </c>
      <c r="J1947" t="s">
        <v>934</v>
      </c>
      <c r="K1947" t="s">
        <v>933</v>
      </c>
      <c r="L1947">
        <v>19870221</v>
      </c>
      <c r="M1947" t="s">
        <v>935</v>
      </c>
      <c r="N1947">
        <v>230036</v>
      </c>
      <c r="Q1947" t="s">
        <v>248</v>
      </c>
      <c r="S1947" t="s">
        <v>249</v>
      </c>
      <c r="T1947" t="s">
        <v>671</v>
      </c>
      <c r="U1947" t="s">
        <v>227</v>
      </c>
      <c r="V1947" t="s">
        <v>936</v>
      </c>
      <c r="X1947" t="s">
        <v>228</v>
      </c>
      <c r="Z1947" t="s">
        <v>229</v>
      </c>
      <c r="AB1947" t="s">
        <v>937</v>
      </c>
      <c r="AD1947" t="s">
        <v>937</v>
      </c>
      <c r="AF1947" t="s">
        <v>938</v>
      </c>
      <c r="AG1947" t="s">
        <v>939</v>
      </c>
      <c r="AH1947" t="s">
        <v>940</v>
      </c>
      <c r="AI1947" t="s">
        <v>941</v>
      </c>
    </row>
    <row r="1948" spans="1:35">
      <c r="A1948" t="s">
        <v>944</v>
      </c>
      <c r="B1948">
        <v>2919223</v>
      </c>
      <c r="C1948" t="s">
        <v>942</v>
      </c>
      <c r="D1948" t="s">
        <v>943</v>
      </c>
      <c r="E1948" t="s">
        <v>242</v>
      </c>
      <c r="F1948">
        <v>23</v>
      </c>
      <c r="G1948" t="s">
        <v>227</v>
      </c>
      <c r="H1948">
        <v>8180</v>
      </c>
      <c r="I1948" t="s">
        <v>933</v>
      </c>
      <c r="J1948" t="s">
        <v>934</v>
      </c>
      <c r="K1948" t="s">
        <v>933</v>
      </c>
      <c r="L1948">
        <v>19861214</v>
      </c>
      <c r="M1948" t="s">
        <v>944</v>
      </c>
      <c r="N1948">
        <v>230036</v>
      </c>
      <c r="Q1948" t="s">
        <v>248</v>
      </c>
      <c r="S1948" t="s">
        <v>249</v>
      </c>
      <c r="T1948" t="s">
        <v>671</v>
      </c>
      <c r="U1948" t="s">
        <v>227</v>
      </c>
      <c r="V1948" t="s">
        <v>936</v>
      </c>
      <c r="X1948" t="s">
        <v>228</v>
      </c>
      <c r="Z1948" t="s">
        <v>229</v>
      </c>
      <c r="AB1948" t="s">
        <v>945</v>
      </c>
      <c r="AD1948" t="s">
        <v>945</v>
      </c>
      <c r="AF1948" t="s">
        <v>938</v>
      </c>
      <c r="AG1948" t="s">
        <v>939</v>
      </c>
      <c r="AH1948" t="s">
        <v>940</v>
      </c>
      <c r="AI1948" t="s">
        <v>941</v>
      </c>
    </row>
    <row r="1949" spans="1:35">
      <c r="A1949" t="s">
        <v>948</v>
      </c>
      <c r="B1949">
        <v>72940123</v>
      </c>
      <c r="C1949" t="s">
        <v>946</v>
      </c>
      <c r="D1949" t="s">
        <v>947</v>
      </c>
      <c r="E1949" t="s">
        <v>242</v>
      </c>
      <c r="F1949">
        <v>23</v>
      </c>
      <c r="G1949" t="s">
        <v>227</v>
      </c>
      <c r="H1949">
        <v>8180</v>
      </c>
      <c r="I1949" t="s">
        <v>933</v>
      </c>
      <c r="J1949" t="s">
        <v>934</v>
      </c>
      <c r="K1949" t="s">
        <v>933</v>
      </c>
      <c r="L1949">
        <v>19951117</v>
      </c>
      <c r="M1949" t="s">
        <v>948</v>
      </c>
      <c r="N1949">
        <v>230036</v>
      </c>
      <c r="Q1949" t="s">
        <v>248</v>
      </c>
      <c r="S1949" t="s">
        <v>249</v>
      </c>
      <c r="T1949" t="s">
        <v>671</v>
      </c>
      <c r="U1949" t="s">
        <v>227</v>
      </c>
      <c r="V1949" t="s">
        <v>936</v>
      </c>
      <c r="X1949" t="s">
        <v>228</v>
      </c>
      <c r="Z1949" t="s">
        <v>229</v>
      </c>
      <c r="AB1949" t="s">
        <v>949</v>
      </c>
      <c r="AD1949" t="s">
        <v>949</v>
      </c>
      <c r="AF1949" t="s">
        <v>938</v>
      </c>
      <c r="AG1949" t="s">
        <v>939</v>
      </c>
      <c r="AH1949" t="s">
        <v>940</v>
      </c>
      <c r="AI1949" t="s">
        <v>941</v>
      </c>
    </row>
    <row r="1950" spans="1:35">
      <c r="A1950" t="s">
        <v>952</v>
      </c>
      <c r="B1950">
        <v>2424517</v>
      </c>
      <c r="C1950" t="s">
        <v>950</v>
      </c>
      <c r="D1950" t="s">
        <v>951</v>
      </c>
      <c r="E1950" t="s">
        <v>242</v>
      </c>
      <c r="F1950">
        <v>23</v>
      </c>
      <c r="G1950" t="s">
        <v>227</v>
      </c>
      <c r="H1950">
        <v>8180</v>
      </c>
      <c r="I1950" t="s">
        <v>933</v>
      </c>
      <c r="J1950" t="s">
        <v>934</v>
      </c>
      <c r="K1950" t="s">
        <v>933</v>
      </c>
      <c r="L1950">
        <v>19610227</v>
      </c>
      <c r="M1950" t="s">
        <v>952</v>
      </c>
      <c r="N1950">
        <v>230036</v>
      </c>
      <c r="Q1950" t="s">
        <v>248</v>
      </c>
      <c r="S1950" t="s">
        <v>249</v>
      </c>
      <c r="T1950" t="s">
        <v>671</v>
      </c>
      <c r="U1950" t="s">
        <v>227</v>
      </c>
      <c r="V1950" t="s">
        <v>953</v>
      </c>
      <c r="X1950" t="s">
        <v>228</v>
      </c>
      <c r="Z1950" t="s">
        <v>229</v>
      </c>
      <c r="AB1950" t="s">
        <v>564</v>
      </c>
      <c r="AD1950" t="s">
        <v>564</v>
      </c>
      <c r="AF1950" t="s">
        <v>938</v>
      </c>
      <c r="AG1950" t="s">
        <v>939</v>
      </c>
      <c r="AH1950" t="s">
        <v>954</v>
      </c>
      <c r="AI1950" t="s">
        <v>941</v>
      </c>
    </row>
    <row r="1951" spans="1:35">
      <c r="A1951" t="s">
        <v>957</v>
      </c>
      <c r="B1951">
        <v>2918525</v>
      </c>
      <c r="C1951" t="s">
        <v>955</v>
      </c>
      <c r="D1951" t="s">
        <v>956</v>
      </c>
      <c r="E1951" t="s">
        <v>242</v>
      </c>
      <c r="F1951">
        <v>23</v>
      </c>
      <c r="G1951" t="s">
        <v>227</v>
      </c>
      <c r="H1951">
        <v>8180</v>
      </c>
      <c r="I1951" t="s">
        <v>933</v>
      </c>
      <c r="J1951" t="s">
        <v>934</v>
      </c>
      <c r="K1951" t="s">
        <v>933</v>
      </c>
      <c r="L1951">
        <v>19580726</v>
      </c>
      <c r="M1951" t="s">
        <v>957</v>
      </c>
      <c r="N1951">
        <v>230036</v>
      </c>
      <c r="Q1951" t="s">
        <v>248</v>
      </c>
      <c r="S1951" t="s">
        <v>249</v>
      </c>
      <c r="T1951" t="s">
        <v>671</v>
      </c>
      <c r="U1951" t="s">
        <v>227</v>
      </c>
      <c r="V1951" t="s">
        <v>936</v>
      </c>
      <c r="X1951" t="s">
        <v>228</v>
      </c>
      <c r="Z1951" t="s">
        <v>229</v>
      </c>
      <c r="AB1951" t="s">
        <v>958</v>
      </c>
      <c r="AD1951" t="s">
        <v>958</v>
      </c>
      <c r="AF1951" t="s">
        <v>938</v>
      </c>
      <c r="AG1951" t="s">
        <v>939</v>
      </c>
      <c r="AH1951" t="s">
        <v>940</v>
      </c>
      <c r="AI1951" t="s">
        <v>941</v>
      </c>
    </row>
    <row r="1952" spans="1:35">
      <c r="A1952" t="s">
        <v>961</v>
      </c>
      <c r="B1952">
        <v>84959136</v>
      </c>
      <c r="C1952" t="s">
        <v>959</v>
      </c>
      <c r="D1952" t="s">
        <v>960</v>
      </c>
      <c r="E1952" t="s">
        <v>242</v>
      </c>
      <c r="F1952">
        <v>23</v>
      </c>
      <c r="G1952" t="s">
        <v>227</v>
      </c>
      <c r="H1952">
        <v>8180</v>
      </c>
      <c r="I1952" t="s">
        <v>933</v>
      </c>
      <c r="J1952" t="s">
        <v>934</v>
      </c>
      <c r="K1952" t="s">
        <v>933</v>
      </c>
      <c r="L1952">
        <v>19960402</v>
      </c>
      <c r="M1952" t="s">
        <v>961</v>
      </c>
      <c r="N1952">
        <v>230036</v>
      </c>
      <c r="Q1952" t="s">
        <v>248</v>
      </c>
      <c r="S1952" t="s">
        <v>249</v>
      </c>
      <c r="T1952" t="s">
        <v>671</v>
      </c>
      <c r="U1952" t="s">
        <v>227</v>
      </c>
      <c r="V1952" t="s">
        <v>936</v>
      </c>
      <c r="X1952" t="s">
        <v>228</v>
      </c>
      <c r="Z1952" t="s">
        <v>229</v>
      </c>
      <c r="AB1952" t="s">
        <v>962</v>
      </c>
      <c r="AD1952" t="s">
        <v>962</v>
      </c>
      <c r="AF1952" t="s">
        <v>938</v>
      </c>
      <c r="AG1952" t="s">
        <v>939</v>
      </c>
      <c r="AH1952" t="s">
        <v>940</v>
      </c>
      <c r="AI1952">
        <v>526042752</v>
      </c>
    </row>
    <row r="1953" spans="1:35">
      <c r="A1953" t="s">
        <v>965</v>
      </c>
      <c r="B1953">
        <v>71771528</v>
      </c>
      <c r="C1953" t="s">
        <v>963</v>
      </c>
      <c r="D1953" t="s">
        <v>964</v>
      </c>
      <c r="E1953" t="s">
        <v>242</v>
      </c>
      <c r="F1953">
        <v>23</v>
      </c>
      <c r="G1953" t="s">
        <v>227</v>
      </c>
      <c r="H1953">
        <v>8180</v>
      </c>
      <c r="I1953" t="s">
        <v>933</v>
      </c>
      <c r="J1953" t="s">
        <v>934</v>
      </c>
      <c r="K1953" t="s">
        <v>933</v>
      </c>
      <c r="L1953">
        <v>19930323</v>
      </c>
      <c r="M1953" t="s">
        <v>965</v>
      </c>
      <c r="N1953">
        <v>230036</v>
      </c>
      <c r="Q1953" t="s">
        <v>248</v>
      </c>
      <c r="S1953" t="s">
        <v>249</v>
      </c>
      <c r="T1953" t="s">
        <v>671</v>
      </c>
      <c r="U1953" t="s">
        <v>227</v>
      </c>
      <c r="V1953" t="s">
        <v>936</v>
      </c>
      <c r="X1953" t="s">
        <v>228</v>
      </c>
      <c r="Z1953" t="s">
        <v>229</v>
      </c>
      <c r="AB1953" t="s">
        <v>439</v>
      </c>
      <c r="AC1953" t="s">
        <v>966</v>
      </c>
      <c r="AD1953" t="s">
        <v>439</v>
      </c>
      <c r="AF1953" t="s">
        <v>938</v>
      </c>
      <c r="AG1953" t="s">
        <v>939</v>
      </c>
      <c r="AH1953" t="s">
        <v>940</v>
      </c>
      <c r="AI1953">
        <v>526042752</v>
      </c>
    </row>
    <row r="1954" spans="1:35">
      <c r="A1954" t="s">
        <v>969</v>
      </c>
      <c r="B1954">
        <v>96878644</v>
      </c>
      <c r="C1954" t="s">
        <v>967</v>
      </c>
      <c r="D1954" t="s">
        <v>968</v>
      </c>
      <c r="E1954" t="s">
        <v>242</v>
      </c>
      <c r="F1954">
        <v>23</v>
      </c>
      <c r="G1954" t="s">
        <v>227</v>
      </c>
      <c r="H1954">
        <v>8180</v>
      </c>
      <c r="I1954" t="s">
        <v>933</v>
      </c>
      <c r="J1954" t="s">
        <v>934</v>
      </c>
      <c r="K1954" t="s">
        <v>933</v>
      </c>
      <c r="L1954">
        <v>19951129</v>
      </c>
      <c r="M1954" t="s">
        <v>969</v>
      </c>
      <c r="N1954">
        <v>230036</v>
      </c>
      <c r="Q1954" t="s">
        <v>248</v>
      </c>
      <c r="S1954" t="s">
        <v>249</v>
      </c>
      <c r="T1954" t="s">
        <v>939</v>
      </c>
      <c r="U1954" t="s">
        <v>227</v>
      </c>
      <c r="V1954" t="s">
        <v>970</v>
      </c>
      <c r="X1954" t="s">
        <v>228</v>
      </c>
      <c r="Z1954" t="s">
        <v>229</v>
      </c>
      <c r="AB1954" t="s">
        <v>971</v>
      </c>
      <c r="AD1954" t="s">
        <v>971</v>
      </c>
      <c r="AF1954" t="s">
        <v>938</v>
      </c>
      <c r="AG1954" t="s">
        <v>939</v>
      </c>
      <c r="AH1954" t="s">
        <v>940</v>
      </c>
      <c r="AI1954" t="s">
        <v>941</v>
      </c>
    </row>
    <row r="1955" spans="1:35">
      <c r="A1955" t="s">
        <v>974</v>
      </c>
      <c r="B1955">
        <v>15327725</v>
      </c>
      <c r="C1955" t="s">
        <v>972</v>
      </c>
      <c r="D1955" t="s">
        <v>973</v>
      </c>
      <c r="E1955" t="s">
        <v>242</v>
      </c>
      <c r="F1955">
        <v>23</v>
      </c>
      <c r="G1955" t="s">
        <v>227</v>
      </c>
      <c r="H1955">
        <v>8180</v>
      </c>
      <c r="I1955" t="s">
        <v>933</v>
      </c>
      <c r="J1955" t="s">
        <v>934</v>
      </c>
      <c r="K1955" t="s">
        <v>933</v>
      </c>
      <c r="L1955">
        <v>19931018</v>
      </c>
      <c r="M1955" t="s">
        <v>974</v>
      </c>
      <c r="N1955">
        <v>230036</v>
      </c>
      <c r="Q1955" t="s">
        <v>248</v>
      </c>
      <c r="S1955" t="s">
        <v>249</v>
      </c>
      <c r="T1955" t="s">
        <v>939</v>
      </c>
      <c r="U1955" t="s">
        <v>227</v>
      </c>
      <c r="V1955" t="s">
        <v>970</v>
      </c>
      <c r="X1955" t="s">
        <v>228</v>
      </c>
      <c r="Z1955" t="s">
        <v>229</v>
      </c>
      <c r="AB1955" t="s">
        <v>539</v>
      </c>
      <c r="AC1955" t="s">
        <v>975</v>
      </c>
      <c r="AD1955" t="s">
        <v>539</v>
      </c>
      <c r="AF1955" t="s">
        <v>938</v>
      </c>
      <c r="AG1955" t="s">
        <v>939</v>
      </c>
      <c r="AH1955" t="s">
        <v>940</v>
      </c>
      <c r="AI1955" t="s">
        <v>941</v>
      </c>
    </row>
    <row r="1956" spans="1:35">
      <c r="A1956" t="s">
        <v>978</v>
      </c>
      <c r="B1956">
        <v>28270120</v>
      </c>
      <c r="C1956" t="s">
        <v>976</v>
      </c>
      <c r="D1956" t="s">
        <v>977</v>
      </c>
      <c r="E1956" t="s">
        <v>242</v>
      </c>
      <c r="F1956">
        <v>23</v>
      </c>
      <c r="G1956" t="s">
        <v>227</v>
      </c>
      <c r="H1956">
        <v>8180</v>
      </c>
      <c r="I1956" t="s">
        <v>933</v>
      </c>
      <c r="J1956" t="s">
        <v>934</v>
      </c>
      <c r="K1956" t="s">
        <v>933</v>
      </c>
      <c r="L1956">
        <v>19980227</v>
      </c>
      <c r="M1956" t="s">
        <v>978</v>
      </c>
      <c r="N1956">
        <v>230036</v>
      </c>
      <c r="Q1956" t="s">
        <v>248</v>
      </c>
      <c r="S1956" t="s">
        <v>249</v>
      </c>
      <c r="T1956" t="s">
        <v>939</v>
      </c>
      <c r="U1956" t="s">
        <v>227</v>
      </c>
      <c r="V1956" t="s">
        <v>970</v>
      </c>
      <c r="X1956" t="s">
        <v>228</v>
      </c>
      <c r="Z1956" t="s">
        <v>229</v>
      </c>
      <c r="AB1956" t="s">
        <v>265</v>
      </c>
      <c r="AD1956" t="s">
        <v>265</v>
      </c>
      <c r="AF1956" t="s">
        <v>938</v>
      </c>
      <c r="AG1956" t="s">
        <v>939</v>
      </c>
      <c r="AH1956" t="s">
        <v>940</v>
      </c>
      <c r="AI1956" t="s">
        <v>941</v>
      </c>
    </row>
    <row r="1957" spans="1:35">
      <c r="A1957" t="s">
        <v>981</v>
      </c>
      <c r="B1957">
        <v>45950023</v>
      </c>
      <c r="C1957" t="s">
        <v>979</v>
      </c>
      <c r="D1957" t="s">
        <v>980</v>
      </c>
      <c r="E1957" t="s">
        <v>242</v>
      </c>
      <c r="F1957">
        <v>23</v>
      </c>
      <c r="G1957" t="s">
        <v>227</v>
      </c>
      <c r="H1957">
        <v>8180</v>
      </c>
      <c r="I1957" t="s">
        <v>933</v>
      </c>
      <c r="J1957" t="s">
        <v>934</v>
      </c>
      <c r="K1957" t="s">
        <v>933</v>
      </c>
      <c r="L1957">
        <v>19890906</v>
      </c>
      <c r="M1957" t="s">
        <v>981</v>
      </c>
      <c r="N1957">
        <v>230036</v>
      </c>
      <c r="Q1957" t="s">
        <v>248</v>
      </c>
      <c r="S1957" t="s">
        <v>249</v>
      </c>
      <c r="T1957" t="s">
        <v>671</v>
      </c>
      <c r="U1957" t="s">
        <v>227</v>
      </c>
      <c r="V1957" t="s">
        <v>953</v>
      </c>
      <c r="X1957" t="s">
        <v>228</v>
      </c>
      <c r="Z1957" t="s">
        <v>229</v>
      </c>
      <c r="AB1957" t="s">
        <v>539</v>
      </c>
      <c r="AD1957" t="s">
        <v>539</v>
      </c>
      <c r="AF1957" t="s">
        <v>938</v>
      </c>
      <c r="AG1957" t="s">
        <v>939</v>
      </c>
      <c r="AH1957" t="s">
        <v>954</v>
      </c>
      <c r="AI1957" t="s">
        <v>941</v>
      </c>
    </row>
    <row r="1958" spans="1:35">
      <c r="A1958" t="s">
        <v>984</v>
      </c>
      <c r="B1958">
        <v>39699339</v>
      </c>
      <c r="C1958" t="s">
        <v>982</v>
      </c>
      <c r="D1958" t="s">
        <v>983</v>
      </c>
      <c r="E1958" t="s">
        <v>242</v>
      </c>
      <c r="F1958">
        <v>23</v>
      </c>
      <c r="G1958" t="s">
        <v>227</v>
      </c>
      <c r="H1958">
        <v>8180</v>
      </c>
      <c r="I1958" t="s">
        <v>933</v>
      </c>
      <c r="J1958" t="s">
        <v>934</v>
      </c>
      <c r="K1958" t="s">
        <v>933</v>
      </c>
      <c r="L1958">
        <v>19950521</v>
      </c>
      <c r="M1958" t="s">
        <v>984</v>
      </c>
      <c r="N1958">
        <v>230036</v>
      </c>
      <c r="Q1958" t="s">
        <v>248</v>
      </c>
      <c r="S1958" t="s">
        <v>249</v>
      </c>
      <c r="T1958" t="s">
        <v>671</v>
      </c>
      <c r="U1958" t="s">
        <v>227</v>
      </c>
      <c r="V1958" t="s">
        <v>936</v>
      </c>
      <c r="X1958" t="s">
        <v>228</v>
      </c>
      <c r="Z1958" t="s">
        <v>229</v>
      </c>
      <c r="AB1958" t="s">
        <v>227</v>
      </c>
      <c r="AD1958" t="s">
        <v>227</v>
      </c>
      <c r="AF1958" t="s">
        <v>938</v>
      </c>
      <c r="AG1958" t="s">
        <v>939</v>
      </c>
      <c r="AH1958" t="s">
        <v>940</v>
      </c>
      <c r="AI1958" t="s">
        <v>941</v>
      </c>
    </row>
    <row r="1959" spans="1:35">
      <c r="A1959" t="s">
        <v>987</v>
      </c>
      <c r="B1959">
        <v>59544431</v>
      </c>
      <c r="C1959" t="s">
        <v>985</v>
      </c>
      <c r="D1959" t="s">
        <v>986</v>
      </c>
      <c r="E1959" t="s">
        <v>242</v>
      </c>
      <c r="F1959">
        <v>23</v>
      </c>
      <c r="G1959" t="s">
        <v>227</v>
      </c>
      <c r="H1959">
        <v>8180</v>
      </c>
      <c r="I1959" t="s">
        <v>933</v>
      </c>
      <c r="J1959" t="s">
        <v>934</v>
      </c>
      <c r="K1959" t="s">
        <v>933</v>
      </c>
      <c r="L1959">
        <v>19940909</v>
      </c>
      <c r="M1959" t="s">
        <v>987</v>
      </c>
      <c r="N1959">
        <v>230036</v>
      </c>
      <c r="Q1959" t="s">
        <v>248</v>
      </c>
      <c r="S1959" t="s">
        <v>249</v>
      </c>
      <c r="T1959" t="s">
        <v>671</v>
      </c>
      <c r="U1959" t="s">
        <v>227</v>
      </c>
      <c r="V1959" t="s">
        <v>953</v>
      </c>
      <c r="X1959" t="s">
        <v>228</v>
      </c>
      <c r="Z1959" t="s">
        <v>229</v>
      </c>
      <c r="AB1959" t="s">
        <v>971</v>
      </c>
      <c r="AD1959" t="s">
        <v>971</v>
      </c>
      <c r="AF1959" t="s">
        <v>938</v>
      </c>
      <c r="AG1959" t="s">
        <v>939</v>
      </c>
      <c r="AH1959" t="s">
        <v>954</v>
      </c>
      <c r="AI1959" t="s">
        <v>941</v>
      </c>
    </row>
    <row r="1960" spans="1:35">
      <c r="A1960" t="s">
        <v>990</v>
      </c>
      <c r="B1960">
        <v>2408014</v>
      </c>
      <c r="C1960" t="s">
        <v>988</v>
      </c>
      <c r="D1960" t="s">
        <v>989</v>
      </c>
      <c r="E1960" t="s">
        <v>242</v>
      </c>
      <c r="F1960">
        <v>23</v>
      </c>
      <c r="G1960" t="s">
        <v>227</v>
      </c>
      <c r="H1960">
        <v>8180</v>
      </c>
      <c r="I1960" t="s">
        <v>933</v>
      </c>
      <c r="J1960" t="s">
        <v>934</v>
      </c>
      <c r="K1960" t="s">
        <v>933</v>
      </c>
      <c r="L1960">
        <v>19800221</v>
      </c>
      <c r="M1960" t="s">
        <v>990</v>
      </c>
      <c r="N1960">
        <v>230036</v>
      </c>
      <c r="O1960" t="s">
        <v>991</v>
      </c>
      <c r="Q1960" t="s">
        <v>248</v>
      </c>
      <c r="S1960" t="s">
        <v>249</v>
      </c>
      <c r="T1960" t="s">
        <v>671</v>
      </c>
      <c r="U1960" t="s">
        <v>227</v>
      </c>
      <c r="V1960" t="s">
        <v>936</v>
      </c>
      <c r="X1960" t="s">
        <v>228</v>
      </c>
      <c r="Z1960" t="s">
        <v>229</v>
      </c>
      <c r="AB1960" t="s">
        <v>583</v>
      </c>
      <c r="AD1960" t="s">
        <v>583</v>
      </c>
      <c r="AF1960" t="s">
        <v>938</v>
      </c>
      <c r="AG1960" t="s">
        <v>939</v>
      </c>
      <c r="AH1960" t="s">
        <v>940</v>
      </c>
      <c r="AI1960">
        <v>526042752</v>
      </c>
    </row>
    <row r="1961" spans="1:35">
      <c r="A1961" t="s">
        <v>994</v>
      </c>
      <c r="B1961">
        <v>71677937</v>
      </c>
      <c r="C1961" t="s">
        <v>992</v>
      </c>
      <c r="D1961" t="s">
        <v>993</v>
      </c>
      <c r="E1961" t="s">
        <v>242</v>
      </c>
      <c r="F1961">
        <v>23</v>
      </c>
      <c r="G1961" t="s">
        <v>227</v>
      </c>
      <c r="H1961">
        <v>8180</v>
      </c>
      <c r="I1961" t="s">
        <v>933</v>
      </c>
      <c r="J1961" t="s">
        <v>934</v>
      </c>
      <c r="K1961" t="s">
        <v>933</v>
      </c>
      <c r="L1961">
        <v>19930114</v>
      </c>
      <c r="M1961" t="s">
        <v>994</v>
      </c>
      <c r="N1961">
        <v>230036</v>
      </c>
      <c r="Q1961" t="s">
        <v>248</v>
      </c>
      <c r="S1961" t="s">
        <v>249</v>
      </c>
      <c r="T1961" t="s">
        <v>671</v>
      </c>
      <c r="U1961" t="s">
        <v>227</v>
      </c>
      <c r="V1961" t="s">
        <v>936</v>
      </c>
      <c r="X1961" t="s">
        <v>228</v>
      </c>
      <c r="Z1961" t="s">
        <v>229</v>
      </c>
      <c r="AB1961" t="s">
        <v>560</v>
      </c>
      <c r="AC1961" t="s">
        <v>296</v>
      </c>
      <c r="AD1961" t="s">
        <v>560</v>
      </c>
      <c r="AF1961" t="s">
        <v>938</v>
      </c>
      <c r="AG1961" t="s">
        <v>939</v>
      </c>
      <c r="AH1961" t="s">
        <v>940</v>
      </c>
      <c r="AI1961">
        <v>526042752</v>
      </c>
    </row>
    <row r="1962" spans="1:35">
      <c r="A1962" t="s">
        <v>997</v>
      </c>
      <c r="B1962">
        <v>71490324</v>
      </c>
      <c r="C1962" t="s">
        <v>995</v>
      </c>
      <c r="D1962" t="s">
        <v>996</v>
      </c>
      <c r="E1962" t="s">
        <v>242</v>
      </c>
      <c r="F1962">
        <v>23</v>
      </c>
      <c r="G1962" t="s">
        <v>227</v>
      </c>
      <c r="H1962">
        <v>8180</v>
      </c>
      <c r="I1962" t="s">
        <v>933</v>
      </c>
      <c r="J1962" t="s">
        <v>934</v>
      </c>
      <c r="K1962" t="s">
        <v>933</v>
      </c>
      <c r="L1962">
        <v>19911128</v>
      </c>
      <c r="M1962" t="s">
        <v>997</v>
      </c>
      <c r="N1962">
        <v>230036</v>
      </c>
      <c r="Q1962" t="s">
        <v>248</v>
      </c>
      <c r="S1962" t="s">
        <v>249</v>
      </c>
      <c r="T1962" t="s">
        <v>939</v>
      </c>
      <c r="U1962" t="s">
        <v>227</v>
      </c>
      <c r="V1962" t="s">
        <v>970</v>
      </c>
      <c r="X1962" t="s">
        <v>228</v>
      </c>
      <c r="Y1962" t="s">
        <v>998</v>
      </c>
      <c r="Z1962" t="s">
        <v>680</v>
      </c>
      <c r="AA1962" t="s">
        <v>941</v>
      </c>
      <c r="AB1962" t="s">
        <v>999</v>
      </c>
      <c r="AC1962" t="s">
        <v>1000</v>
      </c>
      <c r="AD1962" t="s">
        <v>999</v>
      </c>
      <c r="AG1962" t="s">
        <v>253</v>
      </c>
    </row>
    <row r="1963" spans="1:35">
      <c r="A1963" t="s">
        <v>1003</v>
      </c>
      <c r="B1963">
        <v>3097423</v>
      </c>
      <c r="C1963" t="s">
        <v>1001</v>
      </c>
      <c r="D1963" t="s">
        <v>1002</v>
      </c>
      <c r="E1963" t="s">
        <v>242</v>
      </c>
      <c r="F1963">
        <v>23</v>
      </c>
      <c r="G1963" t="s">
        <v>227</v>
      </c>
      <c r="H1963">
        <v>8180</v>
      </c>
      <c r="I1963" t="s">
        <v>933</v>
      </c>
      <c r="J1963" t="s">
        <v>934</v>
      </c>
      <c r="K1963" t="s">
        <v>933</v>
      </c>
      <c r="L1963">
        <v>19871013</v>
      </c>
      <c r="M1963" t="s">
        <v>1003</v>
      </c>
      <c r="N1963">
        <v>230036</v>
      </c>
      <c r="Q1963" t="s">
        <v>248</v>
      </c>
      <c r="S1963" t="s">
        <v>249</v>
      </c>
      <c r="T1963" t="s">
        <v>671</v>
      </c>
      <c r="U1963" t="s">
        <v>227</v>
      </c>
      <c r="V1963" t="s">
        <v>1004</v>
      </c>
      <c r="X1963" t="s">
        <v>228</v>
      </c>
      <c r="Z1963" t="s">
        <v>229</v>
      </c>
      <c r="AB1963" t="s">
        <v>999</v>
      </c>
      <c r="AD1963" t="s">
        <v>999</v>
      </c>
      <c r="AF1963" t="s">
        <v>938</v>
      </c>
      <c r="AG1963" t="s">
        <v>939</v>
      </c>
      <c r="AH1963" t="s">
        <v>940</v>
      </c>
      <c r="AI1963" t="s">
        <v>941</v>
      </c>
    </row>
    <row r="1964" spans="1:35">
      <c r="A1964" t="s">
        <v>1007</v>
      </c>
      <c r="B1964">
        <v>7424825</v>
      </c>
      <c r="C1964" t="s">
        <v>1005</v>
      </c>
      <c r="D1964" t="s">
        <v>1006</v>
      </c>
      <c r="E1964" t="s">
        <v>242</v>
      </c>
      <c r="F1964">
        <v>23</v>
      </c>
      <c r="G1964" t="s">
        <v>227</v>
      </c>
      <c r="H1964">
        <v>8180</v>
      </c>
      <c r="I1964" t="s">
        <v>933</v>
      </c>
      <c r="J1964" t="s">
        <v>934</v>
      </c>
      <c r="K1964" t="s">
        <v>933</v>
      </c>
      <c r="L1964">
        <v>19930804</v>
      </c>
      <c r="M1964" t="s">
        <v>1007</v>
      </c>
      <c r="N1964">
        <v>230036</v>
      </c>
      <c r="Q1964" t="s">
        <v>248</v>
      </c>
      <c r="S1964" t="s">
        <v>249</v>
      </c>
      <c r="T1964" t="s">
        <v>939</v>
      </c>
      <c r="U1964" t="s">
        <v>227</v>
      </c>
      <c r="V1964" t="s">
        <v>970</v>
      </c>
      <c r="X1964" t="s">
        <v>228</v>
      </c>
      <c r="Z1964" t="s">
        <v>229</v>
      </c>
      <c r="AB1964" t="s">
        <v>1008</v>
      </c>
      <c r="AC1964" t="s">
        <v>1009</v>
      </c>
      <c r="AD1964" t="s">
        <v>1008</v>
      </c>
      <c r="AF1964" t="s">
        <v>938</v>
      </c>
      <c r="AG1964" t="s">
        <v>939</v>
      </c>
      <c r="AH1964" t="s">
        <v>940</v>
      </c>
      <c r="AI1964" t="s">
        <v>941</v>
      </c>
    </row>
    <row r="1965" spans="1:35">
      <c r="A1965" t="s">
        <v>1012</v>
      </c>
      <c r="B1965">
        <v>70281725</v>
      </c>
      <c r="C1965" t="s">
        <v>1010</v>
      </c>
      <c r="D1965" t="s">
        <v>1011</v>
      </c>
      <c r="E1965" t="s">
        <v>242</v>
      </c>
      <c r="F1965">
        <v>23</v>
      </c>
      <c r="G1965" t="s">
        <v>227</v>
      </c>
      <c r="H1965">
        <v>8180</v>
      </c>
      <c r="I1965" t="s">
        <v>933</v>
      </c>
      <c r="J1965" t="s">
        <v>934</v>
      </c>
      <c r="K1965" t="s">
        <v>933</v>
      </c>
      <c r="L1965">
        <v>19920918</v>
      </c>
      <c r="M1965" t="s">
        <v>1012</v>
      </c>
      <c r="N1965">
        <v>230036</v>
      </c>
      <c r="Q1965" t="s">
        <v>248</v>
      </c>
      <c r="S1965" t="s">
        <v>249</v>
      </c>
      <c r="T1965" t="s">
        <v>671</v>
      </c>
      <c r="U1965" t="s">
        <v>227</v>
      </c>
      <c r="V1965" t="s">
        <v>936</v>
      </c>
      <c r="X1965" t="s">
        <v>228</v>
      </c>
      <c r="Z1965" t="s">
        <v>229</v>
      </c>
      <c r="AB1965" t="s">
        <v>1013</v>
      </c>
      <c r="AC1965" t="s">
        <v>1014</v>
      </c>
      <c r="AD1965" t="s">
        <v>1013</v>
      </c>
      <c r="AF1965" t="s">
        <v>938</v>
      </c>
      <c r="AG1965" t="s">
        <v>939</v>
      </c>
      <c r="AH1965" t="s">
        <v>940</v>
      </c>
      <c r="AI1965">
        <v>526042752</v>
      </c>
    </row>
    <row r="1966" spans="1:35">
      <c r="A1966" t="s">
        <v>1017</v>
      </c>
      <c r="B1966">
        <v>2919021</v>
      </c>
      <c r="C1966" t="s">
        <v>1015</v>
      </c>
      <c r="D1966" t="s">
        <v>1016</v>
      </c>
      <c r="E1966" t="s">
        <v>242</v>
      </c>
      <c r="F1966">
        <v>23</v>
      </c>
      <c r="G1966" t="s">
        <v>227</v>
      </c>
      <c r="H1966">
        <v>8180</v>
      </c>
      <c r="I1966" t="s">
        <v>933</v>
      </c>
      <c r="J1966" t="s">
        <v>934</v>
      </c>
      <c r="K1966" t="s">
        <v>933</v>
      </c>
      <c r="L1966">
        <v>19670504</v>
      </c>
      <c r="M1966" t="s">
        <v>1017</v>
      </c>
      <c r="N1966">
        <v>230036</v>
      </c>
      <c r="Q1966" t="s">
        <v>248</v>
      </c>
      <c r="S1966" t="s">
        <v>249</v>
      </c>
      <c r="T1966" t="s">
        <v>1018</v>
      </c>
      <c r="U1966" t="s">
        <v>227</v>
      </c>
      <c r="V1966" t="s">
        <v>1019</v>
      </c>
      <c r="X1966" t="s">
        <v>228</v>
      </c>
      <c r="Y1966" t="s">
        <v>998</v>
      </c>
      <c r="Z1966" t="s">
        <v>680</v>
      </c>
      <c r="AB1966" t="s">
        <v>1020</v>
      </c>
      <c r="AD1966" t="s">
        <v>1020</v>
      </c>
      <c r="AF1966" t="s">
        <v>938</v>
      </c>
      <c r="AG1966" t="s">
        <v>939</v>
      </c>
      <c r="AH1966" t="s">
        <v>940</v>
      </c>
      <c r="AI1966" t="s">
        <v>941</v>
      </c>
    </row>
    <row r="1967" spans="1:35">
      <c r="A1967" t="s">
        <v>1026</v>
      </c>
      <c r="B1967">
        <v>75967842</v>
      </c>
      <c r="C1967" t="s">
        <v>1021</v>
      </c>
      <c r="D1967" t="s">
        <v>1022</v>
      </c>
      <c r="E1967" t="s">
        <v>262</v>
      </c>
      <c r="F1967">
        <v>23</v>
      </c>
      <c r="G1967" t="s">
        <v>227</v>
      </c>
      <c r="H1967">
        <v>28141</v>
      </c>
      <c r="I1967" t="s">
        <v>1023</v>
      </c>
      <c r="J1967" t="s">
        <v>1024</v>
      </c>
      <c r="K1967" t="s">
        <v>1025</v>
      </c>
      <c r="L1967">
        <v>20011002</v>
      </c>
      <c r="M1967" t="s">
        <v>1026</v>
      </c>
      <c r="N1967">
        <v>230403</v>
      </c>
      <c r="Q1967" t="s">
        <v>248</v>
      </c>
      <c r="S1967" t="s">
        <v>249</v>
      </c>
      <c r="T1967" t="s">
        <v>1027</v>
      </c>
      <c r="U1967" t="s">
        <v>227</v>
      </c>
      <c r="V1967" t="s">
        <v>1028</v>
      </c>
      <c r="X1967" t="s">
        <v>228</v>
      </c>
      <c r="Z1967" t="s">
        <v>229</v>
      </c>
      <c r="AG1967" t="s">
        <v>253</v>
      </c>
    </row>
    <row r="1968" spans="1:35">
      <c r="A1968" t="s">
        <v>1031</v>
      </c>
      <c r="B1968">
        <v>87597238</v>
      </c>
      <c r="C1968" t="s">
        <v>1029</v>
      </c>
      <c r="D1968" t="s">
        <v>1030</v>
      </c>
      <c r="E1968" t="s">
        <v>242</v>
      </c>
      <c r="F1968">
        <v>23</v>
      </c>
      <c r="G1968" t="s">
        <v>227</v>
      </c>
      <c r="H1968">
        <v>28141</v>
      </c>
      <c r="I1968" t="s">
        <v>1023</v>
      </c>
      <c r="J1968" t="s">
        <v>1024</v>
      </c>
      <c r="K1968" t="s">
        <v>1025</v>
      </c>
      <c r="L1968">
        <v>20021129</v>
      </c>
      <c r="M1968" t="s">
        <v>1031</v>
      </c>
      <c r="N1968">
        <v>230403</v>
      </c>
      <c r="Q1968" t="s">
        <v>248</v>
      </c>
      <c r="S1968" t="s">
        <v>249</v>
      </c>
      <c r="T1968" t="s">
        <v>515</v>
      </c>
      <c r="U1968" t="s">
        <v>227</v>
      </c>
      <c r="V1968" t="s">
        <v>1032</v>
      </c>
      <c r="X1968" t="s">
        <v>228</v>
      </c>
      <c r="Z1968" t="s">
        <v>229</v>
      </c>
      <c r="AD1968" t="s">
        <v>227</v>
      </c>
      <c r="AG1968" t="s">
        <v>253</v>
      </c>
    </row>
    <row r="1969" spans="1:35">
      <c r="A1969" t="s">
        <v>10218</v>
      </c>
      <c r="B1969">
        <v>97041021</v>
      </c>
      <c r="C1969" t="s">
        <v>1033</v>
      </c>
      <c r="D1969" t="s">
        <v>1034</v>
      </c>
      <c r="E1969" t="s">
        <v>242</v>
      </c>
      <c r="F1969">
        <v>23</v>
      </c>
      <c r="G1969" t="s">
        <v>227</v>
      </c>
      <c r="H1969">
        <v>28141</v>
      </c>
      <c r="I1969" t="s">
        <v>1023</v>
      </c>
      <c r="J1969" t="s">
        <v>1024</v>
      </c>
      <c r="K1969" t="s">
        <v>1025</v>
      </c>
      <c r="L1969">
        <v>20020722</v>
      </c>
      <c r="M1969" t="s">
        <v>10218</v>
      </c>
      <c r="N1969">
        <v>230403</v>
      </c>
      <c r="Q1969" t="s">
        <v>248</v>
      </c>
      <c r="S1969" t="s">
        <v>249</v>
      </c>
      <c r="T1969" t="s">
        <v>1035</v>
      </c>
      <c r="U1969" t="s">
        <v>227</v>
      </c>
      <c r="V1969" t="s">
        <v>1036</v>
      </c>
      <c r="X1969" t="s">
        <v>228</v>
      </c>
      <c r="Z1969" t="s">
        <v>229</v>
      </c>
      <c r="AG1969" t="s">
        <v>253</v>
      </c>
    </row>
    <row r="1970" spans="1:35">
      <c r="A1970" t="s">
        <v>1039</v>
      </c>
      <c r="B1970">
        <v>76672634</v>
      </c>
      <c r="C1970" t="s">
        <v>1037</v>
      </c>
      <c r="D1970" t="s">
        <v>1038</v>
      </c>
      <c r="E1970" t="s">
        <v>262</v>
      </c>
      <c r="F1970">
        <v>23</v>
      </c>
      <c r="G1970" t="s">
        <v>227</v>
      </c>
      <c r="H1970">
        <v>28141</v>
      </c>
      <c r="I1970" t="s">
        <v>1023</v>
      </c>
      <c r="J1970" t="s">
        <v>1024</v>
      </c>
      <c r="K1970" t="s">
        <v>1025</v>
      </c>
      <c r="L1970">
        <v>20010424</v>
      </c>
      <c r="M1970" t="s">
        <v>1039</v>
      </c>
      <c r="N1970">
        <v>230403</v>
      </c>
      <c r="Q1970" t="s">
        <v>248</v>
      </c>
      <c r="S1970" t="s">
        <v>249</v>
      </c>
      <c r="T1970" t="s">
        <v>1040</v>
      </c>
      <c r="U1970" t="s">
        <v>227</v>
      </c>
      <c r="V1970" t="s">
        <v>1041</v>
      </c>
      <c r="W1970" t="s">
        <v>1042</v>
      </c>
      <c r="X1970" t="s">
        <v>228</v>
      </c>
      <c r="Z1970" t="s">
        <v>229</v>
      </c>
      <c r="AG1970" t="s">
        <v>253</v>
      </c>
    </row>
    <row r="1971" spans="1:35">
      <c r="A1971" t="s">
        <v>1045</v>
      </c>
      <c r="B1971">
        <v>95813531</v>
      </c>
      <c r="C1971" t="s">
        <v>1043</v>
      </c>
      <c r="D1971" t="s">
        <v>1044</v>
      </c>
      <c r="E1971" t="s">
        <v>262</v>
      </c>
      <c r="F1971">
        <v>23</v>
      </c>
      <c r="G1971" t="s">
        <v>227</v>
      </c>
      <c r="H1971">
        <v>28141</v>
      </c>
      <c r="I1971" t="s">
        <v>1023</v>
      </c>
      <c r="J1971" t="s">
        <v>1024</v>
      </c>
      <c r="K1971" t="s">
        <v>1025</v>
      </c>
      <c r="L1971">
        <v>20020411</v>
      </c>
      <c r="M1971" t="s">
        <v>1045</v>
      </c>
      <c r="N1971">
        <v>230403</v>
      </c>
      <c r="Q1971" t="s">
        <v>248</v>
      </c>
      <c r="S1971" t="s">
        <v>249</v>
      </c>
      <c r="T1971" t="s">
        <v>1046</v>
      </c>
      <c r="U1971" t="s">
        <v>227</v>
      </c>
      <c r="V1971" t="s">
        <v>1047</v>
      </c>
      <c r="X1971" t="s">
        <v>228</v>
      </c>
      <c r="Z1971" t="s">
        <v>229</v>
      </c>
      <c r="AG1971" t="s">
        <v>253</v>
      </c>
    </row>
    <row r="1972" spans="1:35">
      <c r="A1972" t="s">
        <v>1050</v>
      </c>
      <c r="B1972">
        <v>96915636</v>
      </c>
      <c r="C1972" t="s">
        <v>1048</v>
      </c>
      <c r="D1972" t="s">
        <v>1049</v>
      </c>
      <c r="E1972" t="s">
        <v>262</v>
      </c>
      <c r="F1972">
        <v>23</v>
      </c>
      <c r="G1972" t="s">
        <v>227</v>
      </c>
      <c r="H1972">
        <v>28141</v>
      </c>
      <c r="I1972" t="s">
        <v>1023</v>
      </c>
      <c r="J1972" t="s">
        <v>1024</v>
      </c>
      <c r="K1972" t="s">
        <v>1025</v>
      </c>
      <c r="L1972">
        <v>20020711</v>
      </c>
      <c r="M1972" t="s">
        <v>1050</v>
      </c>
      <c r="N1972">
        <v>230403</v>
      </c>
      <c r="Q1972" t="s">
        <v>248</v>
      </c>
      <c r="S1972" t="s">
        <v>249</v>
      </c>
      <c r="T1972" t="s">
        <v>1051</v>
      </c>
      <c r="U1972" t="s">
        <v>227</v>
      </c>
      <c r="V1972" t="s">
        <v>1052</v>
      </c>
      <c r="X1972" t="s">
        <v>228</v>
      </c>
      <c r="Z1972" t="s">
        <v>229</v>
      </c>
      <c r="AG1972" t="s">
        <v>253</v>
      </c>
    </row>
    <row r="1973" spans="1:35">
      <c r="A1973" t="s">
        <v>1057</v>
      </c>
      <c r="B1973">
        <v>59249736</v>
      </c>
      <c r="C1973" t="s">
        <v>1053</v>
      </c>
      <c r="D1973" t="s">
        <v>1054</v>
      </c>
      <c r="E1973" t="s">
        <v>262</v>
      </c>
      <c r="F1973">
        <v>23</v>
      </c>
      <c r="G1973" t="s">
        <v>227</v>
      </c>
      <c r="H1973">
        <v>8216</v>
      </c>
      <c r="I1973" t="s">
        <v>1055</v>
      </c>
      <c r="J1973" t="s">
        <v>1056</v>
      </c>
      <c r="K1973" t="s">
        <v>1055</v>
      </c>
      <c r="L1973">
        <v>19900423</v>
      </c>
      <c r="M1973" t="s">
        <v>1057</v>
      </c>
      <c r="N1973">
        <v>230095</v>
      </c>
      <c r="Q1973" t="s">
        <v>248</v>
      </c>
      <c r="S1973" t="s">
        <v>249</v>
      </c>
      <c r="T1973" t="s">
        <v>1058</v>
      </c>
      <c r="U1973" t="s">
        <v>227</v>
      </c>
      <c r="V1973" t="s">
        <v>1059</v>
      </c>
      <c r="W1973" t="s">
        <v>1060</v>
      </c>
      <c r="X1973" t="s">
        <v>228</v>
      </c>
      <c r="Z1973" t="s">
        <v>229</v>
      </c>
      <c r="AB1973" t="s">
        <v>265</v>
      </c>
      <c r="AD1973" t="s">
        <v>265</v>
      </c>
      <c r="AG1973" t="s">
        <v>253</v>
      </c>
    </row>
    <row r="1974" spans="1:35">
      <c r="A1974" t="s">
        <v>1063</v>
      </c>
      <c r="B1974">
        <v>96853536</v>
      </c>
      <c r="C1974" t="s">
        <v>1061</v>
      </c>
      <c r="D1974" t="s">
        <v>1062</v>
      </c>
      <c r="E1974" t="s">
        <v>242</v>
      </c>
      <c r="F1974">
        <v>23</v>
      </c>
      <c r="G1974" t="s">
        <v>227</v>
      </c>
      <c r="H1974">
        <v>8216</v>
      </c>
      <c r="I1974" t="s">
        <v>1055</v>
      </c>
      <c r="J1974" t="s">
        <v>1056</v>
      </c>
      <c r="K1974" t="s">
        <v>1055</v>
      </c>
      <c r="L1974">
        <v>19690211</v>
      </c>
      <c r="M1974" t="s">
        <v>1063</v>
      </c>
      <c r="N1974">
        <v>230095</v>
      </c>
      <c r="Q1974" t="s">
        <v>248</v>
      </c>
      <c r="S1974" t="s">
        <v>249</v>
      </c>
      <c r="T1974" t="s">
        <v>1064</v>
      </c>
      <c r="U1974" t="s">
        <v>227</v>
      </c>
      <c r="V1974" t="s">
        <v>1059</v>
      </c>
      <c r="X1974" t="s">
        <v>228</v>
      </c>
      <c r="Z1974" t="s">
        <v>229</v>
      </c>
      <c r="AF1974" t="s">
        <v>1065</v>
      </c>
      <c r="AG1974" t="s">
        <v>1064</v>
      </c>
      <c r="AH1974" t="s">
        <v>1066</v>
      </c>
    </row>
    <row r="1975" spans="1:35">
      <c r="A1975" t="s">
        <v>1069</v>
      </c>
      <c r="B1975">
        <v>3105110</v>
      </c>
      <c r="C1975" t="s">
        <v>1067</v>
      </c>
      <c r="D1975" t="s">
        <v>1068</v>
      </c>
      <c r="E1975" t="s">
        <v>242</v>
      </c>
      <c r="F1975">
        <v>23</v>
      </c>
      <c r="G1975" t="s">
        <v>227</v>
      </c>
      <c r="H1975">
        <v>8216</v>
      </c>
      <c r="I1975" t="s">
        <v>1055</v>
      </c>
      <c r="J1975" t="s">
        <v>1056</v>
      </c>
      <c r="K1975" t="s">
        <v>1055</v>
      </c>
      <c r="L1975">
        <v>19650526</v>
      </c>
      <c r="M1975" t="s">
        <v>1069</v>
      </c>
      <c r="N1975">
        <v>230095</v>
      </c>
      <c r="Q1975" t="s">
        <v>248</v>
      </c>
      <c r="S1975" t="s">
        <v>249</v>
      </c>
      <c r="T1975" t="s">
        <v>1064</v>
      </c>
      <c r="U1975" t="s">
        <v>227</v>
      </c>
      <c r="V1975" t="s">
        <v>1059</v>
      </c>
      <c r="X1975" t="s">
        <v>228</v>
      </c>
      <c r="Z1975" t="s">
        <v>229</v>
      </c>
      <c r="AF1975" t="s">
        <v>1065</v>
      </c>
      <c r="AG1975" t="s">
        <v>1064</v>
      </c>
      <c r="AH1975" t="s">
        <v>1066</v>
      </c>
    </row>
    <row r="1976" spans="1:35">
      <c r="A1976" t="s">
        <v>1072</v>
      </c>
      <c r="B1976">
        <v>84970937</v>
      </c>
      <c r="C1976" t="s">
        <v>1070</v>
      </c>
      <c r="D1976" t="s">
        <v>1071</v>
      </c>
      <c r="E1976" t="s">
        <v>262</v>
      </c>
      <c r="F1976">
        <v>23</v>
      </c>
      <c r="G1976" t="s">
        <v>227</v>
      </c>
      <c r="H1976">
        <v>8216</v>
      </c>
      <c r="I1976" t="s">
        <v>1055</v>
      </c>
      <c r="J1976" t="s">
        <v>1056</v>
      </c>
      <c r="K1976" t="s">
        <v>1055</v>
      </c>
      <c r="L1976">
        <v>19920604</v>
      </c>
      <c r="M1976" t="s">
        <v>1072</v>
      </c>
      <c r="N1976">
        <v>230095</v>
      </c>
      <c r="Q1976" t="s">
        <v>248</v>
      </c>
      <c r="S1976" t="s">
        <v>249</v>
      </c>
      <c r="T1976" t="s">
        <v>1058</v>
      </c>
      <c r="U1976" t="s">
        <v>227</v>
      </c>
      <c r="V1976" t="s">
        <v>1059</v>
      </c>
      <c r="W1976" t="s">
        <v>1060</v>
      </c>
      <c r="X1976" t="s">
        <v>228</v>
      </c>
      <c r="Z1976" t="s">
        <v>229</v>
      </c>
      <c r="AB1976" t="s">
        <v>1073</v>
      </c>
      <c r="AD1976" t="s">
        <v>1073</v>
      </c>
      <c r="AG1976" t="s">
        <v>253</v>
      </c>
      <c r="AH1976" t="s">
        <v>1074</v>
      </c>
    </row>
    <row r="1977" spans="1:35">
      <c r="A1977" t="s">
        <v>1077</v>
      </c>
      <c r="B1977">
        <v>17089227</v>
      </c>
      <c r="C1977" t="s">
        <v>1075</v>
      </c>
      <c r="D1977" t="s">
        <v>1076</v>
      </c>
      <c r="E1977" t="s">
        <v>262</v>
      </c>
      <c r="F1977">
        <v>23</v>
      </c>
      <c r="G1977" t="s">
        <v>227</v>
      </c>
      <c r="H1977">
        <v>8216</v>
      </c>
      <c r="I1977" t="s">
        <v>1055</v>
      </c>
      <c r="J1977" t="s">
        <v>1056</v>
      </c>
      <c r="K1977" t="s">
        <v>1055</v>
      </c>
      <c r="L1977">
        <v>19970716</v>
      </c>
      <c r="M1977" t="s">
        <v>1077</v>
      </c>
      <c r="N1977">
        <v>230095</v>
      </c>
      <c r="Q1977" t="s">
        <v>248</v>
      </c>
      <c r="S1977" t="s">
        <v>249</v>
      </c>
      <c r="T1977" t="s">
        <v>1064</v>
      </c>
      <c r="U1977" t="s">
        <v>227</v>
      </c>
      <c r="V1977" t="s">
        <v>1059</v>
      </c>
      <c r="X1977" t="s">
        <v>228</v>
      </c>
      <c r="Z1977" t="s">
        <v>229</v>
      </c>
      <c r="AG1977" t="s">
        <v>1064</v>
      </c>
      <c r="AH1977" t="s">
        <v>1066</v>
      </c>
    </row>
    <row r="1978" spans="1:35">
      <c r="A1978" t="s">
        <v>1080</v>
      </c>
      <c r="B1978">
        <v>14354825</v>
      </c>
      <c r="C1978" t="s">
        <v>1078</v>
      </c>
      <c r="D1978" t="s">
        <v>1079</v>
      </c>
      <c r="E1978" t="s">
        <v>262</v>
      </c>
      <c r="F1978">
        <v>23</v>
      </c>
      <c r="G1978" t="s">
        <v>227</v>
      </c>
      <c r="H1978">
        <v>8216</v>
      </c>
      <c r="I1978" t="s">
        <v>1055</v>
      </c>
      <c r="J1978" t="s">
        <v>1056</v>
      </c>
      <c r="K1978" t="s">
        <v>1055</v>
      </c>
      <c r="L1978">
        <v>19931129</v>
      </c>
      <c r="M1978" t="s">
        <v>1080</v>
      </c>
      <c r="N1978">
        <v>230095</v>
      </c>
      <c r="Q1978" t="s">
        <v>248</v>
      </c>
      <c r="S1978" t="s">
        <v>249</v>
      </c>
      <c r="T1978" t="s">
        <v>1064</v>
      </c>
      <c r="U1978" t="s">
        <v>227</v>
      </c>
      <c r="V1978" t="s">
        <v>1081</v>
      </c>
      <c r="X1978" t="s">
        <v>228</v>
      </c>
      <c r="Z1978" t="s">
        <v>229</v>
      </c>
      <c r="AB1978" t="s">
        <v>1082</v>
      </c>
      <c r="AC1978" t="s">
        <v>1083</v>
      </c>
      <c r="AD1978" t="s">
        <v>1084</v>
      </c>
      <c r="AF1978" t="s">
        <v>1085</v>
      </c>
      <c r="AG1978" t="s">
        <v>1064</v>
      </c>
      <c r="AH1978" t="s">
        <v>1066</v>
      </c>
    </row>
    <row r="1979" spans="1:35">
      <c r="A1979" t="s">
        <v>1088</v>
      </c>
      <c r="B1979">
        <v>14347827</v>
      </c>
      <c r="C1979" t="s">
        <v>1086</v>
      </c>
      <c r="D1979" t="s">
        <v>1087</v>
      </c>
      <c r="E1979" t="s">
        <v>262</v>
      </c>
      <c r="F1979">
        <v>23</v>
      </c>
      <c r="G1979" t="s">
        <v>227</v>
      </c>
      <c r="H1979">
        <v>8216</v>
      </c>
      <c r="I1979" t="s">
        <v>1055</v>
      </c>
      <c r="J1979" t="s">
        <v>1056</v>
      </c>
      <c r="K1979" t="s">
        <v>1055</v>
      </c>
      <c r="L1979">
        <v>19940423</v>
      </c>
      <c r="M1979" t="s">
        <v>1088</v>
      </c>
      <c r="N1979">
        <v>230095</v>
      </c>
      <c r="Q1979" t="s">
        <v>248</v>
      </c>
      <c r="S1979" t="s">
        <v>249</v>
      </c>
      <c r="T1979" t="s">
        <v>1058</v>
      </c>
      <c r="U1979" t="s">
        <v>227</v>
      </c>
      <c r="V1979" t="s">
        <v>1089</v>
      </c>
      <c r="W1979" t="s">
        <v>1090</v>
      </c>
      <c r="X1979" t="s">
        <v>228</v>
      </c>
      <c r="Z1979" t="s">
        <v>229</v>
      </c>
      <c r="AB1979" t="s">
        <v>1084</v>
      </c>
      <c r="AD1979" t="s">
        <v>1091</v>
      </c>
      <c r="AF1979" t="s">
        <v>1092</v>
      </c>
      <c r="AG1979" t="s">
        <v>1064</v>
      </c>
      <c r="AH1979" t="s">
        <v>1093</v>
      </c>
    </row>
    <row r="1980" spans="1:35">
      <c r="A1980" t="s">
        <v>1096</v>
      </c>
      <c r="B1980">
        <v>58180931</v>
      </c>
      <c r="C1980" t="s">
        <v>1094</v>
      </c>
      <c r="D1980" t="s">
        <v>1095</v>
      </c>
      <c r="E1980" t="s">
        <v>262</v>
      </c>
      <c r="F1980">
        <v>23</v>
      </c>
      <c r="G1980" t="s">
        <v>227</v>
      </c>
      <c r="H1980">
        <v>8216</v>
      </c>
      <c r="I1980" t="s">
        <v>1055</v>
      </c>
      <c r="J1980" t="s">
        <v>1056</v>
      </c>
      <c r="K1980" t="s">
        <v>1055</v>
      </c>
      <c r="L1980">
        <v>19900521</v>
      </c>
      <c r="M1980" t="s">
        <v>1096</v>
      </c>
      <c r="N1980">
        <v>230095</v>
      </c>
      <c r="Q1980" t="s">
        <v>248</v>
      </c>
      <c r="S1980" t="s">
        <v>249</v>
      </c>
      <c r="T1980" t="s">
        <v>1058</v>
      </c>
      <c r="U1980" t="s">
        <v>227</v>
      </c>
      <c r="V1980" t="s">
        <v>1089</v>
      </c>
      <c r="W1980" t="s">
        <v>1090</v>
      </c>
      <c r="X1980" t="s">
        <v>228</v>
      </c>
      <c r="Z1980" t="s">
        <v>229</v>
      </c>
      <c r="AB1980" t="s">
        <v>1008</v>
      </c>
      <c r="AD1980" t="s">
        <v>1008</v>
      </c>
      <c r="AF1980" t="s">
        <v>1092</v>
      </c>
      <c r="AG1980" t="s">
        <v>1064</v>
      </c>
      <c r="AH1980" t="s">
        <v>1093</v>
      </c>
    </row>
    <row r="1981" spans="1:35">
      <c r="A1981" t="s">
        <v>1099</v>
      </c>
      <c r="B1981">
        <v>72391527</v>
      </c>
      <c r="C1981" t="s">
        <v>1097</v>
      </c>
      <c r="D1981" t="s">
        <v>1098</v>
      </c>
      <c r="E1981" t="s">
        <v>262</v>
      </c>
      <c r="F1981">
        <v>23</v>
      </c>
      <c r="G1981" t="s">
        <v>227</v>
      </c>
      <c r="H1981">
        <v>8216</v>
      </c>
      <c r="I1981" t="s">
        <v>1055</v>
      </c>
      <c r="J1981" t="s">
        <v>1056</v>
      </c>
      <c r="K1981" t="s">
        <v>1055</v>
      </c>
      <c r="L1981">
        <v>19920317</v>
      </c>
      <c r="M1981" t="s">
        <v>1099</v>
      </c>
      <c r="N1981">
        <v>230095</v>
      </c>
      <c r="Q1981" t="s">
        <v>248</v>
      </c>
      <c r="S1981" t="s">
        <v>249</v>
      </c>
      <c r="T1981" t="s">
        <v>1058</v>
      </c>
      <c r="U1981" t="s">
        <v>227</v>
      </c>
      <c r="V1981" t="s">
        <v>1089</v>
      </c>
      <c r="W1981" t="s">
        <v>1090</v>
      </c>
      <c r="X1981" t="s">
        <v>228</v>
      </c>
      <c r="Z1981" t="s">
        <v>229</v>
      </c>
      <c r="AB1981" t="s">
        <v>1100</v>
      </c>
      <c r="AC1981" t="s">
        <v>1101</v>
      </c>
      <c r="AD1981" t="s">
        <v>1100</v>
      </c>
      <c r="AF1981" t="s">
        <v>1092</v>
      </c>
      <c r="AG1981" t="s">
        <v>1064</v>
      </c>
      <c r="AH1981" t="s">
        <v>1093</v>
      </c>
      <c r="AI1981" t="s">
        <v>1102</v>
      </c>
    </row>
    <row r="1982" spans="1:35">
      <c r="A1982" t="s">
        <v>1105</v>
      </c>
      <c r="B1982">
        <v>72452020</v>
      </c>
      <c r="C1982" t="s">
        <v>1103</v>
      </c>
      <c r="D1982" t="s">
        <v>1104</v>
      </c>
      <c r="E1982" t="s">
        <v>262</v>
      </c>
      <c r="F1982">
        <v>23</v>
      </c>
      <c r="G1982" t="s">
        <v>227</v>
      </c>
      <c r="H1982">
        <v>8216</v>
      </c>
      <c r="I1982" t="s">
        <v>1055</v>
      </c>
      <c r="J1982" t="s">
        <v>1056</v>
      </c>
      <c r="K1982" t="s">
        <v>1055</v>
      </c>
      <c r="L1982">
        <v>19910626</v>
      </c>
      <c r="M1982" t="s">
        <v>1105</v>
      </c>
      <c r="N1982">
        <v>230095</v>
      </c>
      <c r="Q1982" t="s">
        <v>248</v>
      </c>
      <c r="S1982" t="s">
        <v>249</v>
      </c>
      <c r="T1982" t="s">
        <v>1058</v>
      </c>
      <c r="U1982" t="s">
        <v>227</v>
      </c>
      <c r="V1982" t="s">
        <v>1089</v>
      </c>
      <c r="W1982" t="s">
        <v>1090</v>
      </c>
      <c r="X1982" t="s">
        <v>228</v>
      </c>
      <c r="Z1982" t="s">
        <v>229</v>
      </c>
      <c r="AB1982" t="s">
        <v>439</v>
      </c>
      <c r="AC1982" t="s">
        <v>1106</v>
      </c>
      <c r="AD1982" t="s">
        <v>439</v>
      </c>
      <c r="AF1982" t="s">
        <v>1092</v>
      </c>
      <c r="AG1982" t="s">
        <v>1064</v>
      </c>
      <c r="AH1982" t="s">
        <v>1093</v>
      </c>
    </row>
    <row r="1983" spans="1:35">
      <c r="A1983" t="s">
        <v>1109</v>
      </c>
      <c r="B1983">
        <v>12365118</v>
      </c>
      <c r="C1983" t="s">
        <v>1107</v>
      </c>
      <c r="D1983" t="s">
        <v>1108</v>
      </c>
      <c r="E1983" t="s">
        <v>262</v>
      </c>
      <c r="F1983">
        <v>23</v>
      </c>
      <c r="G1983" t="s">
        <v>227</v>
      </c>
      <c r="H1983">
        <v>8216</v>
      </c>
      <c r="I1983" t="s">
        <v>1055</v>
      </c>
      <c r="J1983" t="s">
        <v>1056</v>
      </c>
      <c r="K1983" t="s">
        <v>1055</v>
      </c>
      <c r="L1983">
        <v>19940304</v>
      </c>
      <c r="M1983" t="s">
        <v>1109</v>
      </c>
      <c r="N1983">
        <v>230095</v>
      </c>
      <c r="Q1983" t="s">
        <v>248</v>
      </c>
      <c r="S1983" t="s">
        <v>249</v>
      </c>
      <c r="T1983" t="s">
        <v>1064</v>
      </c>
      <c r="U1983" t="s">
        <v>227</v>
      </c>
      <c r="V1983" t="s">
        <v>1059</v>
      </c>
      <c r="X1983" t="s">
        <v>228</v>
      </c>
      <c r="Z1983" t="s">
        <v>229</v>
      </c>
      <c r="AB1983" t="s">
        <v>560</v>
      </c>
      <c r="AC1983" t="s">
        <v>1110</v>
      </c>
      <c r="AF1983" t="s">
        <v>1065</v>
      </c>
      <c r="AG1983" t="s">
        <v>1064</v>
      </c>
      <c r="AH1983" t="s">
        <v>1066</v>
      </c>
    </row>
    <row r="1984" spans="1:35">
      <c r="A1984" t="s">
        <v>1116</v>
      </c>
      <c r="B1984">
        <v>3044718</v>
      </c>
      <c r="C1984" t="s">
        <v>1111</v>
      </c>
      <c r="D1984" t="s">
        <v>1112</v>
      </c>
      <c r="E1984" t="s">
        <v>242</v>
      </c>
      <c r="F1984">
        <v>23</v>
      </c>
      <c r="G1984" t="s">
        <v>227</v>
      </c>
      <c r="H1984">
        <v>8284</v>
      </c>
      <c r="I1984" t="s">
        <v>1113</v>
      </c>
      <c r="J1984" t="s">
        <v>1114</v>
      </c>
      <c r="K1984" t="s">
        <v>1115</v>
      </c>
      <c r="L1984">
        <v>19510624</v>
      </c>
      <c r="M1984" t="s">
        <v>1116</v>
      </c>
      <c r="N1984">
        <v>230268</v>
      </c>
      <c r="O1984" t="s">
        <v>247</v>
      </c>
      <c r="Q1984" t="s">
        <v>248</v>
      </c>
      <c r="S1984" t="s">
        <v>249</v>
      </c>
      <c r="T1984" t="s">
        <v>1117</v>
      </c>
      <c r="U1984" t="s">
        <v>227</v>
      </c>
      <c r="V1984" t="s">
        <v>1118</v>
      </c>
      <c r="X1984" t="s">
        <v>343</v>
      </c>
      <c r="Z1984" t="s">
        <v>229</v>
      </c>
      <c r="AG1984" t="s">
        <v>253</v>
      </c>
    </row>
    <row r="1985" spans="1:33">
      <c r="A1985" t="s">
        <v>1121</v>
      </c>
      <c r="B1985">
        <v>35541422</v>
      </c>
      <c r="C1985" t="s">
        <v>1119</v>
      </c>
      <c r="D1985" t="s">
        <v>1120</v>
      </c>
      <c r="E1985" t="s">
        <v>242</v>
      </c>
      <c r="F1985">
        <v>23</v>
      </c>
      <c r="G1985" t="s">
        <v>227</v>
      </c>
      <c r="H1985">
        <v>8284</v>
      </c>
      <c r="I1985" t="s">
        <v>1113</v>
      </c>
      <c r="J1985" t="s">
        <v>1114</v>
      </c>
      <c r="K1985" t="s">
        <v>1115</v>
      </c>
      <c r="L1985">
        <v>19791125</v>
      </c>
      <c r="M1985" t="s">
        <v>1121</v>
      </c>
      <c r="N1985">
        <v>230268</v>
      </c>
      <c r="Q1985" t="s">
        <v>248</v>
      </c>
      <c r="S1985" t="s">
        <v>249</v>
      </c>
      <c r="T1985" t="s">
        <v>1122</v>
      </c>
      <c r="U1985" t="s">
        <v>227</v>
      </c>
      <c r="V1985" t="s">
        <v>1123</v>
      </c>
      <c r="W1985" t="s">
        <v>1124</v>
      </c>
      <c r="X1985" t="s">
        <v>267</v>
      </c>
      <c r="Z1985" t="s">
        <v>229</v>
      </c>
      <c r="AG1985" t="s">
        <v>253</v>
      </c>
    </row>
    <row r="1986" spans="1:33">
      <c r="A1986" t="s">
        <v>1127</v>
      </c>
      <c r="B1986">
        <v>3046013</v>
      </c>
      <c r="C1986" t="s">
        <v>1125</v>
      </c>
      <c r="D1986" t="s">
        <v>1126</v>
      </c>
      <c r="E1986" t="s">
        <v>242</v>
      </c>
      <c r="F1986">
        <v>23</v>
      </c>
      <c r="G1986" t="s">
        <v>227</v>
      </c>
      <c r="H1986">
        <v>8284</v>
      </c>
      <c r="I1986" t="s">
        <v>1113</v>
      </c>
      <c r="J1986" t="s">
        <v>1114</v>
      </c>
      <c r="K1986" t="s">
        <v>1115</v>
      </c>
      <c r="L1986">
        <v>19480501</v>
      </c>
      <c r="M1986" t="s">
        <v>1127</v>
      </c>
      <c r="N1986">
        <v>230268</v>
      </c>
      <c r="O1986" t="s">
        <v>247</v>
      </c>
      <c r="Q1986" t="s">
        <v>248</v>
      </c>
      <c r="S1986" t="s">
        <v>249</v>
      </c>
      <c r="T1986" t="s">
        <v>1128</v>
      </c>
      <c r="U1986" t="s">
        <v>227</v>
      </c>
      <c r="V1986" t="s">
        <v>1129</v>
      </c>
      <c r="W1986" t="s">
        <v>1130</v>
      </c>
      <c r="X1986" t="s">
        <v>343</v>
      </c>
      <c r="Z1986" t="s">
        <v>229</v>
      </c>
      <c r="AG1986" t="s">
        <v>253</v>
      </c>
    </row>
    <row r="1987" spans="1:33">
      <c r="A1987" t="s">
        <v>1133</v>
      </c>
      <c r="B1987">
        <v>73612726</v>
      </c>
      <c r="C1987" t="s">
        <v>1131</v>
      </c>
      <c r="D1987" t="s">
        <v>1132</v>
      </c>
      <c r="E1987" t="s">
        <v>262</v>
      </c>
      <c r="F1987">
        <v>23</v>
      </c>
      <c r="G1987" t="s">
        <v>227</v>
      </c>
      <c r="H1987">
        <v>8284</v>
      </c>
      <c r="I1987" t="s">
        <v>1113</v>
      </c>
      <c r="J1987" t="s">
        <v>1114</v>
      </c>
      <c r="K1987" t="s">
        <v>1115</v>
      </c>
      <c r="L1987">
        <v>19760222</v>
      </c>
      <c r="M1987" t="s">
        <v>1133</v>
      </c>
      <c r="N1987">
        <v>230268</v>
      </c>
      <c r="O1987" t="s">
        <v>247</v>
      </c>
      <c r="Q1987" t="s">
        <v>248</v>
      </c>
      <c r="S1987" t="s">
        <v>249</v>
      </c>
      <c r="T1987" t="s">
        <v>1134</v>
      </c>
      <c r="U1987" t="s">
        <v>227</v>
      </c>
      <c r="V1987" t="s">
        <v>1135</v>
      </c>
      <c r="X1987" t="s">
        <v>267</v>
      </c>
      <c r="Z1987" t="s">
        <v>229</v>
      </c>
      <c r="AG1987" t="s">
        <v>253</v>
      </c>
    </row>
    <row r="1988" spans="1:33">
      <c r="A1988" t="s">
        <v>1138</v>
      </c>
      <c r="B1988">
        <v>69221020</v>
      </c>
      <c r="C1988" t="s">
        <v>1136</v>
      </c>
      <c r="D1988" t="s">
        <v>1137</v>
      </c>
      <c r="E1988" t="s">
        <v>242</v>
      </c>
      <c r="F1988">
        <v>23</v>
      </c>
      <c r="G1988" t="s">
        <v>227</v>
      </c>
      <c r="H1988">
        <v>8284</v>
      </c>
      <c r="I1988" t="s">
        <v>1113</v>
      </c>
      <c r="J1988" t="s">
        <v>1114</v>
      </c>
      <c r="K1988" t="s">
        <v>1115</v>
      </c>
      <c r="L1988">
        <v>19450619</v>
      </c>
      <c r="M1988" t="s">
        <v>1138</v>
      </c>
      <c r="N1988">
        <v>230268</v>
      </c>
      <c r="O1988" t="s">
        <v>247</v>
      </c>
      <c r="Q1988" t="s">
        <v>248</v>
      </c>
      <c r="S1988" t="s">
        <v>249</v>
      </c>
      <c r="T1988" t="s">
        <v>1139</v>
      </c>
      <c r="U1988" t="s">
        <v>227</v>
      </c>
      <c r="V1988" t="s">
        <v>1140</v>
      </c>
      <c r="W1988" t="s">
        <v>1141</v>
      </c>
      <c r="X1988" t="s">
        <v>267</v>
      </c>
      <c r="Z1988" t="s">
        <v>229</v>
      </c>
      <c r="AG1988" t="s">
        <v>253</v>
      </c>
    </row>
    <row r="1989" spans="1:33">
      <c r="A1989" t="s">
        <v>1144</v>
      </c>
      <c r="B1989">
        <v>3045416</v>
      </c>
      <c r="C1989" t="s">
        <v>1142</v>
      </c>
      <c r="D1989" t="s">
        <v>1143</v>
      </c>
      <c r="E1989" t="s">
        <v>242</v>
      </c>
      <c r="F1989">
        <v>23</v>
      </c>
      <c r="G1989" t="s">
        <v>227</v>
      </c>
      <c r="H1989">
        <v>8284</v>
      </c>
      <c r="I1989" t="s">
        <v>1113</v>
      </c>
      <c r="J1989" t="s">
        <v>1114</v>
      </c>
      <c r="K1989" t="s">
        <v>1115</v>
      </c>
      <c r="L1989">
        <v>19500409</v>
      </c>
      <c r="M1989" t="s">
        <v>1144</v>
      </c>
      <c r="N1989">
        <v>230268</v>
      </c>
      <c r="O1989" t="s">
        <v>247</v>
      </c>
      <c r="Q1989" t="s">
        <v>248</v>
      </c>
      <c r="S1989" t="s">
        <v>249</v>
      </c>
      <c r="T1989" t="s">
        <v>1145</v>
      </c>
      <c r="U1989" t="s">
        <v>227</v>
      </c>
      <c r="V1989" t="s">
        <v>1146</v>
      </c>
      <c r="X1989" t="s">
        <v>343</v>
      </c>
      <c r="Z1989" t="s">
        <v>229</v>
      </c>
      <c r="AG1989" t="s">
        <v>253</v>
      </c>
    </row>
    <row r="1990" spans="1:33">
      <c r="A1990" t="s">
        <v>1149</v>
      </c>
      <c r="B1990">
        <v>96578136</v>
      </c>
      <c r="C1990" t="s">
        <v>1147</v>
      </c>
      <c r="D1990" t="s">
        <v>1148</v>
      </c>
      <c r="E1990" t="s">
        <v>242</v>
      </c>
      <c r="F1990">
        <v>23</v>
      </c>
      <c r="G1990" t="s">
        <v>227</v>
      </c>
      <c r="H1990">
        <v>8284</v>
      </c>
      <c r="I1990" t="s">
        <v>1113</v>
      </c>
      <c r="J1990" t="s">
        <v>1114</v>
      </c>
      <c r="K1990" t="s">
        <v>1115</v>
      </c>
      <c r="L1990">
        <v>19900901</v>
      </c>
      <c r="M1990" t="s">
        <v>1149</v>
      </c>
      <c r="N1990">
        <v>230268</v>
      </c>
      <c r="O1990" t="s">
        <v>247</v>
      </c>
      <c r="Q1990" t="s">
        <v>248</v>
      </c>
      <c r="S1990" t="s">
        <v>249</v>
      </c>
      <c r="T1990" t="s">
        <v>1150</v>
      </c>
      <c r="U1990" t="s">
        <v>227</v>
      </c>
      <c r="V1990" t="s">
        <v>1151</v>
      </c>
      <c r="X1990" t="s">
        <v>267</v>
      </c>
      <c r="Z1990" t="s">
        <v>229</v>
      </c>
      <c r="AG1990" t="s">
        <v>253</v>
      </c>
    </row>
    <row r="1991" spans="1:33">
      <c r="A1991" t="s">
        <v>1154</v>
      </c>
      <c r="B1991">
        <v>90141722</v>
      </c>
      <c r="C1991" t="s">
        <v>1152</v>
      </c>
      <c r="D1991" t="s">
        <v>1153</v>
      </c>
      <c r="E1991" t="s">
        <v>242</v>
      </c>
      <c r="F1991">
        <v>23</v>
      </c>
      <c r="G1991" t="s">
        <v>227</v>
      </c>
      <c r="H1991">
        <v>8284</v>
      </c>
      <c r="I1991" t="s">
        <v>1113</v>
      </c>
      <c r="J1991" t="s">
        <v>1114</v>
      </c>
      <c r="K1991" t="s">
        <v>1115</v>
      </c>
      <c r="L1991">
        <v>19710109</v>
      </c>
      <c r="M1991" t="s">
        <v>1154</v>
      </c>
      <c r="N1991">
        <v>230268</v>
      </c>
      <c r="O1991" t="s">
        <v>247</v>
      </c>
      <c r="Q1991" t="s">
        <v>248</v>
      </c>
      <c r="S1991" t="s">
        <v>249</v>
      </c>
      <c r="T1991" t="s">
        <v>1155</v>
      </c>
      <c r="U1991" t="s">
        <v>227</v>
      </c>
      <c r="V1991" t="s">
        <v>1156</v>
      </c>
      <c r="X1991" t="s">
        <v>267</v>
      </c>
      <c r="Z1991" t="s">
        <v>229</v>
      </c>
      <c r="AG1991" t="s">
        <v>253</v>
      </c>
    </row>
    <row r="1992" spans="1:33">
      <c r="A1992" t="s">
        <v>1159</v>
      </c>
      <c r="B1992">
        <v>3043717</v>
      </c>
      <c r="C1992" t="s">
        <v>1157</v>
      </c>
      <c r="D1992" t="s">
        <v>1158</v>
      </c>
      <c r="E1992" t="s">
        <v>242</v>
      </c>
      <c r="F1992">
        <v>23</v>
      </c>
      <c r="G1992" t="s">
        <v>227</v>
      </c>
      <c r="H1992">
        <v>8284</v>
      </c>
      <c r="I1992" t="s">
        <v>1113</v>
      </c>
      <c r="J1992" t="s">
        <v>1114</v>
      </c>
      <c r="K1992" t="s">
        <v>1115</v>
      </c>
      <c r="L1992">
        <v>19370602</v>
      </c>
      <c r="M1992" t="s">
        <v>1159</v>
      </c>
      <c r="N1992">
        <v>230268</v>
      </c>
      <c r="O1992" t="s">
        <v>247</v>
      </c>
      <c r="Q1992" t="s">
        <v>248</v>
      </c>
      <c r="S1992" t="s">
        <v>249</v>
      </c>
      <c r="T1992" t="s">
        <v>1160</v>
      </c>
      <c r="U1992" t="s">
        <v>227</v>
      </c>
      <c r="V1992" t="s">
        <v>1161</v>
      </c>
      <c r="X1992" t="s">
        <v>343</v>
      </c>
      <c r="Z1992" t="s">
        <v>229</v>
      </c>
      <c r="AG1992" t="s">
        <v>253</v>
      </c>
    </row>
    <row r="1993" spans="1:33">
      <c r="A1993" t="s">
        <v>1164</v>
      </c>
      <c r="B1993">
        <v>34583831</v>
      </c>
      <c r="C1993" t="s">
        <v>1162</v>
      </c>
      <c r="D1993" t="s">
        <v>1163</v>
      </c>
      <c r="E1993" t="s">
        <v>262</v>
      </c>
      <c r="F1993">
        <v>23</v>
      </c>
      <c r="G1993" t="s">
        <v>227</v>
      </c>
      <c r="H1993">
        <v>8284</v>
      </c>
      <c r="I1993" t="s">
        <v>1113</v>
      </c>
      <c r="J1993" t="s">
        <v>1114</v>
      </c>
      <c r="K1993" t="s">
        <v>1115</v>
      </c>
      <c r="L1993">
        <v>19670309</v>
      </c>
      <c r="M1993" t="s">
        <v>1164</v>
      </c>
      <c r="N1993">
        <v>230268</v>
      </c>
      <c r="O1993" t="s">
        <v>247</v>
      </c>
      <c r="Q1993" t="s">
        <v>248</v>
      </c>
      <c r="S1993" t="s">
        <v>249</v>
      </c>
      <c r="T1993" t="s">
        <v>1165</v>
      </c>
      <c r="U1993" t="s">
        <v>227</v>
      </c>
      <c r="V1993" t="s">
        <v>1166</v>
      </c>
      <c r="W1993" t="s">
        <v>1167</v>
      </c>
      <c r="X1993" t="s">
        <v>267</v>
      </c>
      <c r="Z1993" t="s">
        <v>229</v>
      </c>
      <c r="AG1993" t="s">
        <v>253</v>
      </c>
    </row>
    <row r="1994" spans="1:33">
      <c r="A1994" t="s">
        <v>1170</v>
      </c>
      <c r="B1994">
        <v>39973637</v>
      </c>
      <c r="C1994" t="s">
        <v>1168</v>
      </c>
      <c r="D1994" t="s">
        <v>1169</v>
      </c>
      <c r="E1994" t="s">
        <v>262</v>
      </c>
      <c r="F1994">
        <v>23</v>
      </c>
      <c r="G1994" t="s">
        <v>227</v>
      </c>
      <c r="H1994">
        <v>8284</v>
      </c>
      <c r="I1994" t="s">
        <v>1113</v>
      </c>
      <c r="J1994" t="s">
        <v>1114</v>
      </c>
      <c r="K1994" t="s">
        <v>1115</v>
      </c>
      <c r="L1994">
        <v>19960831</v>
      </c>
      <c r="M1994" t="s">
        <v>1170</v>
      </c>
      <c r="N1994">
        <v>230268</v>
      </c>
      <c r="O1994" t="s">
        <v>247</v>
      </c>
      <c r="Q1994" t="s">
        <v>248</v>
      </c>
      <c r="S1994" t="s">
        <v>249</v>
      </c>
      <c r="T1994" t="s">
        <v>1171</v>
      </c>
      <c r="U1994" t="s">
        <v>227</v>
      </c>
      <c r="V1994" t="s">
        <v>1172</v>
      </c>
      <c r="X1994" t="s">
        <v>267</v>
      </c>
      <c r="Z1994" t="s">
        <v>229</v>
      </c>
      <c r="AG1994" t="s">
        <v>253</v>
      </c>
    </row>
    <row r="1995" spans="1:33">
      <c r="A1995" t="s">
        <v>1175</v>
      </c>
      <c r="B1995">
        <v>3100488</v>
      </c>
      <c r="C1995" t="s">
        <v>1173</v>
      </c>
      <c r="D1995" t="s">
        <v>1174</v>
      </c>
      <c r="E1995" t="s">
        <v>242</v>
      </c>
      <c r="F1995">
        <v>23</v>
      </c>
      <c r="G1995" t="s">
        <v>227</v>
      </c>
      <c r="H1995">
        <v>8284</v>
      </c>
      <c r="I1995" t="s">
        <v>1113</v>
      </c>
      <c r="J1995" t="s">
        <v>1114</v>
      </c>
      <c r="K1995" t="s">
        <v>1115</v>
      </c>
      <c r="L1995">
        <v>19441206</v>
      </c>
      <c r="M1995" t="s">
        <v>1175</v>
      </c>
      <c r="N1995">
        <v>230268</v>
      </c>
      <c r="O1995" t="s">
        <v>247</v>
      </c>
      <c r="Q1995" t="s">
        <v>248</v>
      </c>
      <c r="S1995" t="s">
        <v>249</v>
      </c>
      <c r="T1995" t="s">
        <v>1176</v>
      </c>
      <c r="U1995" t="s">
        <v>227</v>
      </c>
      <c r="V1995" t="s">
        <v>1177</v>
      </c>
      <c r="W1995" t="s">
        <v>1178</v>
      </c>
      <c r="X1995" t="s">
        <v>349</v>
      </c>
      <c r="Z1995" t="s">
        <v>229</v>
      </c>
      <c r="AG1995" t="s">
        <v>253</v>
      </c>
    </row>
    <row r="1996" spans="1:33">
      <c r="A1996" t="s">
        <v>1181</v>
      </c>
      <c r="B1996">
        <v>3045315</v>
      </c>
      <c r="C1996" t="s">
        <v>1179</v>
      </c>
      <c r="D1996" t="s">
        <v>1180</v>
      </c>
      <c r="E1996" t="s">
        <v>242</v>
      </c>
      <c r="F1996">
        <v>23</v>
      </c>
      <c r="G1996" t="s">
        <v>227</v>
      </c>
      <c r="H1996">
        <v>8284</v>
      </c>
      <c r="I1996" t="s">
        <v>1113</v>
      </c>
      <c r="J1996" t="s">
        <v>1114</v>
      </c>
      <c r="K1996" t="s">
        <v>1115</v>
      </c>
      <c r="L1996">
        <v>19480527</v>
      </c>
      <c r="M1996" t="s">
        <v>1181</v>
      </c>
      <c r="N1996">
        <v>230268</v>
      </c>
      <c r="O1996" t="s">
        <v>247</v>
      </c>
      <c r="Q1996" t="s">
        <v>248</v>
      </c>
      <c r="S1996" t="s">
        <v>249</v>
      </c>
      <c r="T1996" t="s">
        <v>1182</v>
      </c>
      <c r="U1996" t="s">
        <v>227</v>
      </c>
      <c r="V1996" t="s">
        <v>1183</v>
      </c>
      <c r="X1996" t="s">
        <v>349</v>
      </c>
      <c r="Z1996" t="s">
        <v>229</v>
      </c>
      <c r="AG1996" t="s">
        <v>253</v>
      </c>
    </row>
    <row r="1997" spans="1:33">
      <c r="A1997" t="s">
        <v>1186</v>
      </c>
      <c r="B1997">
        <v>57431626</v>
      </c>
      <c r="C1997" t="s">
        <v>1184</v>
      </c>
      <c r="D1997" t="s">
        <v>1185</v>
      </c>
      <c r="E1997" t="s">
        <v>242</v>
      </c>
      <c r="F1997">
        <v>23</v>
      </c>
      <c r="G1997" t="s">
        <v>227</v>
      </c>
      <c r="H1997">
        <v>8284</v>
      </c>
      <c r="I1997" t="s">
        <v>1113</v>
      </c>
      <c r="J1997" t="s">
        <v>1114</v>
      </c>
      <c r="K1997" t="s">
        <v>1115</v>
      </c>
      <c r="L1997">
        <v>19600309</v>
      </c>
      <c r="M1997" t="s">
        <v>1186</v>
      </c>
      <c r="N1997">
        <v>230268</v>
      </c>
      <c r="O1997" t="s">
        <v>247</v>
      </c>
      <c r="Q1997" t="s">
        <v>248</v>
      </c>
      <c r="S1997" t="s">
        <v>249</v>
      </c>
      <c r="T1997" t="s">
        <v>1139</v>
      </c>
      <c r="U1997" t="s">
        <v>227</v>
      </c>
      <c r="V1997" t="s">
        <v>1140</v>
      </c>
      <c r="W1997" t="s">
        <v>1141</v>
      </c>
      <c r="X1997" t="s">
        <v>267</v>
      </c>
      <c r="Z1997" t="s">
        <v>229</v>
      </c>
      <c r="AG1997" t="s">
        <v>253</v>
      </c>
    </row>
    <row r="1998" spans="1:33">
      <c r="A1998" t="s">
        <v>10219</v>
      </c>
      <c r="B1998">
        <v>39209831</v>
      </c>
      <c r="C1998" t="s">
        <v>10220</v>
      </c>
      <c r="D1998" t="s">
        <v>10221</v>
      </c>
      <c r="E1998" t="s">
        <v>242</v>
      </c>
      <c r="F1998">
        <v>23</v>
      </c>
      <c r="G1998" t="s">
        <v>227</v>
      </c>
      <c r="H1998">
        <v>8284</v>
      </c>
      <c r="I1998" t="s">
        <v>1113</v>
      </c>
      <c r="J1998" t="s">
        <v>1114</v>
      </c>
      <c r="K1998" t="s">
        <v>1115</v>
      </c>
      <c r="L1998">
        <v>19930428</v>
      </c>
      <c r="M1998" t="s">
        <v>10219</v>
      </c>
      <c r="N1998">
        <v>230268</v>
      </c>
      <c r="O1998" t="s">
        <v>247</v>
      </c>
      <c r="Q1998" t="s">
        <v>248</v>
      </c>
      <c r="S1998" t="s">
        <v>249</v>
      </c>
      <c r="T1998" t="s">
        <v>10222</v>
      </c>
      <c r="U1998" t="s">
        <v>227</v>
      </c>
      <c r="V1998" t="s">
        <v>10223</v>
      </c>
      <c r="W1998" t="s">
        <v>10224</v>
      </c>
      <c r="X1998" t="s">
        <v>267</v>
      </c>
      <c r="Z1998" t="s">
        <v>229</v>
      </c>
      <c r="AC1998" t="s">
        <v>2853</v>
      </c>
      <c r="AG1998" t="s">
        <v>253</v>
      </c>
    </row>
    <row r="1999" spans="1:33">
      <c r="A1999" t="s">
        <v>10225</v>
      </c>
      <c r="B1999">
        <v>2998129</v>
      </c>
      <c r="C1999" t="s">
        <v>10226</v>
      </c>
      <c r="D1999" t="s">
        <v>10227</v>
      </c>
      <c r="E1999" t="s">
        <v>242</v>
      </c>
      <c r="F1999">
        <v>23</v>
      </c>
      <c r="G1999" t="s">
        <v>227</v>
      </c>
      <c r="H1999">
        <v>8284</v>
      </c>
      <c r="I1999" t="s">
        <v>1113</v>
      </c>
      <c r="J1999" t="s">
        <v>1114</v>
      </c>
      <c r="K1999" t="s">
        <v>1115</v>
      </c>
      <c r="L1999">
        <v>19360402</v>
      </c>
      <c r="M1999" t="s">
        <v>10225</v>
      </c>
      <c r="N1999">
        <v>230268</v>
      </c>
      <c r="O1999" t="s">
        <v>247</v>
      </c>
      <c r="Q1999" t="s">
        <v>248</v>
      </c>
      <c r="S1999" t="s">
        <v>249</v>
      </c>
      <c r="T1999" t="s">
        <v>1859</v>
      </c>
      <c r="U1999" t="s">
        <v>227</v>
      </c>
      <c r="V1999" t="s">
        <v>10228</v>
      </c>
      <c r="W1999">
        <v>18660</v>
      </c>
      <c r="X1999" t="s">
        <v>343</v>
      </c>
      <c r="Z1999" t="s">
        <v>229</v>
      </c>
      <c r="AG1999" t="s">
        <v>253</v>
      </c>
    </row>
    <row r="2000" spans="1:33">
      <c r="A2000" t="s">
        <v>1189</v>
      </c>
      <c r="B2000">
        <v>78364735</v>
      </c>
      <c r="C2000" t="s">
        <v>1187</v>
      </c>
      <c r="D2000" t="s">
        <v>1188</v>
      </c>
      <c r="E2000" t="s">
        <v>242</v>
      </c>
      <c r="F2000">
        <v>23</v>
      </c>
      <c r="G2000" t="s">
        <v>227</v>
      </c>
      <c r="H2000">
        <v>8284</v>
      </c>
      <c r="I2000" t="s">
        <v>1113</v>
      </c>
      <c r="J2000" t="s">
        <v>1114</v>
      </c>
      <c r="K2000" t="s">
        <v>1115</v>
      </c>
      <c r="L2000">
        <v>19871205</v>
      </c>
      <c r="M2000" t="s">
        <v>1189</v>
      </c>
      <c r="N2000">
        <v>230268</v>
      </c>
      <c r="O2000" t="s">
        <v>247</v>
      </c>
      <c r="Q2000" t="s">
        <v>248</v>
      </c>
      <c r="S2000" t="s">
        <v>249</v>
      </c>
      <c r="T2000" t="s">
        <v>1190</v>
      </c>
      <c r="U2000" t="s">
        <v>227</v>
      </c>
      <c r="V2000" t="s">
        <v>1191</v>
      </c>
      <c r="W2000" t="s">
        <v>1192</v>
      </c>
      <c r="X2000" t="s">
        <v>267</v>
      </c>
      <c r="Z2000" t="s">
        <v>229</v>
      </c>
      <c r="AG2000" t="s">
        <v>253</v>
      </c>
    </row>
    <row r="2001" spans="1:33">
      <c r="A2001" t="s">
        <v>1195</v>
      </c>
      <c r="B2001">
        <v>3045820</v>
      </c>
      <c r="C2001" t="s">
        <v>1193</v>
      </c>
      <c r="D2001" t="s">
        <v>1194</v>
      </c>
      <c r="E2001" t="s">
        <v>242</v>
      </c>
      <c r="F2001">
        <v>23</v>
      </c>
      <c r="G2001" t="s">
        <v>227</v>
      </c>
      <c r="H2001">
        <v>8284</v>
      </c>
      <c r="I2001" t="s">
        <v>1113</v>
      </c>
      <c r="J2001" t="s">
        <v>1114</v>
      </c>
      <c r="K2001" t="s">
        <v>1115</v>
      </c>
      <c r="L2001">
        <v>19470927</v>
      </c>
      <c r="M2001" t="s">
        <v>1195</v>
      </c>
      <c r="N2001">
        <v>230268</v>
      </c>
      <c r="O2001" t="s">
        <v>247</v>
      </c>
      <c r="Q2001" t="s">
        <v>248</v>
      </c>
      <c r="S2001" t="s">
        <v>249</v>
      </c>
      <c r="T2001" t="s">
        <v>1196</v>
      </c>
      <c r="U2001" t="s">
        <v>227</v>
      </c>
      <c r="V2001" t="s">
        <v>1197</v>
      </c>
      <c r="X2001" t="s">
        <v>267</v>
      </c>
      <c r="Z2001" t="s">
        <v>229</v>
      </c>
      <c r="AG2001" t="s">
        <v>253</v>
      </c>
    </row>
    <row r="2002" spans="1:33">
      <c r="A2002" t="s">
        <v>1200</v>
      </c>
      <c r="B2002">
        <v>3046720</v>
      </c>
      <c r="C2002" t="s">
        <v>1198</v>
      </c>
      <c r="D2002" t="s">
        <v>1199</v>
      </c>
      <c r="E2002" t="s">
        <v>242</v>
      </c>
      <c r="F2002">
        <v>23</v>
      </c>
      <c r="G2002" t="s">
        <v>227</v>
      </c>
      <c r="H2002">
        <v>8284</v>
      </c>
      <c r="I2002" t="s">
        <v>1113</v>
      </c>
      <c r="J2002" t="s">
        <v>1114</v>
      </c>
      <c r="K2002" t="s">
        <v>1115</v>
      </c>
      <c r="L2002">
        <v>19830914</v>
      </c>
      <c r="M2002" t="s">
        <v>1200</v>
      </c>
      <c r="N2002">
        <v>230268</v>
      </c>
      <c r="O2002" t="s">
        <v>247</v>
      </c>
      <c r="Q2002" t="s">
        <v>248</v>
      </c>
      <c r="S2002" t="s">
        <v>249</v>
      </c>
      <c r="T2002" t="s">
        <v>1201</v>
      </c>
      <c r="U2002" t="s">
        <v>265</v>
      </c>
      <c r="V2002" t="s">
        <v>1202</v>
      </c>
      <c r="W2002" t="s">
        <v>1203</v>
      </c>
      <c r="X2002" t="s">
        <v>267</v>
      </c>
      <c r="Z2002" t="s">
        <v>229</v>
      </c>
      <c r="AG2002" t="s">
        <v>253</v>
      </c>
    </row>
    <row r="2003" spans="1:33">
      <c r="A2003" t="s">
        <v>1206</v>
      </c>
      <c r="B2003">
        <v>3044819</v>
      </c>
      <c r="C2003" t="s">
        <v>1204</v>
      </c>
      <c r="D2003" t="s">
        <v>1205</v>
      </c>
      <c r="E2003" t="s">
        <v>242</v>
      </c>
      <c r="F2003">
        <v>23</v>
      </c>
      <c r="G2003" t="s">
        <v>227</v>
      </c>
      <c r="H2003">
        <v>8284</v>
      </c>
      <c r="I2003" t="s">
        <v>1113</v>
      </c>
      <c r="J2003" t="s">
        <v>1114</v>
      </c>
      <c r="K2003" t="s">
        <v>1115</v>
      </c>
      <c r="L2003">
        <v>19501004</v>
      </c>
      <c r="M2003" t="s">
        <v>1206</v>
      </c>
      <c r="N2003">
        <v>230268</v>
      </c>
      <c r="O2003" t="s">
        <v>247</v>
      </c>
      <c r="Q2003" t="s">
        <v>248</v>
      </c>
      <c r="S2003" t="s">
        <v>249</v>
      </c>
      <c r="T2003" t="s">
        <v>1207</v>
      </c>
      <c r="U2003" t="s">
        <v>227</v>
      </c>
      <c r="V2003" t="s">
        <v>1208</v>
      </c>
      <c r="X2003" t="s">
        <v>343</v>
      </c>
      <c r="Z2003" t="s">
        <v>229</v>
      </c>
      <c r="AG2003" t="s">
        <v>253</v>
      </c>
    </row>
    <row r="2004" spans="1:33">
      <c r="A2004" t="s">
        <v>1211</v>
      </c>
      <c r="B2004">
        <v>3044617</v>
      </c>
      <c r="C2004" t="s">
        <v>1209</v>
      </c>
      <c r="D2004" t="s">
        <v>1210</v>
      </c>
      <c r="E2004" t="s">
        <v>242</v>
      </c>
      <c r="F2004">
        <v>23</v>
      </c>
      <c r="G2004" t="s">
        <v>227</v>
      </c>
      <c r="H2004">
        <v>8284</v>
      </c>
      <c r="I2004" t="s">
        <v>1113</v>
      </c>
      <c r="J2004" t="s">
        <v>1114</v>
      </c>
      <c r="K2004" t="s">
        <v>1115</v>
      </c>
      <c r="L2004">
        <v>19500102</v>
      </c>
      <c r="M2004" t="s">
        <v>1211</v>
      </c>
      <c r="N2004">
        <v>230268</v>
      </c>
      <c r="O2004" t="s">
        <v>247</v>
      </c>
      <c r="Q2004" t="s">
        <v>248</v>
      </c>
      <c r="S2004" t="s">
        <v>249</v>
      </c>
      <c r="T2004" t="s">
        <v>1212</v>
      </c>
      <c r="U2004" t="s">
        <v>227</v>
      </c>
      <c r="V2004" t="s">
        <v>1213</v>
      </c>
      <c r="X2004" t="s">
        <v>267</v>
      </c>
      <c r="Z2004" t="s">
        <v>229</v>
      </c>
      <c r="AG2004" t="s">
        <v>253</v>
      </c>
    </row>
    <row r="2005" spans="1:33">
      <c r="A2005" t="s">
        <v>1216</v>
      </c>
      <c r="B2005">
        <v>36048324</v>
      </c>
      <c r="C2005" t="s">
        <v>1214</v>
      </c>
      <c r="D2005" t="s">
        <v>1215</v>
      </c>
      <c r="E2005" t="s">
        <v>242</v>
      </c>
      <c r="F2005">
        <v>23</v>
      </c>
      <c r="G2005" t="s">
        <v>227</v>
      </c>
      <c r="H2005">
        <v>8284</v>
      </c>
      <c r="I2005" t="s">
        <v>1113</v>
      </c>
      <c r="J2005" t="s">
        <v>1114</v>
      </c>
      <c r="K2005" t="s">
        <v>1115</v>
      </c>
      <c r="L2005">
        <v>19720329</v>
      </c>
      <c r="M2005" t="s">
        <v>1216</v>
      </c>
      <c r="N2005">
        <v>230268</v>
      </c>
      <c r="O2005" t="s">
        <v>247</v>
      </c>
      <c r="Q2005" t="s">
        <v>248</v>
      </c>
      <c r="S2005" t="s">
        <v>249</v>
      </c>
      <c r="T2005" t="s">
        <v>1217</v>
      </c>
      <c r="U2005" t="s">
        <v>227</v>
      </c>
      <c r="V2005" t="s">
        <v>1218</v>
      </c>
      <c r="W2005" t="s">
        <v>1219</v>
      </c>
      <c r="X2005" t="s">
        <v>267</v>
      </c>
      <c r="Z2005" t="s">
        <v>229</v>
      </c>
      <c r="AG2005" t="s">
        <v>253</v>
      </c>
    </row>
    <row r="2006" spans="1:33">
      <c r="A2006" t="s">
        <v>1222</v>
      </c>
      <c r="B2006">
        <v>3046215</v>
      </c>
      <c r="C2006" t="s">
        <v>1220</v>
      </c>
      <c r="D2006" t="s">
        <v>1221</v>
      </c>
      <c r="E2006" t="s">
        <v>242</v>
      </c>
      <c r="F2006">
        <v>23</v>
      </c>
      <c r="G2006" t="s">
        <v>227</v>
      </c>
      <c r="H2006">
        <v>8284</v>
      </c>
      <c r="I2006" t="s">
        <v>1113</v>
      </c>
      <c r="J2006" t="s">
        <v>1114</v>
      </c>
      <c r="K2006" t="s">
        <v>1115</v>
      </c>
      <c r="L2006">
        <v>19440101</v>
      </c>
      <c r="M2006" t="s">
        <v>1222</v>
      </c>
      <c r="N2006">
        <v>230268</v>
      </c>
      <c r="O2006" t="s">
        <v>247</v>
      </c>
      <c r="Q2006" t="s">
        <v>248</v>
      </c>
      <c r="S2006" t="s">
        <v>249</v>
      </c>
      <c r="T2006" t="s">
        <v>684</v>
      </c>
      <c r="U2006" t="s">
        <v>227</v>
      </c>
      <c r="V2006" t="s">
        <v>1223</v>
      </c>
      <c r="X2006" t="s">
        <v>267</v>
      </c>
      <c r="Z2006" t="s">
        <v>229</v>
      </c>
      <c r="AG2006" t="s">
        <v>253</v>
      </c>
    </row>
    <row r="2007" spans="1:33">
      <c r="A2007" t="s">
        <v>1226</v>
      </c>
      <c r="B2007">
        <v>45674733</v>
      </c>
      <c r="C2007" t="s">
        <v>1224</v>
      </c>
      <c r="D2007" t="s">
        <v>1225</v>
      </c>
      <c r="E2007" t="s">
        <v>242</v>
      </c>
      <c r="F2007">
        <v>23</v>
      </c>
      <c r="G2007" t="s">
        <v>227</v>
      </c>
      <c r="H2007">
        <v>8284</v>
      </c>
      <c r="I2007" t="s">
        <v>1113</v>
      </c>
      <c r="J2007" t="s">
        <v>1114</v>
      </c>
      <c r="K2007" t="s">
        <v>1115</v>
      </c>
      <c r="L2007">
        <v>19630103</v>
      </c>
      <c r="M2007" t="s">
        <v>1226</v>
      </c>
      <c r="N2007">
        <v>230268</v>
      </c>
      <c r="O2007" t="s">
        <v>247</v>
      </c>
      <c r="Q2007" t="s">
        <v>248</v>
      </c>
      <c r="S2007" t="s">
        <v>249</v>
      </c>
      <c r="T2007" t="s">
        <v>1227</v>
      </c>
      <c r="U2007" t="s">
        <v>227</v>
      </c>
      <c r="V2007" t="s">
        <v>1228</v>
      </c>
      <c r="W2007" t="s">
        <v>1229</v>
      </c>
      <c r="X2007" t="s">
        <v>267</v>
      </c>
      <c r="Z2007" t="s">
        <v>229</v>
      </c>
      <c r="AG2007" t="s">
        <v>253</v>
      </c>
    </row>
    <row r="2008" spans="1:33">
      <c r="A2008" t="s">
        <v>1232</v>
      </c>
      <c r="B2008">
        <v>3043818</v>
      </c>
      <c r="C2008" t="s">
        <v>1230</v>
      </c>
      <c r="D2008" t="s">
        <v>1231</v>
      </c>
      <c r="E2008" t="s">
        <v>242</v>
      </c>
      <c r="F2008">
        <v>23</v>
      </c>
      <c r="G2008" t="s">
        <v>227</v>
      </c>
      <c r="H2008">
        <v>8284</v>
      </c>
      <c r="I2008" t="s">
        <v>1113</v>
      </c>
      <c r="J2008" t="s">
        <v>1114</v>
      </c>
      <c r="K2008" t="s">
        <v>1115</v>
      </c>
      <c r="L2008">
        <v>19530507</v>
      </c>
      <c r="M2008" t="s">
        <v>1232</v>
      </c>
      <c r="N2008">
        <v>230268</v>
      </c>
      <c r="O2008" t="s">
        <v>247</v>
      </c>
      <c r="Q2008" t="s">
        <v>248</v>
      </c>
      <c r="S2008" t="s">
        <v>249</v>
      </c>
      <c r="T2008" t="s">
        <v>1233</v>
      </c>
      <c r="U2008" t="s">
        <v>227</v>
      </c>
      <c r="V2008" t="s">
        <v>1234</v>
      </c>
      <c r="X2008" t="s">
        <v>349</v>
      </c>
      <c r="Z2008" t="s">
        <v>229</v>
      </c>
      <c r="AG2008" t="s">
        <v>253</v>
      </c>
    </row>
    <row r="2009" spans="1:33">
      <c r="A2009" t="s">
        <v>1237</v>
      </c>
      <c r="B2009">
        <v>3044112</v>
      </c>
      <c r="C2009" t="s">
        <v>1235</v>
      </c>
      <c r="D2009" t="s">
        <v>1236</v>
      </c>
      <c r="E2009" t="s">
        <v>262</v>
      </c>
      <c r="F2009">
        <v>23</v>
      </c>
      <c r="G2009" t="s">
        <v>227</v>
      </c>
      <c r="H2009">
        <v>8284</v>
      </c>
      <c r="I2009" t="s">
        <v>1113</v>
      </c>
      <c r="J2009" t="s">
        <v>1114</v>
      </c>
      <c r="K2009" t="s">
        <v>1115</v>
      </c>
      <c r="L2009">
        <v>19540111</v>
      </c>
      <c r="M2009" t="s">
        <v>1237</v>
      </c>
      <c r="N2009">
        <v>230268</v>
      </c>
      <c r="Q2009" t="s">
        <v>248</v>
      </c>
      <c r="S2009" t="s">
        <v>249</v>
      </c>
      <c r="T2009" t="s">
        <v>1238</v>
      </c>
      <c r="U2009" t="s">
        <v>227</v>
      </c>
      <c r="V2009" t="s">
        <v>1239</v>
      </c>
      <c r="W2009" t="s">
        <v>1240</v>
      </c>
      <c r="X2009" t="s">
        <v>228</v>
      </c>
      <c r="Z2009" t="s">
        <v>229</v>
      </c>
      <c r="AG2009" t="s">
        <v>253</v>
      </c>
    </row>
    <row r="2010" spans="1:33">
      <c r="A2010" t="s">
        <v>1243</v>
      </c>
      <c r="B2010">
        <v>3044314</v>
      </c>
      <c r="C2010" t="s">
        <v>1241</v>
      </c>
      <c r="D2010" t="s">
        <v>1242</v>
      </c>
      <c r="E2010" t="s">
        <v>242</v>
      </c>
      <c r="F2010">
        <v>23</v>
      </c>
      <c r="G2010" t="s">
        <v>227</v>
      </c>
      <c r="H2010">
        <v>8284</v>
      </c>
      <c r="I2010" t="s">
        <v>1113</v>
      </c>
      <c r="J2010" t="s">
        <v>1114</v>
      </c>
      <c r="K2010" t="s">
        <v>1115</v>
      </c>
      <c r="L2010">
        <v>19390905</v>
      </c>
      <c r="M2010" t="s">
        <v>1243</v>
      </c>
      <c r="N2010">
        <v>230268</v>
      </c>
      <c r="O2010" t="s">
        <v>247</v>
      </c>
      <c r="Q2010" t="s">
        <v>248</v>
      </c>
      <c r="S2010" t="s">
        <v>249</v>
      </c>
      <c r="T2010" t="s">
        <v>1244</v>
      </c>
      <c r="U2010" t="s">
        <v>227</v>
      </c>
      <c r="V2010" t="s">
        <v>1245</v>
      </c>
      <c r="W2010" t="s">
        <v>1246</v>
      </c>
      <c r="X2010" t="s">
        <v>267</v>
      </c>
      <c r="Z2010" t="s">
        <v>229</v>
      </c>
      <c r="AG2010" t="s">
        <v>253</v>
      </c>
    </row>
    <row r="2011" spans="1:33">
      <c r="A2011" t="s">
        <v>1249</v>
      </c>
      <c r="B2011">
        <v>73612827</v>
      </c>
      <c r="C2011" t="s">
        <v>1247</v>
      </c>
      <c r="D2011" t="s">
        <v>1248</v>
      </c>
      <c r="E2011" t="s">
        <v>242</v>
      </c>
      <c r="F2011">
        <v>23</v>
      </c>
      <c r="G2011" t="s">
        <v>227</v>
      </c>
      <c r="H2011">
        <v>8284</v>
      </c>
      <c r="I2011" t="s">
        <v>1113</v>
      </c>
      <c r="J2011" t="s">
        <v>1114</v>
      </c>
      <c r="K2011" t="s">
        <v>1115</v>
      </c>
      <c r="L2011">
        <v>19651212</v>
      </c>
      <c r="M2011" t="s">
        <v>1249</v>
      </c>
      <c r="N2011">
        <v>230268</v>
      </c>
      <c r="O2011" t="s">
        <v>247</v>
      </c>
      <c r="Q2011" t="s">
        <v>248</v>
      </c>
      <c r="S2011" t="s">
        <v>249</v>
      </c>
      <c r="T2011" t="s">
        <v>1134</v>
      </c>
      <c r="U2011" t="s">
        <v>227</v>
      </c>
      <c r="V2011" t="s">
        <v>1250</v>
      </c>
      <c r="X2011" t="s">
        <v>267</v>
      </c>
      <c r="Z2011" t="s">
        <v>229</v>
      </c>
      <c r="AG2011" t="s">
        <v>253</v>
      </c>
    </row>
    <row r="2012" spans="1:33">
      <c r="A2012" t="s">
        <v>1253</v>
      </c>
      <c r="B2012">
        <v>47790532</v>
      </c>
      <c r="C2012" t="s">
        <v>1251</v>
      </c>
      <c r="D2012" t="s">
        <v>1252</v>
      </c>
      <c r="E2012" t="s">
        <v>242</v>
      </c>
      <c r="F2012">
        <v>23</v>
      </c>
      <c r="G2012" t="s">
        <v>227</v>
      </c>
      <c r="H2012">
        <v>8284</v>
      </c>
      <c r="I2012" t="s">
        <v>1113</v>
      </c>
      <c r="J2012" t="s">
        <v>1114</v>
      </c>
      <c r="K2012" t="s">
        <v>1115</v>
      </c>
      <c r="L2012">
        <v>19880504</v>
      </c>
      <c r="M2012" t="s">
        <v>1253</v>
      </c>
      <c r="N2012">
        <v>230268</v>
      </c>
      <c r="O2012" t="s">
        <v>247</v>
      </c>
      <c r="Q2012" t="s">
        <v>248</v>
      </c>
      <c r="S2012" t="s">
        <v>249</v>
      </c>
      <c r="T2012" t="s">
        <v>1254</v>
      </c>
      <c r="U2012" t="s">
        <v>227</v>
      </c>
      <c r="V2012" t="s">
        <v>1255</v>
      </c>
      <c r="W2012" t="s">
        <v>1256</v>
      </c>
      <c r="X2012" t="s">
        <v>267</v>
      </c>
      <c r="Z2012" t="s">
        <v>229</v>
      </c>
      <c r="AG2012" t="s">
        <v>253</v>
      </c>
    </row>
    <row r="2013" spans="1:33">
      <c r="A2013" t="s">
        <v>1259</v>
      </c>
      <c r="B2013">
        <v>84268028</v>
      </c>
      <c r="C2013" t="s">
        <v>1257</v>
      </c>
      <c r="D2013" t="s">
        <v>1258</v>
      </c>
      <c r="E2013" t="s">
        <v>262</v>
      </c>
      <c r="F2013">
        <v>23</v>
      </c>
      <c r="G2013" t="s">
        <v>227</v>
      </c>
      <c r="H2013">
        <v>8284</v>
      </c>
      <c r="I2013" t="s">
        <v>1113</v>
      </c>
      <c r="J2013" t="s">
        <v>1114</v>
      </c>
      <c r="K2013" t="s">
        <v>1115</v>
      </c>
      <c r="L2013">
        <v>19950222</v>
      </c>
      <c r="M2013" t="s">
        <v>1259</v>
      </c>
      <c r="N2013">
        <v>230268</v>
      </c>
      <c r="Q2013" t="s">
        <v>248</v>
      </c>
      <c r="S2013" t="s">
        <v>249</v>
      </c>
      <c r="T2013" t="s">
        <v>1260</v>
      </c>
      <c r="U2013" t="s">
        <v>227</v>
      </c>
      <c r="V2013" t="s">
        <v>1261</v>
      </c>
      <c r="X2013" t="s">
        <v>228</v>
      </c>
      <c r="Z2013" t="s">
        <v>229</v>
      </c>
      <c r="AG2013" t="s">
        <v>253</v>
      </c>
    </row>
    <row r="2014" spans="1:33">
      <c r="A2014" t="s">
        <v>1264</v>
      </c>
      <c r="B2014">
        <v>3100599</v>
      </c>
      <c r="C2014" t="s">
        <v>1262</v>
      </c>
      <c r="D2014" t="s">
        <v>1263</v>
      </c>
      <c r="E2014" t="s">
        <v>242</v>
      </c>
      <c r="F2014">
        <v>23</v>
      </c>
      <c r="G2014" t="s">
        <v>227</v>
      </c>
      <c r="H2014">
        <v>8284</v>
      </c>
      <c r="I2014" t="s">
        <v>1113</v>
      </c>
      <c r="J2014" t="s">
        <v>1114</v>
      </c>
      <c r="K2014" t="s">
        <v>1115</v>
      </c>
      <c r="L2014">
        <v>19650827</v>
      </c>
      <c r="M2014" t="s">
        <v>1264</v>
      </c>
      <c r="N2014">
        <v>230268</v>
      </c>
      <c r="O2014" t="s">
        <v>247</v>
      </c>
      <c r="Q2014" t="s">
        <v>248</v>
      </c>
      <c r="S2014" t="s">
        <v>249</v>
      </c>
      <c r="T2014" t="s">
        <v>1265</v>
      </c>
      <c r="U2014" t="s">
        <v>227</v>
      </c>
      <c r="V2014" t="s">
        <v>1266</v>
      </c>
      <c r="X2014" t="s">
        <v>267</v>
      </c>
      <c r="Z2014" t="s">
        <v>229</v>
      </c>
      <c r="AG2014" t="s">
        <v>253</v>
      </c>
    </row>
    <row r="2015" spans="1:33">
      <c r="A2015" t="s">
        <v>1269</v>
      </c>
      <c r="B2015">
        <v>3045618</v>
      </c>
      <c r="C2015" t="s">
        <v>1267</v>
      </c>
      <c r="D2015" t="s">
        <v>1268</v>
      </c>
      <c r="E2015" t="s">
        <v>242</v>
      </c>
      <c r="F2015">
        <v>23</v>
      </c>
      <c r="G2015" t="s">
        <v>227</v>
      </c>
      <c r="H2015">
        <v>8284</v>
      </c>
      <c r="I2015" t="s">
        <v>1113</v>
      </c>
      <c r="J2015" t="s">
        <v>1114</v>
      </c>
      <c r="K2015" t="s">
        <v>1115</v>
      </c>
      <c r="L2015">
        <v>19500127</v>
      </c>
      <c r="M2015" t="s">
        <v>1269</v>
      </c>
      <c r="N2015">
        <v>230268</v>
      </c>
      <c r="O2015" t="s">
        <v>247</v>
      </c>
      <c r="Q2015" t="s">
        <v>248</v>
      </c>
      <c r="S2015" t="s">
        <v>249</v>
      </c>
      <c r="T2015" t="s">
        <v>1270</v>
      </c>
      <c r="U2015" t="s">
        <v>227</v>
      </c>
      <c r="V2015" t="s">
        <v>1271</v>
      </c>
      <c r="X2015" t="s">
        <v>349</v>
      </c>
      <c r="Z2015" t="s">
        <v>229</v>
      </c>
      <c r="AG2015" t="s">
        <v>253</v>
      </c>
    </row>
    <row r="2016" spans="1:33">
      <c r="A2016" t="s">
        <v>1274</v>
      </c>
      <c r="B2016">
        <v>3046316</v>
      </c>
      <c r="C2016" t="s">
        <v>1272</v>
      </c>
      <c r="D2016" t="s">
        <v>1273</v>
      </c>
      <c r="E2016" t="s">
        <v>242</v>
      </c>
      <c r="F2016">
        <v>23</v>
      </c>
      <c r="G2016" t="s">
        <v>227</v>
      </c>
      <c r="H2016">
        <v>8284</v>
      </c>
      <c r="I2016" t="s">
        <v>1113</v>
      </c>
      <c r="J2016" t="s">
        <v>1114</v>
      </c>
      <c r="K2016" t="s">
        <v>1115</v>
      </c>
      <c r="L2016">
        <v>19650727</v>
      </c>
      <c r="M2016" t="s">
        <v>1274</v>
      </c>
      <c r="N2016">
        <v>230268</v>
      </c>
      <c r="O2016" t="s">
        <v>247</v>
      </c>
      <c r="Q2016" t="s">
        <v>248</v>
      </c>
      <c r="S2016" t="s">
        <v>249</v>
      </c>
      <c r="T2016" t="s">
        <v>1275</v>
      </c>
      <c r="U2016" t="s">
        <v>227</v>
      </c>
      <c r="V2016" t="s">
        <v>1276</v>
      </c>
      <c r="W2016" t="s">
        <v>1277</v>
      </c>
      <c r="X2016" t="s">
        <v>349</v>
      </c>
      <c r="Z2016" t="s">
        <v>229</v>
      </c>
      <c r="AG2016" t="s">
        <v>253</v>
      </c>
    </row>
    <row r="2017" spans="1:33">
      <c r="A2017" t="s">
        <v>1280</v>
      </c>
      <c r="B2017">
        <v>3045012</v>
      </c>
      <c r="C2017" t="s">
        <v>1278</v>
      </c>
      <c r="D2017" t="s">
        <v>1279</v>
      </c>
      <c r="E2017" t="s">
        <v>242</v>
      </c>
      <c r="F2017">
        <v>23</v>
      </c>
      <c r="G2017" t="s">
        <v>227</v>
      </c>
      <c r="H2017">
        <v>8284</v>
      </c>
      <c r="I2017" t="s">
        <v>1113</v>
      </c>
      <c r="J2017" t="s">
        <v>1114</v>
      </c>
      <c r="K2017" t="s">
        <v>1115</v>
      </c>
      <c r="L2017">
        <v>19571022</v>
      </c>
      <c r="M2017" t="s">
        <v>1280</v>
      </c>
      <c r="N2017">
        <v>230268</v>
      </c>
      <c r="O2017" t="s">
        <v>247</v>
      </c>
      <c r="Q2017" t="s">
        <v>248</v>
      </c>
      <c r="S2017" t="s">
        <v>249</v>
      </c>
      <c r="T2017" t="s">
        <v>1281</v>
      </c>
      <c r="U2017" t="s">
        <v>227</v>
      </c>
      <c r="V2017" t="s">
        <v>1282</v>
      </c>
      <c r="X2017" t="s">
        <v>267</v>
      </c>
      <c r="Z2017" t="s">
        <v>229</v>
      </c>
      <c r="AG2017" t="s">
        <v>253</v>
      </c>
    </row>
    <row r="2018" spans="1:33">
      <c r="A2018" t="s">
        <v>1285</v>
      </c>
      <c r="B2018">
        <v>90141823</v>
      </c>
      <c r="C2018" t="s">
        <v>1283</v>
      </c>
      <c r="D2018" t="s">
        <v>1284</v>
      </c>
      <c r="E2018" t="s">
        <v>242</v>
      </c>
      <c r="F2018">
        <v>23</v>
      </c>
      <c r="G2018" t="s">
        <v>227</v>
      </c>
      <c r="H2018">
        <v>8284</v>
      </c>
      <c r="I2018" t="s">
        <v>1113</v>
      </c>
      <c r="J2018" t="s">
        <v>1114</v>
      </c>
      <c r="K2018" t="s">
        <v>1115</v>
      </c>
      <c r="L2018">
        <v>19791126</v>
      </c>
      <c r="M2018" t="s">
        <v>1285</v>
      </c>
      <c r="N2018">
        <v>230268</v>
      </c>
      <c r="O2018" t="s">
        <v>247</v>
      </c>
      <c r="Q2018" t="s">
        <v>248</v>
      </c>
      <c r="S2018" t="s">
        <v>249</v>
      </c>
      <c r="T2018" t="s">
        <v>1286</v>
      </c>
      <c r="U2018" t="s">
        <v>227</v>
      </c>
      <c r="V2018" t="s">
        <v>1287</v>
      </c>
      <c r="X2018" t="s">
        <v>267</v>
      </c>
      <c r="Z2018" t="s">
        <v>229</v>
      </c>
      <c r="AG2018" t="s">
        <v>253</v>
      </c>
    </row>
    <row r="2019" spans="1:33">
      <c r="A2019" t="s">
        <v>1290</v>
      </c>
      <c r="B2019">
        <v>34367831</v>
      </c>
      <c r="C2019" t="s">
        <v>1288</v>
      </c>
      <c r="D2019" t="s">
        <v>1289</v>
      </c>
      <c r="E2019" t="s">
        <v>242</v>
      </c>
      <c r="F2019">
        <v>23</v>
      </c>
      <c r="G2019" t="s">
        <v>227</v>
      </c>
      <c r="H2019">
        <v>8284</v>
      </c>
      <c r="I2019" t="s">
        <v>1113</v>
      </c>
      <c r="J2019" t="s">
        <v>1114</v>
      </c>
      <c r="K2019" t="s">
        <v>1115</v>
      </c>
      <c r="L2019">
        <v>19880305</v>
      </c>
      <c r="M2019" t="s">
        <v>1290</v>
      </c>
      <c r="N2019">
        <v>230268</v>
      </c>
      <c r="Q2019" t="s">
        <v>248</v>
      </c>
      <c r="S2019" t="s">
        <v>249</v>
      </c>
      <c r="T2019" t="s">
        <v>444</v>
      </c>
      <c r="U2019" t="s">
        <v>227</v>
      </c>
      <c r="V2019" t="s">
        <v>1291</v>
      </c>
      <c r="X2019" t="s">
        <v>267</v>
      </c>
      <c r="Z2019" t="s">
        <v>229</v>
      </c>
      <c r="AG2019" t="s">
        <v>253</v>
      </c>
    </row>
    <row r="2020" spans="1:33">
      <c r="A2020" t="s">
        <v>1294</v>
      </c>
      <c r="B2020">
        <v>25191321</v>
      </c>
      <c r="C2020" t="s">
        <v>1292</v>
      </c>
      <c r="D2020" t="s">
        <v>1293</v>
      </c>
      <c r="E2020" t="s">
        <v>262</v>
      </c>
      <c r="F2020">
        <v>23</v>
      </c>
      <c r="G2020" t="s">
        <v>227</v>
      </c>
      <c r="H2020">
        <v>8284</v>
      </c>
      <c r="I2020" t="s">
        <v>1113</v>
      </c>
      <c r="J2020" t="s">
        <v>1114</v>
      </c>
      <c r="K2020" t="s">
        <v>1115</v>
      </c>
      <c r="L2020">
        <v>19920710</v>
      </c>
      <c r="M2020" t="s">
        <v>1294</v>
      </c>
      <c r="N2020">
        <v>230268</v>
      </c>
      <c r="O2020" t="s">
        <v>247</v>
      </c>
      <c r="Q2020" t="s">
        <v>248</v>
      </c>
      <c r="S2020" t="s">
        <v>249</v>
      </c>
      <c r="T2020" t="s">
        <v>1295</v>
      </c>
      <c r="U2020" t="s">
        <v>227</v>
      </c>
      <c r="V2020" t="s">
        <v>1296</v>
      </c>
      <c r="W2020" t="s">
        <v>1297</v>
      </c>
      <c r="X2020" t="s">
        <v>267</v>
      </c>
      <c r="Z2020" t="s">
        <v>229</v>
      </c>
      <c r="AG2020" t="s">
        <v>253</v>
      </c>
    </row>
    <row r="2021" spans="1:33">
      <c r="A2021" t="s">
        <v>1300</v>
      </c>
      <c r="B2021">
        <v>16848330</v>
      </c>
      <c r="C2021" t="s">
        <v>1298</v>
      </c>
      <c r="D2021" t="s">
        <v>1299</v>
      </c>
      <c r="E2021" t="s">
        <v>242</v>
      </c>
      <c r="F2021">
        <v>23</v>
      </c>
      <c r="G2021" t="s">
        <v>227</v>
      </c>
      <c r="H2021">
        <v>8284</v>
      </c>
      <c r="I2021" t="s">
        <v>1113</v>
      </c>
      <c r="J2021" t="s">
        <v>1114</v>
      </c>
      <c r="K2021" t="s">
        <v>1115</v>
      </c>
      <c r="L2021">
        <v>19780628</v>
      </c>
      <c r="M2021" t="s">
        <v>1300</v>
      </c>
      <c r="N2021">
        <v>230268</v>
      </c>
      <c r="O2021" t="s">
        <v>247</v>
      </c>
      <c r="Q2021" t="s">
        <v>248</v>
      </c>
      <c r="S2021" t="s">
        <v>249</v>
      </c>
      <c r="T2021" t="s">
        <v>1301</v>
      </c>
      <c r="U2021" t="s">
        <v>227</v>
      </c>
      <c r="V2021" t="s">
        <v>1302</v>
      </c>
      <c r="W2021">
        <v>36932</v>
      </c>
      <c r="X2021" t="s">
        <v>267</v>
      </c>
      <c r="Z2021" t="s">
        <v>229</v>
      </c>
      <c r="AG2021" t="s">
        <v>253</v>
      </c>
    </row>
    <row r="2022" spans="1:33">
      <c r="A2022" t="s">
        <v>1305</v>
      </c>
      <c r="B2022">
        <v>21976328</v>
      </c>
      <c r="C2022" t="s">
        <v>1303</v>
      </c>
      <c r="D2022" t="s">
        <v>1304</v>
      </c>
      <c r="E2022" t="s">
        <v>262</v>
      </c>
      <c r="F2022">
        <v>23</v>
      </c>
      <c r="G2022" t="s">
        <v>227</v>
      </c>
      <c r="H2022">
        <v>8284</v>
      </c>
      <c r="I2022" t="s">
        <v>1113</v>
      </c>
      <c r="J2022" t="s">
        <v>1114</v>
      </c>
      <c r="K2022" t="s">
        <v>1115</v>
      </c>
      <c r="L2022">
        <v>19780907</v>
      </c>
      <c r="M2022" t="s">
        <v>1305</v>
      </c>
      <c r="N2022">
        <v>230268</v>
      </c>
      <c r="O2022" t="s">
        <v>247</v>
      </c>
      <c r="Q2022" t="s">
        <v>248</v>
      </c>
      <c r="S2022" t="s">
        <v>249</v>
      </c>
      <c r="T2022" t="s">
        <v>1301</v>
      </c>
      <c r="U2022" t="s">
        <v>227</v>
      </c>
      <c r="V2022" t="s">
        <v>1306</v>
      </c>
      <c r="X2022" t="s">
        <v>267</v>
      </c>
      <c r="Z2022" t="s">
        <v>229</v>
      </c>
      <c r="AG2022" t="s">
        <v>253</v>
      </c>
    </row>
    <row r="2023" spans="1:33">
      <c r="A2023" t="s">
        <v>1309</v>
      </c>
      <c r="B2023">
        <v>46659737</v>
      </c>
      <c r="C2023" t="s">
        <v>1307</v>
      </c>
      <c r="D2023" t="s">
        <v>1308</v>
      </c>
      <c r="E2023" t="s">
        <v>262</v>
      </c>
      <c r="F2023">
        <v>23</v>
      </c>
      <c r="G2023" t="s">
        <v>227</v>
      </c>
      <c r="H2023">
        <v>8284</v>
      </c>
      <c r="I2023" t="s">
        <v>1113</v>
      </c>
      <c r="J2023" t="s">
        <v>1114</v>
      </c>
      <c r="K2023" t="s">
        <v>1115</v>
      </c>
      <c r="L2023">
        <v>19960920</v>
      </c>
      <c r="M2023" t="s">
        <v>1309</v>
      </c>
      <c r="N2023">
        <v>230268</v>
      </c>
      <c r="O2023" t="s">
        <v>247</v>
      </c>
      <c r="Q2023" t="s">
        <v>248</v>
      </c>
      <c r="S2023" t="s">
        <v>249</v>
      </c>
      <c r="T2023" t="s">
        <v>1310</v>
      </c>
      <c r="U2023" t="s">
        <v>227</v>
      </c>
      <c r="V2023" t="s">
        <v>1311</v>
      </c>
      <c r="X2023" t="s">
        <v>267</v>
      </c>
      <c r="Z2023" t="s">
        <v>229</v>
      </c>
      <c r="AG2023" t="s">
        <v>253</v>
      </c>
    </row>
    <row r="2024" spans="1:33">
      <c r="A2024" t="s">
        <v>1314</v>
      </c>
      <c r="B2024">
        <v>56998946</v>
      </c>
      <c r="C2024" t="s">
        <v>1312</v>
      </c>
      <c r="D2024" t="s">
        <v>1313</v>
      </c>
      <c r="E2024" t="s">
        <v>262</v>
      </c>
      <c r="F2024">
        <v>23</v>
      </c>
      <c r="G2024" t="s">
        <v>227</v>
      </c>
      <c r="H2024">
        <v>8284</v>
      </c>
      <c r="I2024" t="s">
        <v>1113</v>
      </c>
      <c r="J2024" t="s">
        <v>1114</v>
      </c>
      <c r="K2024" t="s">
        <v>1115</v>
      </c>
      <c r="L2024">
        <v>19890825</v>
      </c>
      <c r="M2024" t="s">
        <v>1314</v>
      </c>
      <c r="N2024">
        <v>230268</v>
      </c>
      <c r="Q2024" t="s">
        <v>248</v>
      </c>
      <c r="S2024" t="s">
        <v>249</v>
      </c>
      <c r="T2024" t="s">
        <v>1315</v>
      </c>
      <c r="U2024" t="s">
        <v>227</v>
      </c>
      <c r="V2024" t="s">
        <v>1316</v>
      </c>
      <c r="W2024" t="s">
        <v>1317</v>
      </c>
      <c r="X2024" t="s">
        <v>267</v>
      </c>
      <c r="Z2024" t="s">
        <v>229</v>
      </c>
      <c r="AG2024" t="s">
        <v>253</v>
      </c>
    </row>
    <row r="2025" spans="1:33">
      <c r="A2025" t="s">
        <v>1320</v>
      </c>
      <c r="B2025">
        <v>3046821</v>
      </c>
      <c r="C2025" t="s">
        <v>1318</v>
      </c>
      <c r="D2025" t="s">
        <v>1319</v>
      </c>
      <c r="E2025" t="s">
        <v>262</v>
      </c>
      <c r="F2025">
        <v>23</v>
      </c>
      <c r="G2025" t="s">
        <v>227</v>
      </c>
      <c r="H2025">
        <v>8284</v>
      </c>
      <c r="I2025" t="s">
        <v>1113</v>
      </c>
      <c r="J2025" t="s">
        <v>1114</v>
      </c>
      <c r="K2025" t="s">
        <v>1115</v>
      </c>
      <c r="L2025">
        <v>19910325</v>
      </c>
      <c r="M2025" t="s">
        <v>1320</v>
      </c>
      <c r="N2025">
        <v>230268</v>
      </c>
      <c r="O2025" t="s">
        <v>247</v>
      </c>
      <c r="Q2025" t="s">
        <v>248</v>
      </c>
      <c r="S2025" t="s">
        <v>249</v>
      </c>
      <c r="T2025" t="s">
        <v>1321</v>
      </c>
      <c r="U2025" t="s">
        <v>227</v>
      </c>
      <c r="V2025" t="s">
        <v>1322</v>
      </c>
      <c r="X2025" t="s">
        <v>267</v>
      </c>
      <c r="Z2025" t="s">
        <v>229</v>
      </c>
      <c r="AG2025" t="s">
        <v>253</v>
      </c>
    </row>
    <row r="2026" spans="1:33">
      <c r="A2026" t="s">
        <v>1325</v>
      </c>
      <c r="B2026">
        <v>3045214</v>
      </c>
      <c r="C2026" t="s">
        <v>1323</v>
      </c>
      <c r="D2026" t="s">
        <v>1324</v>
      </c>
      <c r="E2026" t="s">
        <v>262</v>
      </c>
      <c r="F2026">
        <v>23</v>
      </c>
      <c r="G2026" t="s">
        <v>227</v>
      </c>
      <c r="H2026">
        <v>8284</v>
      </c>
      <c r="I2026" t="s">
        <v>1113</v>
      </c>
      <c r="J2026" t="s">
        <v>1114</v>
      </c>
      <c r="K2026" t="s">
        <v>1115</v>
      </c>
      <c r="L2026">
        <v>19540809</v>
      </c>
      <c r="M2026" t="s">
        <v>1325</v>
      </c>
      <c r="N2026">
        <v>230268</v>
      </c>
      <c r="O2026" t="s">
        <v>247</v>
      </c>
      <c r="Q2026" t="s">
        <v>248</v>
      </c>
      <c r="S2026" t="s">
        <v>249</v>
      </c>
      <c r="T2026" t="s">
        <v>1326</v>
      </c>
      <c r="U2026" t="s">
        <v>227</v>
      </c>
      <c r="V2026" t="s">
        <v>1327</v>
      </c>
      <c r="X2026" t="s">
        <v>267</v>
      </c>
      <c r="Z2026" t="s">
        <v>229</v>
      </c>
      <c r="AG2026" t="s">
        <v>253</v>
      </c>
    </row>
    <row r="2027" spans="1:33">
      <c r="A2027" t="s">
        <v>1330</v>
      </c>
      <c r="B2027">
        <v>3046922</v>
      </c>
      <c r="C2027" t="s">
        <v>1328</v>
      </c>
      <c r="D2027" t="s">
        <v>1329</v>
      </c>
      <c r="E2027" t="s">
        <v>242</v>
      </c>
      <c r="F2027">
        <v>23</v>
      </c>
      <c r="G2027" t="s">
        <v>227</v>
      </c>
      <c r="H2027">
        <v>8284</v>
      </c>
      <c r="I2027" t="s">
        <v>1113</v>
      </c>
      <c r="J2027" t="s">
        <v>1114</v>
      </c>
      <c r="K2027" t="s">
        <v>1115</v>
      </c>
      <c r="L2027">
        <v>19701113</v>
      </c>
      <c r="M2027" t="s">
        <v>1330</v>
      </c>
      <c r="N2027">
        <v>230268</v>
      </c>
      <c r="O2027" t="s">
        <v>247</v>
      </c>
      <c r="Q2027" t="s">
        <v>248</v>
      </c>
      <c r="S2027" t="s">
        <v>249</v>
      </c>
      <c r="T2027" t="s">
        <v>421</v>
      </c>
      <c r="U2027" t="s">
        <v>227</v>
      </c>
      <c r="V2027" t="s">
        <v>1331</v>
      </c>
      <c r="W2027" t="s">
        <v>1332</v>
      </c>
      <c r="X2027" t="s">
        <v>349</v>
      </c>
      <c r="Z2027" t="s">
        <v>229</v>
      </c>
      <c r="AG2027" t="s">
        <v>253</v>
      </c>
    </row>
    <row r="2028" spans="1:33">
      <c r="A2028" t="s">
        <v>1335</v>
      </c>
      <c r="B2028">
        <v>2998230</v>
      </c>
      <c r="C2028" t="s">
        <v>1333</v>
      </c>
      <c r="D2028" t="s">
        <v>1334</v>
      </c>
      <c r="E2028" t="s">
        <v>242</v>
      </c>
      <c r="F2028">
        <v>23</v>
      </c>
      <c r="G2028" t="s">
        <v>227</v>
      </c>
      <c r="H2028">
        <v>8284</v>
      </c>
      <c r="I2028" t="s">
        <v>1113</v>
      </c>
      <c r="J2028" t="s">
        <v>1114</v>
      </c>
      <c r="K2028" t="s">
        <v>1115</v>
      </c>
      <c r="L2028">
        <v>19360806</v>
      </c>
      <c r="M2028" t="s">
        <v>1335</v>
      </c>
      <c r="N2028">
        <v>230268</v>
      </c>
      <c r="O2028" t="s">
        <v>247</v>
      </c>
      <c r="Q2028" t="s">
        <v>248</v>
      </c>
      <c r="S2028" t="s">
        <v>249</v>
      </c>
      <c r="T2028" t="s">
        <v>1336</v>
      </c>
      <c r="U2028" t="s">
        <v>227</v>
      </c>
      <c r="V2028" t="s">
        <v>1337</v>
      </c>
      <c r="X2028" t="s">
        <v>343</v>
      </c>
      <c r="Z2028" t="s">
        <v>229</v>
      </c>
      <c r="AG2028" t="s">
        <v>253</v>
      </c>
    </row>
    <row r="2029" spans="1:33">
      <c r="A2029" t="s">
        <v>1340</v>
      </c>
      <c r="B2029">
        <v>3048015</v>
      </c>
      <c r="C2029" t="s">
        <v>1338</v>
      </c>
      <c r="D2029" t="s">
        <v>1339</v>
      </c>
      <c r="E2029" t="s">
        <v>242</v>
      </c>
      <c r="F2029">
        <v>23</v>
      </c>
      <c r="G2029" t="s">
        <v>227</v>
      </c>
      <c r="H2029">
        <v>8284</v>
      </c>
      <c r="I2029" t="s">
        <v>1113</v>
      </c>
      <c r="J2029" t="s">
        <v>1114</v>
      </c>
      <c r="K2029" t="s">
        <v>1115</v>
      </c>
      <c r="L2029">
        <v>19731009</v>
      </c>
      <c r="M2029" t="s">
        <v>1340</v>
      </c>
      <c r="N2029">
        <v>230268</v>
      </c>
      <c r="O2029" t="s">
        <v>247</v>
      </c>
      <c r="Q2029" t="s">
        <v>248</v>
      </c>
      <c r="S2029" t="s">
        <v>249</v>
      </c>
      <c r="T2029" t="s">
        <v>1341</v>
      </c>
      <c r="U2029" t="s">
        <v>227</v>
      </c>
      <c r="V2029" t="s">
        <v>1342</v>
      </c>
      <c r="W2029" t="s">
        <v>1343</v>
      </c>
      <c r="X2029" t="s">
        <v>349</v>
      </c>
      <c r="Z2029" t="s">
        <v>229</v>
      </c>
      <c r="AG2029" t="s">
        <v>253</v>
      </c>
    </row>
    <row r="2030" spans="1:33">
      <c r="A2030" t="s">
        <v>1346</v>
      </c>
      <c r="B2030">
        <v>95910327</v>
      </c>
      <c r="C2030" t="s">
        <v>1344</v>
      </c>
      <c r="D2030" t="s">
        <v>1345</v>
      </c>
      <c r="E2030" t="s">
        <v>242</v>
      </c>
      <c r="F2030">
        <v>23</v>
      </c>
      <c r="G2030" t="s">
        <v>227</v>
      </c>
      <c r="H2030">
        <v>8284</v>
      </c>
      <c r="I2030" t="s">
        <v>1113</v>
      </c>
      <c r="J2030" t="s">
        <v>1114</v>
      </c>
      <c r="K2030" t="s">
        <v>1115</v>
      </c>
      <c r="L2030">
        <v>19921019</v>
      </c>
      <c r="M2030" t="s">
        <v>1346</v>
      </c>
      <c r="N2030">
        <v>230268</v>
      </c>
      <c r="O2030" t="s">
        <v>247</v>
      </c>
      <c r="Q2030" t="s">
        <v>248</v>
      </c>
      <c r="S2030" t="s">
        <v>249</v>
      </c>
      <c r="T2030" t="s">
        <v>1347</v>
      </c>
      <c r="U2030" t="s">
        <v>227</v>
      </c>
      <c r="V2030" t="s">
        <v>1348</v>
      </c>
      <c r="W2030" t="s">
        <v>1349</v>
      </c>
      <c r="X2030" t="s">
        <v>267</v>
      </c>
      <c r="Z2030" t="s">
        <v>229</v>
      </c>
      <c r="AG2030" t="s">
        <v>253</v>
      </c>
    </row>
    <row r="2031" spans="1:33">
      <c r="A2031" t="s">
        <v>1352</v>
      </c>
      <c r="B2031">
        <v>73612524</v>
      </c>
      <c r="C2031" t="s">
        <v>1350</v>
      </c>
      <c r="D2031" t="s">
        <v>1351</v>
      </c>
      <c r="E2031" t="s">
        <v>242</v>
      </c>
      <c r="F2031">
        <v>23</v>
      </c>
      <c r="G2031" t="s">
        <v>227</v>
      </c>
      <c r="H2031">
        <v>8284</v>
      </c>
      <c r="I2031" t="s">
        <v>1113</v>
      </c>
      <c r="J2031" t="s">
        <v>1114</v>
      </c>
      <c r="K2031" t="s">
        <v>1115</v>
      </c>
      <c r="L2031">
        <v>19830730</v>
      </c>
      <c r="M2031" t="s">
        <v>1352</v>
      </c>
      <c r="N2031">
        <v>230268</v>
      </c>
      <c r="O2031" t="s">
        <v>247</v>
      </c>
      <c r="Q2031" t="s">
        <v>248</v>
      </c>
      <c r="S2031" t="s">
        <v>249</v>
      </c>
      <c r="T2031" t="s">
        <v>639</v>
      </c>
      <c r="U2031" t="s">
        <v>227</v>
      </c>
      <c r="V2031" t="s">
        <v>1353</v>
      </c>
      <c r="W2031" t="s">
        <v>1354</v>
      </c>
      <c r="X2031" t="s">
        <v>267</v>
      </c>
      <c r="Z2031" t="s">
        <v>229</v>
      </c>
      <c r="AG2031" t="s">
        <v>253</v>
      </c>
    </row>
    <row r="2032" spans="1:33">
      <c r="A2032" t="s">
        <v>1357</v>
      </c>
      <c r="B2032">
        <v>3045517</v>
      </c>
      <c r="C2032" t="s">
        <v>1355</v>
      </c>
      <c r="D2032" t="s">
        <v>1356</v>
      </c>
      <c r="E2032" t="s">
        <v>242</v>
      </c>
      <c r="F2032">
        <v>23</v>
      </c>
      <c r="G2032" t="s">
        <v>227</v>
      </c>
      <c r="H2032">
        <v>8284</v>
      </c>
      <c r="I2032" t="s">
        <v>1113</v>
      </c>
      <c r="J2032" t="s">
        <v>1114</v>
      </c>
      <c r="K2032" t="s">
        <v>1115</v>
      </c>
      <c r="L2032">
        <v>19550715</v>
      </c>
      <c r="M2032" t="s">
        <v>1357</v>
      </c>
      <c r="N2032">
        <v>230268</v>
      </c>
      <c r="O2032" t="s">
        <v>247</v>
      </c>
      <c r="Q2032" t="s">
        <v>248</v>
      </c>
      <c r="S2032" t="s">
        <v>249</v>
      </c>
      <c r="T2032" t="s">
        <v>1358</v>
      </c>
      <c r="U2032" t="s">
        <v>227</v>
      </c>
      <c r="V2032" t="s">
        <v>1359</v>
      </c>
      <c r="X2032" t="s">
        <v>349</v>
      </c>
      <c r="Z2032" t="s">
        <v>229</v>
      </c>
      <c r="AG2032" t="s">
        <v>253</v>
      </c>
    </row>
    <row r="2033" spans="1:33">
      <c r="A2033" t="s">
        <v>1362</v>
      </c>
      <c r="B2033">
        <v>24779837</v>
      </c>
      <c r="C2033" t="s">
        <v>1360</v>
      </c>
      <c r="D2033" t="s">
        <v>1361</v>
      </c>
      <c r="E2033" t="s">
        <v>242</v>
      </c>
      <c r="F2033">
        <v>23</v>
      </c>
      <c r="G2033" t="s">
        <v>227</v>
      </c>
      <c r="H2033">
        <v>8284</v>
      </c>
      <c r="I2033" t="s">
        <v>1113</v>
      </c>
      <c r="J2033" t="s">
        <v>1114</v>
      </c>
      <c r="K2033" t="s">
        <v>1115</v>
      </c>
      <c r="L2033">
        <v>19660819</v>
      </c>
      <c r="M2033" t="s">
        <v>1362</v>
      </c>
      <c r="N2033">
        <v>230268</v>
      </c>
      <c r="O2033" t="s">
        <v>247</v>
      </c>
      <c r="Q2033" t="s">
        <v>248</v>
      </c>
      <c r="S2033" t="s">
        <v>249</v>
      </c>
      <c r="T2033" t="s">
        <v>1363</v>
      </c>
      <c r="U2033" t="s">
        <v>227</v>
      </c>
      <c r="V2033" t="s">
        <v>1364</v>
      </c>
      <c r="W2033" t="s">
        <v>1365</v>
      </c>
      <c r="X2033" t="s">
        <v>267</v>
      </c>
      <c r="Z2033" t="s">
        <v>229</v>
      </c>
      <c r="AG2033" t="s">
        <v>253</v>
      </c>
    </row>
    <row r="2034" spans="1:33">
      <c r="A2034" t="s">
        <v>1368</v>
      </c>
      <c r="B2034">
        <v>3047620</v>
      </c>
      <c r="C2034" t="s">
        <v>1366</v>
      </c>
      <c r="D2034" t="s">
        <v>1367</v>
      </c>
      <c r="E2034" t="s">
        <v>242</v>
      </c>
      <c r="F2034">
        <v>23</v>
      </c>
      <c r="G2034" t="s">
        <v>227</v>
      </c>
      <c r="H2034">
        <v>8284</v>
      </c>
      <c r="I2034" t="s">
        <v>1113</v>
      </c>
      <c r="J2034" t="s">
        <v>1114</v>
      </c>
      <c r="K2034" t="s">
        <v>1115</v>
      </c>
      <c r="L2034">
        <v>19830914</v>
      </c>
      <c r="M2034" t="s">
        <v>1368</v>
      </c>
      <c r="N2034">
        <v>230268</v>
      </c>
      <c r="O2034" t="s">
        <v>247</v>
      </c>
      <c r="Q2034" t="s">
        <v>248</v>
      </c>
      <c r="S2034" t="s">
        <v>249</v>
      </c>
      <c r="T2034" t="s">
        <v>1369</v>
      </c>
      <c r="U2034" t="s">
        <v>227</v>
      </c>
      <c r="V2034" t="s">
        <v>1370</v>
      </c>
      <c r="W2034" t="s">
        <v>1371</v>
      </c>
      <c r="X2034" t="s">
        <v>267</v>
      </c>
      <c r="Z2034" t="s">
        <v>229</v>
      </c>
      <c r="AG2034" t="s">
        <v>253</v>
      </c>
    </row>
    <row r="2035" spans="1:33">
      <c r="A2035" t="s">
        <v>1374</v>
      </c>
      <c r="B2035">
        <v>39991940</v>
      </c>
      <c r="C2035" t="s">
        <v>1372</v>
      </c>
      <c r="D2035" t="s">
        <v>1373</v>
      </c>
      <c r="E2035" t="s">
        <v>262</v>
      </c>
      <c r="F2035">
        <v>23</v>
      </c>
      <c r="G2035" t="s">
        <v>227</v>
      </c>
      <c r="H2035">
        <v>8284</v>
      </c>
      <c r="I2035" t="s">
        <v>1113</v>
      </c>
      <c r="J2035" t="s">
        <v>1114</v>
      </c>
      <c r="K2035" t="s">
        <v>1115</v>
      </c>
      <c r="L2035">
        <v>19960614</v>
      </c>
      <c r="M2035" t="s">
        <v>1374</v>
      </c>
      <c r="N2035">
        <v>230268</v>
      </c>
      <c r="O2035" t="s">
        <v>247</v>
      </c>
      <c r="Q2035" t="s">
        <v>248</v>
      </c>
      <c r="S2035" t="s">
        <v>249</v>
      </c>
      <c r="T2035" t="s">
        <v>1375</v>
      </c>
      <c r="U2035" t="s">
        <v>227</v>
      </c>
      <c r="V2035" t="s">
        <v>1376</v>
      </c>
      <c r="X2035" t="s">
        <v>267</v>
      </c>
      <c r="Z2035" t="s">
        <v>229</v>
      </c>
      <c r="AG2035" t="s">
        <v>253</v>
      </c>
    </row>
    <row r="2036" spans="1:33">
      <c r="A2036" t="s">
        <v>1379</v>
      </c>
      <c r="B2036">
        <v>72465226</v>
      </c>
      <c r="C2036" t="s">
        <v>1377</v>
      </c>
      <c r="D2036" t="s">
        <v>1378</v>
      </c>
      <c r="E2036" t="s">
        <v>262</v>
      </c>
      <c r="F2036">
        <v>23</v>
      </c>
      <c r="G2036" t="s">
        <v>227</v>
      </c>
      <c r="H2036">
        <v>8284</v>
      </c>
      <c r="I2036" t="s">
        <v>1113</v>
      </c>
      <c r="J2036" t="s">
        <v>1114</v>
      </c>
      <c r="K2036" t="s">
        <v>1115</v>
      </c>
      <c r="L2036">
        <v>19910911</v>
      </c>
      <c r="M2036" t="s">
        <v>1379</v>
      </c>
      <c r="N2036">
        <v>230268</v>
      </c>
      <c r="O2036" t="s">
        <v>247</v>
      </c>
      <c r="Q2036" t="s">
        <v>248</v>
      </c>
      <c r="S2036" t="s">
        <v>249</v>
      </c>
      <c r="T2036" t="s">
        <v>1380</v>
      </c>
      <c r="U2036" t="s">
        <v>227</v>
      </c>
      <c r="V2036" t="s">
        <v>1381</v>
      </c>
      <c r="W2036" t="s">
        <v>1382</v>
      </c>
      <c r="X2036" t="s">
        <v>267</v>
      </c>
      <c r="Z2036" t="s">
        <v>229</v>
      </c>
      <c r="AC2036" t="s">
        <v>1383</v>
      </c>
      <c r="AG2036" t="s">
        <v>253</v>
      </c>
    </row>
    <row r="2037" spans="1:33">
      <c r="A2037" t="s">
        <v>1386</v>
      </c>
      <c r="B2037">
        <v>69221222</v>
      </c>
      <c r="C2037" t="s">
        <v>1384</v>
      </c>
      <c r="D2037" t="s">
        <v>1385</v>
      </c>
      <c r="E2037" t="s">
        <v>242</v>
      </c>
      <c r="F2037">
        <v>23</v>
      </c>
      <c r="G2037" t="s">
        <v>227</v>
      </c>
      <c r="H2037">
        <v>8284</v>
      </c>
      <c r="I2037" t="s">
        <v>1113</v>
      </c>
      <c r="J2037" t="s">
        <v>1114</v>
      </c>
      <c r="K2037" t="s">
        <v>1115</v>
      </c>
      <c r="L2037">
        <v>19860101</v>
      </c>
      <c r="M2037" t="s">
        <v>1386</v>
      </c>
      <c r="N2037">
        <v>230268</v>
      </c>
      <c r="O2037" t="s">
        <v>247</v>
      </c>
      <c r="Q2037" t="s">
        <v>248</v>
      </c>
      <c r="S2037" t="s">
        <v>249</v>
      </c>
      <c r="T2037" t="s">
        <v>1387</v>
      </c>
      <c r="U2037" t="s">
        <v>227</v>
      </c>
      <c r="V2037" t="s">
        <v>1388</v>
      </c>
      <c r="X2037" t="s">
        <v>267</v>
      </c>
      <c r="Z2037" t="s">
        <v>229</v>
      </c>
      <c r="AG2037" t="s">
        <v>253</v>
      </c>
    </row>
    <row r="2038" spans="1:33">
      <c r="A2038" t="s">
        <v>1391</v>
      </c>
      <c r="B2038">
        <v>3046619</v>
      </c>
      <c r="C2038" t="s">
        <v>1389</v>
      </c>
      <c r="D2038" t="s">
        <v>1390</v>
      </c>
      <c r="E2038" t="s">
        <v>262</v>
      </c>
      <c r="F2038">
        <v>23</v>
      </c>
      <c r="G2038" t="s">
        <v>227</v>
      </c>
      <c r="H2038">
        <v>8284</v>
      </c>
      <c r="I2038" t="s">
        <v>1113</v>
      </c>
      <c r="J2038" t="s">
        <v>1114</v>
      </c>
      <c r="K2038" t="s">
        <v>1115</v>
      </c>
      <c r="L2038">
        <v>19650727</v>
      </c>
      <c r="M2038" t="s">
        <v>1391</v>
      </c>
      <c r="N2038">
        <v>230268</v>
      </c>
      <c r="O2038" t="s">
        <v>247</v>
      </c>
      <c r="Q2038" t="s">
        <v>248</v>
      </c>
      <c r="S2038" t="s">
        <v>249</v>
      </c>
      <c r="T2038" t="s">
        <v>1392</v>
      </c>
      <c r="U2038" t="s">
        <v>227</v>
      </c>
      <c r="V2038" t="s">
        <v>1393</v>
      </c>
      <c r="W2038" t="s">
        <v>1394</v>
      </c>
      <c r="X2038" t="s">
        <v>349</v>
      </c>
      <c r="Z2038" t="s">
        <v>229</v>
      </c>
      <c r="AG2038" t="s">
        <v>253</v>
      </c>
    </row>
    <row r="2039" spans="1:33">
      <c r="A2039" t="s">
        <v>1397</v>
      </c>
      <c r="B2039">
        <v>3044011</v>
      </c>
      <c r="C2039" t="s">
        <v>1395</v>
      </c>
      <c r="D2039" t="s">
        <v>1396</v>
      </c>
      <c r="E2039" t="s">
        <v>242</v>
      </c>
      <c r="F2039">
        <v>23</v>
      </c>
      <c r="G2039" t="s">
        <v>227</v>
      </c>
      <c r="H2039">
        <v>8284</v>
      </c>
      <c r="I2039" t="s">
        <v>1113</v>
      </c>
      <c r="J2039" t="s">
        <v>1114</v>
      </c>
      <c r="K2039" t="s">
        <v>1115</v>
      </c>
      <c r="L2039">
        <v>19310505</v>
      </c>
      <c r="M2039" t="s">
        <v>1397</v>
      </c>
      <c r="N2039">
        <v>230268</v>
      </c>
      <c r="O2039" t="s">
        <v>247</v>
      </c>
      <c r="Q2039" t="s">
        <v>248</v>
      </c>
      <c r="S2039" t="s">
        <v>249</v>
      </c>
      <c r="T2039" t="s">
        <v>1398</v>
      </c>
      <c r="U2039" t="s">
        <v>227</v>
      </c>
      <c r="V2039" t="s">
        <v>1399</v>
      </c>
      <c r="X2039" t="s">
        <v>349</v>
      </c>
      <c r="Z2039" t="s">
        <v>229</v>
      </c>
      <c r="AG2039" t="s">
        <v>253</v>
      </c>
    </row>
    <row r="2040" spans="1:33">
      <c r="A2040" t="s">
        <v>1402</v>
      </c>
      <c r="B2040">
        <v>3045921</v>
      </c>
      <c r="C2040" t="s">
        <v>1400</v>
      </c>
      <c r="D2040" t="s">
        <v>1401</v>
      </c>
      <c r="E2040" t="s">
        <v>262</v>
      </c>
      <c r="F2040">
        <v>23</v>
      </c>
      <c r="G2040" t="s">
        <v>227</v>
      </c>
      <c r="H2040">
        <v>8284</v>
      </c>
      <c r="I2040" t="s">
        <v>1113</v>
      </c>
      <c r="J2040" t="s">
        <v>1114</v>
      </c>
      <c r="K2040" t="s">
        <v>1115</v>
      </c>
      <c r="L2040">
        <v>19550106</v>
      </c>
      <c r="M2040" t="s">
        <v>1402</v>
      </c>
      <c r="N2040">
        <v>230268</v>
      </c>
      <c r="O2040" t="s">
        <v>247</v>
      </c>
      <c r="Q2040" t="s">
        <v>248</v>
      </c>
      <c r="S2040" t="s">
        <v>249</v>
      </c>
      <c r="T2040" t="s">
        <v>1403</v>
      </c>
      <c r="U2040" t="s">
        <v>227</v>
      </c>
      <c r="V2040" t="s">
        <v>1404</v>
      </c>
      <c r="X2040" t="s">
        <v>267</v>
      </c>
      <c r="Z2040" t="s">
        <v>229</v>
      </c>
      <c r="AG2040" t="s">
        <v>253</v>
      </c>
    </row>
    <row r="2041" spans="1:33">
      <c r="A2041" t="s">
        <v>1407</v>
      </c>
      <c r="B2041">
        <v>72469331</v>
      </c>
      <c r="C2041" t="s">
        <v>1405</v>
      </c>
      <c r="D2041" t="s">
        <v>1406</v>
      </c>
      <c r="E2041" t="s">
        <v>262</v>
      </c>
      <c r="F2041">
        <v>23</v>
      </c>
      <c r="G2041" t="s">
        <v>227</v>
      </c>
      <c r="H2041">
        <v>8284</v>
      </c>
      <c r="I2041" t="s">
        <v>1113</v>
      </c>
      <c r="J2041" t="s">
        <v>1114</v>
      </c>
      <c r="K2041" t="s">
        <v>1115</v>
      </c>
      <c r="L2041">
        <v>19920918</v>
      </c>
      <c r="M2041" t="s">
        <v>1407</v>
      </c>
      <c r="N2041">
        <v>230268</v>
      </c>
      <c r="O2041" t="s">
        <v>247</v>
      </c>
      <c r="Q2041" t="s">
        <v>248</v>
      </c>
      <c r="S2041" t="s">
        <v>249</v>
      </c>
      <c r="T2041" t="s">
        <v>1408</v>
      </c>
      <c r="U2041" t="s">
        <v>227</v>
      </c>
      <c r="V2041" t="s">
        <v>1409</v>
      </c>
      <c r="X2041" t="s">
        <v>267</v>
      </c>
      <c r="Z2041" t="s">
        <v>229</v>
      </c>
      <c r="AC2041" t="s">
        <v>1410</v>
      </c>
      <c r="AG2041" t="s">
        <v>253</v>
      </c>
    </row>
    <row r="2042" spans="1:33">
      <c r="A2042" t="s">
        <v>1416</v>
      </c>
      <c r="B2042">
        <v>24726122</v>
      </c>
      <c r="C2042" t="s">
        <v>1411</v>
      </c>
      <c r="D2042" t="s">
        <v>1412</v>
      </c>
      <c r="E2042" t="s">
        <v>262</v>
      </c>
      <c r="F2042">
        <v>23</v>
      </c>
      <c r="G2042" t="s">
        <v>227</v>
      </c>
      <c r="H2042">
        <v>19101</v>
      </c>
      <c r="I2042" t="s">
        <v>1413</v>
      </c>
      <c r="J2042" t="s">
        <v>1414</v>
      </c>
      <c r="K2042" t="s">
        <v>1415</v>
      </c>
      <c r="L2042">
        <v>19740408</v>
      </c>
      <c r="M2042" t="s">
        <v>1416</v>
      </c>
      <c r="N2042">
        <v>230238</v>
      </c>
      <c r="Q2042" t="s">
        <v>248</v>
      </c>
      <c r="S2042" t="s">
        <v>249</v>
      </c>
      <c r="T2042" t="s">
        <v>1417</v>
      </c>
      <c r="U2042" t="s">
        <v>227</v>
      </c>
      <c r="V2042" t="s">
        <v>1418</v>
      </c>
      <c r="X2042" t="s">
        <v>228</v>
      </c>
      <c r="Z2042" t="s">
        <v>229</v>
      </c>
      <c r="AA2042" t="s">
        <v>1419</v>
      </c>
      <c r="AG2042" t="s">
        <v>253</v>
      </c>
    </row>
    <row r="2043" spans="1:33">
      <c r="A2043" t="s">
        <v>1422</v>
      </c>
      <c r="B2043">
        <v>3026213</v>
      </c>
      <c r="C2043" t="s">
        <v>1420</v>
      </c>
      <c r="D2043" t="s">
        <v>1421</v>
      </c>
      <c r="E2043" t="s">
        <v>262</v>
      </c>
      <c r="F2043">
        <v>23</v>
      </c>
      <c r="G2043" t="s">
        <v>227</v>
      </c>
      <c r="H2043">
        <v>19101</v>
      </c>
      <c r="I2043" t="s">
        <v>1413</v>
      </c>
      <c r="J2043" t="s">
        <v>1414</v>
      </c>
      <c r="K2043" t="s">
        <v>1415</v>
      </c>
      <c r="L2043">
        <v>19630505</v>
      </c>
      <c r="M2043" t="s">
        <v>1422</v>
      </c>
      <c r="N2043">
        <v>230238</v>
      </c>
      <c r="Q2043" t="s">
        <v>248</v>
      </c>
      <c r="S2043" t="s">
        <v>249</v>
      </c>
      <c r="T2043" t="s">
        <v>1423</v>
      </c>
      <c r="U2043" t="s">
        <v>227</v>
      </c>
      <c r="V2043" t="s">
        <v>1424</v>
      </c>
      <c r="X2043" t="s">
        <v>228</v>
      </c>
      <c r="Z2043" t="s">
        <v>229</v>
      </c>
      <c r="AA2043" t="s">
        <v>1425</v>
      </c>
      <c r="AG2043" t="s">
        <v>253</v>
      </c>
    </row>
    <row r="2044" spans="1:33">
      <c r="A2044" t="s">
        <v>1428</v>
      </c>
      <c r="B2044">
        <v>97545232</v>
      </c>
      <c r="C2044" t="s">
        <v>1426</v>
      </c>
      <c r="D2044" t="s">
        <v>1427</v>
      </c>
      <c r="E2044" t="s">
        <v>242</v>
      </c>
      <c r="F2044">
        <v>23</v>
      </c>
      <c r="G2044" t="s">
        <v>227</v>
      </c>
      <c r="H2044">
        <v>19101</v>
      </c>
      <c r="I2044" t="s">
        <v>1413</v>
      </c>
      <c r="J2044" t="s">
        <v>1414</v>
      </c>
      <c r="K2044" t="s">
        <v>1415</v>
      </c>
      <c r="L2044">
        <v>19721117</v>
      </c>
      <c r="M2044" t="s">
        <v>1428</v>
      </c>
      <c r="N2044">
        <v>230238</v>
      </c>
      <c r="Q2044" t="s">
        <v>248</v>
      </c>
      <c r="S2044" t="s">
        <v>249</v>
      </c>
      <c r="T2044" t="s">
        <v>1326</v>
      </c>
      <c r="U2044" t="s">
        <v>227</v>
      </c>
      <c r="V2044" t="s">
        <v>1429</v>
      </c>
      <c r="X2044" t="s">
        <v>228</v>
      </c>
      <c r="Z2044" t="s">
        <v>229</v>
      </c>
      <c r="AA2044" t="s">
        <v>1430</v>
      </c>
      <c r="AG2044" t="s">
        <v>253</v>
      </c>
    </row>
    <row r="2045" spans="1:33">
      <c r="A2045" t="s">
        <v>1433</v>
      </c>
      <c r="B2045">
        <v>3022512</v>
      </c>
      <c r="C2045" t="s">
        <v>1431</v>
      </c>
      <c r="D2045" t="s">
        <v>1432</v>
      </c>
      <c r="E2045" t="s">
        <v>262</v>
      </c>
      <c r="F2045">
        <v>23</v>
      </c>
      <c r="G2045" t="s">
        <v>227</v>
      </c>
      <c r="H2045">
        <v>19101</v>
      </c>
      <c r="I2045" t="s">
        <v>1413</v>
      </c>
      <c r="J2045" t="s">
        <v>1414</v>
      </c>
      <c r="K2045" t="s">
        <v>1415</v>
      </c>
      <c r="L2045">
        <v>19590329</v>
      </c>
      <c r="M2045" t="s">
        <v>1433</v>
      </c>
      <c r="N2045">
        <v>230238</v>
      </c>
      <c r="Q2045" t="s">
        <v>248</v>
      </c>
      <c r="S2045" t="s">
        <v>249</v>
      </c>
      <c r="T2045" t="s">
        <v>1434</v>
      </c>
      <c r="U2045" t="s">
        <v>227</v>
      </c>
      <c r="V2045" t="s">
        <v>1435</v>
      </c>
      <c r="X2045" t="s">
        <v>267</v>
      </c>
      <c r="Z2045" t="s">
        <v>229</v>
      </c>
      <c r="AG2045" t="s">
        <v>253</v>
      </c>
    </row>
    <row r="2046" spans="1:33">
      <c r="A2046" t="s">
        <v>1438</v>
      </c>
      <c r="B2046">
        <v>85970332</v>
      </c>
      <c r="C2046" t="s">
        <v>1436</v>
      </c>
      <c r="D2046" t="s">
        <v>1437</v>
      </c>
      <c r="E2046" t="s">
        <v>242</v>
      </c>
      <c r="F2046">
        <v>23</v>
      </c>
      <c r="G2046" t="s">
        <v>227</v>
      </c>
      <c r="H2046">
        <v>19101</v>
      </c>
      <c r="I2046" t="s">
        <v>1413</v>
      </c>
      <c r="J2046" t="s">
        <v>1414</v>
      </c>
      <c r="K2046" t="s">
        <v>1415</v>
      </c>
      <c r="L2046">
        <v>19520501</v>
      </c>
      <c r="M2046" t="s">
        <v>1438</v>
      </c>
      <c r="N2046">
        <v>230238</v>
      </c>
      <c r="Q2046" t="s">
        <v>248</v>
      </c>
      <c r="S2046" t="s">
        <v>249</v>
      </c>
      <c r="T2046" t="s">
        <v>1439</v>
      </c>
      <c r="U2046" t="s">
        <v>227</v>
      </c>
      <c r="V2046" t="s">
        <v>1440</v>
      </c>
      <c r="X2046" t="s">
        <v>228</v>
      </c>
      <c r="Z2046" t="s">
        <v>229</v>
      </c>
      <c r="AA2046" t="s">
        <v>1441</v>
      </c>
      <c r="AG2046" t="s">
        <v>253</v>
      </c>
    </row>
    <row r="2047" spans="1:33">
      <c r="A2047" t="s">
        <v>1444</v>
      </c>
      <c r="B2047">
        <v>97977140</v>
      </c>
      <c r="C2047" t="s">
        <v>1442</v>
      </c>
      <c r="D2047" t="s">
        <v>1443</v>
      </c>
      <c r="E2047" t="s">
        <v>242</v>
      </c>
      <c r="F2047">
        <v>23</v>
      </c>
      <c r="G2047" t="s">
        <v>227</v>
      </c>
      <c r="H2047">
        <v>19101</v>
      </c>
      <c r="I2047" t="s">
        <v>1413</v>
      </c>
      <c r="J2047" t="s">
        <v>1414</v>
      </c>
      <c r="K2047" t="s">
        <v>1415</v>
      </c>
      <c r="L2047">
        <v>19870108</v>
      </c>
      <c r="M2047" t="s">
        <v>1444</v>
      </c>
      <c r="N2047">
        <v>230238</v>
      </c>
      <c r="Q2047" t="s">
        <v>248</v>
      </c>
      <c r="S2047" t="s">
        <v>249</v>
      </c>
      <c r="T2047" t="s">
        <v>1445</v>
      </c>
      <c r="U2047" t="s">
        <v>227</v>
      </c>
      <c r="V2047" t="s">
        <v>1446</v>
      </c>
      <c r="W2047" t="s">
        <v>1447</v>
      </c>
      <c r="X2047" t="s">
        <v>228</v>
      </c>
      <c r="Z2047" t="s">
        <v>229</v>
      </c>
      <c r="AA2047" t="s">
        <v>1448</v>
      </c>
      <c r="AG2047" t="s">
        <v>253</v>
      </c>
    </row>
    <row r="2048" spans="1:33">
      <c r="A2048" t="s">
        <v>1451</v>
      </c>
      <c r="B2048">
        <v>3026314</v>
      </c>
      <c r="C2048" t="s">
        <v>1449</v>
      </c>
      <c r="D2048" t="s">
        <v>1450</v>
      </c>
      <c r="E2048" t="s">
        <v>242</v>
      </c>
      <c r="F2048">
        <v>23</v>
      </c>
      <c r="G2048" t="s">
        <v>227</v>
      </c>
      <c r="H2048">
        <v>19101</v>
      </c>
      <c r="I2048" t="s">
        <v>1413</v>
      </c>
      <c r="J2048" t="s">
        <v>1414</v>
      </c>
      <c r="K2048" t="s">
        <v>1415</v>
      </c>
      <c r="L2048">
        <v>19671006</v>
      </c>
      <c r="M2048" t="s">
        <v>1451</v>
      </c>
      <c r="N2048">
        <v>230238</v>
      </c>
      <c r="Q2048" t="s">
        <v>248</v>
      </c>
      <c r="S2048" t="s">
        <v>249</v>
      </c>
      <c r="T2048" t="s">
        <v>1452</v>
      </c>
      <c r="U2048" t="s">
        <v>227</v>
      </c>
      <c r="V2048" t="s">
        <v>1453</v>
      </c>
      <c r="X2048" t="s">
        <v>228</v>
      </c>
      <c r="Z2048" t="s">
        <v>229</v>
      </c>
      <c r="AA2048" t="s">
        <v>1454</v>
      </c>
      <c r="AG2048" t="s">
        <v>253</v>
      </c>
    </row>
    <row r="2049" spans="1:33">
      <c r="A2049" t="s">
        <v>1457</v>
      </c>
      <c r="B2049">
        <v>24726930</v>
      </c>
      <c r="C2049" t="s">
        <v>1455</v>
      </c>
      <c r="D2049" t="s">
        <v>1456</v>
      </c>
      <c r="E2049" t="s">
        <v>262</v>
      </c>
      <c r="F2049">
        <v>23</v>
      </c>
      <c r="G2049" t="s">
        <v>227</v>
      </c>
      <c r="H2049">
        <v>19101</v>
      </c>
      <c r="I2049" t="s">
        <v>1413</v>
      </c>
      <c r="J2049" t="s">
        <v>1414</v>
      </c>
      <c r="K2049" t="s">
        <v>1415</v>
      </c>
      <c r="L2049">
        <v>19580716</v>
      </c>
      <c r="M2049" t="s">
        <v>1457</v>
      </c>
      <c r="N2049">
        <v>230238</v>
      </c>
      <c r="Q2049" t="s">
        <v>248</v>
      </c>
      <c r="S2049" t="s">
        <v>249</v>
      </c>
      <c r="T2049" t="s">
        <v>1458</v>
      </c>
      <c r="U2049" t="s">
        <v>227</v>
      </c>
      <c r="V2049" t="s">
        <v>1459</v>
      </c>
      <c r="X2049" t="s">
        <v>228</v>
      </c>
      <c r="Z2049" t="s">
        <v>229</v>
      </c>
      <c r="AA2049" t="s">
        <v>1460</v>
      </c>
      <c r="AG2049" t="s">
        <v>253</v>
      </c>
    </row>
    <row r="2050" spans="1:33">
      <c r="A2050" t="s">
        <v>1463</v>
      </c>
      <c r="B2050">
        <v>96498743</v>
      </c>
      <c r="C2050" t="s">
        <v>1461</v>
      </c>
      <c r="D2050" t="s">
        <v>1462</v>
      </c>
      <c r="E2050" t="s">
        <v>242</v>
      </c>
      <c r="F2050">
        <v>23</v>
      </c>
      <c r="G2050" t="s">
        <v>227</v>
      </c>
      <c r="H2050">
        <v>19101</v>
      </c>
      <c r="I2050" t="s">
        <v>1413</v>
      </c>
      <c r="J2050" t="s">
        <v>1414</v>
      </c>
      <c r="K2050" t="s">
        <v>1415</v>
      </c>
      <c r="L2050">
        <v>19721114</v>
      </c>
      <c r="M2050" t="s">
        <v>1463</v>
      </c>
      <c r="N2050">
        <v>230238</v>
      </c>
      <c r="Q2050" t="s">
        <v>248</v>
      </c>
      <c r="S2050" t="s">
        <v>249</v>
      </c>
      <c r="T2050" t="s">
        <v>1464</v>
      </c>
      <c r="U2050" t="s">
        <v>227</v>
      </c>
      <c r="V2050" t="s">
        <v>1465</v>
      </c>
      <c r="W2050" t="s">
        <v>1466</v>
      </c>
      <c r="X2050" t="s">
        <v>228</v>
      </c>
      <c r="Z2050" t="s">
        <v>229</v>
      </c>
      <c r="AA2050" t="s">
        <v>1467</v>
      </c>
      <c r="AG2050" t="s">
        <v>253</v>
      </c>
    </row>
    <row r="2051" spans="1:33">
      <c r="A2051" t="s">
        <v>1470</v>
      </c>
      <c r="B2051">
        <v>2715823</v>
      </c>
      <c r="C2051" t="s">
        <v>1468</v>
      </c>
      <c r="D2051" t="s">
        <v>1469</v>
      </c>
      <c r="E2051" t="s">
        <v>242</v>
      </c>
      <c r="F2051">
        <v>23</v>
      </c>
      <c r="G2051" t="s">
        <v>227</v>
      </c>
      <c r="H2051">
        <v>19101</v>
      </c>
      <c r="I2051" t="s">
        <v>1413</v>
      </c>
      <c r="J2051" t="s">
        <v>1414</v>
      </c>
      <c r="K2051" t="s">
        <v>1415</v>
      </c>
      <c r="L2051">
        <v>19760108</v>
      </c>
      <c r="M2051" t="s">
        <v>1470</v>
      </c>
      <c r="N2051">
        <v>230238</v>
      </c>
      <c r="Q2051" t="s">
        <v>248</v>
      </c>
      <c r="S2051" t="s">
        <v>249</v>
      </c>
      <c r="T2051" t="s">
        <v>1471</v>
      </c>
      <c r="U2051" t="s">
        <v>227</v>
      </c>
      <c r="V2051" t="s">
        <v>1472</v>
      </c>
      <c r="X2051" t="s">
        <v>228</v>
      </c>
      <c r="Z2051" t="s">
        <v>229</v>
      </c>
      <c r="AA2051" t="s">
        <v>1473</v>
      </c>
      <c r="AG2051" t="s">
        <v>253</v>
      </c>
    </row>
    <row r="2052" spans="1:33">
      <c r="A2052" t="s">
        <v>1476</v>
      </c>
      <c r="B2052">
        <v>3026112</v>
      </c>
      <c r="C2052" t="s">
        <v>1474</v>
      </c>
      <c r="D2052" t="s">
        <v>1475</v>
      </c>
      <c r="E2052" t="s">
        <v>242</v>
      </c>
      <c r="F2052">
        <v>23</v>
      </c>
      <c r="G2052" t="s">
        <v>227</v>
      </c>
      <c r="H2052">
        <v>19101</v>
      </c>
      <c r="I2052" t="s">
        <v>1413</v>
      </c>
      <c r="J2052" t="s">
        <v>1414</v>
      </c>
      <c r="K2052" t="s">
        <v>1415</v>
      </c>
      <c r="L2052">
        <v>19640517</v>
      </c>
      <c r="M2052" t="s">
        <v>1476</v>
      </c>
      <c r="N2052">
        <v>230238</v>
      </c>
      <c r="Q2052" t="s">
        <v>248</v>
      </c>
      <c r="S2052" t="s">
        <v>249</v>
      </c>
      <c r="T2052" t="s">
        <v>1477</v>
      </c>
      <c r="U2052" t="s">
        <v>227</v>
      </c>
      <c r="V2052" t="s">
        <v>1478</v>
      </c>
      <c r="X2052" t="s">
        <v>228</v>
      </c>
      <c r="Z2052" t="s">
        <v>229</v>
      </c>
      <c r="AG2052" t="s">
        <v>253</v>
      </c>
    </row>
    <row r="2053" spans="1:33">
      <c r="A2053" t="s">
        <v>1481</v>
      </c>
      <c r="B2053">
        <v>97545333</v>
      </c>
      <c r="C2053" t="s">
        <v>1479</v>
      </c>
      <c r="D2053" t="s">
        <v>1480</v>
      </c>
      <c r="E2053" t="s">
        <v>262</v>
      </c>
      <c r="F2053">
        <v>23</v>
      </c>
      <c r="G2053" t="s">
        <v>227</v>
      </c>
      <c r="H2053">
        <v>19101</v>
      </c>
      <c r="I2053" t="s">
        <v>1413</v>
      </c>
      <c r="J2053" t="s">
        <v>1414</v>
      </c>
      <c r="K2053" t="s">
        <v>1415</v>
      </c>
      <c r="L2053">
        <v>19831120</v>
      </c>
      <c r="M2053" t="s">
        <v>1481</v>
      </c>
      <c r="N2053">
        <v>230238</v>
      </c>
      <c r="Q2053" t="s">
        <v>248</v>
      </c>
      <c r="S2053" t="s">
        <v>249</v>
      </c>
      <c r="T2053" t="s">
        <v>1482</v>
      </c>
      <c r="U2053" t="s">
        <v>227</v>
      </c>
      <c r="V2053" t="s">
        <v>1483</v>
      </c>
      <c r="X2053" t="s">
        <v>228</v>
      </c>
      <c r="Z2053" t="s">
        <v>229</v>
      </c>
      <c r="AA2053" t="s">
        <v>1484</v>
      </c>
      <c r="AG2053" t="s">
        <v>253</v>
      </c>
    </row>
    <row r="2054" spans="1:33">
      <c r="A2054" t="s">
        <v>1487</v>
      </c>
      <c r="B2054">
        <v>3026819</v>
      </c>
      <c r="C2054" t="s">
        <v>1485</v>
      </c>
      <c r="D2054" t="s">
        <v>1486</v>
      </c>
      <c r="E2054" t="s">
        <v>242</v>
      </c>
      <c r="F2054">
        <v>23</v>
      </c>
      <c r="G2054" t="s">
        <v>227</v>
      </c>
      <c r="H2054">
        <v>19101</v>
      </c>
      <c r="I2054" t="s">
        <v>1413</v>
      </c>
      <c r="J2054" t="s">
        <v>1414</v>
      </c>
      <c r="K2054" t="s">
        <v>1415</v>
      </c>
      <c r="L2054">
        <v>19740920</v>
      </c>
      <c r="M2054" t="s">
        <v>1487</v>
      </c>
      <c r="N2054">
        <v>230238</v>
      </c>
      <c r="Q2054" t="s">
        <v>248</v>
      </c>
      <c r="S2054" t="s">
        <v>249</v>
      </c>
      <c r="T2054" t="s">
        <v>1488</v>
      </c>
      <c r="U2054" t="s">
        <v>227</v>
      </c>
      <c r="V2054" t="s">
        <v>1489</v>
      </c>
      <c r="X2054" t="s">
        <v>228</v>
      </c>
      <c r="Z2054" t="s">
        <v>229</v>
      </c>
      <c r="AA2054" t="s">
        <v>1490</v>
      </c>
      <c r="AG2054" t="s">
        <v>253</v>
      </c>
    </row>
    <row r="2055" spans="1:33">
      <c r="A2055" t="s">
        <v>1493</v>
      </c>
      <c r="B2055">
        <v>72759636</v>
      </c>
      <c r="C2055" t="s">
        <v>1491</v>
      </c>
      <c r="D2055" t="s">
        <v>1492</v>
      </c>
      <c r="E2055" t="s">
        <v>242</v>
      </c>
      <c r="F2055">
        <v>23</v>
      </c>
      <c r="G2055" t="s">
        <v>227</v>
      </c>
      <c r="H2055">
        <v>19101</v>
      </c>
      <c r="I2055" t="s">
        <v>1413</v>
      </c>
      <c r="J2055" t="s">
        <v>1414</v>
      </c>
      <c r="K2055" t="s">
        <v>1415</v>
      </c>
      <c r="L2055">
        <v>19610203</v>
      </c>
      <c r="M2055" t="s">
        <v>1493</v>
      </c>
      <c r="N2055">
        <v>230238</v>
      </c>
      <c r="Q2055" t="s">
        <v>248</v>
      </c>
      <c r="S2055" t="s">
        <v>249</v>
      </c>
      <c r="T2055" t="s">
        <v>1494</v>
      </c>
      <c r="U2055" t="s">
        <v>227</v>
      </c>
      <c r="V2055" t="s">
        <v>1495</v>
      </c>
      <c r="X2055" t="s">
        <v>228</v>
      </c>
      <c r="Z2055" t="s">
        <v>229</v>
      </c>
      <c r="AA2055" t="s">
        <v>1496</v>
      </c>
      <c r="AG2055" t="s">
        <v>253</v>
      </c>
    </row>
    <row r="2056" spans="1:33">
      <c r="A2056" t="s">
        <v>1499</v>
      </c>
      <c r="B2056">
        <v>84927838</v>
      </c>
      <c r="C2056" t="s">
        <v>1497</v>
      </c>
      <c r="D2056" t="s">
        <v>1498</v>
      </c>
      <c r="E2056" t="s">
        <v>262</v>
      </c>
      <c r="F2056">
        <v>23</v>
      </c>
      <c r="G2056" t="s">
        <v>227</v>
      </c>
      <c r="H2056">
        <v>19101</v>
      </c>
      <c r="I2056" t="s">
        <v>1413</v>
      </c>
      <c r="J2056" t="s">
        <v>1414</v>
      </c>
      <c r="K2056" t="s">
        <v>1415</v>
      </c>
      <c r="L2056">
        <v>19740814</v>
      </c>
      <c r="M2056" t="s">
        <v>1499</v>
      </c>
      <c r="N2056">
        <v>230238</v>
      </c>
      <c r="Q2056" t="s">
        <v>248</v>
      </c>
      <c r="S2056" t="s">
        <v>249</v>
      </c>
      <c r="T2056" t="s">
        <v>1500</v>
      </c>
      <c r="U2056" t="s">
        <v>227</v>
      </c>
      <c r="V2056" t="s">
        <v>1501</v>
      </c>
      <c r="X2056" t="s">
        <v>228</v>
      </c>
      <c r="Z2056" t="s">
        <v>229</v>
      </c>
      <c r="AA2056" t="s">
        <v>1502</v>
      </c>
      <c r="AG2056" t="s">
        <v>253</v>
      </c>
    </row>
    <row r="2057" spans="1:33">
      <c r="A2057" t="s">
        <v>1505</v>
      </c>
      <c r="B2057">
        <v>2972323</v>
      </c>
      <c r="C2057" t="s">
        <v>1503</v>
      </c>
      <c r="D2057" t="s">
        <v>1504</v>
      </c>
      <c r="E2057" t="s">
        <v>242</v>
      </c>
      <c r="F2057">
        <v>23</v>
      </c>
      <c r="G2057" t="s">
        <v>227</v>
      </c>
      <c r="H2057">
        <v>19101</v>
      </c>
      <c r="I2057" t="s">
        <v>1413</v>
      </c>
      <c r="J2057" t="s">
        <v>1414</v>
      </c>
      <c r="K2057" t="s">
        <v>1415</v>
      </c>
      <c r="L2057">
        <v>19510821</v>
      </c>
      <c r="M2057" t="s">
        <v>1505</v>
      </c>
      <c r="N2057">
        <v>230238</v>
      </c>
      <c r="Q2057" t="s">
        <v>248</v>
      </c>
      <c r="S2057" t="s">
        <v>249</v>
      </c>
      <c r="T2057" t="s">
        <v>1506</v>
      </c>
      <c r="U2057" t="s">
        <v>227</v>
      </c>
      <c r="V2057" t="s">
        <v>1507</v>
      </c>
      <c r="X2057" t="s">
        <v>228</v>
      </c>
      <c r="Z2057" t="s">
        <v>229</v>
      </c>
      <c r="AA2057" t="s">
        <v>1508</v>
      </c>
      <c r="AG2057" t="s">
        <v>253</v>
      </c>
    </row>
    <row r="2058" spans="1:33">
      <c r="A2058" t="s">
        <v>1511</v>
      </c>
      <c r="B2058">
        <v>3023199</v>
      </c>
      <c r="C2058" t="s">
        <v>1509</v>
      </c>
      <c r="D2058" t="s">
        <v>1510</v>
      </c>
      <c r="E2058" t="s">
        <v>242</v>
      </c>
      <c r="F2058">
        <v>23</v>
      </c>
      <c r="G2058" t="s">
        <v>227</v>
      </c>
      <c r="H2058">
        <v>19101</v>
      </c>
      <c r="I2058" t="s">
        <v>1413</v>
      </c>
      <c r="J2058" t="s">
        <v>1414</v>
      </c>
      <c r="K2058" t="s">
        <v>1415</v>
      </c>
      <c r="L2058">
        <v>19580824</v>
      </c>
      <c r="M2058" t="s">
        <v>1511</v>
      </c>
      <c r="N2058">
        <v>230238</v>
      </c>
      <c r="Q2058" t="s">
        <v>248</v>
      </c>
      <c r="S2058" t="s">
        <v>249</v>
      </c>
      <c r="T2058" t="s">
        <v>1512</v>
      </c>
      <c r="U2058" t="s">
        <v>227</v>
      </c>
      <c r="V2058" t="s">
        <v>1513</v>
      </c>
      <c r="X2058" t="s">
        <v>228</v>
      </c>
      <c r="Z2058" t="s">
        <v>229</v>
      </c>
      <c r="AA2058" t="s">
        <v>1514</v>
      </c>
      <c r="AG2058" t="s">
        <v>253</v>
      </c>
    </row>
    <row r="2059" spans="1:33">
      <c r="A2059" t="s">
        <v>1517</v>
      </c>
      <c r="B2059">
        <v>56572732</v>
      </c>
      <c r="C2059" t="s">
        <v>1515</v>
      </c>
      <c r="D2059" t="s">
        <v>1516</v>
      </c>
      <c r="E2059" t="s">
        <v>242</v>
      </c>
      <c r="F2059">
        <v>23</v>
      </c>
      <c r="G2059" t="s">
        <v>227</v>
      </c>
      <c r="H2059">
        <v>19101</v>
      </c>
      <c r="I2059" t="s">
        <v>1413</v>
      </c>
      <c r="J2059" t="s">
        <v>1414</v>
      </c>
      <c r="K2059" t="s">
        <v>1415</v>
      </c>
      <c r="L2059">
        <v>19721021</v>
      </c>
      <c r="M2059" t="s">
        <v>1517</v>
      </c>
      <c r="N2059">
        <v>230238</v>
      </c>
      <c r="Q2059" t="s">
        <v>248</v>
      </c>
      <c r="S2059" t="s">
        <v>249</v>
      </c>
      <c r="T2059" t="s">
        <v>1518</v>
      </c>
      <c r="U2059" t="s">
        <v>227</v>
      </c>
      <c r="V2059" t="s">
        <v>1519</v>
      </c>
      <c r="W2059" t="s">
        <v>1520</v>
      </c>
      <c r="X2059" t="s">
        <v>228</v>
      </c>
      <c r="Z2059" t="s">
        <v>229</v>
      </c>
      <c r="AA2059" t="s">
        <v>1521</v>
      </c>
      <c r="AG2059" t="s">
        <v>253</v>
      </c>
    </row>
    <row r="2060" spans="1:33">
      <c r="A2060" t="s">
        <v>1524</v>
      </c>
      <c r="B2060">
        <v>72759737</v>
      </c>
      <c r="C2060" t="s">
        <v>1522</v>
      </c>
      <c r="D2060" t="s">
        <v>1523</v>
      </c>
      <c r="E2060" t="s">
        <v>262</v>
      </c>
      <c r="F2060">
        <v>23</v>
      </c>
      <c r="G2060" t="s">
        <v>227</v>
      </c>
      <c r="H2060">
        <v>19101</v>
      </c>
      <c r="I2060" t="s">
        <v>1413</v>
      </c>
      <c r="J2060" t="s">
        <v>1414</v>
      </c>
      <c r="K2060" t="s">
        <v>1415</v>
      </c>
      <c r="L2060">
        <v>19680628</v>
      </c>
      <c r="M2060" t="s">
        <v>1524</v>
      </c>
      <c r="N2060">
        <v>230238</v>
      </c>
      <c r="Q2060" t="s">
        <v>248</v>
      </c>
      <c r="S2060" t="s">
        <v>249</v>
      </c>
      <c r="T2060" t="s">
        <v>1525</v>
      </c>
      <c r="U2060" t="s">
        <v>227</v>
      </c>
      <c r="V2060" t="s">
        <v>1526</v>
      </c>
      <c r="X2060" t="s">
        <v>267</v>
      </c>
      <c r="Z2060" t="s">
        <v>229</v>
      </c>
      <c r="AA2060" t="s">
        <v>1527</v>
      </c>
      <c r="AG2060" t="s">
        <v>253</v>
      </c>
    </row>
    <row r="2061" spans="1:33">
      <c r="A2061" t="s">
        <v>1530</v>
      </c>
      <c r="B2061">
        <v>83844734</v>
      </c>
      <c r="C2061" t="s">
        <v>1528</v>
      </c>
      <c r="D2061" t="s">
        <v>1529</v>
      </c>
      <c r="E2061" t="s">
        <v>242</v>
      </c>
      <c r="F2061">
        <v>23</v>
      </c>
      <c r="G2061" t="s">
        <v>227</v>
      </c>
      <c r="H2061">
        <v>19101</v>
      </c>
      <c r="I2061" t="s">
        <v>1413</v>
      </c>
      <c r="J2061" t="s">
        <v>1414</v>
      </c>
      <c r="K2061" t="s">
        <v>1415</v>
      </c>
      <c r="L2061">
        <v>19680427</v>
      </c>
      <c r="M2061" t="s">
        <v>1530</v>
      </c>
      <c r="N2061">
        <v>230238</v>
      </c>
      <c r="Q2061" t="s">
        <v>248</v>
      </c>
      <c r="S2061" t="s">
        <v>249</v>
      </c>
      <c r="T2061" t="s">
        <v>1531</v>
      </c>
      <c r="U2061" t="s">
        <v>227</v>
      </c>
      <c r="V2061" t="s">
        <v>1532</v>
      </c>
      <c r="X2061" t="s">
        <v>228</v>
      </c>
      <c r="Z2061" t="s">
        <v>229</v>
      </c>
      <c r="AG2061" t="s">
        <v>253</v>
      </c>
    </row>
    <row r="2062" spans="1:33">
      <c r="A2062" t="s">
        <v>1535</v>
      </c>
      <c r="B2062">
        <v>58151121</v>
      </c>
      <c r="C2062" t="s">
        <v>1533</v>
      </c>
      <c r="D2062" t="s">
        <v>1534</v>
      </c>
      <c r="E2062" t="s">
        <v>242</v>
      </c>
      <c r="F2062">
        <v>23</v>
      </c>
      <c r="G2062" t="s">
        <v>227</v>
      </c>
      <c r="H2062">
        <v>19101</v>
      </c>
      <c r="I2062" t="s">
        <v>1413</v>
      </c>
      <c r="J2062" t="s">
        <v>1414</v>
      </c>
      <c r="K2062" t="s">
        <v>1415</v>
      </c>
      <c r="L2062">
        <v>19760711</v>
      </c>
      <c r="M2062" t="s">
        <v>1535</v>
      </c>
      <c r="N2062">
        <v>230238</v>
      </c>
      <c r="Q2062" t="s">
        <v>248</v>
      </c>
      <c r="S2062" t="s">
        <v>249</v>
      </c>
      <c r="T2062" t="s">
        <v>1536</v>
      </c>
      <c r="U2062" t="s">
        <v>227</v>
      </c>
      <c r="V2062" t="s">
        <v>1537</v>
      </c>
      <c r="X2062" t="s">
        <v>267</v>
      </c>
      <c r="Z2062" t="s">
        <v>229</v>
      </c>
      <c r="AA2062" t="s">
        <v>1538</v>
      </c>
      <c r="AG2062" t="s">
        <v>253</v>
      </c>
    </row>
    <row r="2063" spans="1:33">
      <c r="A2063" t="s">
        <v>1541</v>
      </c>
      <c r="B2063">
        <v>69175432</v>
      </c>
      <c r="C2063" t="s">
        <v>1539</v>
      </c>
      <c r="D2063" t="s">
        <v>1540</v>
      </c>
      <c r="E2063" t="s">
        <v>242</v>
      </c>
      <c r="F2063">
        <v>23</v>
      </c>
      <c r="G2063" t="s">
        <v>227</v>
      </c>
      <c r="H2063">
        <v>19101</v>
      </c>
      <c r="I2063" t="s">
        <v>1413</v>
      </c>
      <c r="J2063" t="s">
        <v>1414</v>
      </c>
      <c r="K2063" t="s">
        <v>1415</v>
      </c>
      <c r="L2063">
        <v>19691027</v>
      </c>
      <c r="M2063" t="s">
        <v>1541</v>
      </c>
      <c r="N2063">
        <v>230238</v>
      </c>
      <c r="Q2063" t="s">
        <v>248</v>
      </c>
      <c r="S2063" t="s">
        <v>249</v>
      </c>
      <c r="T2063" t="s">
        <v>341</v>
      </c>
      <c r="U2063" t="s">
        <v>227</v>
      </c>
      <c r="V2063" t="s">
        <v>1542</v>
      </c>
      <c r="X2063" t="s">
        <v>228</v>
      </c>
      <c r="Z2063" t="s">
        <v>229</v>
      </c>
      <c r="AA2063" t="s">
        <v>1543</v>
      </c>
      <c r="AG2063" t="s">
        <v>253</v>
      </c>
    </row>
    <row r="2064" spans="1:33">
      <c r="A2064" t="s">
        <v>1546</v>
      </c>
      <c r="B2064">
        <v>83844330</v>
      </c>
      <c r="C2064" t="s">
        <v>1544</v>
      </c>
      <c r="D2064" t="s">
        <v>1545</v>
      </c>
      <c r="E2064" t="s">
        <v>242</v>
      </c>
      <c r="F2064">
        <v>23</v>
      </c>
      <c r="G2064" t="s">
        <v>227</v>
      </c>
      <c r="H2064">
        <v>19101</v>
      </c>
      <c r="I2064" t="s">
        <v>1413</v>
      </c>
      <c r="J2064" t="s">
        <v>1414</v>
      </c>
      <c r="K2064" t="s">
        <v>1415</v>
      </c>
      <c r="L2064">
        <v>19691125</v>
      </c>
      <c r="M2064" t="s">
        <v>1546</v>
      </c>
      <c r="N2064">
        <v>230238</v>
      </c>
      <c r="Q2064" t="s">
        <v>248</v>
      </c>
      <c r="S2064" t="s">
        <v>249</v>
      </c>
      <c r="T2064" t="s">
        <v>1547</v>
      </c>
      <c r="U2064" t="s">
        <v>227</v>
      </c>
      <c r="V2064" t="s">
        <v>1548</v>
      </c>
      <c r="W2064" t="s">
        <v>1549</v>
      </c>
      <c r="X2064" t="s">
        <v>228</v>
      </c>
      <c r="Z2064" t="s">
        <v>229</v>
      </c>
      <c r="AG2064" t="s">
        <v>253</v>
      </c>
    </row>
    <row r="2065" spans="1:33">
      <c r="A2065" t="s">
        <v>1552</v>
      </c>
      <c r="B2065">
        <v>84928031</v>
      </c>
      <c r="C2065" t="s">
        <v>1550</v>
      </c>
      <c r="D2065" t="s">
        <v>1551</v>
      </c>
      <c r="E2065" t="s">
        <v>242</v>
      </c>
      <c r="F2065">
        <v>23</v>
      </c>
      <c r="G2065" t="s">
        <v>227</v>
      </c>
      <c r="H2065">
        <v>19101</v>
      </c>
      <c r="I2065" t="s">
        <v>1413</v>
      </c>
      <c r="J2065" t="s">
        <v>1414</v>
      </c>
      <c r="K2065" t="s">
        <v>1415</v>
      </c>
      <c r="L2065">
        <v>19840719</v>
      </c>
      <c r="M2065" t="s">
        <v>1552</v>
      </c>
      <c r="N2065">
        <v>230238</v>
      </c>
      <c r="Q2065" t="s">
        <v>248</v>
      </c>
      <c r="S2065" t="s">
        <v>249</v>
      </c>
      <c r="T2065" t="s">
        <v>1553</v>
      </c>
      <c r="U2065" t="s">
        <v>227</v>
      </c>
      <c r="V2065" t="s">
        <v>1554</v>
      </c>
      <c r="W2065" t="s">
        <v>1555</v>
      </c>
      <c r="X2065" t="s">
        <v>228</v>
      </c>
      <c r="Z2065" t="s">
        <v>229</v>
      </c>
      <c r="AA2065" t="s">
        <v>1556</v>
      </c>
      <c r="AG2065" t="s">
        <v>253</v>
      </c>
    </row>
    <row r="2066" spans="1:33">
      <c r="A2066" t="s">
        <v>1559</v>
      </c>
      <c r="B2066">
        <v>96704632</v>
      </c>
      <c r="C2066" t="s">
        <v>1557</v>
      </c>
      <c r="D2066" t="s">
        <v>1558</v>
      </c>
      <c r="E2066" t="s">
        <v>242</v>
      </c>
      <c r="F2066">
        <v>23</v>
      </c>
      <c r="G2066" t="s">
        <v>227</v>
      </c>
      <c r="H2066">
        <v>19101</v>
      </c>
      <c r="I2066" t="s">
        <v>1413</v>
      </c>
      <c r="J2066" t="s">
        <v>1414</v>
      </c>
      <c r="K2066" t="s">
        <v>1415</v>
      </c>
      <c r="L2066">
        <v>19750807</v>
      </c>
      <c r="M2066" t="s">
        <v>1559</v>
      </c>
      <c r="N2066">
        <v>230238</v>
      </c>
      <c r="Q2066" t="s">
        <v>248</v>
      </c>
      <c r="S2066" t="s">
        <v>249</v>
      </c>
      <c r="T2066" t="s">
        <v>1560</v>
      </c>
      <c r="U2066" t="s">
        <v>227</v>
      </c>
      <c r="V2066" t="s">
        <v>1561</v>
      </c>
      <c r="W2066" t="s">
        <v>1562</v>
      </c>
      <c r="X2066" t="s">
        <v>228</v>
      </c>
      <c r="Z2066" t="s">
        <v>229</v>
      </c>
      <c r="AA2066" t="s">
        <v>1563</v>
      </c>
      <c r="AG2066" t="s">
        <v>253</v>
      </c>
    </row>
    <row r="2067" spans="1:33">
      <c r="A2067" t="s">
        <v>1566</v>
      </c>
      <c r="B2067">
        <v>84927939</v>
      </c>
      <c r="C2067" t="s">
        <v>1564</v>
      </c>
      <c r="D2067" t="s">
        <v>1565</v>
      </c>
      <c r="E2067" t="s">
        <v>242</v>
      </c>
      <c r="F2067">
        <v>23</v>
      </c>
      <c r="G2067" t="s">
        <v>227</v>
      </c>
      <c r="H2067">
        <v>19101</v>
      </c>
      <c r="I2067" t="s">
        <v>1413</v>
      </c>
      <c r="J2067" t="s">
        <v>1414</v>
      </c>
      <c r="K2067" t="s">
        <v>1415</v>
      </c>
      <c r="L2067">
        <v>19710529</v>
      </c>
      <c r="M2067" t="s">
        <v>1566</v>
      </c>
      <c r="N2067">
        <v>230238</v>
      </c>
      <c r="Q2067" t="s">
        <v>248</v>
      </c>
      <c r="S2067" t="s">
        <v>249</v>
      </c>
      <c r="T2067" t="s">
        <v>1567</v>
      </c>
      <c r="U2067" t="s">
        <v>227</v>
      </c>
      <c r="V2067" t="s">
        <v>1568</v>
      </c>
      <c r="X2067" t="s">
        <v>228</v>
      </c>
      <c r="Z2067" t="s">
        <v>229</v>
      </c>
      <c r="AA2067" t="s">
        <v>1569</v>
      </c>
      <c r="AG2067" t="s">
        <v>253</v>
      </c>
    </row>
    <row r="2068" spans="1:33">
      <c r="A2068" t="s">
        <v>1572</v>
      </c>
      <c r="B2068">
        <v>73433020</v>
      </c>
      <c r="C2068" t="s">
        <v>1570</v>
      </c>
      <c r="D2068" t="s">
        <v>1571</v>
      </c>
      <c r="E2068" t="s">
        <v>242</v>
      </c>
      <c r="F2068">
        <v>23</v>
      </c>
      <c r="G2068" t="s">
        <v>227</v>
      </c>
      <c r="H2068">
        <v>19101</v>
      </c>
      <c r="I2068" t="s">
        <v>1413</v>
      </c>
      <c r="J2068" t="s">
        <v>1414</v>
      </c>
      <c r="K2068" t="s">
        <v>1415</v>
      </c>
      <c r="L2068">
        <v>19650925</v>
      </c>
      <c r="M2068" t="s">
        <v>1572</v>
      </c>
      <c r="N2068">
        <v>230238</v>
      </c>
      <c r="Q2068" t="s">
        <v>248</v>
      </c>
      <c r="S2068" t="s">
        <v>249</v>
      </c>
      <c r="T2068" t="s">
        <v>1573</v>
      </c>
      <c r="U2068" t="s">
        <v>227</v>
      </c>
      <c r="V2068" t="s">
        <v>1574</v>
      </c>
      <c r="W2068" t="s">
        <v>1575</v>
      </c>
      <c r="X2068" t="s">
        <v>228</v>
      </c>
      <c r="Z2068" t="s">
        <v>229</v>
      </c>
      <c r="AA2068" t="s">
        <v>1576</v>
      </c>
      <c r="AG2068" t="s">
        <v>253</v>
      </c>
    </row>
    <row r="2069" spans="1:33">
      <c r="A2069" t="s">
        <v>1579</v>
      </c>
      <c r="B2069">
        <v>5129724</v>
      </c>
      <c r="C2069" t="s">
        <v>1577</v>
      </c>
      <c r="D2069" t="s">
        <v>1578</v>
      </c>
      <c r="E2069" t="s">
        <v>242</v>
      </c>
      <c r="F2069">
        <v>23</v>
      </c>
      <c r="G2069" t="s">
        <v>227</v>
      </c>
      <c r="H2069">
        <v>19101</v>
      </c>
      <c r="I2069" t="s">
        <v>1413</v>
      </c>
      <c r="J2069" t="s">
        <v>1414</v>
      </c>
      <c r="K2069" t="s">
        <v>1415</v>
      </c>
      <c r="L2069">
        <v>19810812</v>
      </c>
      <c r="M2069" t="s">
        <v>1579</v>
      </c>
      <c r="N2069">
        <v>230238</v>
      </c>
      <c r="Q2069" t="s">
        <v>248</v>
      </c>
      <c r="S2069" t="s">
        <v>249</v>
      </c>
      <c r="T2069" t="s">
        <v>1580</v>
      </c>
      <c r="U2069" t="s">
        <v>227</v>
      </c>
      <c r="V2069" t="s">
        <v>1581</v>
      </c>
      <c r="W2069" t="s">
        <v>1582</v>
      </c>
      <c r="X2069" t="s">
        <v>228</v>
      </c>
      <c r="Z2069" t="s">
        <v>229</v>
      </c>
      <c r="AA2069" t="s">
        <v>1583</v>
      </c>
      <c r="AG2069" t="s">
        <v>253</v>
      </c>
    </row>
    <row r="2070" spans="1:33">
      <c r="A2070" t="s">
        <v>1586</v>
      </c>
      <c r="B2070">
        <v>3036113</v>
      </c>
      <c r="C2070" t="s">
        <v>1584</v>
      </c>
      <c r="D2070" t="s">
        <v>1585</v>
      </c>
      <c r="E2070" t="s">
        <v>242</v>
      </c>
      <c r="F2070">
        <v>23</v>
      </c>
      <c r="G2070" t="s">
        <v>227</v>
      </c>
      <c r="H2070">
        <v>19101</v>
      </c>
      <c r="I2070" t="s">
        <v>1413</v>
      </c>
      <c r="J2070" t="s">
        <v>1414</v>
      </c>
      <c r="K2070" t="s">
        <v>1415</v>
      </c>
      <c r="L2070">
        <v>19721010</v>
      </c>
      <c r="M2070" t="s">
        <v>1586</v>
      </c>
      <c r="N2070">
        <v>230238</v>
      </c>
      <c r="Q2070" t="s">
        <v>248</v>
      </c>
      <c r="S2070" t="s">
        <v>249</v>
      </c>
      <c r="T2070" t="s">
        <v>1587</v>
      </c>
      <c r="U2070" t="s">
        <v>227</v>
      </c>
      <c r="V2070" t="s">
        <v>1588</v>
      </c>
      <c r="X2070" t="s">
        <v>228</v>
      </c>
      <c r="Z2070" t="s">
        <v>229</v>
      </c>
      <c r="AA2070" t="s">
        <v>1589</v>
      </c>
      <c r="AG2070" t="s">
        <v>253</v>
      </c>
    </row>
    <row r="2071" spans="1:33">
      <c r="A2071" t="s">
        <v>1592</v>
      </c>
      <c r="B2071">
        <v>75678437</v>
      </c>
      <c r="C2071" t="s">
        <v>1590</v>
      </c>
      <c r="D2071" t="s">
        <v>1591</v>
      </c>
      <c r="E2071" t="s">
        <v>242</v>
      </c>
      <c r="F2071">
        <v>23</v>
      </c>
      <c r="G2071" t="s">
        <v>227</v>
      </c>
      <c r="H2071">
        <v>19101</v>
      </c>
      <c r="I2071" t="s">
        <v>1413</v>
      </c>
      <c r="J2071" t="s">
        <v>1414</v>
      </c>
      <c r="K2071" t="s">
        <v>1415</v>
      </c>
      <c r="L2071">
        <v>19771010</v>
      </c>
      <c r="M2071" t="s">
        <v>1592</v>
      </c>
      <c r="N2071">
        <v>230238</v>
      </c>
      <c r="Q2071" t="s">
        <v>248</v>
      </c>
      <c r="S2071" t="s">
        <v>249</v>
      </c>
      <c r="T2071" t="s">
        <v>1593</v>
      </c>
      <c r="U2071" t="s">
        <v>227</v>
      </c>
      <c r="V2071" t="s">
        <v>1594</v>
      </c>
      <c r="W2071" t="s">
        <v>1595</v>
      </c>
      <c r="X2071" t="s">
        <v>228</v>
      </c>
      <c r="Z2071" t="s">
        <v>229</v>
      </c>
      <c r="AA2071" t="s">
        <v>1596</v>
      </c>
      <c r="AG2071" t="s">
        <v>253</v>
      </c>
    </row>
    <row r="2072" spans="1:33">
      <c r="A2072" t="s">
        <v>1599</v>
      </c>
      <c r="B2072">
        <v>2900112</v>
      </c>
      <c r="C2072" t="s">
        <v>1597</v>
      </c>
      <c r="D2072" t="s">
        <v>1598</v>
      </c>
      <c r="E2072" t="s">
        <v>242</v>
      </c>
      <c r="F2072">
        <v>23</v>
      </c>
      <c r="G2072" t="s">
        <v>227</v>
      </c>
      <c r="H2072">
        <v>19101</v>
      </c>
      <c r="I2072" t="s">
        <v>1413</v>
      </c>
      <c r="J2072" t="s">
        <v>1414</v>
      </c>
      <c r="K2072" t="s">
        <v>1415</v>
      </c>
      <c r="L2072">
        <v>19661207</v>
      </c>
      <c r="M2072" t="s">
        <v>1599</v>
      </c>
      <c r="N2072">
        <v>230238</v>
      </c>
      <c r="Q2072" t="s">
        <v>248</v>
      </c>
      <c r="S2072" t="s">
        <v>249</v>
      </c>
      <c r="T2072" t="s">
        <v>1600</v>
      </c>
      <c r="U2072" t="s">
        <v>227</v>
      </c>
      <c r="V2072" t="s">
        <v>1601</v>
      </c>
      <c r="X2072" t="s">
        <v>228</v>
      </c>
      <c r="Z2072" t="s">
        <v>229</v>
      </c>
      <c r="AA2072" t="s">
        <v>1602</v>
      </c>
      <c r="AG2072" t="s">
        <v>253</v>
      </c>
    </row>
    <row r="2073" spans="1:33">
      <c r="A2073" t="s">
        <v>1605</v>
      </c>
      <c r="B2073">
        <v>96498541</v>
      </c>
      <c r="C2073" t="s">
        <v>1603</v>
      </c>
      <c r="D2073" t="s">
        <v>1604</v>
      </c>
      <c r="E2073" t="s">
        <v>242</v>
      </c>
      <c r="F2073">
        <v>23</v>
      </c>
      <c r="G2073" t="s">
        <v>227</v>
      </c>
      <c r="H2073">
        <v>19101</v>
      </c>
      <c r="I2073" t="s">
        <v>1413</v>
      </c>
      <c r="J2073" t="s">
        <v>1414</v>
      </c>
      <c r="K2073" t="s">
        <v>1415</v>
      </c>
      <c r="L2073">
        <v>19700206</v>
      </c>
      <c r="M2073" t="s">
        <v>1605</v>
      </c>
      <c r="N2073">
        <v>230238</v>
      </c>
      <c r="Q2073" t="s">
        <v>248</v>
      </c>
      <c r="S2073" t="s">
        <v>249</v>
      </c>
      <c r="T2073" t="s">
        <v>1587</v>
      </c>
      <c r="U2073" t="s">
        <v>227</v>
      </c>
      <c r="V2073" t="s">
        <v>1606</v>
      </c>
      <c r="X2073" t="s">
        <v>228</v>
      </c>
      <c r="Z2073" t="s">
        <v>229</v>
      </c>
      <c r="AA2073" t="s">
        <v>1607</v>
      </c>
      <c r="AG2073" t="s">
        <v>253</v>
      </c>
    </row>
    <row r="2074" spans="1:33">
      <c r="A2074" t="s">
        <v>1610</v>
      </c>
      <c r="B2074">
        <v>35421621</v>
      </c>
      <c r="C2074" t="s">
        <v>1608</v>
      </c>
      <c r="D2074" t="s">
        <v>1609</v>
      </c>
      <c r="E2074" t="s">
        <v>242</v>
      </c>
      <c r="F2074">
        <v>23</v>
      </c>
      <c r="G2074" t="s">
        <v>227</v>
      </c>
      <c r="H2074">
        <v>19101</v>
      </c>
      <c r="I2074" t="s">
        <v>1413</v>
      </c>
      <c r="J2074" t="s">
        <v>1414</v>
      </c>
      <c r="K2074" t="s">
        <v>1415</v>
      </c>
      <c r="L2074">
        <v>19730508</v>
      </c>
      <c r="M2074" t="s">
        <v>1610</v>
      </c>
      <c r="N2074">
        <v>230238</v>
      </c>
      <c r="Q2074" t="s">
        <v>248</v>
      </c>
      <c r="S2074" t="s">
        <v>249</v>
      </c>
      <c r="T2074" t="s">
        <v>1611</v>
      </c>
      <c r="U2074" t="s">
        <v>227</v>
      </c>
      <c r="V2074" t="s">
        <v>1612</v>
      </c>
      <c r="X2074" t="s">
        <v>228</v>
      </c>
      <c r="Z2074" t="s">
        <v>229</v>
      </c>
      <c r="AG2074" t="s">
        <v>253</v>
      </c>
    </row>
    <row r="2075" spans="1:33">
      <c r="A2075" t="s">
        <v>1615</v>
      </c>
      <c r="B2075">
        <v>58150928</v>
      </c>
      <c r="C2075" t="s">
        <v>1613</v>
      </c>
      <c r="D2075" t="s">
        <v>1614</v>
      </c>
      <c r="E2075" t="s">
        <v>242</v>
      </c>
      <c r="F2075">
        <v>23</v>
      </c>
      <c r="G2075" t="s">
        <v>227</v>
      </c>
      <c r="H2075">
        <v>19101</v>
      </c>
      <c r="I2075" t="s">
        <v>1413</v>
      </c>
      <c r="J2075" t="s">
        <v>1414</v>
      </c>
      <c r="K2075" t="s">
        <v>1415</v>
      </c>
      <c r="L2075">
        <v>19720124</v>
      </c>
      <c r="M2075" t="s">
        <v>1615</v>
      </c>
      <c r="N2075">
        <v>230238</v>
      </c>
      <c r="Q2075" t="s">
        <v>248</v>
      </c>
      <c r="S2075" t="s">
        <v>249</v>
      </c>
      <c r="T2075" t="s">
        <v>1616</v>
      </c>
      <c r="U2075" t="s">
        <v>227</v>
      </c>
      <c r="V2075" t="s">
        <v>1617</v>
      </c>
      <c r="W2075" t="s">
        <v>1618</v>
      </c>
      <c r="X2075" t="s">
        <v>228</v>
      </c>
      <c r="Z2075" t="s">
        <v>229</v>
      </c>
      <c r="AA2075" t="s">
        <v>1619</v>
      </c>
      <c r="AG2075" t="s">
        <v>253</v>
      </c>
    </row>
    <row r="2076" spans="1:33">
      <c r="A2076" t="s">
        <v>1622</v>
      </c>
      <c r="B2076">
        <v>3026617</v>
      </c>
      <c r="C2076" t="s">
        <v>1620</v>
      </c>
      <c r="D2076" t="s">
        <v>1621</v>
      </c>
      <c r="E2076" t="s">
        <v>242</v>
      </c>
      <c r="F2076">
        <v>23</v>
      </c>
      <c r="G2076" t="s">
        <v>227</v>
      </c>
      <c r="H2076">
        <v>19101</v>
      </c>
      <c r="I2076" t="s">
        <v>1413</v>
      </c>
      <c r="J2076" t="s">
        <v>1414</v>
      </c>
      <c r="K2076" t="s">
        <v>1415</v>
      </c>
      <c r="L2076">
        <v>19690126</v>
      </c>
      <c r="M2076" t="s">
        <v>1622</v>
      </c>
      <c r="N2076">
        <v>230238</v>
      </c>
      <c r="Q2076" t="s">
        <v>248</v>
      </c>
      <c r="S2076" t="s">
        <v>249</v>
      </c>
      <c r="T2076" t="s">
        <v>1623</v>
      </c>
      <c r="U2076" t="s">
        <v>227</v>
      </c>
      <c r="V2076" t="s">
        <v>1624</v>
      </c>
      <c r="X2076" t="s">
        <v>228</v>
      </c>
      <c r="Z2076" t="s">
        <v>229</v>
      </c>
    </row>
    <row r="2077" spans="1:33">
      <c r="A2077" t="s">
        <v>1627</v>
      </c>
      <c r="B2077">
        <v>3023311</v>
      </c>
      <c r="C2077" t="s">
        <v>1625</v>
      </c>
      <c r="D2077" t="s">
        <v>1626</v>
      </c>
      <c r="E2077" t="s">
        <v>242</v>
      </c>
      <c r="F2077">
        <v>23</v>
      </c>
      <c r="G2077" t="s">
        <v>227</v>
      </c>
      <c r="H2077">
        <v>19101</v>
      </c>
      <c r="I2077" t="s">
        <v>1413</v>
      </c>
      <c r="J2077" t="s">
        <v>1414</v>
      </c>
      <c r="K2077" t="s">
        <v>1415</v>
      </c>
      <c r="L2077">
        <v>19500821</v>
      </c>
      <c r="M2077" t="s">
        <v>1627</v>
      </c>
      <c r="N2077">
        <v>230238</v>
      </c>
      <c r="Q2077" t="s">
        <v>248</v>
      </c>
      <c r="S2077" t="s">
        <v>249</v>
      </c>
      <c r="T2077" t="s">
        <v>1628</v>
      </c>
      <c r="U2077" t="s">
        <v>227</v>
      </c>
      <c r="V2077" t="s">
        <v>1629</v>
      </c>
      <c r="X2077" t="s">
        <v>228</v>
      </c>
      <c r="Z2077" t="s">
        <v>229</v>
      </c>
      <c r="AA2077" t="s">
        <v>1630</v>
      </c>
      <c r="AG2077" t="s">
        <v>253</v>
      </c>
    </row>
    <row r="2078" spans="1:33">
      <c r="A2078" t="s">
        <v>1633</v>
      </c>
      <c r="B2078">
        <v>3099021</v>
      </c>
      <c r="C2078" t="s">
        <v>1631</v>
      </c>
      <c r="D2078" t="s">
        <v>1632</v>
      </c>
      <c r="E2078" t="s">
        <v>262</v>
      </c>
      <c r="F2078">
        <v>23</v>
      </c>
      <c r="G2078" t="s">
        <v>227</v>
      </c>
      <c r="H2078">
        <v>19101</v>
      </c>
      <c r="I2078" t="s">
        <v>1413</v>
      </c>
      <c r="J2078" t="s">
        <v>1414</v>
      </c>
      <c r="K2078" t="s">
        <v>1415</v>
      </c>
      <c r="L2078">
        <v>19520531</v>
      </c>
      <c r="M2078" t="s">
        <v>1633</v>
      </c>
      <c r="N2078">
        <v>230238</v>
      </c>
      <c r="Q2078" t="s">
        <v>248</v>
      </c>
      <c r="S2078" t="s">
        <v>249</v>
      </c>
      <c r="T2078" t="s">
        <v>1634</v>
      </c>
      <c r="U2078" t="s">
        <v>227</v>
      </c>
      <c r="V2078" t="s">
        <v>1635</v>
      </c>
      <c r="W2078" t="s">
        <v>1636</v>
      </c>
      <c r="X2078" t="s">
        <v>228</v>
      </c>
      <c r="Z2078" t="s">
        <v>229</v>
      </c>
      <c r="AA2078" t="s">
        <v>1637</v>
      </c>
      <c r="AG2078" t="s">
        <v>253</v>
      </c>
    </row>
    <row r="2079" spans="1:33">
      <c r="A2079" t="s">
        <v>1640</v>
      </c>
      <c r="B2079">
        <v>97977241</v>
      </c>
      <c r="C2079" t="s">
        <v>1638</v>
      </c>
      <c r="D2079" t="s">
        <v>1639</v>
      </c>
      <c r="E2079" t="s">
        <v>242</v>
      </c>
      <c r="F2079">
        <v>23</v>
      </c>
      <c r="G2079" t="s">
        <v>227</v>
      </c>
      <c r="H2079">
        <v>19101</v>
      </c>
      <c r="I2079" t="s">
        <v>1413</v>
      </c>
      <c r="J2079" t="s">
        <v>1414</v>
      </c>
      <c r="K2079" t="s">
        <v>1415</v>
      </c>
      <c r="L2079">
        <v>19650104</v>
      </c>
      <c r="M2079" t="s">
        <v>1640</v>
      </c>
      <c r="N2079">
        <v>230238</v>
      </c>
      <c r="Q2079" t="s">
        <v>248</v>
      </c>
      <c r="S2079" t="s">
        <v>249</v>
      </c>
      <c r="T2079" t="s">
        <v>1641</v>
      </c>
      <c r="U2079" t="s">
        <v>227</v>
      </c>
      <c r="V2079" t="s">
        <v>1642</v>
      </c>
      <c r="W2079" t="s">
        <v>1643</v>
      </c>
      <c r="X2079" t="s">
        <v>228</v>
      </c>
      <c r="Z2079" t="s">
        <v>229</v>
      </c>
      <c r="AA2079" t="s">
        <v>1644</v>
      </c>
      <c r="AG2079" t="s">
        <v>253</v>
      </c>
    </row>
    <row r="2080" spans="1:33">
      <c r="A2080" t="s">
        <v>1647</v>
      </c>
      <c r="B2080">
        <v>21976025</v>
      </c>
      <c r="C2080" t="s">
        <v>1645</v>
      </c>
      <c r="D2080" t="s">
        <v>1646</v>
      </c>
      <c r="E2080" t="s">
        <v>242</v>
      </c>
      <c r="F2080">
        <v>23</v>
      </c>
      <c r="G2080" t="s">
        <v>227</v>
      </c>
      <c r="H2080">
        <v>19101</v>
      </c>
      <c r="I2080" t="s">
        <v>1413</v>
      </c>
      <c r="J2080" t="s">
        <v>1414</v>
      </c>
      <c r="K2080" t="s">
        <v>1415</v>
      </c>
      <c r="L2080">
        <v>19720412</v>
      </c>
      <c r="M2080" t="s">
        <v>1647</v>
      </c>
      <c r="N2080">
        <v>230238</v>
      </c>
      <c r="Q2080" t="s">
        <v>248</v>
      </c>
      <c r="S2080" t="s">
        <v>249</v>
      </c>
      <c r="T2080" t="s">
        <v>1648</v>
      </c>
      <c r="U2080" t="s">
        <v>227</v>
      </c>
      <c r="V2080" t="s">
        <v>1649</v>
      </c>
      <c r="X2080" t="s">
        <v>228</v>
      </c>
      <c r="Z2080" t="s">
        <v>229</v>
      </c>
      <c r="AG2080" t="s">
        <v>253</v>
      </c>
    </row>
    <row r="2081" spans="1:33">
      <c r="A2081" t="s">
        <v>1655</v>
      </c>
      <c r="B2081">
        <v>58223222</v>
      </c>
      <c r="C2081" t="s">
        <v>1650</v>
      </c>
      <c r="D2081" t="s">
        <v>1651</v>
      </c>
      <c r="E2081" t="s">
        <v>242</v>
      </c>
      <c r="F2081">
        <v>23</v>
      </c>
      <c r="G2081" t="s">
        <v>227</v>
      </c>
      <c r="H2081">
        <v>8167</v>
      </c>
      <c r="I2081" t="s">
        <v>1652</v>
      </c>
      <c r="J2081" t="s">
        <v>1653</v>
      </c>
      <c r="K2081" t="s">
        <v>1654</v>
      </c>
      <c r="L2081">
        <v>19830912</v>
      </c>
      <c r="M2081" t="s">
        <v>1655</v>
      </c>
      <c r="N2081">
        <v>230019</v>
      </c>
      <c r="Q2081" t="s">
        <v>248</v>
      </c>
      <c r="S2081" t="s">
        <v>249</v>
      </c>
      <c r="T2081" t="s">
        <v>1656</v>
      </c>
      <c r="U2081" t="s">
        <v>227</v>
      </c>
      <c r="V2081" t="s">
        <v>1657</v>
      </c>
      <c r="X2081" t="s">
        <v>267</v>
      </c>
      <c r="Z2081" t="s">
        <v>229</v>
      </c>
      <c r="AG2081" t="s">
        <v>253</v>
      </c>
    </row>
    <row r="2082" spans="1:33">
      <c r="A2082" t="s">
        <v>1660</v>
      </c>
      <c r="B2082">
        <v>2912216</v>
      </c>
      <c r="C2082" t="s">
        <v>1658</v>
      </c>
      <c r="D2082" t="s">
        <v>1659</v>
      </c>
      <c r="E2082" t="s">
        <v>242</v>
      </c>
      <c r="F2082">
        <v>23</v>
      </c>
      <c r="G2082" t="s">
        <v>227</v>
      </c>
      <c r="H2082">
        <v>8167</v>
      </c>
      <c r="I2082" t="s">
        <v>1652</v>
      </c>
      <c r="J2082" t="s">
        <v>1653</v>
      </c>
      <c r="K2082" t="s">
        <v>1654</v>
      </c>
      <c r="L2082">
        <v>19581216</v>
      </c>
      <c r="M2082" t="s">
        <v>1660</v>
      </c>
      <c r="N2082">
        <v>230019</v>
      </c>
      <c r="O2082" t="s">
        <v>247</v>
      </c>
      <c r="Q2082" t="s">
        <v>248</v>
      </c>
      <c r="S2082" t="s">
        <v>249</v>
      </c>
      <c r="T2082" t="s">
        <v>1661</v>
      </c>
      <c r="U2082" t="s">
        <v>227</v>
      </c>
      <c r="V2082" t="s">
        <v>1662</v>
      </c>
      <c r="X2082" t="s">
        <v>349</v>
      </c>
      <c r="Z2082" t="s">
        <v>229</v>
      </c>
      <c r="AG2082" t="s">
        <v>253</v>
      </c>
    </row>
    <row r="2083" spans="1:33">
      <c r="A2083" t="s">
        <v>1665</v>
      </c>
      <c r="B2083">
        <v>2912418</v>
      </c>
      <c r="C2083" t="s">
        <v>1663</v>
      </c>
      <c r="D2083" t="s">
        <v>1664</v>
      </c>
      <c r="E2083" t="s">
        <v>242</v>
      </c>
      <c r="F2083">
        <v>23</v>
      </c>
      <c r="G2083" t="s">
        <v>227</v>
      </c>
      <c r="H2083">
        <v>8167</v>
      </c>
      <c r="I2083" t="s">
        <v>1652</v>
      </c>
      <c r="J2083" t="s">
        <v>1653</v>
      </c>
      <c r="K2083" t="s">
        <v>1654</v>
      </c>
      <c r="L2083">
        <v>19650909</v>
      </c>
      <c r="M2083" t="s">
        <v>1665</v>
      </c>
      <c r="N2083">
        <v>230019</v>
      </c>
      <c r="O2083" t="s">
        <v>247</v>
      </c>
      <c r="Q2083" t="s">
        <v>248</v>
      </c>
      <c r="S2083" t="s">
        <v>249</v>
      </c>
      <c r="T2083" t="s">
        <v>1666</v>
      </c>
      <c r="U2083" t="s">
        <v>227</v>
      </c>
      <c r="V2083" t="s">
        <v>1667</v>
      </c>
      <c r="X2083" t="s">
        <v>349</v>
      </c>
      <c r="Z2083" t="s">
        <v>229</v>
      </c>
      <c r="AG2083" t="s">
        <v>253</v>
      </c>
    </row>
    <row r="2084" spans="1:33">
      <c r="A2084" t="s">
        <v>1670</v>
      </c>
      <c r="B2084">
        <v>2912822</v>
      </c>
      <c r="C2084" t="s">
        <v>1668</v>
      </c>
      <c r="D2084" t="s">
        <v>1669</v>
      </c>
      <c r="E2084" t="s">
        <v>242</v>
      </c>
      <c r="F2084">
        <v>23</v>
      </c>
      <c r="G2084" t="s">
        <v>227</v>
      </c>
      <c r="H2084">
        <v>8167</v>
      </c>
      <c r="I2084" t="s">
        <v>1652</v>
      </c>
      <c r="J2084" t="s">
        <v>1653</v>
      </c>
      <c r="K2084" t="s">
        <v>1654</v>
      </c>
      <c r="L2084">
        <v>19640607</v>
      </c>
      <c r="M2084" t="s">
        <v>1670</v>
      </c>
      <c r="N2084">
        <v>230019</v>
      </c>
      <c r="O2084" t="s">
        <v>247</v>
      </c>
      <c r="Q2084" t="s">
        <v>248</v>
      </c>
      <c r="S2084" t="s">
        <v>249</v>
      </c>
      <c r="T2084" t="s">
        <v>1671</v>
      </c>
      <c r="U2084" t="s">
        <v>227</v>
      </c>
      <c r="V2084" t="s">
        <v>1672</v>
      </c>
      <c r="X2084" t="s">
        <v>349</v>
      </c>
      <c r="Z2084" t="s">
        <v>229</v>
      </c>
      <c r="AG2084" t="s">
        <v>253</v>
      </c>
    </row>
    <row r="2085" spans="1:33">
      <c r="A2085" t="s">
        <v>1675</v>
      </c>
      <c r="B2085">
        <v>2913116</v>
      </c>
      <c r="C2085" t="s">
        <v>1673</v>
      </c>
      <c r="D2085" t="s">
        <v>1674</v>
      </c>
      <c r="E2085" t="s">
        <v>262</v>
      </c>
      <c r="F2085">
        <v>23</v>
      </c>
      <c r="G2085" t="s">
        <v>227</v>
      </c>
      <c r="H2085">
        <v>8167</v>
      </c>
      <c r="I2085" t="s">
        <v>1652</v>
      </c>
      <c r="J2085" t="s">
        <v>1653</v>
      </c>
      <c r="K2085" t="s">
        <v>1654</v>
      </c>
      <c r="L2085">
        <v>19750713</v>
      </c>
      <c r="M2085" t="s">
        <v>1675</v>
      </c>
      <c r="N2085">
        <v>230019</v>
      </c>
      <c r="O2085" t="s">
        <v>247</v>
      </c>
      <c r="Q2085" t="s">
        <v>248</v>
      </c>
      <c r="S2085" t="s">
        <v>249</v>
      </c>
      <c r="T2085" t="s">
        <v>1676</v>
      </c>
      <c r="U2085" t="s">
        <v>227</v>
      </c>
      <c r="V2085" t="s">
        <v>1677</v>
      </c>
      <c r="W2085" t="s">
        <v>1678</v>
      </c>
      <c r="X2085" t="s">
        <v>349</v>
      </c>
      <c r="Z2085" t="s">
        <v>229</v>
      </c>
      <c r="AG2085" t="s">
        <v>253</v>
      </c>
    </row>
    <row r="2086" spans="1:33">
      <c r="A2086" t="s">
        <v>1681</v>
      </c>
      <c r="B2086">
        <v>71743022</v>
      </c>
      <c r="C2086" t="s">
        <v>1679</v>
      </c>
      <c r="D2086" t="s">
        <v>1680</v>
      </c>
      <c r="E2086" t="s">
        <v>242</v>
      </c>
      <c r="F2086">
        <v>23</v>
      </c>
      <c r="G2086" t="s">
        <v>227</v>
      </c>
      <c r="H2086">
        <v>8167</v>
      </c>
      <c r="I2086" t="s">
        <v>1652</v>
      </c>
      <c r="J2086" t="s">
        <v>1653</v>
      </c>
      <c r="K2086" t="s">
        <v>1654</v>
      </c>
      <c r="L2086">
        <v>19890701</v>
      </c>
      <c r="M2086" t="s">
        <v>1681</v>
      </c>
      <c r="N2086">
        <v>230019</v>
      </c>
      <c r="Q2086" t="s">
        <v>248</v>
      </c>
      <c r="S2086" t="s">
        <v>249</v>
      </c>
      <c r="T2086" t="s">
        <v>644</v>
      </c>
      <c r="U2086" t="s">
        <v>227</v>
      </c>
      <c r="V2086" t="s">
        <v>1682</v>
      </c>
      <c r="W2086" t="s">
        <v>1683</v>
      </c>
      <c r="X2086" t="s">
        <v>267</v>
      </c>
      <c r="Z2086" t="s">
        <v>229</v>
      </c>
      <c r="AC2086" t="s">
        <v>1684</v>
      </c>
      <c r="AG2086" t="s">
        <v>253</v>
      </c>
    </row>
    <row r="2087" spans="1:33">
      <c r="A2087" t="s">
        <v>1687</v>
      </c>
      <c r="B2087">
        <v>2911720</v>
      </c>
      <c r="C2087" t="s">
        <v>1685</v>
      </c>
      <c r="D2087" t="s">
        <v>1686</v>
      </c>
      <c r="E2087" t="s">
        <v>262</v>
      </c>
      <c r="F2087">
        <v>23</v>
      </c>
      <c r="G2087" t="s">
        <v>227</v>
      </c>
      <c r="H2087">
        <v>8167</v>
      </c>
      <c r="I2087" t="s">
        <v>1652</v>
      </c>
      <c r="J2087" t="s">
        <v>1653</v>
      </c>
      <c r="K2087" t="s">
        <v>1654</v>
      </c>
      <c r="L2087">
        <v>19631219</v>
      </c>
      <c r="M2087" t="s">
        <v>1687</v>
      </c>
      <c r="N2087">
        <v>230019</v>
      </c>
      <c r="O2087" t="s">
        <v>247</v>
      </c>
      <c r="Q2087" t="s">
        <v>248</v>
      </c>
      <c r="S2087" t="s">
        <v>249</v>
      </c>
      <c r="T2087" t="s">
        <v>1688</v>
      </c>
      <c r="U2087" t="s">
        <v>227</v>
      </c>
      <c r="V2087" t="s">
        <v>1689</v>
      </c>
      <c r="X2087" t="s">
        <v>267</v>
      </c>
      <c r="Z2087" t="s">
        <v>229</v>
      </c>
      <c r="AG2087" t="s">
        <v>253</v>
      </c>
    </row>
    <row r="2088" spans="1:33">
      <c r="A2088" t="s">
        <v>1692</v>
      </c>
      <c r="B2088">
        <v>2912014</v>
      </c>
      <c r="C2088" t="s">
        <v>1690</v>
      </c>
      <c r="D2088" t="s">
        <v>1691</v>
      </c>
      <c r="E2088" t="s">
        <v>242</v>
      </c>
      <c r="F2088">
        <v>23</v>
      </c>
      <c r="G2088" t="s">
        <v>227</v>
      </c>
      <c r="H2088">
        <v>8167</v>
      </c>
      <c r="I2088" t="s">
        <v>1652</v>
      </c>
      <c r="J2088" t="s">
        <v>1653</v>
      </c>
      <c r="K2088" t="s">
        <v>1654</v>
      </c>
      <c r="L2088">
        <v>19650401</v>
      </c>
      <c r="M2088" t="s">
        <v>1692</v>
      </c>
      <c r="N2088">
        <v>230019</v>
      </c>
      <c r="O2088" t="s">
        <v>247</v>
      </c>
      <c r="Q2088" t="s">
        <v>248</v>
      </c>
      <c r="S2088" t="s">
        <v>249</v>
      </c>
      <c r="T2088" t="s">
        <v>731</v>
      </c>
      <c r="U2088" t="s">
        <v>227</v>
      </c>
      <c r="V2088" t="s">
        <v>1693</v>
      </c>
      <c r="X2088" t="s">
        <v>267</v>
      </c>
      <c r="Z2088" t="s">
        <v>229</v>
      </c>
      <c r="AG2088" t="s">
        <v>253</v>
      </c>
    </row>
    <row r="2089" spans="1:33">
      <c r="A2089" t="s">
        <v>1696</v>
      </c>
      <c r="B2089">
        <v>2911619</v>
      </c>
      <c r="C2089" t="s">
        <v>1694</v>
      </c>
      <c r="D2089" t="s">
        <v>1695</v>
      </c>
      <c r="E2089" t="s">
        <v>242</v>
      </c>
      <c r="F2089">
        <v>23</v>
      </c>
      <c r="G2089" t="s">
        <v>227</v>
      </c>
      <c r="H2089">
        <v>8167</v>
      </c>
      <c r="I2089" t="s">
        <v>1652</v>
      </c>
      <c r="J2089" t="s">
        <v>1653</v>
      </c>
      <c r="K2089" t="s">
        <v>1654</v>
      </c>
      <c r="L2089">
        <v>19351222</v>
      </c>
      <c r="M2089" t="s">
        <v>1696</v>
      </c>
      <c r="N2089">
        <v>230019</v>
      </c>
      <c r="O2089" t="s">
        <v>247</v>
      </c>
      <c r="Q2089" t="s">
        <v>248</v>
      </c>
      <c r="S2089" t="s">
        <v>249</v>
      </c>
      <c r="T2089" t="s">
        <v>1697</v>
      </c>
      <c r="U2089" t="s">
        <v>227</v>
      </c>
      <c r="V2089" t="s">
        <v>1698</v>
      </c>
      <c r="X2089" t="s">
        <v>343</v>
      </c>
      <c r="Z2089" t="s">
        <v>229</v>
      </c>
      <c r="AG2089" t="s">
        <v>253</v>
      </c>
    </row>
    <row r="2090" spans="1:33">
      <c r="A2090" t="s">
        <v>1701</v>
      </c>
      <c r="B2090">
        <v>65446530</v>
      </c>
      <c r="C2090" t="s">
        <v>1699</v>
      </c>
      <c r="D2090" t="s">
        <v>1700</v>
      </c>
      <c r="E2090" t="s">
        <v>242</v>
      </c>
      <c r="F2090">
        <v>23</v>
      </c>
      <c r="G2090" t="s">
        <v>227</v>
      </c>
      <c r="H2090">
        <v>8167</v>
      </c>
      <c r="I2090" t="s">
        <v>1652</v>
      </c>
      <c r="J2090" t="s">
        <v>1653</v>
      </c>
      <c r="K2090" t="s">
        <v>1654</v>
      </c>
      <c r="L2090">
        <v>19760404</v>
      </c>
      <c r="M2090" t="s">
        <v>1701</v>
      </c>
      <c r="N2090">
        <v>230019</v>
      </c>
      <c r="O2090" t="s">
        <v>247</v>
      </c>
      <c r="Q2090" t="s">
        <v>248</v>
      </c>
      <c r="S2090" t="s">
        <v>249</v>
      </c>
      <c r="T2090" t="s">
        <v>1702</v>
      </c>
      <c r="U2090" t="s">
        <v>227</v>
      </c>
      <c r="V2090" t="s">
        <v>1703</v>
      </c>
      <c r="W2090" t="s">
        <v>1704</v>
      </c>
      <c r="X2090" t="s">
        <v>267</v>
      </c>
      <c r="Z2090" t="s">
        <v>229</v>
      </c>
      <c r="AG2090" t="s">
        <v>253</v>
      </c>
    </row>
    <row r="2091" spans="1:33">
      <c r="A2091" t="s">
        <v>1707</v>
      </c>
      <c r="B2091">
        <v>2912115</v>
      </c>
      <c r="C2091" t="s">
        <v>1705</v>
      </c>
      <c r="D2091" t="s">
        <v>1706</v>
      </c>
      <c r="E2091" t="s">
        <v>242</v>
      </c>
      <c r="F2091">
        <v>23</v>
      </c>
      <c r="G2091" t="s">
        <v>227</v>
      </c>
      <c r="H2091">
        <v>8167</v>
      </c>
      <c r="I2091" t="s">
        <v>1652</v>
      </c>
      <c r="J2091" t="s">
        <v>1653</v>
      </c>
      <c r="K2091" t="s">
        <v>1654</v>
      </c>
      <c r="L2091">
        <v>19410429</v>
      </c>
      <c r="M2091" t="s">
        <v>1707</v>
      </c>
      <c r="N2091">
        <v>230019</v>
      </c>
      <c r="O2091" t="s">
        <v>247</v>
      </c>
      <c r="Q2091" t="s">
        <v>248</v>
      </c>
      <c r="S2091" t="s">
        <v>249</v>
      </c>
      <c r="T2091" t="s">
        <v>1708</v>
      </c>
      <c r="U2091" t="s">
        <v>227</v>
      </c>
      <c r="V2091" t="s">
        <v>1709</v>
      </c>
      <c r="X2091" t="s">
        <v>343</v>
      </c>
      <c r="Z2091" t="s">
        <v>229</v>
      </c>
      <c r="AG2091" t="s">
        <v>253</v>
      </c>
    </row>
    <row r="2092" spans="1:33">
      <c r="A2092" t="s">
        <v>1712</v>
      </c>
      <c r="B2092">
        <v>2913015</v>
      </c>
      <c r="C2092" t="s">
        <v>1710</v>
      </c>
      <c r="D2092" t="s">
        <v>1711</v>
      </c>
      <c r="E2092" t="s">
        <v>262</v>
      </c>
      <c r="F2092">
        <v>23</v>
      </c>
      <c r="G2092" t="s">
        <v>227</v>
      </c>
      <c r="H2092">
        <v>8167</v>
      </c>
      <c r="I2092" t="s">
        <v>1652</v>
      </c>
      <c r="J2092" t="s">
        <v>1653</v>
      </c>
      <c r="K2092" t="s">
        <v>1654</v>
      </c>
      <c r="L2092">
        <v>19810724</v>
      </c>
      <c r="M2092" t="s">
        <v>1712</v>
      </c>
      <c r="N2092">
        <v>230019</v>
      </c>
      <c r="O2092" t="s">
        <v>247</v>
      </c>
      <c r="Q2092" t="s">
        <v>248</v>
      </c>
      <c r="S2092" t="s">
        <v>249</v>
      </c>
      <c r="T2092" t="s">
        <v>1713</v>
      </c>
      <c r="U2092" t="s">
        <v>227</v>
      </c>
      <c r="V2092" t="s">
        <v>1714</v>
      </c>
      <c r="X2092" t="s">
        <v>349</v>
      </c>
      <c r="Z2092" t="s">
        <v>229</v>
      </c>
      <c r="AG2092" t="s">
        <v>253</v>
      </c>
    </row>
    <row r="2093" spans="1:33">
      <c r="A2093" t="s">
        <v>1717</v>
      </c>
      <c r="B2093">
        <v>2913318</v>
      </c>
      <c r="C2093" t="s">
        <v>1715</v>
      </c>
      <c r="D2093" t="s">
        <v>1716</v>
      </c>
      <c r="E2093" t="s">
        <v>262</v>
      </c>
      <c r="F2093">
        <v>23</v>
      </c>
      <c r="G2093" t="s">
        <v>227</v>
      </c>
      <c r="H2093">
        <v>8167</v>
      </c>
      <c r="I2093" t="s">
        <v>1652</v>
      </c>
      <c r="J2093" t="s">
        <v>1653</v>
      </c>
      <c r="K2093" t="s">
        <v>1654</v>
      </c>
      <c r="L2093">
        <v>19780622</v>
      </c>
      <c r="M2093" t="s">
        <v>1717</v>
      </c>
      <c r="N2093">
        <v>230019</v>
      </c>
      <c r="O2093" t="s">
        <v>247</v>
      </c>
      <c r="Q2093" t="s">
        <v>248</v>
      </c>
      <c r="S2093" t="s">
        <v>249</v>
      </c>
      <c r="T2093" t="s">
        <v>1713</v>
      </c>
      <c r="U2093" t="s">
        <v>227</v>
      </c>
      <c r="V2093" t="s">
        <v>1714</v>
      </c>
      <c r="X2093" t="s">
        <v>267</v>
      </c>
      <c r="Z2093" t="s">
        <v>229</v>
      </c>
      <c r="AG2093" t="s">
        <v>253</v>
      </c>
    </row>
    <row r="2094" spans="1:33">
      <c r="A2094" t="s">
        <v>1720</v>
      </c>
      <c r="B2094">
        <v>2912923</v>
      </c>
      <c r="C2094" t="s">
        <v>1718</v>
      </c>
      <c r="D2094" t="s">
        <v>1719</v>
      </c>
      <c r="E2094" t="s">
        <v>262</v>
      </c>
      <c r="F2094">
        <v>23</v>
      </c>
      <c r="G2094" t="s">
        <v>227</v>
      </c>
      <c r="H2094">
        <v>8167</v>
      </c>
      <c r="I2094" t="s">
        <v>1652</v>
      </c>
      <c r="J2094" t="s">
        <v>1653</v>
      </c>
      <c r="K2094" t="s">
        <v>1654</v>
      </c>
      <c r="L2094">
        <v>19500806</v>
      </c>
      <c r="M2094" t="s">
        <v>1720</v>
      </c>
      <c r="N2094">
        <v>230019</v>
      </c>
      <c r="O2094" t="s">
        <v>247</v>
      </c>
      <c r="Q2094" t="s">
        <v>248</v>
      </c>
      <c r="S2094" t="s">
        <v>249</v>
      </c>
      <c r="T2094" t="s">
        <v>1713</v>
      </c>
      <c r="U2094" t="s">
        <v>227</v>
      </c>
      <c r="V2094" t="s">
        <v>1714</v>
      </c>
      <c r="X2094" t="s">
        <v>349</v>
      </c>
      <c r="Z2094" t="s">
        <v>229</v>
      </c>
      <c r="AG2094" t="s">
        <v>253</v>
      </c>
    </row>
    <row r="2095" spans="1:33">
      <c r="A2095" t="s">
        <v>1723</v>
      </c>
      <c r="B2095">
        <v>2912620</v>
      </c>
      <c r="C2095" t="s">
        <v>1721</v>
      </c>
      <c r="D2095" t="s">
        <v>1722</v>
      </c>
      <c r="E2095" t="s">
        <v>242</v>
      </c>
      <c r="F2095">
        <v>23</v>
      </c>
      <c r="G2095" t="s">
        <v>227</v>
      </c>
      <c r="H2095">
        <v>8167</v>
      </c>
      <c r="I2095" t="s">
        <v>1652</v>
      </c>
      <c r="J2095" t="s">
        <v>1653</v>
      </c>
      <c r="K2095" t="s">
        <v>1654</v>
      </c>
      <c r="L2095">
        <v>19480409</v>
      </c>
      <c r="M2095" t="s">
        <v>1723</v>
      </c>
      <c r="N2095">
        <v>230019</v>
      </c>
      <c r="O2095" t="s">
        <v>247</v>
      </c>
      <c r="Q2095" t="s">
        <v>248</v>
      </c>
      <c r="S2095" t="s">
        <v>249</v>
      </c>
      <c r="T2095" t="s">
        <v>1713</v>
      </c>
      <c r="U2095" t="s">
        <v>227</v>
      </c>
      <c r="V2095" t="s">
        <v>1714</v>
      </c>
      <c r="X2095" t="s">
        <v>343</v>
      </c>
      <c r="Y2095" t="s">
        <v>1724</v>
      </c>
      <c r="Z2095" t="s">
        <v>680</v>
      </c>
      <c r="AG2095" t="s">
        <v>253</v>
      </c>
    </row>
    <row r="2096" spans="1:33">
      <c r="A2096" t="s">
        <v>1727</v>
      </c>
      <c r="B2096">
        <v>95506126</v>
      </c>
      <c r="C2096" t="s">
        <v>1725</v>
      </c>
      <c r="D2096" t="s">
        <v>1726</v>
      </c>
      <c r="E2096" t="s">
        <v>262</v>
      </c>
      <c r="F2096">
        <v>23</v>
      </c>
      <c r="G2096" t="s">
        <v>227</v>
      </c>
      <c r="H2096">
        <v>8167</v>
      </c>
      <c r="I2096" t="s">
        <v>1652</v>
      </c>
      <c r="J2096" t="s">
        <v>1653</v>
      </c>
      <c r="K2096" t="s">
        <v>1654</v>
      </c>
      <c r="L2096">
        <v>19811110</v>
      </c>
      <c r="M2096" t="s">
        <v>1727</v>
      </c>
      <c r="N2096">
        <v>230019</v>
      </c>
      <c r="Q2096" t="s">
        <v>248</v>
      </c>
      <c r="S2096" t="s">
        <v>249</v>
      </c>
      <c r="T2096" t="s">
        <v>1728</v>
      </c>
      <c r="U2096" t="s">
        <v>227</v>
      </c>
      <c r="V2096" t="s">
        <v>1729</v>
      </c>
      <c r="W2096" t="s">
        <v>1730</v>
      </c>
      <c r="X2096" t="s">
        <v>267</v>
      </c>
      <c r="Z2096" t="s">
        <v>229</v>
      </c>
      <c r="AG2096" t="s">
        <v>253</v>
      </c>
    </row>
    <row r="2097" spans="1:33">
      <c r="A2097" t="s">
        <v>1733</v>
      </c>
      <c r="B2097">
        <v>2912721</v>
      </c>
      <c r="C2097" t="s">
        <v>1731</v>
      </c>
      <c r="D2097" t="s">
        <v>1732</v>
      </c>
      <c r="E2097" t="s">
        <v>242</v>
      </c>
      <c r="F2097">
        <v>23</v>
      </c>
      <c r="G2097" t="s">
        <v>227</v>
      </c>
      <c r="H2097">
        <v>8167</v>
      </c>
      <c r="I2097" t="s">
        <v>1652</v>
      </c>
      <c r="J2097" t="s">
        <v>1653</v>
      </c>
      <c r="K2097" t="s">
        <v>1654</v>
      </c>
      <c r="L2097">
        <v>19610413</v>
      </c>
      <c r="M2097" t="s">
        <v>1733</v>
      </c>
      <c r="N2097">
        <v>230019</v>
      </c>
      <c r="O2097" t="s">
        <v>247</v>
      </c>
      <c r="Q2097" t="s">
        <v>248</v>
      </c>
      <c r="S2097" t="s">
        <v>249</v>
      </c>
      <c r="T2097" t="s">
        <v>1734</v>
      </c>
      <c r="U2097" t="s">
        <v>227</v>
      </c>
      <c r="V2097" t="s">
        <v>1735</v>
      </c>
      <c r="X2097" t="s">
        <v>267</v>
      </c>
      <c r="Z2097" t="s">
        <v>229</v>
      </c>
      <c r="AG2097" t="s">
        <v>253</v>
      </c>
    </row>
    <row r="2098" spans="1:33">
      <c r="A2098" t="s">
        <v>1738</v>
      </c>
      <c r="B2098">
        <v>2911518</v>
      </c>
      <c r="C2098" t="s">
        <v>1736</v>
      </c>
      <c r="D2098" t="s">
        <v>1737</v>
      </c>
      <c r="E2098" t="s">
        <v>242</v>
      </c>
      <c r="F2098">
        <v>23</v>
      </c>
      <c r="G2098" t="s">
        <v>227</v>
      </c>
      <c r="H2098">
        <v>8167</v>
      </c>
      <c r="I2098" t="s">
        <v>1652</v>
      </c>
      <c r="J2098" t="s">
        <v>1653</v>
      </c>
      <c r="K2098" t="s">
        <v>1654</v>
      </c>
      <c r="L2098">
        <v>19370129</v>
      </c>
      <c r="M2098" t="s">
        <v>1738</v>
      </c>
      <c r="N2098">
        <v>230019</v>
      </c>
      <c r="O2098" t="s">
        <v>247</v>
      </c>
      <c r="Q2098" t="s">
        <v>248</v>
      </c>
      <c r="S2098" t="s">
        <v>249</v>
      </c>
      <c r="T2098" t="s">
        <v>1739</v>
      </c>
      <c r="U2098" t="s">
        <v>265</v>
      </c>
      <c r="V2098" t="s">
        <v>1740</v>
      </c>
      <c r="X2098" t="s">
        <v>343</v>
      </c>
      <c r="Z2098" t="s">
        <v>229</v>
      </c>
      <c r="AG2098" t="s">
        <v>253</v>
      </c>
    </row>
    <row r="2099" spans="1:33">
      <c r="A2099" t="s">
        <v>1743</v>
      </c>
      <c r="B2099">
        <v>2913217</v>
      </c>
      <c r="C2099" t="s">
        <v>1741</v>
      </c>
      <c r="D2099" t="s">
        <v>1742</v>
      </c>
      <c r="E2099" t="s">
        <v>242</v>
      </c>
      <c r="F2099">
        <v>23</v>
      </c>
      <c r="G2099" t="s">
        <v>227</v>
      </c>
      <c r="H2099">
        <v>8167</v>
      </c>
      <c r="I2099" t="s">
        <v>1652</v>
      </c>
      <c r="J2099" t="s">
        <v>1653</v>
      </c>
      <c r="K2099" t="s">
        <v>1654</v>
      </c>
      <c r="L2099">
        <v>19830313</v>
      </c>
      <c r="M2099" t="s">
        <v>1743</v>
      </c>
      <c r="N2099">
        <v>230019</v>
      </c>
      <c r="O2099" t="s">
        <v>247</v>
      </c>
      <c r="Q2099" t="s">
        <v>248</v>
      </c>
      <c r="S2099" t="s">
        <v>249</v>
      </c>
      <c r="T2099" t="s">
        <v>1744</v>
      </c>
      <c r="U2099" t="s">
        <v>227</v>
      </c>
      <c r="V2099" t="s">
        <v>1745</v>
      </c>
      <c r="W2099" t="s">
        <v>1746</v>
      </c>
      <c r="X2099" t="s">
        <v>267</v>
      </c>
      <c r="Z2099" t="s">
        <v>229</v>
      </c>
      <c r="AB2099" t="s">
        <v>227</v>
      </c>
      <c r="AD2099" t="s">
        <v>227</v>
      </c>
      <c r="AG2099" t="s">
        <v>253</v>
      </c>
    </row>
    <row r="2100" spans="1:33">
      <c r="A2100" t="s">
        <v>11069</v>
      </c>
      <c r="B2100">
        <v>93834128</v>
      </c>
      <c r="C2100" t="s">
        <v>11070</v>
      </c>
      <c r="D2100" t="s">
        <v>11071</v>
      </c>
      <c r="E2100" t="s">
        <v>262</v>
      </c>
      <c r="F2100">
        <v>23</v>
      </c>
      <c r="G2100" t="s">
        <v>227</v>
      </c>
      <c r="H2100">
        <v>8175</v>
      </c>
      <c r="I2100" t="s">
        <v>1749</v>
      </c>
      <c r="J2100" t="s">
        <v>1750</v>
      </c>
      <c r="K2100" t="s">
        <v>1749</v>
      </c>
      <c r="L2100">
        <v>19920714</v>
      </c>
      <c r="M2100" t="s">
        <v>11069</v>
      </c>
      <c r="N2100">
        <v>230029</v>
      </c>
      <c r="O2100" t="s">
        <v>247</v>
      </c>
      <c r="Q2100" t="s">
        <v>248</v>
      </c>
      <c r="S2100" t="s">
        <v>249</v>
      </c>
      <c r="T2100" t="s">
        <v>11072</v>
      </c>
      <c r="U2100" t="s">
        <v>227</v>
      </c>
      <c r="V2100" t="s">
        <v>11073</v>
      </c>
      <c r="W2100" t="s">
        <v>11074</v>
      </c>
      <c r="X2100" t="s">
        <v>228</v>
      </c>
      <c r="Z2100" t="s">
        <v>229</v>
      </c>
      <c r="AG2100" t="s">
        <v>253</v>
      </c>
    </row>
    <row r="2101" spans="1:33">
      <c r="A2101" t="s">
        <v>11075</v>
      </c>
      <c r="B2101">
        <v>5120917</v>
      </c>
      <c r="C2101" t="s">
        <v>1747</v>
      </c>
      <c r="D2101" t="s">
        <v>1748</v>
      </c>
      <c r="E2101" t="s">
        <v>262</v>
      </c>
      <c r="F2101">
        <v>23</v>
      </c>
      <c r="G2101" t="s">
        <v>227</v>
      </c>
      <c r="H2101">
        <v>8175</v>
      </c>
      <c r="I2101" t="s">
        <v>1749</v>
      </c>
      <c r="J2101" t="s">
        <v>1750</v>
      </c>
      <c r="K2101" t="s">
        <v>1749</v>
      </c>
      <c r="L2101">
        <v>19781018</v>
      </c>
      <c r="M2101" t="s">
        <v>11075</v>
      </c>
      <c r="N2101">
        <v>230029</v>
      </c>
      <c r="O2101" t="s">
        <v>247</v>
      </c>
      <c r="Q2101" t="s">
        <v>248</v>
      </c>
      <c r="S2101" t="s">
        <v>249</v>
      </c>
      <c r="T2101" t="s">
        <v>1751</v>
      </c>
      <c r="U2101" t="s">
        <v>227</v>
      </c>
      <c r="V2101" t="s">
        <v>1752</v>
      </c>
      <c r="X2101" t="s">
        <v>228</v>
      </c>
      <c r="Z2101" t="s">
        <v>229</v>
      </c>
      <c r="AA2101" t="s">
        <v>283</v>
      </c>
      <c r="AG2101" t="s">
        <v>253</v>
      </c>
    </row>
    <row r="2102" spans="1:33">
      <c r="A2102" t="s">
        <v>11076</v>
      </c>
      <c r="B2102">
        <v>60547022</v>
      </c>
      <c r="C2102" t="s">
        <v>1753</v>
      </c>
      <c r="D2102" t="s">
        <v>1754</v>
      </c>
      <c r="E2102" t="s">
        <v>262</v>
      </c>
      <c r="F2102">
        <v>23</v>
      </c>
      <c r="G2102" t="s">
        <v>227</v>
      </c>
      <c r="H2102">
        <v>8175</v>
      </c>
      <c r="I2102" t="s">
        <v>1749</v>
      </c>
      <c r="J2102" t="s">
        <v>1750</v>
      </c>
      <c r="K2102" t="s">
        <v>1749</v>
      </c>
      <c r="L2102">
        <v>19910922</v>
      </c>
      <c r="M2102" t="s">
        <v>11076</v>
      </c>
      <c r="N2102">
        <v>230029</v>
      </c>
      <c r="O2102" t="s">
        <v>247</v>
      </c>
      <c r="Q2102" t="s">
        <v>248</v>
      </c>
      <c r="S2102" t="s">
        <v>249</v>
      </c>
      <c r="T2102" t="s">
        <v>1755</v>
      </c>
      <c r="U2102" t="s">
        <v>778</v>
      </c>
      <c r="V2102" t="s">
        <v>1756</v>
      </c>
      <c r="W2102" t="s">
        <v>1757</v>
      </c>
      <c r="X2102" t="s">
        <v>228</v>
      </c>
      <c r="Z2102" t="s">
        <v>229</v>
      </c>
      <c r="AG2102" t="s">
        <v>253</v>
      </c>
    </row>
    <row r="2103" spans="1:33">
      <c r="A2103" t="s">
        <v>11077</v>
      </c>
      <c r="B2103">
        <v>72079227</v>
      </c>
      <c r="C2103" t="s">
        <v>11078</v>
      </c>
      <c r="D2103" t="s">
        <v>11079</v>
      </c>
      <c r="E2103" t="s">
        <v>242</v>
      </c>
      <c r="F2103">
        <v>23</v>
      </c>
      <c r="G2103" t="s">
        <v>227</v>
      </c>
      <c r="H2103">
        <v>8175</v>
      </c>
      <c r="I2103" t="s">
        <v>1749</v>
      </c>
      <c r="J2103" t="s">
        <v>1750</v>
      </c>
      <c r="K2103" t="s">
        <v>1749</v>
      </c>
      <c r="L2103">
        <v>19920712</v>
      </c>
      <c r="M2103" t="s">
        <v>11077</v>
      </c>
      <c r="N2103">
        <v>230029</v>
      </c>
      <c r="O2103" t="s">
        <v>247</v>
      </c>
      <c r="Q2103" t="s">
        <v>248</v>
      </c>
      <c r="S2103" t="s">
        <v>249</v>
      </c>
      <c r="T2103" t="s">
        <v>3370</v>
      </c>
      <c r="U2103" t="s">
        <v>227</v>
      </c>
      <c r="V2103" t="s">
        <v>11080</v>
      </c>
      <c r="W2103" t="s">
        <v>11081</v>
      </c>
      <c r="X2103" t="s">
        <v>228</v>
      </c>
      <c r="Z2103" t="s">
        <v>229</v>
      </c>
      <c r="AC2103" t="s">
        <v>11082</v>
      </c>
      <c r="AG2103" t="s">
        <v>253</v>
      </c>
    </row>
    <row r="2104" spans="1:33">
      <c r="A2104" t="s">
        <v>11083</v>
      </c>
      <c r="B2104">
        <v>24780425</v>
      </c>
      <c r="C2104" t="s">
        <v>1758</v>
      </c>
      <c r="D2104" t="s">
        <v>1759</v>
      </c>
      <c r="E2104" t="s">
        <v>242</v>
      </c>
      <c r="F2104">
        <v>23</v>
      </c>
      <c r="G2104" t="s">
        <v>227</v>
      </c>
      <c r="H2104">
        <v>8175</v>
      </c>
      <c r="I2104" t="s">
        <v>1749</v>
      </c>
      <c r="J2104" t="s">
        <v>1750</v>
      </c>
      <c r="K2104" t="s">
        <v>1749</v>
      </c>
      <c r="L2104">
        <v>19741021</v>
      </c>
      <c r="M2104" t="s">
        <v>11083</v>
      </c>
      <c r="N2104">
        <v>230029</v>
      </c>
      <c r="O2104" t="s">
        <v>247</v>
      </c>
      <c r="Q2104" t="s">
        <v>248</v>
      </c>
      <c r="S2104" t="s">
        <v>249</v>
      </c>
      <c r="T2104" t="s">
        <v>1760</v>
      </c>
      <c r="U2104" t="s">
        <v>227</v>
      </c>
      <c r="V2104" t="s">
        <v>1761</v>
      </c>
      <c r="X2104" t="s">
        <v>228</v>
      </c>
      <c r="Z2104" t="s">
        <v>229</v>
      </c>
      <c r="AF2104" t="s">
        <v>1762</v>
      </c>
      <c r="AG2104" t="s">
        <v>253</v>
      </c>
    </row>
    <row r="2105" spans="1:33">
      <c r="A2105" t="s">
        <v>11084</v>
      </c>
      <c r="B2105">
        <v>73652326</v>
      </c>
      <c r="C2105" t="s">
        <v>1763</v>
      </c>
      <c r="D2105" t="s">
        <v>1764</v>
      </c>
      <c r="E2105" t="s">
        <v>242</v>
      </c>
      <c r="F2105">
        <v>23</v>
      </c>
      <c r="G2105" t="s">
        <v>227</v>
      </c>
      <c r="H2105">
        <v>8175</v>
      </c>
      <c r="I2105" t="s">
        <v>1749</v>
      </c>
      <c r="J2105" t="s">
        <v>1750</v>
      </c>
      <c r="K2105" t="s">
        <v>1749</v>
      </c>
      <c r="L2105">
        <v>19771001</v>
      </c>
      <c r="M2105" t="s">
        <v>11084</v>
      </c>
      <c r="N2105">
        <v>230029</v>
      </c>
      <c r="O2105" t="s">
        <v>247</v>
      </c>
      <c r="Q2105" t="s">
        <v>248</v>
      </c>
      <c r="S2105" t="s">
        <v>249</v>
      </c>
      <c r="T2105" t="s">
        <v>1765</v>
      </c>
      <c r="U2105" t="s">
        <v>227</v>
      </c>
      <c r="V2105" t="s">
        <v>1766</v>
      </c>
      <c r="W2105" t="s">
        <v>1767</v>
      </c>
      <c r="X2105" t="s">
        <v>228</v>
      </c>
      <c r="Z2105" t="s">
        <v>229</v>
      </c>
      <c r="AF2105" t="s">
        <v>1768</v>
      </c>
      <c r="AG2105" t="s">
        <v>253</v>
      </c>
    </row>
    <row r="2106" spans="1:33">
      <c r="A2106" t="s">
        <v>11085</v>
      </c>
      <c r="B2106">
        <v>105257323</v>
      </c>
      <c r="C2106" t="s">
        <v>11086</v>
      </c>
      <c r="D2106" t="s">
        <v>11087</v>
      </c>
      <c r="E2106" t="s">
        <v>242</v>
      </c>
      <c r="F2106">
        <v>23</v>
      </c>
      <c r="G2106" t="s">
        <v>227</v>
      </c>
      <c r="H2106">
        <v>8175</v>
      </c>
      <c r="I2106" t="s">
        <v>1749</v>
      </c>
      <c r="J2106" t="s">
        <v>1750</v>
      </c>
      <c r="K2106" t="s">
        <v>1749</v>
      </c>
      <c r="L2106">
        <v>19920410</v>
      </c>
      <c r="M2106" t="s">
        <v>11085</v>
      </c>
      <c r="N2106">
        <v>230029</v>
      </c>
      <c r="O2106" t="s">
        <v>247</v>
      </c>
      <c r="Q2106" t="s">
        <v>248</v>
      </c>
      <c r="S2106" t="s">
        <v>249</v>
      </c>
      <c r="T2106" t="s">
        <v>11088</v>
      </c>
      <c r="U2106" t="s">
        <v>265</v>
      </c>
      <c r="V2106" t="s">
        <v>11089</v>
      </c>
      <c r="W2106" t="s">
        <v>11090</v>
      </c>
      <c r="X2106" t="s">
        <v>228</v>
      </c>
      <c r="Z2106" t="s">
        <v>229</v>
      </c>
      <c r="AG2106" t="s">
        <v>253</v>
      </c>
    </row>
    <row r="2107" spans="1:33">
      <c r="A2107" t="s">
        <v>11091</v>
      </c>
      <c r="B2107">
        <v>3982527</v>
      </c>
      <c r="C2107" t="s">
        <v>1769</v>
      </c>
      <c r="D2107" t="s">
        <v>1770</v>
      </c>
      <c r="E2107" t="s">
        <v>242</v>
      </c>
      <c r="F2107">
        <v>23</v>
      </c>
      <c r="G2107" t="s">
        <v>227</v>
      </c>
      <c r="H2107">
        <v>8175</v>
      </c>
      <c r="I2107" t="s">
        <v>1749</v>
      </c>
      <c r="J2107" t="s">
        <v>1750</v>
      </c>
      <c r="K2107" t="s">
        <v>1749</v>
      </c>
      <c r="L2107">
        <v>19740523</v>
      </c>
      <c r="M2107" t="s">
        <v>11091</v>
      </c>
      <c r="N2107">
        <v>230029</v>
      </c>
      <c r="O2107" t="s">
        <v>247</v>
      </c>
      <c r="Q2107" t="s">
        <v>248</v>
      </c>
      <c r="S2107" t="s">
        <v>249</v>
      </c>
      <c r="T2107" t="s">
        <v>1771</v>
      </c>
      <c r="U2107" t="s">
        <v>227</v>
      </c>
      <c r="V2107" t="s">
        <v>1772</v>
      </c>
      <c r="X2107" t="s">
        <v>228</v>
      </c>
      <c r="Z2107" t="s">
        <v>229</v>
      </c>
      <c r="AB2107" t="s">
        <v>227</v>
      </c>
      <c r="AG2107" t="s">
        <v>253</v>
      </c>
    </row>
    <row r="2108" spans="1:33">
      <c r="A2108" t="s">
        <v>11092</v>
      </c>
      <c r="B2108">
        <v>5813017</v>
      </c>
      <c r="C2108" t="s">
        <v>11093</v>
      </c>
      <c r="D2108" t="s">
        <v>11094</v>
      </c>
      <c r="E2108" t="s">
        <v>242</v>
      </c>
      <c r="F2108">
        <v>23</v>
      </c>
      <c r="G2108" t="s">
        <v>227</v>
      </c>
      <c r="H2108">
        <v>8175</v>
      </c>
      <c r="I2108" t="s">
        <v>1749</v>
      </c>
      <c r="J2108" t="s">
        <v>1750</v>
      </c>
      <c r="K2108" t="s">
        <v>1749</v>
      </c>
      <c r="L2108">
        <v>19490124</v>
      </c>
      <c r="M2108" t="s">
        <v>11092</v>
      </c>
      <c r="N2108">
        <v>230029</v>
      </c>
      <c r="O2108" t="s">
        <v>247</v>
      </c>
      <c r="Q2108" t="s">
        <v>248</v>
      </c>
      <c r="S2108" t="s">
        <v>249</v>
      </c>
      <c r="T2108" t="s">
        <v>10815</v>
      </c>
      <c r="U2108" t="s">
        <v>227</v>
      </c>
      <c r="V2108" t="s">
        <v>11095</v>
      </c>
      <c r="X2108" t="s">
        <v>228</v>
      </c>
      <c r="Z2108" t="s">
        <v>229</v>
      </c>
      <c r="AA2108" t="s">
        <v>283</v>
      </c>
      <c r="AG2108" t="s">
        <v>253</v>
      </c>
    </row>
    <row r="2109" spans="1:33">
      <c r="A2109" t="s">
        <v>11096</v>
      </c>
      <c r="B2109">
        <v>5116518</v>
      </c>
      <c r="C2109" t="s">
        <v>1773</v>
      </c>
      <c r="D2109" t="s">
        <v>1774</v>
      </c>
      <c r="E2109" t="s">
        <v>242</v>
      </c>
      <c r="F2109">
        <v>23</v>
      </c>
      <c r="G2109" t="s">
        <v>227</v>
      </c>
      <c r="H2109">
        <v>8175</v>
      </c>
      <c r="I2109" t="s">
        <v>1749</v>
      </c>
      <c r="J2109" t="s">
        <v>1750</v>
      </c>
      <c r="K2109" t="s">
        <v>1749</v>
      </c>
      <c r="L2109">
        <v>19630731</v>
      </c>
      <c r="M2109" t="s">
        <v>11096</v>
      </c>
      <c r="N2109">
        <v>230029</v>
      </c>
      <c r="O2109" t="s">
        <v>247</v>
      </c>
      <c r="Q2109" t="s">
        <v>248</v>
      </c>
      <c r="S2109" t="s">
        <v>249</v>
      </c>
      <c r="T2109" t="s">
        <v>1775</v>
      </c>
      <c r="U2109" t="s">
        <v>227</v>
      </c>
      <c r="V2109" t="s">
        <v>1776</v>
      </c>
      <c r="X2109" t="s">
        <v>228</v>
      </c>
      <c r="Y2109" t="s">
        <v>1777</v>
      </c>
      <c r="Z2109" t="s">
        <v>680</v>
      </c>
      <c r="AA2109" t="s">
        <v>283</v>
      </c>
      <c r="AG2109" t="s">
        <v>253</v>
      </c>
    </row>
    <row r="2110" spans="1:33">
      <c r="A2110" t="s">
        <v>11097</v>
      </c>
      <c r="B2110">
        <v>24777633</v>
      </c>
      <c r="C2110" t="s">
        <v>11098</v>
      </c>
      <c r="D2110" t="s">
        <v>11099</v>
      </c>
      <c r="E2110" t="s">
        <v>242</v>
      </c>
      <c r="F2110">
        <v>23</v>
      </c>
      <c r="G2110" t="s">
        <v>227</v>
      </c>
      <c r="H2110">
        <v>8175</v>
      </c>
      <c r="I2110" t="s">
        <v>1749</v>
      </c>
      <c r="J2110" t="s">
        <v>1750</v>
      </c>
      <c r="K2110" t="s">
        <v>1749</v>
      </c>
      <c r="L2110">
        <v>19700811</v>
      </c>
      <c r="M2110" t="s">
        <v>11097</v>
      </c>
      <c r="N2110">
        <v>230029</v>
      </c>
      <c r="O2110" t="s">
        <v>247</v>
      </c>
      <c r="Q2110" t="s">
        <v>248</v>
      </c>
      <c r="S2110" t="s">
        <v>249</v>
      </c>
      <c r="T2110" t="s">
        <v>1859</v>
      </c>
      <c r="U2110" t="s">
        <v>227</v>
      </c>
      <c r="V2110" t="s">
        <v>11100</v>
      </c>
      <c r="X2110" t="s">
        <v>228</v>
      </c>
      <c r="Z2110" t="s">
        <v>229</v>
      </c>
      <c r="AG2110" t="s">
        <v>253</v>
      </c>
    </row>
    <row r="2111" spans="1:33">
      <c r="A2111" t="s">
        <v>11101</v>
      </c>
      <c r="B2111">
        <v>46636429</v>
      </c>
      <c r="C2111" t="s">
        <v>11102</v>
      </c>
      <c r="D2111" t="s">
        <v>11103</v>
      </c>
      <c r="E2111" t="s">
        <v>242</v>
      </c>
      <c r="F2111">
        <v>23</v>
      </c>
      <c r="G2111" t="s">
        <v>227</v>
      </c>
      <c r="H2111">
        <v>8175</v>
      </c>
      <c r="I2111" t="s">
        <v>1749</v>
      </c>
      <c r="J2111" t="s">
        <v>1750</v>
      </c>
      <c r="K2111" t="s">
        <v>1749</v>
      </c>
      <c r="L2111">
        <v>19880824</v>
      </c>
      <c r="M2111" t="s">
        <v>11101</v>
      </c>
      <c r="N2111">
        <v>230029</v>
      </c>
      <c r="O2111" t="s">
        <v>247</v>
      </c>
      <c r="Q2111" t="s">
        <v>248</v>
      </c>
      <c r="S2111" t="s">
        <v>249</v>
      </c>
      <c r="T2111" t="s">
        <v>11104</v>
      </c>
      <c r="U2111" t="s">
        <v>7899</v>
      </c>
      <c r="V2111" t="s">
        <v>11105</v>
      </c>
      <c r="W2111" t="s">
        <v>11106</v>
      </c>
      <c r="X2111" t="s">
        <v>228</v>
      </c>
      <c r="Z2111" t="s">
        <v>229</v>
      </c>
      <c r="AG2111" t="s">
        <v>253</v>
      </c>
    </row>
    <row r="2112" spans="1:33">
      <c r="A2112" t="s">
        <v>11107</v>
      </c>
      <c r="B2112">
        <v>24777835</v>
      </c>
      <c r="C2112" t="s">
        <v>1778</v>
      </c>
      <c r="D2112" t="s">
        <v>1779</v>
      </c>
      <c r="E2112" t="s">
        <v>242</v>
      </c>
      <c r="F2112">
        <v>23</v>
      </c>
      <c r="G2112" t="s">
        <v>227</v>
      </c>
      <c r="H2112">
        <v>8175</v>
      </c>
      <c r="I2112" t="s">
        <v>1749</v>
      </c>
      <c r="J2112" t="s">
        <v>1750</v>
      </c>
      <c r="K2112" t="s">
        <v>1749</v>
      </c>
      <c r="L2112">
        <v>19880506</v>
      </c>
      <c r="M2112" t="s">
        <v>11107</v>
      </c>
      <c r="N2112">
        <v>230029</v>
      </c>
      <c r="O2112" t="s">
        <v>247</v>
      </c>
      <c r="Q2112" t="s">
        <v>248</v>
      </c>
      <c r="S2112" t="s">
        <v>249</v>
      </c>
      <c r="T2112" t="s">
        <v>1780</v>
      </c>
      <c r="U2112" t="s">
        <v>227</v>
      </c>
      <c r="V2112" t="s">
        <v>1781</v>
      </c>
      <c r="W2112" t="s">
        <v>1782</v>
      </c>
      <c r="X2112" t="s">
        <v>228</v>
      </c>
      <c r="Z2112" t="s">
        <v>229</v>
      </c>
      <c r="AB2112" t="s">
        <v>227</v>
      </c>
      <c r="AG2112" t="s">
        <v>253</v>
      </c>
    </row>
    <row r="2113" spans="1:35">
      <c r="A2113" t="s">
        <v>11108</v>
      </c>
      <c r="B2113">
        <v>5856933</v>
      </c>
      <c r="C2113" t="s">
        <v>11109</v>
      </c>
      <c r="D2113" t="s">
        <v>11110</v>
      </c>
      <c r="E2113" t="s">
        <v>242</v>
      </c>
      <c r="F2113">
        <v>23</v>
      </c>
      <c r="G2113" t="s">
        <v>227</v>
      </c>
      <c r="H2113">
        <v>8175</v>
      </c>
      <c r="I2113" t="s">
        <v>1749</v>
      </c>
      <c r="J2113" t="s">
        <v>1750</v>
      </c>
      <c r="K2113" t="s">
        <v>1749</v>
      </c>
      <c r="L2113">
        <v>19840403</v>
      </c>
      <c r="M2113" t="s">
        <v>11108</v>
      </c>
      <c r="N2113">
        <v>230029</v>
      </c>
      <c r="O2113" t="s">
        <v>247</v>
      </c>
      <c r="Q2113" t="s">
        <v>248</v>
      </c>
      <c r="S2113" t="s">
        <v>249</v>
      </c>
      <c r="T2113" t="s">
        <v>11111</v>
      </c>
      <c r="U2113" t="s">
        <v>227</v>
      </c>
      <c r="V2113" t="s">
        <v>11112</v>
      </c>
      <c r="W2113" t="s">
        <v>11113</v>
      </c>
      <c r="X2113" t="s">
        <v>228</v>
      </c>
      <c r="Z2113" t="s">
        <v>229</v>
      </c>
      <c r="AA2113" t="s">
        <v>283</v>
      </c>
      <c r="AG2113" t="s">
        <v>253</v>
      </c>
    </row>
    <row r="2114" spans="1:35">
      <c r="A2114" t="s">
        <v>11114</v>
      </c>
      <c r="B2114">
        <v>60544221</v>
      </c>
      <c r="C2114" t="s">
        <v>1783</v>
      </c>
      <c r="D2114" t="s">
        <v>1784</v>
      </c>
      <c r="E2114" t="s">
        <v>242</v>
      </c>
      <c r="F2114">
        <v>23</v>
      </c>
      <c r="G2114" t="s">
        <v>227</v>
      </c>
      <c r="H2114">
        <v>8175</v>
      </c>
      <c r="I2114" t="s">
        <v>1749</v>
      </c>
      <c r="J2114" t="s">
        <v>1750</v>
      </c>
      <c r="K2114" t="s">
        <v>1749</v>
      </c>
      <c r="L2114">
        <v>19930106</v>
      </c>
      <c r="M2114" t="s">
        <v>11114</v>
      </c>
      <c r="N2114">
        <v>230029</v>
      </c>
      <c r="O2114" t="s">
        <v>247</v>
      </c>
      <c r="Q2114" t="s">
        <v>248</v>
      </c>
      <c r="S2114" t="s">
        <v>249</v>
      </c>
      <c r="T2114" t="s">
        <v>1785</v>
      </c>
      <c r="U2114" t="s">
        <v>227</v>
      </c>
      <c r="V2114" t="s">
        <v>1786</v>
      </c>
      <c r="X2114" t="s">
        <v>228</v>
      </c>
      <c r="Z2114" t="s">
        <v>229</v>
      </c>
      <c r="AG2114" t="s">
        <v>253</v>
      </c>
    </row>
    <row r="2115" spans="1:35">
      <c r="A2115" t="s">
        <v>11115</v>
      </c>
      <c r="B2115">
        <v>5803117</v>
      </c>
      <c r="C2115" t="s">
        <v>1787</v>
      </c>
      <c r="D2115" t="s">
        <v>1788</v>
      </c>
      <c r="E2115" t="s">
        <v>262</v>
      </c>
      <c r="F2115">
        <v>23</v>
      </c>
      <c r="G2115" t="s">
        <v>227</v>
      </c>
      <c r="H2115">
        <v>8175</v>
      </c>
      <c r="I2115" t="s">
        <v>1749</v>
      </c>
      <c r="J2115" t="s">
        <v>1750</v>
      </c>
      <c r="K2115" t="s">
        <v>1749</v>
      </c>
      <c r="L2115">
        <v>19581125</v>
      </c>
      <c r="M2115" t="s">
        <v>11115</v>
      </c>
      <c r="N2115">
        <v>230029</v>
      </c>
      <c r="O2115" t="s">
        <v>247</v>
      </c>
      <c r="Q2115" t="s">
        <v>248</v>
      </c>
      <c r="S2115" t="s">
        <v>249</v>
      </c>
      <c r="T2115" t="s">
        <v>1789</v>
      </c>
      <c r="U2115" t="s">
        <v>227</v>
      </c>
      <c r="V2115" t="s">
        <v>1790</v>
      </c>
      <c r="X2115" t="s">
        <v>228</v>
      </c>
      <c r="Z2115" t="s">
        <v>229</v>
      </c>
      <c r="AA2115" t="s">
        <v>283</v>
      </c>
      <c r="AG2115" t="s">
        <v>253</v>
      </c>
    </row>
    <row r="2116" spans="1:35">
      <c r="A2116" t="s">
        <v>11116</v>
      </c>
      <c r="B2116">
        <v>5108115</v>
      </c>
      <c r="C2116" t="s">
        <v>1791</v>
      </c>
      <c r="D2116" t="s">
        <v>1792</v>
      </c>
      <c r="E2116" t="s">
        <v>262</v>
      </c>
      <c r="F2116">
        <v>23</v>
      </c>
      <c r="G2116" t="s">
        <v>227</v>
      </c>
      <c r="H2116">
        <v>8175</v>
      </c>
      <c r="I2116" t="s">
        <v>1749</v>
      </c>
      <c r="J2116" t="s">
        <v>1750</v>
      </c>
      <c r="K2116" t="s">
        <v>1749</v>
      </c>
      <c r="L2116">
        <v>19820904</v>
      </c>
      <c r="M2116" t="s">
        <v>11116</v>
      </c>
      <c r="N2116">
        <v>230029</v>
      </c>
      <c r="O2116" t="s">
        <v>247</v>
      </c>
      <c r="Q2116" t="s">
        <v>248</v>
      </c>
      <c r="S2116" t="s">
        <v>249</v>
      </c>
      <c r="T2116" t="s">
        <v>1793</v>
      </c>
      <c r="U2116" t="s">
        <v>778</v>
      </c>
      <c r="V2116" t="s">
        <v>1794</v>
      </c>
      <c r="X2116" t="s">
        <v>228</v>
      </c>
      <c r="Z2116" t="s">
        <v>229</v>
      </c>
      <c r="AA2116" t="s">
        <v>283</v>
      </c>
      <c r="AG2116" t="s">
        <v>253</v>
      </c>
    </row>
    <row r="2117" spans="1:35">
      <c r="A2117" t="s">
        <v>11117</v>
      </c>
      <c r="B2117">
        <v>73598638</v>
      </c>
      <c r="C2117" t="s">
        <v>1795</v>
      </c>
      <c r="D2117" t="s">
        <v>1796</v>
      </c>
      <c r="E2117" t="s">
        <v>262</v>
      </c>
      <c r="F2117">
        <v>23</v>
      </c>
      <c r="G2117" t="s">
        <v>227</v>
      </c>
      <c r="H2117">
        <v>8175</v>
      </c>
      <c r="I2117" t="s">
        <v>1749</v>
      </c>
      <c r="J2117" t="s">
        <v>1750</v>
      </c>
      <c r="K2117" t="s">
        <v>1749</v>
      </c>
      <c r="L2117">
        <v>19930302</v>
      </c>
      <c r="M2117" t="s">
        <v>11117</v>
      </c>
      <c r="N2117">
        <v>230029</v>
      </c>
      <c r="O2117" t="s">
        <v>247</v>
      </c>
      <c r="Q2117" t="s">
        <v>248</v>
      </c>
      <c r="S2117" t="s">
        <v>249</v>
      </c>
      <c r="T2117" t="s">
        <v>1797</v>
      </c>
      <c r="U2117" t="s">
        <v>227</v>
      </c>
      <c r="V2117" t="s">
        <v>1798</v>
      </c>
      <c r="X2117" t="s">
        <v>228</v>
      </c>
      <c r="Z2117" t="s">
        <v>229</v>
      </c>
      <c r="AB2117" t="s">
        <v>227</v>
      </c>
      <c r="AG2117" t="s">
        <v>253</v>
      </c>
    </row>
    <row r="2118" spans="1:35">
      <c r="A2118" t="s">
        <v>11118</v>
      </c>
      <c r="B2118">
        <v>105254522</v>
      </c>
      <c r="C2118" t="s">
        <v>11119</v>
      </c>
      <c r="D2118" t="s">
        <v>11120</v>
      </c>
      <c r="E2118" t="s">
        <v>262</v>
      </c>
      <c r="F2118">
        <v>23</v>
      </c>
      <c r="G2118" t="s">
        <v>227</v>
      </c>
      <c r="H2118">
        <v>8175</v>
      </c>
      <c r="I2118" t="s">
        <v>1749</v>
      </c>
      <c r="J2118" t="s">
        <v>1750</v>
      </c>
      <c r="K2118" t="s">
        <v>1749</v>
      </c>
      <c r="L2118">
        <v>19930228</v>
      </c>
      <c r="M2118" t="s">
        <v>11118</v>
      </c>
      <c r="N2118">
        <v>230029</v>
      </c>
      <c r="O2118" t="s">
        <v>247</v>
      </c>
      <c r="Q2118" t="s">
        <v>248</v>
      </c>
      <c r="S2118" t="s">
        <v>249</v>
      </c>
      <c r="T2118" t="s">
        <v>11121</v>
      </c>
      <c r="U2118" t="s">
        <v>227</v>
      </c>
      <c r="V2118" t="s">
        <v>11122</v>
      </c>
      <c r="X2118" t="s">
        <v>228</v>
      </c>
      <c r="Z2118" t="s">
        <v>229</v>
      </c>
      <c r="AG2118" t="s">
        <v>253</v>
      </c>
    </row>
    <row r="2119" spans="1:35">
      <c r="A2119" t="s">
        <v>11123</v>
      </c>
      <c r="B2119">
        <v>5122616</v>
      </c>
      <c r="C2119" t="s">
        <v>1799</v>
      </c>
      <c r="D2119" t="s">
        <v>1800</v>
      </c>
      <c r="E2119" t="s">
        <v>262</v>
      </c>
      <c r="F2119">
        <v>23</v>
      </c>
      <c r="G2119" t="s">
        <v>227</v>
      </c>
      <c r="H2119">
        <v>8175</v>
      </c>
      <c r="I2119" t="s">
        <v>1749</v>
      </c>
      <c r="J2119" t="s">
        <v>1750</v>
      </c>
      <c r="K2119" t="s">
        <v>1749</v>
      </c>
      <c r="L2119">
        <v>19851031</v>
      </c>
      <c r="M2119" t="s">
        <v>11123</v>
      </c>
      <c r="N2119">
        <v>230029</v>
      </c>
      <c r="O2119" t="s">
        <v>247</v>
      </c>
      <c r="Q2119" t="s">
        <v>248</v>
      </c>
      <c r="S2119" t="s">
        <v>249</v>
      </c>
      <c r="T2119" t="s">
        <v>11124</v>
      </c>
      <c r="U2119" t="s">
        <v>227</v>
      </c>
      <c r="V2119" t="s">
        <v>11125</v>
      </c>
      <c r="W2119" t="s">
        <v>11126</v>
      </c>
      <c r="X2119" t="s">
        <v>228</v>
      </c>
      <c r="Z2119" t="s">
        <v>229</v>
      </c>
      <c r="AA2119" t="s">
        <v>283</v>
      </c>
      <c r="AG2119" t="s">
        <v>253</v>
      </c>
    </row>
    <row r="2120" spans="1:35">
      <c r="A2120" t="s">
        <v>11127</v>
      </c>
      <c r="B2120">
        <v>5112110</v>
      </c>
      <c r="C2120" t="s">
        <v>1802</v>
      </c>
      <c r="D2120" t="s">
        <v>1803</v>
      </c>
      <c r="E2120" t="s">
        <v>262</v>
      </c>
      <c r="F2120">
        <v>23</v>
      </c>
      <c r="G2120" t="s">
        <v>227</v>
      </c>
      <c r="H2120">
        <v>8175</v>
      </c>
      <c r="I2120" t="s">
        <v>1749</v>
      </c>
      <c r="J2120" t="s">
        <v>1750</v>
      </c>
      <c r="K2120" t="s">
        <v>1749</v>
      </c>
      <c r="L2120">
        <v>19820701</v>
      </c>
      <c r="M2120" t="s">
        <v>11127</v>
      </c>
      <c r="N2120">
        <v>230029</v>
      </c>
      <c r="O2120" t="s">
        <v>247</v>
      </c>
      <c r="Q2120" t="s">
        <v>248</v>
      </c>
      <c r="S2120" t="s">
        <v>249</v>
      </c>
      <c r="T2120" t="s">
        <v>1804</v>
      </c>
      <c r="U2120" t="s">
        <v>227</v>
      </c>
      <c r="V2120" t="s">
        <v>1805</v>
      </c>
      <c r="W2120" t="s">
        <v>1806</v>
      </c>
      <c r="X2120" t="s">
        <v>228</v>
      </c>
      <c r="Z2120" t="s">
        <v>229</v>
      </c>
      <c r="AB2120" t="s">
        <v>227</v>
      </c>
      <c r="AG2120" t="s">
        <v>253</v>
      </c>
    </row>
    <row r="2121" spans="1:35">
      <c r="A2121" t="s">
        <v>11128</v>
      </c>
      <c r="B2121">
        <v>92246427</v>
      </c>
      <c r="C2121" t="s">
        <v>11129</v>
      </c>
      <c r="D2121" t="s">
        <v>11130</v>
      </c>
      <c r="E2121" t="s">
        <v>242</v>
      </c>
      <c r="F2121">
        <v>23</v>
      </c>
      <c r="G2121" t="s">
        <v>227</v>
      </c>
      <c r="H2121">
        <v>8175</v>
      </c>
      <c r="I2121" t="s">
        <v>1749</v>
      </c>
      <c r="J2121" t="s">
        <v>1750</v>
      </c>
      <c r="K2121" t="s">
        <v>1749</v>
      </c>
      <c r="L2121">
        <v>19840301</v>
      </c>
      <c r="M2121" t="s">
        <v>11128</v>
      </c>
      <c r="N2121">
        <v>230029</v>
      </c>
      <c r="O2121" t="s">
        <v>247</v>
      </c>
      <c r="Q2121" t="s">
        <v>248</v>
      </c>
      <c r="S2121" t="s">
        <v>249</v>
      </c>
      <c r="T2121" t="s">
        <v>2898</v>
      </c>
      <c r="U2121" t="s">
        <v>227</v>
      </c>
      <c r="V2121" t="s">
        <v>11131</v>
      </c>
      <c r="W2121" t="s">
        <v>11132</v>
      </c>
      <c r="X2121" t="s">
        <v>228</v>
      </c>
      <c r="Z2121" t="s">
        <v>229</v>
      </c>
      <c r="AG2121" t="s">
        <v>253</v>
      </c>
    </row>
    <row r="2122" spans="1:35">
      <c r="A2122" t="s">
        <v>11133</v>
      </c>
      <c r="B2122">
        <v>60540924</v>
      </c>
      <c r="C2122" t="s">
        <v>1807</v>
      </c>
      <c r="D2122" t="s">
        <v>1808</v>
      </c>
      <c r="E2122" t="s">
        <v>262</v>
      </c>
      <c r="F2122">
        <v>23</v>
      </c>
      <c r="G2122" t="s">
        <v>227</v>
      </c>
      <c r="H2122">
        <v>8175</v>
      </c>
      <c r="I2122" t="s">
        <v>1749</v>
      </c>
      <c r="J2122" t="s">
        <v>1750</v>
      </c>
      <c r="K2122" t="s">
        <v>1749</v>
      </c>
      <c r="L2122">
        <v>19900731</v>
      </c>
      <c r="M2122" t="s">
        <v>11133</v>
      </c>
      <c r="N2122">
        <v>230029</v>
      </c>
      <c r="O2122" t="s">
        <v>247</v>
      </c>
      <c r="Q2122" t="s">
        <v>248</v>
      </c>
      <c r="S2122" t="s">
        <v>249</v>
      </c>
      <c r="T2122" t="s">
        <v>1809</v>
      </c>
      <c r="U2122" t="s">
        <v>227</v>
      </c>
      <c r="V2122" t="s">
        <v>1810</v>
      </c>
      <c r="X2122" t="s">
        <v>228</v>
      </c>
      <c r="Z2122" t="s">
        <v>229</v>
      </c>
      <c r="AG2122" t="s">
        <v>253</v>
      </c>
    </row>
    <row r="2123" spans="1:35">
      <c r="A2123" t="s">
        <v>11134</v>
      </c>
      <c r="B2123">
        <v>5117822</v>
      </c>
      <c r="C2123" t="s">
        <v>1811</v>
      </c>
      <c r="D2123" t="s">
        <v>1812</v>
      </c>
      <c r="E2123" t="s">
        <v>262</v>
      </c>
      <c r="F2123">
        <v>23</v>
      </c>
      <c r="G2123" t="s">
        <v>227</v>
      </c>
      <c r="H2123">
        <v>8175</v>
      </c>
      <c r="I2123" t="s">
        <v>1749</v>
      </c>
      <c r="J2123" t="s">
        <v>1750</v>
      </c>
      <c r="K2123" t="s">
        <v>1749</v>
      </c>
      <c r="L2123">
        <v>19830624</v>
      </c>
      <c r="M2123" t="s">
        <v>11134</v>
      </c>
      <c r="N2123">
        <v>230029</v>
      </c>
      <c r="O2123" t="s">
        <v>247</v>
      </c>
      <c r="Q2123" t="s">
        <v>248</v>
      </c>
      <c r="S2123" t="s">
        <v>249</v>
      </c>
      <c r="T2123" t="s">
        <v>1813</v>
      </c>
      <c r="U2123" t="s">
        <v>227</v>
      </c>
      <c r="V2123" t="s">
        <v>1814</v>
      </c>
      <c r="W2123" t="s">
        <v>1815</v>
      </c>
      <c r="X2123" t="s">
        <v>228</v>
      </c>
      <c r="Y2123" t="s">
        <v>1816</v>
      </c>
      <c r="Z2123" t="s">
        <v>680</v>
      </c>
      <c r="AA2123" t="s">
        <v>1817</v>
      </c>
      <c r="AB2123" t="s">
        <v>227</v>
      </c>
      <c r="AD2123" t="s">
        <v>227</v>
      </c>
      <c r="AF2123" t="s">
        <v>1818</v>
      </c>
      <c r="AG2123" t="s">
        <v>1775</v>
      </c>
      <c r="AH2123" t="s">
        <v>1819</v>
      </c>
      <c r="AI2123" t="s">
        <v>1820</v>
      </c>
    </row>
    <row r="2124" spans="1:35">
      <c r="A2124" t="s">
        <v>11135</v>
      </c>
      <c r="B2124">
        <v>105250821</v>
      </c>
      <c r="C2124" t="s">
        <v>11136</v>
      </c>
      <c r="D2124" t="s">
        <v>11137</v>
      </c>
      <c r="E2124" t="s">
        <v>242</v>
      </c>
      <c r="F2124">
        <v>23</v>
      </c>
      <c r="G2124" t="s">
        <v>227</v>
      </c>
      <c r="H2124">
        <v>8175</v>
      </c>
      <c r="I2124" t="s">
        <v>1749</v>
      </c>
      <c r="J2124" t="s">
        <v>1750</v>
      </c>
      <c r="K2124" t="s">
        <v>1749</v>
      </c>
      <c r="L2124">
        <v>19781014</v>
      </c>
      <c r="M2124" t="s">
        <v>11135</v>
      </c>
      <c r="N2124">
        <v>230029</v>
      </c>
      <c r="O2124" t="s">
        <v>247</v>
      </c>
      <c r="Q2124" t="s">
        <v>248</v>
      </c>
      <c r="S2124" t="s">
        <v>249</v>
      </c>
      <c r="T2124" t="s">
        <v>11138</v>
      </c>
      <c r="U2124" t="s">
        <v>227</v>
      </c>
      <c r="V2124" t="s">
        <v>11139</v>
      </c>
      <c r="X2124" t="s">
        <v>228</v>
      </c>
      <c r="Z2124" t="s">
        <v>229</v>
      </c>
      <c r="AG2124" t="s">
        <v>253</v>
      </c>
    </row>
    <row r="2125" spans="1:35">
      <c r="A2125" t="s">
        <v>11140</v>
      </c>
      <c r="B2125">
        <v>5112413</v>
      </c>
      <c r="C2125" t="s">
        <v>1821</v>
      </c>
      <c r="D2125" t="s">
        <v>1822</v>
      </c>
      <c r="E2125" t="s">
        <v>242</v>
      </c>
      <c r="F2125">
        <v>23</v>
      </c>
      <c r="G2125" t="s">
        <v>227</v>
      </c>
      <c r="H2125">
        <v>8175</v>
      </c>
      <c r="I2125" t="s">
        <v>1749</v>
      </c>
      <c r="J2125" t="s">
        <v>1750</v>
      </c>
      <c r="K2125" t="s">
        <v>1749</v>
      </c>
      <c r="L2125">
        <v>19480927</v>
      </c>
      <c r="M2125" t="s">
        <v>11140</v>
      </c>
      <c r="N2125">
        <v>230029</v>
      </c>
      <c r="O2125" t="s">
        <v>247</v>
      </c>
      <c r="Q2125" t="s">
        <v>248</v>
      </c>
      <c r="S2125" t="s">
        <v>249</v>
      </c>
      <c r="T2125" t="s">
        <v>1823</v>
      </c>
      <c r="U2125" t="s">
        <v>227</v>
      </c>
      <c r="V2125" t="s">
        <v>1824</v>
      </c>
      <c r="X2125" t="s">
        <v>228</v>
      </c>
      <c r="Z2125" t="s">
        <v>229</v>
      </c>
      <c r="AA2125" t="s">
        <v>283</v>
      </c>
      <c r="AG2125" t="s">
        <v>253</v>
      </c>
    </row>
    <row r="2126" spans="1:35">
      <c r="A2126" t="s">
        <v>11141</v>
      </c>
      <c r="B2126">
        <v>60543725</v>
      </c>
      <c r="C2126" t="s">
        <v>11142</v>
      </c>
      <c r="D2126" t="s">
        <v>11143</v>
      </c>
      <c r="E2126" t="s">
        <v>262</v>
      </c>
      <c r="F2126">
        <v>23</v>
      </c>
      <c r="G2126" t="s">
        <v>227</v>
      </c>
      <c r="H2126">
        <v>8175</v>
      </c>
      <c r="I2126" t="s">
        <v>1749</v>
      </c>
      <c r="J2126" t="s">
        <v>1750</v>
      </c>
      <c r="K2126" t="s">
        <v>1749</v>
      </c>
      <c r="L2126">
        <v>19900809</v>
      </c>
      <c r="M2126" t="s">
        <v>11141</v>
      </c>
      <c r="N2126">
        <v>230029</v>
      </c>
      <c r="O2126" t="s">
        <v>247</v>
      </c>
      <c r="Q2126" t="s">
        <v>248</v>
      </c>
      <c r="S2126" t="s">
        <v>249</v>
      </c>
      <c r="T2126" t="s">
        <v>4270</v>
      </c>
      <c r="U2126" t="s">
        <v>227</v>
      </c>
      <c r="V2126" t="s">
        <v>11144</v>
      </c>
      <c r="X2126" t="s">
        <v>228</v>
      </c>
      <c r="Z2126" t="s">
        <v>229</v>
      </c>
      <c r="AG2126" t="s">
        <v>253</v>
      </c>
    </row>
    <row r="2127" spans="1:35">
      <c r="A2127" t="s">
        <v>11145</v>
      </c>
      <c r="B2127">
        <v>93834330</v>
      </c>
      <c r="C2127" t="s">
        <v>11146</v>
      </c>
      <c r="D2127" t="s">
        <v>11147</v>
      </c>
      <c r="E2127" t="s">
        <v>242</v>
      </c>
      <c r="F2127">
        <v>23</v>
      </c>
      <c r="G2127" t="s">
        <v>227</v>
      </c>
      <c r="H2127">
        <v>8175</v>
      </c>
      <c r="I2127" t="s">
        <v>1749</v>
      </c>
      <c r="J2127" t="s">
        <v>1750</v>
      </c>
      <c r="K2127" t="s">
        <v>1749</v>
      </c>
      <c r="L2127">
        <v>19790529</v>
      </c>
      <c r="M2127" t="s">
        <v>11145</v>
      </c>
      <c r="N2127">
        <v>230029</v>
      </c>
      <c r="O2127" t="s">
        <v>247</v>
      </c>
      <c r="Q2127" t="s">
        <v>248</v>
      </c>
      <c r="S2127" t="s">
        <v>249</v>
      </c>
      <c r="T2127" t="s">
        <v>4060</v>
      </c>
      <c r="U2127" t="s">
        <v>227</v>
      </c>
      <c r="V2127" t="s">
        <v>11148</v>
      </c>
      <c r="X2127" t="s">
        <v>228</v>
      </c>
      <c r="Z2127" t="s">
        <v>229</v>
      </c>
      <c r="AG2127" t="s">
        <v>253</v>
      </c>
    </row>
    <row r="2128" spans="1:35">
      <c r="A2128" t="s">
        <v>1830</v>
      </c>
      <c r="B2128">
        <v>98011827</v>
      </c>
      <c r="C2128" t="s">
        <v>1825</v>
      </c>
      <c r="D2128" t="s">
        <v>1826</v>
      </c>
      <c r="E2128" t="s">
        <v>262</v>
      </c>
      <c r="F2128">
        <v>23</v>
      </c>
      <c r="G2128" t="s">
        <v>227</v>
      </c>
      <c r="H2128">
        <v>19868</v>
      </c>
      <c r="I2128" t="s">
        <v>1827</v>
      </c>
      <c r="J2128" t="s">
        <v>1828</v>
      </c>
      <c r="K2128" t="s">
        <v>1829</v>
      </c>
      <c r="L2128">
        <v>19870512</v>
      </c>
      <c r="M2128" t="s">
        <v>1830</v>
      </c>
      <c r="N2128">
        <v>230000</v>
      </c>
      <c r="Q2128" t="s">
        <v>248</v>
      </c>
      <c r="S2128" t="s">
        <v>249</v>
      </c>
      <c r="T2128" t="s">
        <v>1831</v>
      </c>
      <c r="U2128" t="s">
        <v>227</v>
      </c>
      <c r="V2128" t="s">
        <v>1832</v>
      </c>
      <c r="W2128" t="s">
        <v>1833</v>
      </c>
      <c r="X2128" t="s">
        <v>267</v>
      </c>
      <c r="Z2128" t="s">
        <v>229</v>
      </c>
      <c r="AA2128" t="s">
        <v>1834</v>
      </c>
      <c r="AB2128" t="s">
        <v>844</v>
      </c>
      <c r="AF2128" t="s">
        <v>1835</v>
      </c>
      <c r="AG2128" t="s">
        <v>1836</v>
      </c>
      <c r="AH2128" t="s">
        <v>1837</v>
      </c>
      <c r="AI2128" t="s">
        <v>1838</v>
      </c>
    </row>
    <row r="2129" spans="1:35">
      <c r="A2129" t="s">
        <v>11330</v>
      </c>
      <c r="B2129">
        <v>102905926</v>
      </c>
      <c r="C2129" t="s">
        <v>11331</v>
      </c>
      <c r="D2129" t="s">
        <v>11332</v>
      </c>
      <c r="E2129" t="s">
        <v>242</v>
      </c>
      <c r="F2129">
        <v>23</v>
      </c>
      <c r="G2129" t="s">
        <v>227</v>
      </c>
      <c r="H2129">
        <v>19868</v>
      </c>
      <c r="I2129" t="s">
        <v>1827</v>
      </c>
      <c r="J2129" t="s">
        <v>1828</v>
      </c>
      <c r="K2129" t="s">
        <v>1829</v>
      </c>
      <c r="L2129">
        <v>20031020</v>
      </c>
      <c r="M2129" t="s">
        <v>11330</v>
      </c>
      <c r="N2129">
        <v>230000</v>
      </c>
      <c r="O2129" t="s">
        <v>11333</v>
      </c>
      <c r="Q2129" t="s">
        <v>248</v>
      </c>
      <c r="S2129" t="s">
        <v>249</v>
      </c>
      <c r="T2129" t="s">
        <v>11334</v>
      </c>
      <c r="U2129" t="s">
        <v>227</v>
      </c>
      <c r="V2129" t="s">
        <v>11335</v>
      </c>
      <c r="W2129" t="s">
        <v>11336</v>
      </c>
      <c r="X2129" t="s">
        <v>228</v>
      </c>
      <c r="Z2129" t="s">
        <v>229</v>
      </c>
      <c r="AA2129" t="s">
        <v>11337</v>
      </c>
      <c r="AG2129" t="s">
        <v>253</v>
      </c>
    </row>
    <row r="2130" spans="1:35">
      <c r="A2130" t="s">
        <v>1841</v>
      </c>
      <c r="B2130">
        <v>96829741</v>
      </c>
      <c r="C2130" t="s">
        <v>1839</v>
      </c>
      <c r="D2130" t="s">
        <v>1840</v>
      </c>
      <c r="E2130" t="s">
        <v>242</v>
      </c>
      <c r="F2130">
        <v>23</v>
      </c>
      <c r="G2130" t="s">
        <v>227</v>
      </c>
      <c r="H2130">
        <v>19868</v>
      </c>
      <c r="I2130" t="s">
        <v>1827</v>
      </c>
      <c r="J2130" t="s">
        <v>1828</v>
      </c>
      <c r="K2130" t="s">
        <v>1829</v>
      </c>
      <c r="L2130">
        <v>20040122</v>
      </c>
      <c r="M2130" t="s">
        <v>1841</v>
      </c>
      <c r="N2130">
        <v>230000</v>
      </c>
      <c r="O2130" t="s">
        <v>1842</v>
      </c>
      <c r="Q2130" t="s">
        <v>248</v>
      </c>
      <c r="S2130" t="s">
        <v>249</v>
      </c>
      <c r="T2130" t="s">
        <v>1843</v>
      </c>
      <c r="U2130" t="s">
        <v>227</v>
      </c>
      <c r="V2130" t="s">
        <v>1844</v>
      </c>
      <c r="X2130" t="s">
        <v>228</v>
      </c>
      <c r="Z2130" t="s">
        <v>229</v>
      </c>
      <c r="AA2130" t="s">
        <v>1845</v>
      </c>
      <c r="AG2130" t="s">
        <v>253</v>
      </c>
    </row>
    <row r="2131" spans="1:35">
      <c r="A2131" t="s">
        <v>11338</v>
      </c>
      <c r="B2131">
        <v>100899027</v>
      </c>
      <c r="C2131" t="s">
        <v>11339</v>
      </c>
      <c r="D2131" t="s">
        <v>11340</v>
      </c>
      <c r="E2131" t="s">
        <v>242</v>
      </c>
      <c r="F2131">
        <v>23</v>
      </c>
      <c r="G2131" t="s">
        <v>227</v>
      </c>
      <c r="H2131">
        <v>19868</v>
      </c>
      <c r="I2131" t="s">
        <v>1827</v>
      </c>
      <c r="J2131" t="s">
        <v>1828</v>
      </c>
      <c r="K2131" t="s">
        <v>1829</v>
      </c>
      <c r="L2131">
        <v>19720403</v>
      </c>
      <c r="M2131" t="s">
        <v>11338</v>
      </c>
      <c r="N2131">
        <v>230000</v>
      </c>
      <c r="Q2131" t="s">
        <v>248</v>
      </c>
      <c r="S2131" t="s">
        <v>249</v>
      </c>
      <c r="T2131" t="s">
        <v>771</v>
      </c>
      <c r="U2131" t="s">
        <v>227</v>
      </c>
      <c r="V2131" t="s">
        <v>11341</v>
      </c>
      <c r="X2131" t="s">
        <v>228</v>
      </c>
      <c r="Z2131" t="s">
        <v>229</v>
      </c>
      <c r="AA2131" t="s">
        <v>11342</v>
      </c>
      <c r="AB2131" t="s">
        <v>11343</v>
      </c>
      <c r="AF2131" t="s">
        <v>11344</v>
      </c>
      <c r="AG2131" t="s">
        <v>11345</v>
      </c>
      <c r="AH2131" t="s">
        <v>11346</v>
      </c>
      <c r="AI2131" t="s">
        <v>11347</v>
      </c>
    </row>
    <row r="2132" spans="1:35">
      <c r="A2132" t="s">
        <v>11348</v>
      </c>
      <c r="B2132">
        <v>81517426</v>
      </c>
      <c r="C2132" t="s">
        <v>11349</v>
      </c>
      <c r="D2132" t="s">
        <v>11350</v>
      </c>
      <c r="E2132" t="s">
        <v>242</v>
      </c>
      <c r="F2132">
        <v>23</v>
      </c>
      <c r="G2132" t="s">
        <v>227</v>
      </c>
      <c r="H2132">
        <v>19868</v>
      </c>
      <c r="I2132" t="s">
        <v>1827</v>
      </c>
      <c r="J2132" t="s">
        <v>1828</v>
      </c>
      <c r="K2132" t="s">
        <v>1829</v>
      </c>
      <c r="L2132">
        <v>19710916</v>
      </c>
      <c r="M2132" t="s">
        <v>11348</v>
      </c>
      <c r="N2132">
        <v>230000</v>
      </c>
      <c r="Q2132" t="s">
        <v>248</v>
      </c>
      <c r="S2132" t="s">
        <v>249</v>
      </c>
      <c r="T2132" t="s">
        <v>11351</v>
      </c>
      <c r="U2132" t="s">
        <v>227</v>
      </c>
      <c r="V2132" t="s">
        <v>11352</v>
      </c>
      <c r="X2132" t="s">
        <v>228</v>
      </c>
      <c r="Z2132" t="s">
        <v>229</v>
      </c>
      <c r="AA2132" t="s">
        <v>11353</v>
      </c>
      <c r="AB2132" t="s">
        <v>1084</v>
      </c>
      <c r="AF2132" t="s">
        <v>11354</v>
      </c>
      <c r="AG2132" t="s">
        <v>3564</v>
      </c>
      <c r="AH2132" t="s">
        <v>11355</v>
      </c>
      <c r="AI2132" t="s">
        <v>11356</v>
      </c>
    </row>
    <row r="2133" spans="1:35">
      <c r="A2133" t="s">
        <v>11357</v>
      </c>
      <c r="B2133">
        <v>102906624</v>
      </c>
      <c r="C2133" t="s">
        <v>11358</v>
      </c>
      <c r="D2133" t="s">
        <v>11359</v>
      </c>
      <c r="E2133" t="s">
        <v>262</v>
      </c>
      <c r="F2133">
        <v>23</v>
      </c>
      <c r="G2133" t="s">
        <v>227</v>
      </c>
      <c r="H2133">
        <v>19868</v>
      </c>
      <c r="I2133" t="s">
        <v>1827</v>
      </c>
      <c r="J2133" t="s">
        <v>1828</v>
      </c>
      <c r="K2133" t="s">
        <v>1829</v>
      </c>
      <c r="L2133">
        <v>20021218</v>
      </c>
      <c r="M2133" t="s">
        <v>11357</v>
      </c>
      <c r="N2133">
        <v>230000</v>
      </c>
      <c r="O2133" t="s">
        <v>2304</v>
      </c>
      <c r="Q2133" t="s">
        <v>248</v>
      </c>
      <c r="S2133" t="s">
        <v>249</v>
      </c>
      <c r="T2133" t="s">
        <v>11360</v>
      </c>
      <c r="U2133" t="s">
        <v>227</v>
      </c>
      <c r="V2133" t="s">
        <v>11361</v>
      </c>
      <c r="X2133" t="s">
        <v>228</v>
      </c>
      <c r="Z2133" t="s">
        <v>229</v>
      </c>
      <c r="AA2133" t="s">
        <v>11362</v>
      </c>
      <c r="AG2133" t="s">
        <v>253</v>
      </c>
    </row>
    <row r="2134" spans="1:35">
      <c r="A2134" t="s">
        <v>1848</v>
      </c>
      <c r="B2134">
        <v>3983427</v>
      </c>
      <c r="C2134" t="s">
        <v>1846</v>
      </c>
      <c r="D2134" t="s">
        <v>1847</v>
      </c>
      <c r="E2134" t="s">
        <v>242</v>
      </c>
      <c r="F2134">
        <v>23</v>
      </c>
      <c r="G2134" t="s">
        <v>227</v>
      </c>
      <c r="H2134">
        <v>19868</v>
      </c>
      <c r="I2134" t="s">
        <v>1827</v>
      </c>
      <c r="J2134" t="s">
        <v>1828</v>
      </c>
      <c r="K2134" t="s">
        <v>1829</v>
      </c>
      <c r="L2134">
        <v>19520924</v>
      </c>
      <c r="M2134" t="s">
        <v>1848</v>
      </c>
      <c r="N2134">
        <v>230000</v>
      </c>
      <c r="O2134" t="s">
        <v>247</v>
      </c>
      <c r="Q2134" t="s">
        <v>248</v>
      </c>
      <c r="S2134" t="s">
        <v>249</v>
      </c>
      <c r="T2134" t="s">
        <v>1849</v>
      </c>
      <c r="U2134" t="s">
        <v>227</v>
      </c>
      <c r="V2134" t="s">
        <v>1850</v>
      </c>
      <c r="X2134" t="s">
        <v>267</v>
      </c>
      <c r="Z2134" t="s">
        <v>229</v>
      </c>
      <c r="AA2134" t="s">
        <v>1851</v>
      </c>
      <c r="AB2134" t="s">
        <v>227</v>
      </c>
      <c r="AG2134" t="s">
        <v>253</v>
      </c>
    </row>
    <row r="2135" spans="1:35">
      <c r="A2135" t="s">
        <v>11363</v>
      </c>
      <c r="B2135">
        <v>87591131</v>
      </c>
      <c r="C2135" t="s">
        <v>11364</v>
      </c>
      <c r="D2135" t="s">
        <v>11365</v>
      </c>
      <c r="E2135" t="s">
        <v>242</v>
      </c>
      <c r="F2135">
        <v>23</v>
      </c>
      <c r="G2135" t="s">
        <v>227</v>
      </c>
      <c r="H2135">
        <v>19868</v>
      </c>
      <c r="I2135" t="s">
        <v>1827</v>
      </c>
      <c r="J2135" t="s">
        <v>1828</v>
      </c>
      <c r="K2135" t="s">
        <v>1829</v>
      </c>
      <c r="L2135">
        <v>19990705</v>
      </c>
      <c r="M2135" t="s">
        <v>11363</v>
      </c>
      <c r="N2135">
        <v>230000</v>
      </c>
      <c r="Q2135" t="s">
        <v>248</v>
      </c>
      <c r="S2135" t="s">
        <v>249</v>
      </c>
      <c r="T2135" t="s">
        <v>411</v>
      </c>
      <c r="U2135" t="s">
        <v>227</v>
      </c>
      <c r="V2135" t="s">
        <v>11366</v>
      </c>
      <c r="W2135" t="s">
        <v>11367</v>
      </c>
      <c r="X2135" t="s">
        <v>228</v>
      </c>
      <c r="Z2135" t="s">
        <v>229</v>
      </c>
      <c r="AA2135" t="s">
        <v>11368</v>
      </c>
      <c r="AG2135" t="s">
        <v>253</v>
      </c>
    </row>
    <row r="2136" spans="1:35">
      <c r="A2136" t="s">
        <v>1854</v>
      </c>
      <c r="B2136">
        <v>69220524</v>
      </c>
      <c r="C2136" t="s">
        <v>1852</v>
      </c>
      <c r="D2136" t="s">
        <v>1853</v>
      </c>
      <c r="E2136" t="s">
        <v>242</v>
      </c>
      <c r="F2136">
        <v>23</v>
      </c>
      <c r="G2136" t="s">
        <v>227</v>
      </c>
      <c r="H2136">
        <v>19868</v>
      </c>
      <c r="I2136" t="s">
        <v>1827</v>
      </c>
      <c r="J2136" t="s">
        <v>1828</v>
      </c>
      <c r="K2136" t="s">
        <v>1829</v>
      </c>
      <c r="L2136">
        <v>19680310</v>
      </c>
      <c r="M2136" t="s">
        <v>1854</v>
      </c>
      <c r="N2136">
        <v>230000</v>
      </c>
      <c r="Q2136" t="s">
        <v>248</v>
      </c>
      <c r="S2136" t="s">
        <v>249</v>
      </c>
      <c r="T2136" t="s">
        <v>1855</v>
      </c>
      <c r="U2136" t="s">
        <v>227</v>
      </c>
      <c r="V2136" t="s">
        <v>1856</v>
      </c>
      <c r="X2136" t="s">
        <v>228</v>
      </c>
      <c r="Z2136" t="s">
        <v>229</v>
      </c>
      <c r="AA2136" t="s">
        <v>1857</v>
      </c>
      <c r="AB2136" t="s">
        <v>227</v>
      </c>
      <c r="AF2136" t="s">
        <v>1858</v>
      </c>
      <c r="AG2136" t="s">
        <v>1859</v>
      </c>
      <c r="AH2136" t="s">
        <v>1860</v>
      </c>
      <c r="AI2136" t="s">
        <v>1861</v>
      </c>
    </row>
    <row r="2137" spans="1:35">
      <c r="A2137" t="s">
        <v>1864</v>
      </c>
      <c r="B2137">
        <v>85058834</v>
      </c>
      <c r="C2137" t="s">
        <v>1862</v>
      </c>
      <c r="D2137" t="s">
        <v>1863</v>
      </c>
      <c r="E2137" t="s">
        <v>242</v>
      </c>
      <c r="F2137">
        <v>23</v>
      </c>
      <c r="G2137" t="s">
        <v>227</v>
      </c>
      <c r="H2137">
        <v>19868</v>
      </c>
      <c r="I2137" t="s">
        <v>1827</v>
      </c>
      <c r="J2137" t="s">
        <v>1828</v>
      </c>
      <c r="K2137" t="s">
        <v>1829</v>
      </c>
      <c r="L2137">
        <v>20020719</v>
      </c>
      <c r="M2137" t="s">
        <v>1864</v>
      </c>
      <c r="N2137">
        <v>230000</v>
      </c>
      <c r="O2137" t="s">
        <v>1865</v>
      </c>
      <c r="Q2137" t="s">
        <v>248</v>
      </c>
      <c r="S2137" t="s">
        <v>249</v>
      </c>
      <c r="T2137" t="s">
        <v>1866</v>
      </c>
      <c r="U2137" t="s">
        <v>227</v>
      </c>
      <c r="V2137" t="s">
        <v>1867</v>
      </c>
      <c r="X2137" t="s">
        <v>228</v>
      </c>
      <c r="Z2137" t="s">
        <v>229</v>
      </c>
      <c r="AA2137" t="s">
        <v>1868</v>
      </c>
      <c r="AG2137" t="s">
        <v>253</v>
      </c>
    </row>
    <row r="2138" spans="1:35">
      <c r="A2138" t="s">
        <v>11369</v>
      </c>
      <c r="B2138">
        <v>72058527</v>
      </c>
      <c r="C2138" t="s">
        <v>11370</v>
      </c>
      <c r="D2138" t="s">
        <v>11371</v>
      </c>
      <c r="E2138" t="s">
        <v>242</v>
      </c>
      <c r="F2138">
        <v>23</v>
      </c>
      <c r="G2138" t="s">
        <v>227</v>
      </c>
      <c r="H2138">
        <v>19868</v>
      </c>
      <c r="I2138" t="s">
        <v>1827</v>
      </c>
      <c r="J2138" t="s">
        <v>1828</v>
      </c>
      <c r="K2138" t="s">
        <v>1829</v>
      </c>
      <c r="L2138">
        <v>19910707</v>
      </c>
      <c r="M2138" t="s">
        <v>11369</v>
      </c>
      <c r="N2138">
        <v>230000</v>
      </c>
      <c r="Q2138" t="s">
        <v>248</v>
      </c>
      <c r="S2138" t="s">
        <v>249</v>
      </c>
      <c r="T2138" t="s">
        <v>6114</v>
      </c>
      <c r="U2138" t="s">
        <v>227</v>
      </c>
      <c r="V2138" t="s">
        <v>11372</v>
      </c>
      <c r="W2138" t="s">
        <v>11373</v>
      </c>
      <c r="X2138" t="s">
        <v>228</v>
      </c>
      <c r="Z2138" t="s">
        <v>229</v>
      </c>
      <c r="AA2138" t="s">
        <v>11374</v>
      </c>
      <c r="AB2138" t="s">
        <v>227</v>
      </c>
      <c r="AC2138" t="s">
        <v>11375</v>
      </c>
      <c r="AG2138" t="s">
        <v>11376</v>
      </c>
      <c r="AH2138" t="s">
        <v>11377</v>
      </c>
      <c r="AI2138" t="s">
        <v>11378</v>
      </c>
    </row>
    <row r="2139" spans="1:35">
      <c r="A2139" t="s">
        <v>1871</v>
      </c>
      <c r="B2139">
        <v>73498132</v>
      </c>
      <c r="C2139" t="s">
        <v>1869</v>
      </c>
      <c r="D2139" t="s">
        <v>1870</v>
      </c>
      <c r="E2139" t="s">
        <v>242</v>
      </c>
      <c r="F2139">
        <v>23</v>
      </c>
      <c r="G2139" t="s">
        <v>227</v>
      </c>
      <c r="H2139">
        <v>19868</v>
      </c>
      <c r="I2139" t="s">
        <v>1827</v>
      </c>
      <c r="J2139" t="s">
        <v>1828</v>
      </c>
      <c r="K2139" t="s">
        <v>1829</v>
      </c>
      <c r="L2139">
        <v>19780703</v>
      </c>
      <c r="M2139" t="s">
        <v>1871</v>
      </c>
      <c r="N2139">
        <v>230000</v>
      </c>
      <c r="Q2139" t="s">
        <v>248</v>
      </c>
      <c r="S2139" t="s">
        <v>249</v>
      </c>
      <c r="T2139" t="s">
        <v>1872</v>
      </c>
      <c r="U2139" t="s">
        <v>227</v>
      </c>
      <c r="V2139" t="s">
        <v>1873</v>
      </c>
      <c r="W2139" t="s">
        <v>1874</v>
      </c>
      <c r="X2139" t="s">
        <v>228</v>
      </c>
      <c r="Z2139" t="s">
        <v>229</v>
      </c>
      <c r="AA2139" t="s">
        <v>1875</v>
      </c>
      <c r="AB2139" t="s">
        <v>227</v>
      </c>
      <c r="AF2139" t="s">
        <v>1876</v>
      </c>
      <c r="AG2139" t="s">
        <v>1877</v>
      </c>
      <c r="AH2139" t="s">
        <v>1878</v>
      </c>
      <c r="AI2139" t="s">
        <v>1879</v>
      </c>
    </row>
    <row r="2140" spans="1:35">
      <c r="A2140" t="s">
        <v>1882</v>
      </c>
      <c r="B2140">
        <v>46157831</v>
      </c>
      <c r="C2140" t="s">
        <v>1880</v>
      </c>
      <c r="D2140" t="s">
        <v>1881</v>
      </c>
      <c r="E2140" t="s">
        <v>242</v>
      </c>
      <c r="F2140">
        <v>23</v>
      </c>
      <c r="G2140" t="s">
        <v>227</v>
      </c>
      <c r="H2140">
        <v>19868</v>
      </c>
      <c r="I2140" t="s">
        <v>1827</v>
      </c>
      <c r="J2140" t="s">
        <v>1828</v>
      </c>
      <c r="K2140" t="s">
        <v>1829</v>
      </c>
      <c r="L2140">
        <v>19550413</v>
      </c>
      <c r="M2140" t="s">
        <v>1882</v>
      </c>
      <c r="N2140">
        <v>230000</v>
      </c>
      <c r="Q2140" t="s">
        <v>248</v>
      </c>
      <c r="S2140" t="s">
        <v>249</v>
      </c>
      <c r="T2140" t="s">
        <v>1883</v>
      </c>
      <c r="U2140" t="s">
        <v>227</v>
      </c>
      <c r="V2140" t="s">
        <v>1884</v>
      </c>
      <c r="X2140" t="s">
        <v>228</v>
      </c>
      <c r="Z2140" t="s">
        <v>229</v>
      </c>
      <c r="AA2140" t="s">
        <v>1885</v>
      </c>
      <c r="AB2140" t="s">
        <v>227</v>
      </c>
      <c r="AG2140" t="s">
        <v>253</v>
      </c>
      <c r="AH2140" t="s">
        <v>1884</v>
      </c>
      <c r="AI2140" t="s">
        <v>1885</v>
      </c>
    </row>
    <row r="2141" spans="1:35">
      <c r="A2141" t="s">
        <v>1888</v>
      </c>
      <c r="B2141">
        <v>24756933</v>
      </c>
      <c r="C2141" t="s">
        <v>1886</v>
      </c>
      <c r="D2141" t="s">
        <v>1887</v>
      </c>
      <c r="E2141" t="s">
        <v>242</v>
      </c>
      <c r="F2141">
        <v>23</v>
      </c>
      <c r="G2141" t="s">
        <v>227</v>
      </c>
      <c r="H2141">
        <v>19868</v>
      </c>
      <c r="I2141" t="s">
        <v>1827</v>
      </c>
      <c r="J2141" t="s">
        <v>1828</v>
      </c>
      <c r="K2141" t="s">
        <v>1829</v>
      </c>
      <c r="L2141">
        <v>19771222</v>
      </c>
      <c r="M2141" t="s">
        <v>1888</v>
      </c>
      <c r="N2141">
        <v>230000</v>
      </c>
      <c r="Q2141" t="s">
        <v>248</v>
      </c>
      <c r="S2141" t="s">
        <v>249</v>
      </c>
      <c r="T2141" t="s">
        <v>1889</v>
      </c>
      <c r="U2141" t="s">
        <v>227</v>
      </c>
      <c r="V2141" t="s">
        <v>1890</v>
      </c>
      <c r="X2141" t="s">
        <v>228</v>
      </c>
      <c r="Z2141" t="s">
        <v>229</v>
      </c>
      <c r="AA2141" t="s">
        <v>1891</v>
      </c>
      <c r="AB2141" t="s">
        <v>227</v>
      </c>
      <c r="AF2141" t="s">
        <v>1892</v>
      </c>
      <c r="AG2141" t="s">
        <v>1893</v>
      </c>
      <c r="AH2141" t="s">
        <v>1894</v>
      </c>
      <c r="AI2141" t="s">
        <v>1895</v>
      </c>
    </row>
    <row r="2142" spans="1:35">
      <c r="A2142" t="s">
        <v>1898</v>
      </c>
      <c r="B2142">
        <v>38603121</v>
      </c>
      <c r="C2142" t="s">
        <v>1896</v>
      </c>
      <c r="D2142" t="s">
        <v>1897</v>
      </c>
      <c r="E2142" t="s">
        <v>242</v>
      </c>
      <c r="F2142">
        <v>23</v>
      </c>
      <c r="G2142" t="s">
        <v>227</v>
      </c>
      <c r="H2142">
        <v>19868</v>
      </c>
      <c r="I2142" t="s">
        <v>1827</v>
      </c>
      <c r="J2142" t="s">
        <v>1828</v>
      </c>
      <c r="K2142" t="s">
        <v>1829</v>
      </c>
      <c r="L2142">
        <v>19811018</v>
      </c>
      <c r="M2142" t="s">
        <v>1898</v>
      </c>
      <c r="N2142">
        <v>230000</v>
      </c>
      <c r="Q2142" t="s">
        <v>248</v>
      </c>
      <c r="S2142" t="s">
        <v>249</v>
      </c>
      <c r="T2142" t="s">
        <v>1580</v>
      </c>
      <c r="U2142" t="s">
        <v>227</v>
      </c>
      <c r="V2142" t="s">
        <v>1899</v>
      </c>
      <c r="W2142" t="s">
        <v>1900</v>
      </c>
      <c r="X2142" t="s">
        <v>228</v>
      </c>
      <c r="Z2142" t="s">
        <v>229</v>
      </c>
      <c r="AA2142" t="s">
        <v>1901</v>
      </c>
      <c r="AB2142" t="s">
        <v>1091</v>
      </c>
      <c r="AG2142" t="s">
        <v>253</v>
      </c>
    </row>
    <row r="2143" spans="1:35">
      <c r="A2143" t="s">
        <v>1904</v>
      </c>
      <c r="B2143">
        <v>24751322</v>
      </c>
      <c r="C2143" t="s">
        <v>1902</v>
      </c>
      <c r="D2143" t="s">
        <v>1903</v>
      </c>
      <c r="E2143" t="s">
        <v>242</v>
      </c>
      <c r="F2143">
        <v>23</v>
      </c>
      <c r="G2143" t="s">
        <v>227</v>
      </c>
      <c r="H2143">
        <v>19868</v>
      </c>
      <c r="I2143" t="s">
        <v>1827</v>
      </c>
      <c r="J2143" t="s">
        <v>1828</v>
      </c>
      <c r="K2143" t="s">
        <v>1829</v>
      </c>
      <c r="L2143">
        <v>19631021</v>
      </c>
      <c r="M2143" t="s">
        <v>1904</v>
      </c>
      <c r="N2143">
        <v>230000</v>
      </c>
      <c r="Q2143" t="s">
        <v>248</v>
      </c>
      <c r="S2143" t="s">
        <v>249</v>
      </c>
      <c r="T2143" t="s">
        <v>1905</v>
      </c>
      <c r="U2143" t="s">
        <v>227</v>
      </c>
      <c r="V2143" t="s">
        <v>1906</v>
      </c>
      <c r="X2143" t="s">
        <v>228</v>
      </c>
      <c r="Z2143" t="s">
        <v>229</v>
      </c>
      <c r="AB2143" t="s">
        <v>227</v>
      </c>
      <c r="AG2143" t="s">
        <v>253</v>
      </c>
    </row>
    <row r="2144" spans="1:35">
      <c r="A2144" t="s">
        <v>1909</v>
      </c>
      <c r="B2144">
        <v>2454116</v>
      </c>
      <c r="C2144" t="s">
        <v>1907</v>
      </c>
      <c r="D2144" t="s">
        <v>1908</v>
      </c>
      <c r="E2144" t="s">
        <v>242</v>
      </c>
      <c r="F2144">
        <v>23</v>
      </c>
      <c r="G2144" t="s">
        <v>227</v>
      </c>
      <c r="H2144">
        <v>19868</v>
      </c>
      <c r="I2144" t="s">
        <v>1827</v>
      </c>
      <c r="J2144" t="s">
        <v>1828</v>
      </c>
      <c r="K2144" t="s">
        <v>1829</v>
      </c>
      <c r="L2144">
        <v>19610918</v>
      </c>
      <c r="M2144" t="s">
        <v>1909</v>
      </c>
      <c r="N2144">
        <v>230000</v>
      </c>
      <c r="Q2144" t="s">
        <v>248</v>
      </c>
      <c r="S2144" t="s">
        <v>249</v>
      </c>
      <c r="T2144" t="s">
        <v>1910</v>
      </c>
      <c r="U2144" t="s">
        <v>227</v>
      </c>
      <c r="V2144" t="s">
        <v>1911</v>
      </c>
      <c r="X2144" t="s">
        <v>228</v>
      </c>
      <c r="Z2144" t="s">
        <v>229</v>
      </c>
      <c r="AA2144" t="s">
        <v>1912</v>
      </c>
      <c r="AB2144" t="s">
        <v>227</v>
      </c>
      <c r="AF2144" t="s">
        <v>1913</v>
      </c>
      <c r="AG2144" t="s">
        <v>1914</v>
      </c>
      <c r="AH2144" t="s">
        <v>1915</v>
      </c>
      <c r="AI2144" t="s">
        <v>1916</v>
      </c>
    </row>
    <row r="2145" spans="1:35">
      <c r="A2145" t="s">
        <v>11379</v>
      </c>
      <c r="B2145">
        <v>106080520</v>
      </c>
      <c r="C2145" t="s">
        <v>11380</v>
      </c>
      <c r="D2145" t="s">
        <v>11381</v>
      </c>
      <c r="E2145" t="s">
        <v>242</v>
      </c>
      <c r="F2145">
        <v>23</v>
      </c>
      <c r="G2145" t="s">
        <v>227</v>
      </c>
      <c r="H2145">
        <v>19868</v>
      </c>
      <c r="I2145" t="s">
        <v>1827</v>
      </c>
      <c r="J2145" t="s">
        <v>1828</v>
      </c>
      <c r="K2145" t="s">
        <v>1829</v>
      </c>
      <c r="L2145">
        <v>19800528</v>
      </c>
      <c r="M2145" t="s">
        <v>11379</v>
      </c>
      <c r="N2145">
        <v>230000</v>
      </c>
      <c r="Q2145" t="s">
        <v>248</v>
      </c>
      <c r="S2145" t="s">
        <v>249</v>
      </c>
      <c r="T2145" t="s">
        <v>11382</v>
      </c>
      <c r="U2145" t="s">
        <v>227</v>
      </c>
      <c r="V2145" t="s">
        <v>11383</v>
      </c>
      <c r="X2145" t="s">
        <v>228</v>
      </c>
      <c r="Z2145" t="s">
        <v>229</v>
      </c>
      <c r="AA2145" t="s">
        <v>11384</v>
      </c>
      <c r="AF2145" t="s">
        <v>11385</v>
      </c>
      <c r="AG2145" t="s">
        <v>3564</v>
      </c>
      <c r="AH2145" t="s">
        <v>11386</v>
      </c>
      <c r="AI2145" t="s">
        <v>11387</v>
      </c>
    </row>
    <row r="2146" spans="1:35">
      <c r="A2146" t="s">
        <v>1919</v>
      </c>
      <c r="B2146">
        <v>2897531</v>
      </c>
      <c r="C2146" t="s">
        <v>1917</v>
      </c>
      <c r="D2146" t="s">
        <v>1918</v>
      </c>
      <c r="E2146" t="s">
        <v>242</v>
      </c>
      <c r="F2146">
        <v>23</v>
      </c>
      <c r="G2146" t="s">
        <v>227</v>
      </c>
      <c r="H2146">
        <v>19868</v>
      </c>
      <c r="I2146" t="s">
        <v>1827</v>
      </c>
      <c r="J2146" t="s">
        <v>1828</v>
      </c>
      <c r="K2146" t="s">
        <v>1829</v>
      </c>
      <c r="L2146">
        <v>19510918</v>
      </c>
      <c r="M2146" t="s">
        <v>1919</v>
      </c>
      <c r="N2146">
        <v>230000</v>
      </c>
      <c r="O2146" t="s">
        <v>247</v>
      </c>
      <c r="Q2146" t="s">
        <v>248</v>
      </c>
      <c r="S2146" t="s">
        <v>249</v>
      </c>
      <c r="T2146" t="s">
        <v>1920</v>
      </c>
      <c r="U2146" t="s">
        <v>227</v>
      </c>
      <c r="V2146" t="s">
        <v>1921</v>
      </c>
      <c r="X2146" t="s">
        <v>267</v>
      </c>
      <c r="Z2146" t="s">
        <v>229</v>
      </c>
      <c r="AA2146" t="s">
        <v>1922</v>
      </c>
      <c r="AB2146" t="s">
        <v>265</v>
      </c>
      <c r="AF2146" t="s">
        <v>1923</v>
      </c>
      <c r="AG2146" t="s">
        <v>1924</v>
      </c>
      <c r="AH2146" t="s">
        <v>1925</v>
      </c>
      <c r="AI2146" t="s">
        <v>1926</v>
      </c>
    </row>
    <row r="2147" spans="1:35">
      <c r="A2147" t="s">
        <v>1929</v>
      </c>
      <c r="B2147">
        <v>72102921</v>
      </c>
      <c r="C2147" t="s">
        <v>1927</v>
      </c>
      <c r="D2147" t="s">
        <v>1928</v>
      </c>
      <c r="E2147" t="s">
        <v>242</v>
      </c>
      <c r="F2147">
        <v>23</v>
      </c>
      <c r="G2147" t="s">
        <v>227</v>
      </c>
      <c r="H2147">
        <v>19868</v>
      </c>
      <c r="I2147" t="s">
        <v>1827</v>
      </c>
      <c r="J2147" t="s">
        <v>1828</v>
      </c>
      <c r="K2147" t="s">
        <v>1829</v>
      </c>
      <c r="L2147">
        <v>19920630</v>
      </c>
      <c r="M2147" t="s">
        <v>1929</v>
      </c>
      <c r="N2147">
        <v>230000</v>
      </c>
      <c r="Q2147" t="s">
        <v>248</v>
      </c>
      <c r="S2147" t="s">
        <v>249</v>
      </c>
      <c r="T2147" t="s">
        <v>1417</v>
      </c>
      <c r="U2147" t="s">
        <v>227</v>
      </c>
      <c r="V2147" t="s">
        <v>1930</v>
      </c>
      <c r="W2147" t="s">
        <v>1931</v>
      </c>
      <c r="X2147" t="s">
        <v>228</v>
      </c>
      <c r="Z2147" t="s">
        <v>229</v>
      </c>
      <c r="AA2147" t="s">
        <v>1932</v>
      </c>
      <c r="AB2147" t="s">
        <v>227</v>
      </c>
      <c r="AC2147" t="s">
        <v>1933</v>
      </c>
      <c r="AG2147" t="s">
        <v>1934</v>
      </c>
      <c r="AH2147" t="s">
        <v>1935</v>
      </c>
      <c r="AI2147" t="s">
        <v>1936</v>
      </c>
    </row>
    <row r="2148" spans="1:35">
      <c r="A2148" t="s">
        <v>1939</v>
      </c>
      <c r="B2148">
        <v>16847531</v>
      </c>
      <c r="C2148" t="s">
        <v>1937</v>
      </c>
      <c r="D2148" t="s">
        <v>1938</v>
      </c>
      <c r="E2148" t="s">
        <v>242</v>
      </c>
      <c r="F2148">
        <v>23</v>
      </c>
      <c r="G2148" t="s">
        <v>227</v>
      </c>
      <c r="H2148">
        <v>19868</v>
      </c>
      <c r="I2148" t="s">
        <v>1827</v>
      </c>
      <c r="J2148" t="s">
        <v>1828</v>
      </c>
      <c r="K2148" t="s">
        <v>1829</v>
      </c>
      <c r="L2148">
        <v>19690711</v>
      </c>
      <c r="M2148" t="s">
        <v>1939</v>
      </c>
      <c r="N2148">
        <v>230000</v>
      </c>
      <c r="Q2148" t="s">
        <v>248</v>
      </c>
      <c r="S2148" t="s">
        <v>249</v>
      </c>
      <c r="T2148" t="s">
        <v>1940</v>
      </c>
      <c r="U2148" t="s">
        <v>227</v>
      </c>
      <c r="V2148" t="s">
        <v>1941</v>
      </c>
      <c r="X2148" t="s">
        <v>228</v>
      </c>
      <c r="Z2148" t="s">
        <v>229</v>
      </c>
      <c r="AA2148" t="s">
        <v>1942</v>
      </c>
      <c r="AF2148" t="s">
        <v>1943</v>
      </c>
      <c r="AG2148" t="s">
        <v>1944</v>
      </c>
      <c r="AH2148" t="s">
        <v>1945</v>
      </c>
      <c r="AI2148" t="s">
        <v>1946</v>
      </c>
    </row>
    <row r="2149" spans="1:35">
      <c r="A2149" t="s">
        <v>1949</v>
      </c>
      <c r="B2149">
        <v>99326635</v>
      </c>
      <c r="C2149" t="s">
        <v>1947</v>
      </c>
      <c r="D2149" t="s">
        <v>1948</v>
      </c>
      <c r="E2149" t="s">
        <v>242</v>
      </c>
      <c r="F2149">
        <v>23</v>
      </c>
      <c r="G2149" t="s">
        <v>227</v>
      </c>
      <c r="H2149">
        <v>19868</v>
      </c>
      <c r="I2149" t="s">
        <v>1827</v>
      </c>
      <c r="J2149" t="s">
        <v>1828</v>
      </c>
      <c r="K2149" t="s">
        <v>1829</v>
      </c>
      <c r="L2149">
        <v>20030818</v>
      </c>
      <c r="M2149" t="s">
        <v>1949</v>
      </c>
      <c r="N2149">
        <v>230000</v>
      </c>
      <c r="O2149" t="s">
        <v>1950</v>
      </c>
      <c r="Q2149" t="s">
        <v>248</v>
      </c>
      <c r="S2149" t="s">
        <v>249</v>
      </c>
      <c r="T2149" t="s">
        <v>1458</v>
      </c>
      <c r="U2149" t="s">
        <v>227</v>
      </c>
      <c r="V2149" t="s">
        <v>1951</v>
      </c>
      <c r="X2149" t="s">
        <v>228</v>
      </c>
      <c r="Z2149" t="s">
        <v>229</v>
      </c>
      <c r="AA2149" t="s">
        <v>1952</v>
      </c>
      <c r="AG2149" t="s">
        <v>253</v>
      </c>
    </row>
    <row r="2150" spans="1:35">
      <c r="A2150" t="s">
        <v>1955</v>
      </c>
      <c r="B2150">
        <v>2998836</v>
      </c>
      <c r="C2150" t="s">
        <v>1953</v>
      </c>
      <c r="D2150" t="s">
        <v>1954</v>
      </c>
      <c r="E2150" t="s">
        <v>242</v>
      </c>
      <c r="F2150">
        <v>23</v>
      </c>
      <c r="G2150" t="s">
        <v>227</v>
      </c>
      <c r="H2150">
        <v>19868</v>
      </c>
      <c r="I2150" t="s">
        <v>1827</v>
      </c>
      <c r="J2150" t="s">
        <v>1828</v>
      </c>
      <c r="K2150" t="s">
        <v>1829</v>
      </c>
      <c r="L2150">
        <v>19790615</v>
      </c>
      <c r="M2150" t="s">
        <v>1955</v>
      </c>
      <c r="N2150">
        <v>230000</v>
      </c>
      <c r="Q2150" t="s">
        <v>248</v>
      </c>
      <c r="S2150" t="s">
        <v>249</v>
      </c>
      <c r="T2150" t="s">
        <v>1956</v>
      </c>
      <c r="U2150" t="s">
        <v>227</v>
      </c>
      <c r="V2150" t="s">
        <v>1957</v>
      </c>
      <c r="X2150" t="s">
        <v>267</v>
      </c>
      <c r="Z2150" t="s">
        <v>229</v>
      </c>
      <c r="AA2150" t="s">
        <v>1958</v>
      </c>
      <c r="AG2150" t="s">
        <v>1959</v>
      </c>
      <c r="AH2150" t="s">
        <v>1960</v>
      </c>
      <c r="AI2150" t="s">
        <v>1961</v>
      </c>
    </row>
    <row r="2151" spans="1:35">
      <c r="A2151" t="s">
        <v>11388</v>
      </c>
      <c r="B2151">
        <v>102343316</v>
      </c>
      <c r="C2151" t="s">
        <v>11389</v>
      </c>
      <c r="D2151" t="s">
        <v>11390</v>
      </c>
      <c r="E2151" t="s">
        <v>242</v>
      </c>
      <c r="F2151">
        <v>23</v>
      </c>
      <c r="G2151" t="s">
        <v>227</v>
      </c>
      <c r="H2151">
        <v>19868</v>
      </c>
      <c r="I2151" t="s">
        <v>1827</v>
      </c>
      <c r="J2151" t="s">
        <v>1828</v>
      </c>
      <c r="K2151" t="s">
        <v>1829</v>
      </c>
      <c r="L2151">
        <v>20040106</v>
      </c>
      <c r="M2151" t="s">
        <v>11388</v>
      </c>
      <c r="N2151">
        <v>230000</v>
      </c>
      <c r="O2151" t="s">
        <v>2304</v>
      </c>
      <c r="Q2151" t="s">
        <v>248</v>
      </c>
      <c r="S2151" t="s">
        <v>249</v>
      </c>
      <c r="T2151" t="s">
        <v>2305</v>
      </c>
      <c r="U2151" t="s">
        <v>227</v>
      </c>
      <c r="V2151" t="s">
        <v>11391</v>
      </c>
      <c r="X2151" t="s">
        <v>228</v>
      </c>
      <c r="Z2151" t="s">
        <v>229</v>
      </c>
      <c r="AA2151" t="s">
        <v>11392</v>
      </c>
      <c r="AG2151" t="s">
        <v>253</v>
      </c>
    </row>
    <row r="2152" spans="1:35">
      <c r="A2152" t="s">
        <v>11393</v>
      </c>
      <c r="B2152">
        <v>71469734</v>
      </c>
      <c r="C2152" t="s">
        <v>11394</v>
      </c>
      <c r="D2152" t="s">
        <v>11395</v>
      </c>
      <c r="E2152" t="s">
        <v>242</v>
      </c>
      <c r="F2152">
        <v>23</v>
      </c>
      <c r="G2152" t="s">
        <v>227</v>
      </c>
      <c r="H2152">
        <v>19868</v>
      </c>
      <c r="I2152" t="s">
        <v>1827</v>
      </c>
      <c r="J2152" t="s">
        <v>1828</v>
      </c>
      <c r="K2152" t="s">
        <v>1829</v>
      </c>
      <c r="L2152">
        <v>19910923</v>
      </c>
      <c r="M2152" t="s">
        <v>11393</v>
      </c>
      <c r="N2152">
        <v>230000</v>
      </c>
      <c r="Q2152" t="s">
        <v>248</v>
      </c>
      <c r="S2152" t="s">
        <v>249</v>
      </c>
      <c r="T2152" t="s">
        <v>5608</v>
      </c>
      <c r="U2152" t="s">
        <v>227</v>
      </c>
      <c r="V2152" t="s">
        <v>11396</v>
      </c>
      <c r="X2152" t="s">
        <v>228</v>
      </c>
      <c r="Z2152" t="s">
        <v>229</v>
      </c>
      <c r="AA2152" t="s">
        <v>11397</v>
      </c>
      <c r="AB2152" t="s">
        <v>227</v>
      </c>
      <c r="AC2152" t="s">
        <v>249</v>
      </c>
      <c r="AF2152" t="s">
        <v>11398</v>
      </c>
      <c r="AG2152" t="s">
        <v>11399</v>
      </c>
      <c r="AH2152" t="s">
        <v>11400</v>
      </c>
      <c r="AI2152" t="s">
        <v>11401</v>
      </c>
    </row>
    <row r="2153" spans="1:35">
      <c r="A2153" t="s">
        <v>1964</v>
      </c>
      <c r="B2153">
        <v>39438128</v>
      </c>
      <c r="C2153" t="s">
        <v>1962</v>
      </c>
      <c r="D2153" t="s">
        <v>1963</v>
      </c>
      <c r="E2153" t="s">
        <v>242</v>
      </c>
      <c r="F2153">
        <v>23</v>
      </c>
      <c r="G2153" t="s">
        <v>227</v>
      </c>
      <c r="H2153">
        <v>19868</v>
      </c>
      <c r="I2153" t="s">
        <v>1827</v>
      </c>
      <c r="J2153" t="s">
        <v>1828</v>
      </c>
      <c r="K2153" t="s">
        <v>1829</v>
      </c>
      <c r="L2153">
        <v>19960206</v>
      </c>
      <c r="M2153" t="s">
        <v>1964</v>
      </c>
      <c r="N2153">
        <v>230000</v>
      </c>
      <c r="Q2153" t="s">
        <v>248</v>
      </c>
      <c r="S2153" t="s">
        <v>249</v>
      </c>
      <c r="T2153" t="s">
        <v>671</v>
      </c>
      <c r="U2153" t="s">
        <v>227</v>
      </c>
      <c r="V2153" t="s">
        <v>1965</v>
      </c>
      <c r="X2153" t="s">
        <v>228</v>
      </c>
      <c r="Z2153" t="s">
        <v>229</v>
      </c>
      <c r="AA2153" t="s">
        <v>1966</v>
      </c>
      <c r="AB2153" t="s">
        <v>227</v>
      </c>
      <c r="AC2153" t="s">
        <v>1967</v>
      </c>
      <c r="AG2153" t="s">
        <v>253</v>
      </c>
    </row>
    <row r="2154" spans="1:35">
      <c r="A2154" t="s">
        <v>1970</v>
      </c>
      <c r="B2154">
        <v>16847632</v>
      </c>
      <c r="C2154" t="s">
        <v>1968</v>
      </c>
      <c r="D2154" t="s">
        <v>1969</v>
      </c>
      <c r="E2154" t="s">
        <v>242</v>
      </c>
      <c r="F2154">
        <v>23</v>
      </c>
      <c r="G2154" t="s">
        <v>227</v>
      </c>
      <c r="H2154">
        <v>19868</v>
      </c>
      <c r="I2154" t="s">
        <v>1827</v>
      </c>
      <c r="J2154" t="s">
        <v>1828</v>
      </c>
      <c r="K2154" t="s">
        <v>1829</v>
      </c>
      <c r="L2154">
        <v>19830409</v>
      </c>
      <c r="M2154" t="s">
        <v>1970</v>
      </c>
      <c r="N2154">
        <v>230000</v>
      </c>
      <c r="Q2154" t="s">
        <v>248</v>
      </c>
      <c r="S2154" t="s">
        <v>249</v>
      </c>
      <c r="T2154" t="s">
        <v>522</v>
      </c>
      <c r="U2154" t="s">
        <v>227</v>
      </c>
      <c r="V2154" t="s">
        <v>1971</v>
      </c>
      <c r="W2154" t="s">
        <v>1972</v>
      </c>
      <c r="X2154" t="s">
        <v>228</v>
      </c>
      <c r="Z2154" t="s">
        <v>229</v>
      </c>
      <c r="AA2154" t="s">
        <v>1973</v>
      </c>
      <c r="AB2154" t="s">
        <v>1084</v>
      </c>
      <c r="AG2154" t="s">
        <v>527</v>
      </c>
      <c r="AH2154" t="s">
        <v>553</v>
      </c>
      <c r="AI2154" t="s">
        <v>1974</v>
      </c>
    </row>
    <row r="2155" spans="1:35">
      <c r="A2155" t="s">
        <v>1977</v>
      </c>
      <c r="B2155">
        <v>24756832</v>
      </c>
      <c r="C2155" t="s">
        <v>1975</v>
      </c>
      <c r="D2155" t="s">
        <v>1976</v>
      </c>
      <c r="E2155" t="s">
        <v>242</v>
      </c>
      <c r="F2155">
        <v>23</v>
      </c>
      <c r="G2155" t="s">
        <v>227</v>
      </c>
      <c r="H2155">
        <v>19868</v>
      </c>
      <c r="I2155" t="s">
        <v>1827</v>
      </c>
      <c r="J2155" t="s">
        <v>1828</v>
      </c>
      <c r="K2155" t="s">
        <v>1829</v>
      </c>
      <c r="L2155">
        <v>19851201</v>
      </c>
      <c r="M2155" t="s">
        <v>1977</v>
      </c>
      <c r="N2155">
        <v>230000</v>
      </c>
      <c r="Q2155" t="s">
        <v>248</v>
      </c>
      <c r="S2155" t="s">
        <v>249</v>
      </c>
      <c r="T2155" t="s">
        <v>1978</v>
      </c>
      <c r="U2155" t="s">
        <v>227</v>
      </c>
      <c r="V2155" t="s">
        <v>1979</v>
      </c>
      <c r="X2155" t="s">
        <v>228</v>
      </c>
      <c r="Z2155" t="s">
        <v>229</v>
      </c>
      <c r="AA2155" t="s">
        <v>1980</v>
      </c>
      <c r="AB2155" t="s">
        <v>227</v>
      </c>
      <c r="AF2155" t="s">
        <v>1981</v>
      </c>
      <c r="AG2155" t="s">
        <v>1347</v>
      </c>
      <c r="AH2155" t="s">
        <v>1982</v>
      </c>
      <c r="AI2155" t="s">
        <v>1983</v>
      </c>
    </row>
    <row r="2156" spans="1:35">
      <c r="A2156" t="s">
        <v>11402</v>
      </c>
      <c r="B2156">
        <v>104191824</v>
      </c>
      <c r="C2156" t="s">
        <v>11403</v>
      </c>
      <c r="D2156" t="s">
        <v>11404</v>
      </c>
      <c r="E2156" t="s">
        <v>242</v>
      </c>
      <c r="F2156">
        <v>23</v>
      </c>
      <c r="G2156" t="s">
        <v>227</v>
      </c>
      <c r="H2156">
        <v>19868</v>
      </c>
      <c r="I2156" t="s">
        <v>1827</v>
      </c>
      <c r="J2156" t="s">
        <v>1828</v>
      </c>
      <c r="K2156" t="s">
        <v>1829</v>
      </c>
      <c r="L2156">
        <v>19890819</v>
      </c>
      <c r="M2156" t="s">
        <v>11402</v>
      </c>
      <c r="N2156">
        <v>230000</v>
      </c>
      <c r="Q2156" t="s">
        <v>248</v>
      </c>
      <c r="S2156" t="s">
        <v>249</v>
      </c>
      <c r="T2156" t="s">
        <v>11405</v>
      </c>
      <c r="U2156" t="s">
        <v>265</v>
      </c>
      <c r="V2156" t="s">
        <v>11406</v>
      </c>
      <c r="X2156" t="s">
        <v>228</v>
      </c>
      <c r="Z2156" t="s">
        <v>229</v>
      </c>
      <c r="AA2156" t="s">
        <v>11407</v>
      </c>
      <c r="AB2156" t="s">
        <v>265</v>
      </c>
      <c r="AF2156" t="s">
        <v>11408</v>
      </c>
      <c r="AG2156" t="s">
        <v>11409</v>
      </c>
      <c r="AH2156" t="s">
        <v>11410</v>
      </c>
      <c r="AI2156" t="s">
        <v>11411</v>
      </c>
    </row>
    <row r="2157" spans="1:35">
      <c r="A2157" t="s">
        <v>1986</v>
      </c>
      <c r="B2157">
        <v>76642530</v>
      </c>
      <c r="C2157" t="s">
        <v>1984</v>
      </c>
      <c r="D2157" t="s">
        <v>1985</v>
      </c>
      <c r="E2157" t="s">
        <v>242</v>
      </c>
      <c r="F2157">
        <v>23</v>
      </c>
      <c r="G2157" t="s">
        <v>227</v>
      </c>
      <c r="H2157">
        <v>19868</v>
      </c>
      <c r="I2157" t="s">
        <v>1827</v>
      </c>
      <c r="J2157" t="s">
        <v>1828</v>
      </c>
      <c r="K2157" t="s">
        <v>1829</v>
      </c>
      <c r="L2157">
        <v>19581208</v>
      </c>
      <c r="M2157" t="s">
        <v>1986</v>
      </c>
      <c r="N2157">
        <v>230000</v>
      </c>
      <c r="Q2157" t="s">
        <v>248</v>
      </c>
      <c r="S2157" t="s">
        <v>249</v>
      </c>
      <c r="T2157" t="s">
        <v>1987</v>
      </c>
      <c r="U2157" t="s">
        <v>227</v>
      </c>
      <c r="V2157" t="s">
        <v>1988</v>
      </c>
      <c r="X2157" t="s">
        <v>228</v>
      </c>
      <c r="Z2157" t="s">
        <v>229</v>
      </c>
      <c r="AA2157" t="s">
        <v>1989</v>
      </c>
      <c r="AB2157" t="s">
        <v>227</v>
      </c>
      <c r="AF2157" t="s">
        <v>1990</v>
      </c>
      <c r="AG2157" t="s">
        <v>1991</v>
      </c>
      <c r="AH2157" t="s">
        <v>1992</v>
      </c>
      <c r="AI2157" t="s">
        <v>1993</v>
      </c>
    </row>
    <row r="2158" spans="1:35">
      <c r="A2158" t="s">
        <v>11412</v>
      </c>
      <c r="B2158">
        <v>72966737</v>
      </c>
      <c r="C2158" t="s">
        <v>11413</v>
      </c>
      <c r="D2158" t="s">
        <v>11414</v>
      </c>
      <c r="E2158" t="s">
        <v>242</v>
      </c>
      <c r="F2158">
        <v>23</v>
      </c>
      <c r="G2158" t="s">
        <v>227</v>
      </c>
      <c r="H2158">
        <v>19868</v>
      </c>
      <c r="I2158" t="s">
        <v>1827</v>
      </c>
      <c r="J2158" t="s">
        <v>1828</v>
      </c>
      <c r="K2158" t="s">
        <v>1829</v>
      </c>
      <c r="L2158">
        <v>19801223</v>
      </c>
      <c r="M2158" t="s">
        <v>11412</v>
      </c>
      <c r="N2158">
        <v>230000</v>
      </c>
      <c r="Q2158" t="s">
        <v>248</v>
      </c>
      <c r="S2158" t="s">
        <v>249</v>
      </c>
      <c r="T2158" t="s">
        <v>11415</v>
      </c>
      <c r="U2158" t="s">
        <v>227</v>
      </c>
      <c r="V2158" t="s">
        <v>11416</v>
      </c>
      <c r="X2158" t="s">
        <v>267</v>
      </c>
      <c r="Z2158" t="s">
        <v>229</v>
      </c>
      <c r="AA2158" t="s">
        <v>11417</v>
      </c>
      <c r="AB2158" t="s">
        <v>227</v>
      </c>
      <c r="AF2158" t="s">
        <v>11418</v>
      </c>
      <c r="AG2158" t="s">
        <v>11419</v>
      </c>
      <c r="AH2158" t="s">
        <v>11420</v>
      </c>
      <c r="AI2158" t="s">
        <v>11421</v>
      </c>
    </row>
    <row r="2159" spans="1:35">
      <c r="A2159" t="s">
        <v>1996</v>
      </c>
      <c r="B2159">
        <v>24751120</v>
      </c>
      <c r="C2159" t="s">
        <v>1994</v>
      </c>
      <c r="D2159" t="s">
        <v>1995</v>
      </c>
      <c r="E2159" t="s">
        <v>242</v>
      </c>
      <c r="F2159">
        <v>23</v>
      </c>
      <c r="G2159" t="s">
        <v>227</v>
      </c>
      <c r="H2159">
        <v>19868</v>
      </c>
      <c r="I2159" t="s">
        <v>1827</v>
      </c>
      <c r="J2159" t="s">
        <v>1828</v>
      </c>
      <c r="K2159" t="s">
        <v>1829</v>
      </c>
      <c r="L2159">
        <v>19791128</v>
      </c>
      <c r="M2159" t="s">
        <v>1996</v>
      </c>
      <c r="N2159">
        <v>230000</v>
      </c>
      <c r="Q2159" t="s">
        <v>248</v>
      </c>
      <c r="S2159" t="s">
        <v>249</v>
      </c>
      <c r="T2159" t="s">
        <v>1997</v>
      </c>
      <c r="U2159" t="s">
        <v>227</v>
      </c>
      <c r="V2159" t="s">
        <v>1998</v>
      </c>
      <c r="W2159" t="s">
        <v>1999</v>
      </c>
      <c r="X2159" t="s">
        <v>228</v>
      </c>
      <c r="Z2159" t="s">
        <v>229</v>
      </c>
      <c r="AA2159" t="s">
        <v>2000</v>
      </c>
      <c r="AB2159" t="s">
        <v>227</v>
      </c>
      <c r="AF2159" t="s">
        <v>2001</v>
      </c>
      <c r="AG2159" t="s">
        <v>2002</v>
      </c>
      <c r="AH2159" t="s">
        <v>2003</v>
      </c>
      <c r="AI2159" t="s">
        <v>2004</v>
      </c>
    </row>
    <row r="2160" spans="1:35">
      <c r="A2160" t="s">
        <v>2007</v>
      </c>
      <c r="B2160">
        <v>73498031</v>
      </c>
      <c r="C2160" t="s">
        <v>2005</v>
      </c>
      <c r="D2160" t="s">
        <v>2006</v>
      </c>
      <c r="E2160" t="s">
        <v>242</v>
      </c>
      <c r="F2160">
        <v>23</v>
      </c>
      <c r="G2160" t="s">
        <v>227</v>
      </c>
      <c r="H2160">
        <v>19868</v>
      </c>
      <c r="I2160" t="s">
        <v>1827</v>
      </c>
      <c r="J2160" t="s">
        <v>1828</v>
      </c>
      <c r="K2160" t="s">
        <v>1829</v>
      </c>
      <c r="L2160">
        <v>19820715</v>
      </c>
      <c r="M2160" t="s">
        <v>2007</v>
      </c>
      <c r="N2160">
        <v>230000</v>
      </c>
      <c r="Q2160" t="s">
        <v>248</v>
      </c>
      <c r="S2160" t="s">
        <v>249</v>
      </c>
      <c r="T2160" t="s">
        <v>1244</v>
      </c>
      <c r="U2160" t="s">
        <v>227</v>
      </c>
      <c r="V2160" t="s">
        <v>2008</v>
      </c>
      <c r="W2160" t="s">
        <v>2009</v>
      </c>
      <c r="X2160" t="s">
        <v>267</v>
      </c>
      <c r="Z2160" t="s">
        <v>229</v>
      </c>
      <c r="AA2160" t="s">
        <v>2010</v>
      </c>
      <c r="AB2160" t="s">
        <v>439</v>
      </c>
      <c r="AF2160" t="s">
        <v>2011</v>
      </c>
      <c r="AG2160" t="s">
        <v>2012</v>
      </c>
      <c r="AH2160" t="s">
        <v>2013</v>
      </c>
      <c r="AI2160" t="s">
        <v>2014</v>
      </c>
    </row>
    <row r="2161" spans="1:35">
      <c r="A2161" t="s">
        <v>11422</v>
      </c>
      <c r="B2161">
        <v>68206325</v>
      </c>
      <c r="C2161" t="s">
        <v>11423</v>
      </c>
      <c r="D2161" t="s">
        <v>11424</v>
      </c>
      <c r="E2161" t="s">
        <v>242</v>
      </c>
      <c r="F2161">
        <v>23</v>
      </c>
      <c r="G2161" t="s">
        <v>227</v>
      </c>
      <c r="H2161">
        <v>19868</v>
      </c>
      <c r="I2161" t="s">
        <v>1827</v>
      </c>
      <c r="J2161" t="s">
        <v>1828</v>
      </c>
      <c r="K2161" t="s">
        <v>1829</v>
      </c>
      <c r="L2161">
        <v>19701216</v>
      </c>
      <c r="M2161" t="s">
        <v>11422</v>
      </c>
      <c r="N2161">
        <v>230000</v>
      </c>
      <c r="Q2161" t="s">
        <v>248</v>
      </c>
      <c r="S2161" t="s">
        <v>249</v>
      </c>
      <c r="T2161" t="s">
        <v>11425</v>
      </c>
      <c r="U2161" t="s">
        <v>227</v>
      </c>
      <c r="V2161" t="s">
        <v>11426</v>
      </c>
      <c r="W2161" t="s">
        <v>11427</v>
      </c>
      <c r="X2161" t="s">
        <v>228</v>
      </c>
      <c r="Z2161" t="s">
        <v>229</v>
      </c>
      <c r="AA2161" t="s">
        <v>11428</v>
      </c>
      <c r="AF2161" t="s">
        <v>2545</v>
      </c>
      <c r="AG2161" t="s">
        <v>2546</v>
      </c>
      <c r="AH2161" t="s">
        <v>2547</v>
      </c>
      <c r="AI2161" t="s">
        <v>11429</v>
      </c>
    </row>
    <row r="2162" spans="1:35">
      <c r="A2162" t="s">
        <v>2017</v>
      </c>
      <c r="B2162">
        <v>2758931</v>
      </c>
      <c r="C2162" t="s">
        <v>2015</v>
      </c>
      <c r="D2162" t="s">
        <v>2016</v>
      </c>
      <c r="E2162" t="s">
        <v>242</v>
      </c>
      <c r="F2162">
        <v>23</v>
      </c>
      <c r="G2162" t="s">
        <v>227</v>
      </c>
      <c r="H2162">
        <v>19868</v>
      </c>
      <c r="I2162" t="s">
        <v>1827</v>
      </c>
      <c r="J2162" t="s">
        <v>1828</v>
      </c>
      <c r="K2162" t="s">
        <v>1829</v>
      </c>
      <c r="L2162">
        <v>19840917</v>
      </c>
      <c r="M2162" t="s">
        <v>2017</v>
      </c>
      <c r="N2162">
        <v>230000</v>
      </c>
      <c r="Q2162" t="s">
        <v>248</v>
      </c>
      <c r="S2162" t="s">
        <v>249</v>
      </c>
      <c r="T2162" t="s">
        <v>2018</v>
      </c>
      <c r="U2162" t="s">
        <v>227</v>
      </c>
      <c r="V2162" t="s">
        <v>2019</v>
      </c>
      <c r="X2162" t="s">
        <v>228</v>
      </c>
      <c r="Z2162" t="s">
        <v>229</v>
      </c>
      <c r="AA2162" t="s">
        <v>2020</v>
      </c>
      <c r="AB2162" t="s">
        <v>227</v>
      </c>
      <c r="AF2162" t="s">
        <v>2021</v>
      </c>
      <c r="AG2162" t="s">
        <v>2022</v>
      </c>
      <c r="AH2162" t="s">
        <v>2023</v>
      </c>
      <c r="AI2162" t="s">
        <v>2024</v>
      </c>
    </row>
    <row r="2163" spans="1:35">
      <c r="A2163" t="s">
        <v>2027</v>
      </c>
      <c r="B2163">
        <v>58205424</v>
      </c>
      <c r="C2163" t="s">
        <v>2025</v>
      </c>
      <c r="D2163" t="s">
        <v>2026</v>
      </c>
      <c r="E2163" t="s">
        <v>242</v>
      </c>
      <c r="F2163">
        <v>23</v>
      </c>
      <c r="G2163" t="s">
        <v>227</v>
      </c>
      <c r="H2163">
        <v>19868</v>
      </c>
      <c r="I2163" t="s">
        <v>1827</v>
      </c>
      <c r="J2163" t="s">
        <v>1828</v>
      </c>
      <c r="K2163" t="s">
        <v>1829</v>
      </c>
      <c r="L2163">
        <v>20000513</v>
      </c>
      <c r="M2163" t="s">
        <v>2027</v>
      </c>
      <c r="N2163">
        <v>230000</v>
      </c>
      <c r="Q2163" t="s">
        <v>248</v>
      </c>
      <c r="S2163" t="s">
        <v>249</v>
      </c>
      <c r="T2163" t="s">
        <v>2028</v>
      </c>
      <c r="U2163" t="s">
        <v>227</v>
      </c>
      <c r="V2163" t="s">
        <v>2029</v>
      </c>
      <c r="W2163" t="s">
        <v>2030</v>
      </c>
      <c r="X2163" t="s">
        <v>228</v>
      </c>
      <c r="Z2163" t="s">
        <v>229</v>
      </c>
      <c r="AA2163" t="s">
        <v>2031</v>
      </c>
      <c r="AG2163" t="s">
        <v>253</v>
      </c>
    </row>
    <row r="2164" spans="1:35">
      <c r="A2164" t="s">
        <v>2034</v>
      </c>
      <c r="B2164">
        <v>74721425</v>
      </c>
      <c r="C2164" t="s">
        <v>2032</v>
      </c>
      <c r="D2164" t="s">
        <v>2033</v>
      </c>
      <c r="E2164" t="s">
        <v>242</v>
      </c>
      <c r="F2164">
        <v>23</v>
      </c>
      <c r="G2164" t="s">
        <v>227</v>
      </c>
      <c r="H2164">
        <v>19868</v>
      </c>
      <c r="I2164" t="s">
        <v>1827</v>
      </c>
      <c r="J2164" t="s">
        <v>1828</v>
      </c>
      <c r="K2164" t="s">
        <v>1829</v>
      </c>
      <c r="L2164">
        <v>19981012</v>
      </c>
      <c r="M2164" t="s">
        <v>2034</v>
      </c>
      <c r="N2164">
        <v>230000</v>
      </c>
      <c r="Q2164" t="s">
        <v>248</v>
      </c>
      <c r="S2164" t="s">
        <v>249</v>
      </c>
      <c r="T2164" t="s">
        <v>1398</v>
      </c>
      <c r="U2164" t="s">
        <v>227</v>
      </c>
      <c r="V2164" t="s">
        <v>2035</v>
      </c>
      <c r="X2164" t="s">
        <v>228</v>
      </c>
      <c r="Z2164" t="s">
        <v>229</v>
      </c>
      <c r="AA2164" t="s">
        <v>2036</v>
      </c>
      <c r="AG2164" t="s">
        <v>253</v>
      </c>
    </row>
    <row r="2165" spans="1:35">
      <c r="A2165" t="s">
        <v>2039</v>
      </c>
      <c r="B2165">
        <v>16847733</v>
      </c>
      <c r="C2165" t="s">
        <v>2037</v>
      </c>
      <c r="D2165" t="s">
        <v>2038</v>
      </c>
      <c r="E2165" t="s">
        <v>242</v>
      </c>
      <c r="F2165">
        <v>23</v>
      </c>
      <c r="G2165" t="s">
        <v>227</v>
      </c>
      <c r="H2165">
        <v>19868</v>
      </c>
      <c r="I2165" t="s">
        <v>1827</v>
      </c>
      <c r="J2165" t="s">
        <v>1828</v>
      </c>
      <c r="K2165" t="s">
        <v>1829</v>
      </c>
      <c r="L2165">
        <v>19470428</v>
      </c>
      <c r="M2165" t="s">
        <v>2039</v>
      </c>
      <c r="N2165">
        <v>230000</v>
      </c>
      <c r="O2165" t="s">
        <v>247</v>
      </c>
      <c r="Q2165" t="s">
        <v>248</v>
      </c>
      <c r="S2165" t="s">
        <v>249</v>
      </c>
      <c r="T2165" t="s">
        <v>2040</v>
      </c>
      <c r="U2165" t="s">
        <v>227</v>
      </c>
      <c r="V2165" t="s">
        <v>2041</v>
      </c>
      <c r="X2165" t="s">
        <v>228</v>
      </c>
      <c r="Z2165" t="s">
        <v>229</v>
      </c>
      <c r="AA2165" t="s">
        <v>2042</v>
      </c>
      <c r="AB2165" t="s">
        <v>227</v>
      </c>
      <c r="AG2165" t="s">
        <v>253</v>
      </c>
    </row>
    <row r="2166" spans="1:35">
      <c r="A2166" t="s">
        <v>2045</v>
      </c>
      <c r="B2166">
        <v>50751927</v>
      </c>
      <c r="C2166" t="s">
        <v>2043</v>
      </c>
      <c r="D2166" t="s">
        <v>2044</v>
      </c>
      <c r="E2166" t="s">
        <v>242</v>
      </c>
      <c r="F2166">
        <v>23</v>
      </c>
      <c r="G2166" t="s">
        <v>227</v>
      </c>
      <c r="H2166">
        <v>19868</v>
      </c>
      <c r="I2166" t="s">
        <v>1827</v>
      </c>
      <c r="J2166" t="s">
        <v>1828</v>
      </c>
      <c r="K2166" t="s">
        <v>1829</v>
      </c>
      <c r="L2166">
        <v>19990808</v>
      </c>
      <c r="M2166" t="s">
        <v>2045</v>
      </c>
      <c r="N2166">
        <v>230000</v>
      </c>
      <c r="Q2166" t="s">
        <v>248</v>
      </c>
      <c r="S2166" t="s">
        <v>249</v>
      </c>
      <c r="T2166" t="s">
        <v>2046</v>
      </c>
      <c r="U2166" t="s">
        <v>227</v>
      </c>
      <c r="V2166" t="s">
        <v>2047</v>
      </c>
      <c r="X2166" t="s">
        <v>228</v>
      </c>
      <c r="Z2166" t="s">
        <v>229</v>
      </c>
      <c r="AA2166" t="s">
        <v>2048</v>
      </c>
      <c r="AB2166" t="s">
        <v>227</v>
      </c>
      <c r="AG2166" t="s">
        <v>253</v>
      </c>
    </row>
    <row r="2167" spans="1:35">
      <c r="A2167" t="s">
        <v>2051</v>
      </c>
      <c r="B2167">
        <v>73884030</v>
      </c>
      <c r="C2167" t="s">
        <v>2049</v>
      </c>
      <c r="D2167" t="s">
        <v>2050</v>
      </c>
      <c r="E2167" t="s">
        <v>242</v>
      </c>
      <c r="F2167">
        <v>23</v>
      </c>
      <c r="G2167" t="s">
        <v>227</v>
      </c>
      <c r="H2167">
        <v>19868</v>
      </c>
      <c r="I2167" t="s">
        <v>1827</v>
      </c>
      <c r="J2167" t="s">
        <v>1828</v>
      </c>
      <c r="K2167" t="s">
        <v>1829</v>
      </c>
      <c r="L2167">
        <v>19880314</v>
      </c>
      <c r="M2167" t="s">
        <v>2051</v>
      </c>
      <c r="N2167">
        <v>230000</v>
      </c>
      <c r="Q2167" t="s">
        <v>248</v>
      </c>
      <c r="S2167" t="s">
        <v>249</v>
      </c>
      <c r="T2167" t="s">
        <v>2052</v>
      </c>
      <c r="U2167" t="s">
        <v>227</v>
      </c>
      <c r="V2167" t="s">
        <v>2053</v>
      </c>
      <c r="W2167" t="s">
        <v>2054</v>
      </c>
      <c r="X2167" t="s">
        <v>267</v>
      </c>
      <c r="Z2167" t="s">
        <v>229</v>
      </c>
      <c r="AA2167" t="s">
        <v>2055</v>
      </c>
      <c r="AB2167" t="s">
        <v>2056</v>
      </c>
      <c r="AG2167" t="s">
        <v>2057</v>
      </c>
      <c r="AH2167" t="s">
        <v>2058</v>
      </c>
      <c r="AI2167" t="s">
        <v>2059</v>
      </c>
    </row>
    <row r="2168" spans="1:35">
      <c r="A2168" t="s">
        <v>2062</v>
      </c>
      <c r="B2168">
        <v>97574941</v>
      </c>
      <c r="C2168" t="s">
        <v>2060</v>
      </c>
      <c r="D2168" t="s">
        <v>2061</v>
      </c>
      <c r="E2168" t="s">
        <v>262</v>
      </c>
      <c r="F2168">
        <v>23</v>
      </c>
      <c r="G2168" t="s">
        <v>227</v>
      </c>
      <c r="H2168">
        <v>19868</v>
      </c>
      <c r="I2168" t="s">
        <v>1827</v>
      </c>
      <c r="J2168" t="s">
        <v>1828</v>
      </c>
      <c r="K2168" t="s">
        <v>1829</v>
      </c>
      <c r="L2168">
        <v>20040210</v>
      </c>
      <c r="M2168" t="s">
        <v>2062</v>
      </c>
      <c r="N2168">
        <v>230000</v>
      </c>
      <c r="O2168" t="s">
        <v>2063</v>
      </c>
      <c r="Q2168" t="s">
        <v>248</v>
      </c>
      <c r="S2168" t="s">
        <v>249</v>
      </c>
      <c r="T2168" t="s">
        <v>396</v>
      </c>
      <c r="U2168" t="s">
        <v>227</v>
      </c>
      <c r="V2168" t="s">
        <v>2064</v>
      </c>
      <c r="X2168" t="s">
        <v>228</v>
      </c>
      <c r="Z2168" t="s">
        <v>229</v>
      </c>
      <c r="AA2168" t="s">
        <v>2065</v>
      </c>
      <c r="AG2168" t="s">
        <v>253</v>
      </c>
    </row>
    <row r="2169" spans="1:35">
      <c r="A2169" t="s">
        <v>2068</v>
      </c>
      <c r="B2169">
        <v>96427634</v>
      </c>
      <c r="C2169" t="s">
        <v>2066</v>
      </c>
      <c r="D2169" t="s">
        <v>2067</v>
      </c>
      <c r="E2169" t="s">
        <v>242</v>
      </c>
      <c r="F2169">
        <v>23</v>
      </c>
      <c r="G2169" t="s">
        <v>227</v>
      </c>
      <c r="H2169">
        <v>19868</v>
      </c>
      <c r="I2169" t="s">
        <v>1827</v>
      </c>
      <c r="J2169" t="s">
        <v>1828</v>
      </c>
      <c r="K2169" t="s">
        <v>1829</v>
      </c>
      <c r="L2169">
        <v>19961003</v>
      </c>
      <c r="M2169" t="s">
        <v>2068</v>
      </c>
      <c r="N2169">
        <v>230000</v>
      </c>
      <c r="Q2169" t="s">
        <v>248</v>
      </c>
      <c r="S2169" t="s">
        <v>249</v>
      </c>
      <c r="T2169" t="s">
        <v>2069</v>
      </c>
      <c r="U2169" t="s">
        <v>227</v>
      </c>
      <c r="V2169" t="s">
        <v>2070</v>
      </c>
      <c r="X2169" t="s">
        <v>228</v>
      </c>
      <c r="Z2169" t="s">
        <v>229</v>
      </c>
      <c r="AA2169" t="s">
        <v>2071</v>
      </c>
      <c r="AB2169" t="s">
        <v>227</v>
      </c>
      <c r="AG2169" t="s">
        <v>253</v>
      </c>
    </row>
    <row r="2170" spans="1:35">
      <c r="A2170" t="s">
        <v>2074</v>
      </c>
      <c r="B2170">
        <v>85003925</v>
      </c>
      <c r="C2170" t="s">
        <v>2072</v>
      </c>
      <c r="D2170" t="s">
        <v>2073</v>
      </c>
      <c r="E2170" t="s">
        <v>262</v>
      </c>
      <c r="F2170">
        <v>23</v>
      </c>
      <c r="G2170" t="s">
        <v>227</v>
      </c>
      <c r="H2170">
        <v>19868</v>
      </c>
      <c r="I2170" t="s">
        <v>1827</v>
      </c>
      <c r="J2170" t="s">
        <v>1828</v>
      </c>
      <c r="K2170" t="s">
        <v>1829</v>
      </c>
      <c r="L2170">
        <v>20020424</v>
      </c>
      <c r="M2170" t="s">
        <v>2074</v>
      </c>
      <c r="N2170">
        <v>230000</v>
      </c>
      <c r="O2170" t="s">
        <v>2075</v>
      </c>
      <c r="Q2170" t="s">
        <v>248</v>
      </c>
      <c r="S2170" t="s">
        <v>249</v>
      </c>
      <c r="T2170" t="s">
        <v>2076</v>
      </c>
      <c r="U2170" t="s">
        <v>227</v>
      </c>
      <c r="V2170" t="s">
        <v>2077</v>
      </c>
      <c r="X2170" t="s">
        <v>228</v>
      </c>
      <c r="Z2170" t="s">
        <v>229</v>
      </c>
      <c r="AA2170" t="s">
        <v>2078</v>
      </c>
      <c r="AG2170" t="s">
        <v>253</v>
      </c>
    </row>
    <row r="2171" spans="1:35">
      <c r="A2171" t="s">
        <v>11430</v>
      </c>
      <c r="B2171">
        <v>72092929</v>
      </c>
      <c r="C2171" t="s">
        <v>11431</v>
      </c>
      <c r="D2171" t="s">
        <v>11432</v>
      </c>
      <c r="E2171" t="s">
        <v>242</v>
      </c>
      <c r="F2171">
        <v>23</v>
      </c>
      <c r="G2171" t="s">
        <v>227</v>
      </c>
      <c r="H2171">
        <v>19868</v>
      </c>
      <c r="I2171" t="s">
        <v>1827</v>
      </c>
      <c r="J2171" t="s">
        <v>1828</v>
      </c>
      <c r="K2171" t="s">
        <v>1829</v>
      </c>
      <c r="L2171">
        <v>19930324</v>
      </c>
      <c r="M2171" t="s">
        <v>11430</v>
      </c>
      <c r="N2171">
        <v>230000</v>
      </c>
      <c r="Q2171" t="s">
        <v>248</v>
      </c>
      <c r="S2171" t="s">
        <v>249</v>
      </c>
      <c r="T2171" t="s">
        <v>11433</v>
      </c>
      <c r="U2171" t="s">
        <v>227</v>
      </c>
      <c r="V2171" t="s">
        <v>11434</v>
      </c>
      <c r="W2171" t="s">
        <v>11435</v>
      </c>
      <c r="X2171" t="s">
        <v>228</v>
      </c>
      <c r="Z2171" t="s">
        <v>229</v>
      </c>
      <c r="AA2171" t="s">
        <v>11436</v>
      </c>
      <c r="AB2171" t="s">
        <v>265</v>
      </c>
      <c r="AC2171" t="s">
        <v>11437</v>
      </c>
      <c r="AG2171" t="s">
        <v>11438</v>
      </c>
      <c r="AH2171" t="s">
        <v>11439</v>
      </c>
      <c r="AI2171" t="s">
        <v>11440</v>
      </c>
    </row>
    <row r="2172" spans="1:35">
      <c r="A2172" t="s">
        <v>11441</v>
      </c>
      <c r="B2172">
        <v>56941025</v>
      </c>
      <c r="C2172" t="s">
        <v>11442</v>
      </c>
      <c r="D2172" t="s">
        <v>11443</v>
      </c>
      <c r="E2172" t="s">
        <v>262</v>
      </c>
      <c r="F2172">
        <v>23</v>
      </c>
      <c r="G2172" t="s">
        <v>227</v>
      </c>
      <c r="H2172">
        <v>19868</v>
      </c>
      <c r="I2172" t="s">
        <v>1827</v>
      </c>
      <c r="J2172" t="s">
        <v>1828</v>
      </c>
      <c r="K2172" t="s">
        <v>1829</v>
      </c>
      <c r="L2172">
        <v>19700718</v>
      </c>
      <c r="M2172" t="s">
        <v>11441</v>
      </c>
      <c r="N2172">
        <v>230000</v>
      </c>
      <c r="Q2172" t="s">
        <v>248</v>
      </c>
      <c r="S2172" t="s">
        <v>249</v>
      </c>
      <c r="T2172" t="s">
        <v>3723</v>
      </c>
      <c r="U2172" t="s">
        <v>227</v>
      </c>
      <c r="V2172" t="s">
        <v>11444</v>
      </c>
      <c r="X2172" t="s">
        <v>228</v>
      </c>
      <c r="Z2172" t="s">
        <v>229</v>
      </c>
      <c r="AA2172" t="s">
        <v>11445</v>
      </c>
      <c r="AB2172" t="s">
        <v>227</v>
      </c>
      <c r="AG2172" t="s">
        <v>253</v>
      </c>
    </row>
    <row r="2173" spans="1:35">
      <c r="A2173" t="s">
        <v>2081</v>
      </c>
      <c r="B2173">
        <v>98341631</v>
      </c>
      <c r="C2173" t="s">
        <v>2079</v>
      </c>
      <c r="D2173" t="s">
        <v>2080</v>
      </c>
      <c r="E2173" t="s">
        <v>242</v>
      </c>
      <c r="F2173">
        <v>23</v>
      </c>
      <c r="G2173" t="s">
        <v>227</v>
      </c>
      <c r="H2173">
        <v>19868</v>
      </c>
      <c r="I2173" t="s">
        <v>1827</v>
      </c>
      <c r="J2173" t="s">
        <v>1828</v>
      </c>
      <c r="K2173" t="s">
        <v>1829</v>
      </c>
      <c r="L2173">
        <v>20030508</v>
      </c>
      <c r="M2173" t="s">
        <v>2081</v>
      </c>
      <c r="N2173">
        <v>230000</v>
      </c>
      <c r="O2173" t="s">
        <v>2082</v>
      </c>
      <c r="Q2173" t="s">
        <v>248</v>
      </c>
      <c r="S2173" t="s">
        <v>249</v>
      </c>
      <c r="T2173" t="s">
        <v>2083</v>
      </c>
      <c r="U2173" t="s">
        <v>227</v>
      </c>
      <c r="V2173" t="s">
        <v>2084</v>
      </c>
      <c r="W2173" t="s">
        <v>2085</v>
      </c>
      <c r="X2173" t="s">
        <v>228</v>
      </c>
      <c r="Z2173" t="s">
        <v>229</v>
      </c>
      <c r="AA2173" t="s">
        <v>2086</v>
      </c>
      <c r="AG2173" t="s">
        <v>253</v>
      </c>
    </row>
    <row r="2174" spans="1:35">
      <c r="A2174" t="s">
        <v>2089</v>
      </c>
      <c r="B2174">
        <v>58205828</v>
      </c>
      <c r="C2174" t="s">
        <v>2087</v>
      </c>
      <c r="D2174" t="s">
        <v>2088</v>
      </c>
      <c r="E2174" t="s">
        <v>242</v>
      </c>
      <c r="F2174">
        <v>23</v>
      </c>
      <c r="G2174" t="s">
        <v>227</v>
      </c>
      <c r="H2174">
        <v>19868</v>
      </c>
      <c r="I2174" t="s">
        <v>1827</v>
      </c>
      <c r="J2174" t="s">
        <v>1828</v>
      </c>
      <c r="K2174" t="s">
        <v>1829</v>
      </c>
      <c r="L2174">
        <v>19590812</v>
      </c>
      <c r="M2174" t="s">
        <v>2089</v>
      </c>
      <c r="N2174">
        <v>230000</v>
      </c>
      <c r="Q2174" t="s">
        <v>248</v>
      </c>
      <c r="S2174" t="s">
        <v>249</v>
      </c>
      <c r="T2174" t="s">
        <v>2090</v>
      </c>
      <c r="U2174" t="s">
        <v>227</v>
      </c>
      <c r="V2174" t="s">
        <v>2091</v>
      </c>
      <c r="W2174" t="s">
        <v>2092</v>
      </c>
      <c r="X2174" t="s">
        <v>228</v>
      </c>
      <c r="Z2174" t="s">
        <v>229</v>
      </c>
      <c r="AA2174" t="s">
        <v>2093</v>
      </c>
      <c r="AB2174" t="s">
        <v>227</v>
      </c>
      <c r="AF2174" t="s">
        <v>2094</v>
      </c>
      <c r="AG2174" t="s">
        <v>1139</v>
      </c>
      <c r="AH2174" t="s">
        <v>2095</v>
      </c>
      <c r="AI2174" t="s">
        <v>2096</v>
      </c>
    </row>
    <row r="2175" spans="1:35">
      <c r="A2175" t="s">
        <v>2099</v>
      </c>
      <c r="B2175">
        <v>85771533</v>
      </c>
      <c r="C2175" t="s">
        <v>2097</v>
      </c>
      <c r="D2175" t="s">
        <v>2098</v>
      </c>
      <c r="E2175" t="s">
        <v>242</v>
      </c>
      <c r="F2175">
        <v>23</v>
      </c>
      <c r="G2175" t="s">
        <v>227</v>
      </c>
      <c r="H2175">
        <v>19868</v>
      </c>
      <c r="I2175" t="s">
        <v>1827</v>
      </c>
      <c r="J2175" t="s">
        <v>1828</v>
      </c>
      <c r="K2175" t="s">
        <v>1829</v>
      </c>
      <c r="L2175">
        <v>19741227</v>
      </c>
      <c r="M2175" t="s">
        <v>2099</v>
      </c>
      <c r="N2175">
        <v>230000</v>
      </c>
      <c r="Q2175" t="s">
        <v>248</v>
      </c>
      <c r="S2175" t="s">
        <v>249</v>
      </c>
      <c r="T2175" t="s">
        <v>2100</v>
      </c>
      <c r="U2175" t="s">
        <v>227</v>
      </c>
      <c r="V2175" t="s">
        <v>2101</v>
      </c>
      <c r="W2175" t="s">
        <v>2102</v>
      </c>
      <c r="X2175" t="s">
        <v>228</v>
      </c>
      <c r="Z2175" t="s">
        <v>229</v>
      </c>
      <c r="AB2175" t="s">
        <v>227</v>
      </c>
      <c r="AG2175" t="s">
        <v>253</v>
      </c>
    </row>
    <row r="2176" spans="1:35">
      <c r="A2176" t="s">
        <v>2105</v>
      </c>
      <c r="B2176">
        <v>85524832</v>
      </c>
      <c r="C2176" t="s">
        <v>2103</v>
      </c>
      <c r="D2176" t="s">
        <v>2104</v>
      </c>
      <c r="E2176" t="s">
        <v>242</v>
      </c>
      <c r="F2176">
        <v>23</v>
      </c>
      <c r="G2176" t="s">
        <v>227</v>
      </c>
      <c r="H2176">
        <v>19868</v>
      </c>
      <c r="I2176" t="s">
        <v>1827</v>
      </c>
      <c r="J2176" t="s">
        <v>1828</v>
      </c>
      <c r="K2176" t="s">
        <v>1829</v>
      </c>
      <c r="L2176">
        <v>19491001</v>
      </c>
      <c r="M2176" t="s">
        <v>2105</v>
      </c>
      <c r="N2176">
        <v>230000</v>
      </c>
      <c r="Q2176" t="s">
        <v>248</v>
      </c>
      <c r="S2176" t="s">
        <v>249</v>
      </c>
      <c r="T2176" t="s">
        <v>2106</v>
      </c>
      <c r="U2176" t="s">
        <v>227</v>
      </c>
      <c r="V2176" t="s">
        <v>2107</v>
      </c>
      <c r="X2176" t="s">
        <v>228</v>
      </c>
      <c r="Z2176" t="s">
        <v>229</v>
      </c>
      <c r="AA2176" t="s">
        <v>2108</v>
      </c>
      <c r="AB2176" t="s">
        <v>227</v>
      </c>
      <c r="AG2176" t="s">
        <v>253</v>
      </c>
    </row>
    <row r="2177" spans="1:35">
      <c r="A2177" t="s">
        <v>2111</v>
      </c>
      <c r="B2177">
        <v>10540818</v>
      </c>
      <c r="C2177" t="s">
        <v>2109</v>
      </c>
      <c r="D2177" t="s">
        <v>2110</v>
      </c>
      <c r="E2177" t="s">
        <v>242</v>
      </c>
      <c r="F2177">
        <v>23</v>
      </c>
      <c r="G2177" t="s">
        <v>227</v>
      </c>
      <c r="H2177">
        <v>19868</v>
      </c>
      <c r="I2177" t="s">
        <v>1827</v>
      </c>
      <c r="J2177" t="s">
        <v>1828</v>
      </c>
      <c r="K2177" t="s">
        <v>1829</v>
      </c>
      <c r="L2177">
        <v>19820429</v>
      </c>
      <c r="M2177" t="s">
        <v>2111</v>
      </c>
      <c r="N2177">
        <v>230000</v>
      </c>
      <c r="Q2177" t="s">
        <v>248</v>
      </c>
      <c r="S2177" t="s">
        <v>249</v>
      </c>
      <c r="T2177" t="s">
        <v>2112</v>
      </c>
      <c r="U2177" t="s">
        <v>227</v>
      </c>
      <c r="V2177" t="s">
        <v>2113</v>
      </c>
      <c r="X2177" t="s">
        <v>228</v>
      </c>
      <c r="Z2177" t="s">
        <v>229</v>
      </c>
      <c r="AA2177" t="s">
        <v>2114</v>
      </c>
      <c r="AB2177" t="s">
        <v>962</v>
      </c>
      <c r="AG2177" t="s">
        <v>253</v>
      </c>
    </row>
    <row r="2178" spans="1:35">
      <c r="A2178" t="s">
        <v>2117</v>
      </c>
      <c r="B2178">
        <v>72902929</v>
      </c>
      <c r="C2178" t="s">
        <v>2115</v>
      </c>
      <c r="D2178" t="s">
        <v>2116</v>
      </c>
      <c r="E2178" t="s">
        <v>242</v>
      </c>
      <c r="F2178">
        <v>23</v>
      </c>
      <c r="G2178" t="s">
        <v>227</v>
      </c>
      <c r="H2178">
        <v>19868</v>
      </c>
      <c r="I2178" t="s">
        <v>1827</v>
      </c>
      <c r="J2178" t="s">
        <v>1828</v>
      </c>
      <c r="K2178" t="s">
        <v>1829</v>
      </c>
      <c r="L2178">
        <v>19670308</v>
      </c>
      <c r="M2178" t="s">
        <v>2117</v>
      </c>
      <c r="N2178">
        <v>230000</v>
      </c>
      <c r="Q2178" t="s">
        <v>248</v>
      </c>
      <c r="S2178" t="s">
        <v>249</v>
      </c>
      <c r="T2178" t="s">
        <v>2118</v>
      </c>
      <c r="U2178" t="s">
        <v>227</v>
      </c>
      <c r="V2178" t="s">
        <v>2119</v>
      </c>
      <c r="W2178" t="s">
        <v>2120</v>
      </c>
      <c r="X2178" t="s">
        <v>228</v>
      </c>
      <c r="Z2178" t="s">
        <v>229</v>
      </c>
      <c r="AA2178" t="s">
        <v>2121</v>
      </c>
      <c r="AF2178" t="s">
        <v>2122</v>
      </c>
      <c r="AG2178" t="s">
        <v>495</v>
      </c>
      <c r="AH2178" t="s">
        <v>2123</v>
      </c>
      <c r="AI2178" t="s">
        <v>2124</v>
      </c>
    </row>
    <row r="2179" spans="1:35">
      <c r="A2179" t="s">
        <v>2127</v>
      </c>
      <c r="B2179">
        <v>24828428</v>
      </c>
      <c r="C2179" t="s">
        <v>2125</v>
      </c>
      <c r="D2179" t="s">
        <v>2126</v>
      </c>
      <c r="E2179" t="s">
        <v>262</v>
      </c>
      <c r="F2179">
        <v>23</v>
      </c>
      <c r="G2179" t="s">
        <v>227</v>
      </c>
      <c r="H2179">
        <v>19868</v>
      </c>
      <c r="I2179" t="s">
        <v>1827</v>
      </c>
      <c r="J2179" t="s">
        <v>1828</v>
      </c>
      <c r="K2179" t="s">
        <v>1829</v>
      </c>
      <c r="L2179">
        <v>19770622</v>
      </c>
      <c r="M2179" t="s">
        <v>2127</v>
      </c>
      <c r="N2179">
        <v>230000</v>
      </c>
      <c r="Q2179" t="s">
        <v>248</v>
      </c>
      <c r="S2179" t="s">
        <v>249</v>
      </c>
      <c r="T2179" t="s">
        <v>2128</v>
      </c>
      <c r="U2179" t="s">
        <v>227</v>
      </c>
      <c r="V2179" t="s">
        <v>2129</v>
      </c>
      <c r="W2179" t="s">
        <v>2130</v>
      </c>
      <c r="X2179" t="s">
        <v>228</v>
      </c>
      <c r="Z2179" t="s">
        <v>229</v>
      </c>
      <c r="AA2179" t="s">
        <v>2131</v>
      </c>
      <c r="AB2179" t="s">
        <v>227</v>
      </c>
      <c r="AF2179" t="s">
        <v>2132</v>
      </c>
      <c r="AG2179" t="s">
        <v>2131</v>
      </c>
      <c r="AH2179" t="s">
        <v>2133</v>
      </c>
      <c r="AI2179" t="s">
        <v>2134</v>
      </c>
    </row>
    <row r="2180" spans="1:35">
      <c r="A2180" t="s">
        <v>2137</v>
      </c>
      <c r="B2180">
        <v>92089634</v>
      </c>
      <c r="C2180" t="s">
        <v>2135</v>
      </c>
      <c r="D2180" t="s">
        <v>2136</v>
      </c>
      <c r="E2180" t="s">
        <v>262</v>
      </c>
      <c r="F2180">
        <v>23</v>
      </c>
      <c r="G2180" t="s">
        <v>227</v>
      </c>
      <c r="H2180">
        <v>19868</v>
      </c>
      <c r="I2180" t="s">
        <v>1827</v>
      </c>
      <c r="J2180" t="s">
        <v>1828</v>
      </c>
      <c r="K2180" t="s">
        <v>1829</v>
      </c>
      <c r="L2180">
        <v>20010405</v>
      </c>
      <c r="M2180" t="s">
        <v>2137</v>
      </c>
      <c r="N2180">
        <v>230000</v>
      </c>
      <c r="O2180" t="s">
        <v>2138</v>
      </c>
      <c r="Q2180" t="s">
        <v>248</v>
      </c>
      <c r="S2180" t="s">
        <v>249</v>
      </c>
      <c r="T2180" t="s">
        <v>601</v>
      </c>
      <c r="U2180" t="s">
        <v>227</v>
      </c>
      <c r="V2180" t="s">
        <v>2139</v>
      </c>
      <c r="X2180" t="s">
        <v>228</v>
      </c>
      <c r="Z2180" t="s">
        <v>229</v>
      </c>
      <c r="AA2180" t="s">
        <v>2140</v>
      </c>
      <c r="AG2180" t="s">
        <v>253</v>
      </c>
    </row>
    <row r="2181" spans="1:35">
      <c r="A2181" t="s">
        <v>11446</v>
      </c>
      <c r="B2181">
        <v>105449730</v>
      </c>
      <c r="C2181" t="s">
        <v>11447</v>
      </c>
      <c r="D2181" t="s">
        <v>11448</v>
      </c>
      <c r="E2181" t="s">
        <v>262</v>
      </c>
      <c r="F2181">
        <v>23</v>
      </c>
      <c r="G2181" t="s">
        <v>227</v>
      </c>
      <c r="H2181">
        <v>19868</v>
      </c>
      <c r="I2181" t="s">
        <v>1827</v>
      </c>
      <c r="J2181" t="s">
        <v>1828</v>
      </c>
      <c r="K2181" t="s">
        <v>1829</v>
      </c>
      <c r="L2181">
        <v>20031020</v>
      </c>
      <c r="M2181" t="s">
        <v>11446</v>
      </c>
      <c r="N2181">
        <v>230000</v>
      </c>
      <c r="O2181" t="s">
        <v>11449</v>
      </c>
      <c r="Q2181" t="s">
        <v>248</v>
      </c>
      <c r="S2181" t="s">
        <v>249</v>
      </c>
      <c r="T2181" t="s">
        <v>1375</v>
      </c>
      <c r="U2181" t="s">
        <v>227</v>
      </c>
      <c r="V2181" t="s">
        <v>11450</v>
      </c>
      <c r="X2181" t="s">
        <v>228</v>
      </c>
      <c r="Z2181" t="s">
        <v>229</v>
      </c>
      <c r="AA2181" t="s">
        <v>11451</v>
      </c>
      <c r="AG2181" t="s">
        <v>253</v>
      </c>
    </row>
    <row r="2182" spans="1:35">
      <c r="A2182" t="s">
        <v>2143</v>
      </c>
      <c r="B2182">
        <v>61433825</v>
      </c>
      <c r="C2182" t="s">
        <v>2141</v>
      </c>
      <c r="D2182" t="s">
        <v>2142</v>
      </c>
      <c r="E2182" t="s">
        <v>242</v>
      </c>
      <c r="F2182">
        <v>23</v>
      </c>
      <c r="G2182" t="s">
        <v>227</v>
      </c>
      <c r="H2182">
        <v>19868</v>
      </c>
      <c r="I2182" t="s">
        <v>1827</v>
      </c>
      <c r="J2182" t="s">
        <v>1828</v>
      </c>
      <c r="K2182" t="s">
        <v>1829</v>
      </c>
      <c r="L2182">
        <v>19851203</v>
      </c>
      <c r="M2182" t="s">
        <v>2143</v>
      </c>
      <c r="N2182">
        <v>230000</v>
      </c>
      <c r="Q2182" t="s">
        <v>248</v>
      </c>
      <c r="S2182" t="s">
        <v>249</v>
      </c>
      <c r="T2182" t="s">
        <v>287</v>
      </c>
      <c r="U2182" t="s">
        <v>227</v>
      </c>
      <c r="V2182" t="s">
        <v>2144</v>
      </c>
      <c r="W2182" t="s">
        <v>2145</v>
      </c>
      <c r="X2182" t="s">
        <v>228</v>
      </c>
      <c r="Z2182" t="s">
        <v>229</v>
      </c>
      <c r="AA2182" t="s">
        <v>2146</v>
      </c>
      <c r="AB2182" t="s">
        <v>2147</v>
      </c>
      <c r="AF2182" t="s">
        <v>2148</v>
      </c>
      <c r="AG2182" t="s">
        <v>2149</v>
      </c>
      <c r="AH2182" t="s">
        <v>2150</v>
      </c>
      <c r="AI2182" t="s">
        <v>2151</v>
      </c>
    </row>
    <row r="2183" spans="1:35">
      <c r="A2183" t="s">
        <v>2154</v>
      </c>
      <c r="B2183">
        <v>36880530</v>
      </c>
      <c r="C2183" t="s">
        <v>2152</v>
      </c>
      <c r="D2183" t="s">
        <v>2153</v>
      </c>
      <c r="E2183" t="s">
        <v>242</v>
      </c>
      <c r="F2183">
        <v>23</v>
      </c>
      <c r="G2183" t="s">
        <v>227</v>
      </c>
      <c r="H2183">
        <v>19868</v>
      </c>
      <c r="I2183" t="s">
        <v>1827</v>
      </c>
      <c r="J2183" t="s">
        <v>1828</v>
      </c>
      <c r="K2183" t="s">
        <v>1829</v>
      </c>
      <c r="L2183">
        <v>19830718</v>
      </c>
      <c r="M2183" t="s">
        <v>2154</v>
      </c>
      <c r="N2183">
        <v>230000</v>
      </c>
      <c r="Q2183" t="s">
        <v>248</v>
      </c>
      <c r="S2183" t="s">
        <v>249</v>
      </c>
      <c r="T2183" t="s">
        <v>2155</v>
      </c>
      <c r="U2183" t="s">
        <v>227</v>
      </c>
      <c r="V2183" t="s">
        <v>2156</v>
      </c>
      <c r="X2183" t="s">
        <v>267</v>
      </c>
      <c r="Z2183" t="s">
        <v>229</v>
      </c>
      <c r="AA2183" t="s">
        <v>2157</v>
      </c>
      <c r="AB2183" t="s">
        <v>2056</v>
      </c>
      <c r="AF2183" t="s">
        <v>2158</v>
      </c>
      <c r="AG2183" t="s">
        <v>2159</v>
      </c>
      <c r="AH2183" t="s">
        <v>2160</v>
      </c>
      <c r="AI2183" t="s">
        <v>2161</v>
      </c>
    </row>
    <row r="2184" spans="1:35">
      <c r="A2184" t="s">
        <v>11452</v>
      </c>
      <c r="B2184">
        <v>104764931</v>
      </c>
      <c r="C2184" t="s">
        <v>11453</v>
      </c>
      <c r="D2184" t="s">
        <v>11454</v>
      </c>
      <c r="E2184" t="s">
        <v>242</v>
      </c>
      <c r="F2184">
        <v>23</v>
      </c>
      <c r="G2184" t="s">
        <v>227</v>
      </c>
      <c r="H2184">
        <v>19868</v>
      </c>
      <c r="I2184" t="s">
        <v>1827</v>
      </c>
      <c r="J2184" t="s">
        <v>1828</v>
      </c>
      <c r="K2184" t="s">
        <v>1829</v>
      </c>
      <c r="L2184">
        <v>20030519</v>
      </c>
      <c r="M2184" t="s">
        <v>11452</v>
      </c>
      <c r="N2184">
        <v>230000</v>
      </c>
      <c r="O2184" t="s">
        <v>11455</v>
      </c>
      <c r="Q2184" t="s">
        <v>248</v>
      </c>
      <c r="S2184" t="s">
        <v>249</v>
      </c>
      <c r="T2184" t="s">
        <v>9786</v>
      </c>
      <c r="U2184" t="s">
        <v>227</v>
      </c>
      <c r="V2184" t="s">
        <v>11456</v>
      </c>
      <c r="X2184" t="s">
        <v>228</v>
      </c>
      <c r="Z2184" t="s">
        <v>229</v>
      </c>
      <c r="AA2184" t="s">
        <v>11457</v>
      </c>
      <c r="AG2184" t="s">
        <v>253</v>
      </c>
    </row>
    <row r="2185" spans="1:35">
      <c r="A2185" t="s">
        <v>2164</v>
      </c>
      <c r="B2185">
        <v>98812735</v>
      </c>
      <c r="C2185" t="s">
        <v>2162</v>
      </c>
      <c r="D2185" t="s">
        <v>2163</v>
      </c>
      <c r="E2185" t="s">
        <v>242</v>
      </c>
      <c r="F2185">
        <v>23</v>
      </c>
      <c r="G2185" t="s">
        <v>227</v>
      </c>
      <c r="H2185">
        <v>19868</v>
      </c>
      <c r="I2185" t="s">
        <v>1827</v>
      </c>
      <c r="J2185" t="s">
        <v>1828</v>
      </c>
      <c r="K2185" t="s">
        <v>1829</v>
      </c>
      <c r="L2185">
        <v>19780709</v>
      </c>
      <c r="M2185" t="s">
        <v>2164</v>
      </c>
      <c r="N2185">
        <v>230000</v>
      </c>
      <c r="Q2185" t="s">
        <v>248</v>
      </c>
      <c r="S2185" t="s">
        <v>249</v>
      </c>
      <c r="T2185" t="s">
        <v>1648</v>
      </c>
      <c r="U2185" t="s">
        <v>227</v>
      </c>
      <c r="V2185" t="s">
        <v>2165</v>
      </c>
      <c r="X2185" t="s">
        <v>267</v>
      </c>
      <c r="Z2185" t="s">
        <v>229</v>
      </c>
      <c r="AA2185" t="s">
        <v>2166</v>
      </c>
      <c r="AF2185" t="s">
        <v>2167</v>
      </c>
      <c r="AG2185" t="s">
        <v>2168</v>
      </c>
      <c r="AH2185" t="s">
        <v>2169</v>
      </c>
      <c r="AI2185" t="s">
        <v>2170</v>
      </c>
    </row>
    <row r="2186" spans="1:35">
      <c r="A2186" t="s">
        <v>2173</v>
      </c>
      <c r="B2186">
        <v>98237736</v>
      </c>
      <c r="C2186" t="s">
        <v>2171</v>
      </c>
      <c r="D2186" t="s">
        <v>2172</v>
      </c>
      <c r="E2186" t="s">
        <v>242</v>
      </c>
      <c r="F2186">
        <v>23</v>
      </c>
      <c r="G2186" t="s">
        <v>227</v>
      </c>
      <c r="H2186">
        <v>19868</v>
      </c>
      <c r="I2186" t="s">
        <v>1827</v>
      </c>
      <c r="J2186" t="s">
        <v>1828</v>
      </c>
      <c r="K2186" t="s">
        <v>1829</v>
      </c>
      <c r="L2186">
        <v>19640413</v>
      </c>
      <c r="M2186" t="s">
        <v>2173</v>
      </c>
      <c r="N2186">
        <v>230000</v>
      </c>
      <c r="Q2186" t="s">
        <v>248</v>
      </c>
      <c r="S2186" t="s">
        <v>249</v>
      </c>
      <c r="T2186" t="s">
        <v>2174</v>
      </c>
      <c r="U2186" t="s">
        <v>227</v>
      </c>
      <c r="V2186" t="s">
        <v>2175</v>
      </c>
      <c r="X2186" t="s">
        <v>228</v>
      </c>
      <c r="Z2186" t="s">
        <v>229</v>
      </c>
      <c r="AA2186" t="s">
        <v>2176</v>
      </c>
      <c r="AB2186" t="s">
        <v>227</v>
      </c>
      <c r="AF2186" t="s">
        <v>2177</v>
      </c>
      <c r="AG2186" t="s">
        <v>2178</v>
      </c>
      <c r="AH2186" t="s">
        <v>2179</v>
      </c>
      <c r="AI2186" t="s">
        <v>2180</v>
      </c>
    </row>
    <row r="2187" spans="1:35">
      <c r="A2187" t="s">
        <v>11458</v>
      </c>
      <c r="B2187">
        <v>102975024</v>
      </c>
      <c r="C2187" t="s">
        <v>11459</v>
      </c>
      <c r="D2187" t="s">
        <v>11460</v>
      </c>
      <c r="E2187" t="s">
        <v>242</v>
      </c>
      <c r="F2187">
        <v>23</v>
      </c>
      <c r="G2187" t="s">
        <v>227</v>
      </c>
      <c r="H2187">
        <v>19868</v>
      </c>
      <c r="I2187" t="s">
        <v>1827</v>
      </c>
      <c r="J2187" t="s">
        <v>1828</v>
      </c>
      <c r="K2187" t="s">
        <v>1829</v>
      </c>
      <c r="L2187">
        <v>20030911</v>
      </c>
      <c r="M2187" t="s">
        <v>11458</v>
      </c>
      <c r="N2187">
        <v>230000</v>
      </c>
      <c r="O2187" t="s">
        <v>2304</v>
      </c>
      <c r="Q2187" t="s">
        <v>248</v>
      </c>
      <c r="S2187" t="s">
        <v>249</v>
      </c>
      <c r="T2187" t="s">
        <v>11461</v>
      </c>
      <c r="U2187" t="s">
        <v>227</v>
      </c>
      <c r="V2187" t="s">
        <v>11462</v>
      </c>
      <c r="X2187" t="s">
        <v>228</v>
      </c>
      <c r="Z2187" t="s">
        <v>229</v>
      </c>
      <c r="AA2187" t="s">
        <v>11463</v>
      </c>
      <c r="AG2187" t="s">
        <v>253</v>
      </c>
    </row>
    <row r="2188" spans="1:35">
      <c r="A2188" t="s">
        <v>2183</v>
      </c>
      <c r="B2188">
        <v>59059735</v>
      </c>
      <c r="C2188" t="s">
        <v>2181</v>
      </c>
      <c r="D2188" t="s">
        <v>2182</v>
      </c>
      <c r="E2188" t="s">
        <v>242</v>
      </c>
      <c r="F2188">
        <v>23</v>
      </c>
      <c r="G2188" t="s">
        <v>227</v>
      </c>
      <c r="H2188">
        <v>19868</v>
      </c>
      <c r="I2188" t="s">
        <v>1827</v>
      </c>
      <c r="J2188" t="s">
        <v>1828</v>
      </c>
      <c r="K2188" t="s">
        <v>1829</v>
      </c>
      <c r="L2188">
        <v>19640713</v>
      </c>
      <c r="M2188" t="s">
        <v>2183</v>
      </c>
      <c r="N2188">
        <v>230000</v>
      </c>
      <c r="Q2188" t="s">
        <v>248</v>
      </c>
      <c r="S2188" t="s">
        <v>249</v>
      </c>
      <c r="T2188" t="s">
        <v>2184</v>
      </c>
      <c r="U2188" t="s">
        <v>227</v>
      </c>
      <c r="V2188" t="s">
        <v>2185</v>
      </c>
      <c r="X2188" t="s">
        <v>228</v>
      </c>
      <c r="Z2188" t="s">
        <v>229</v>
      </c>
      <c r="AA2188" t="s">
        <v>2186</v>
      </c>
      <c r="AB2188" t="s">
        <v>227</v>
      </c>
      <c r="AG2188" t="s">
        <v>2187</v>
      </c>
      <c r="AH2188" t="s">
        <v>2188</v>
      </c>
      <c r="AI2188" t="s">
        <v>2189</v>
      </c>
    </row>
    <row r="2189" spans="1:35">
      <c r="A2189" t="s">
        <v>2192</v>
      </c>
      <c r="B2189">
        <v>58338229</v>
      </c>
      <c r="C2189" t="s">
        <v>2190</v>
      </c>
      <c r="D2189" t="s">
        <v>2191</v>
      </c>
      <c r="E2189" t="s">
        <v>242</v>
      </c>
      <c r="F2189">
        <v>23</v>
      </c>
      <c r="G2189" t="s">
        <v>227</v>
      </c>
      <c r="H2189">
        <v>19868</v>
      </c>
      <c r="I2189" t="s">
        <v>1827</v>
      </c>
      <c r="J2189" t="s">
        <v>1828</v>
      </c>
      <c r="K2189" t="s">
        <v>1829</v>
      </c>
      <c r="L2189">
        <v>19810306</v>
      </c>
      <c r="M2189" t="s">
        <v>2192</v>
      </c>
      <c r="N2189">
        <v>230000</v>
      </c>
      <c r="Q2189" t="s">
        <v>248</v>
      </c>
      <c r="S2189" t="s">
        <v>249</v>
      </c>
      <c r="T2189" t="s">
        <v>1139</v>
      </c>
      <c r="U2189" t="s">
        <v>227</v>
      </c>
      <c r="V2189" t="s">
        <v>2193</v>
      </c>
      <c r="W2189" t="s">
        <v>2194</v>
      </c>
      <c r="X2189" t="s">
        <v>228</v>
      </c>
      <c r="Z2189" t="s">
        <v>229</v>
      </c>
      <c r="AA2189" t="s">
        <v>2195</v>
      </c>
      <c r="AB2189" t="s">
        <v>1084</v>
      </c>
      <c r="AF2189" t="s">
        <v>2196</v>
      </c>
      <c r="AG2189" t="s">
        <v>253</v>
      </c>
    </row>
    <row r="2190" spans="1:35">
      <c r="A2190" t="s">
        <v>2199</v>
      </c>
      <c r="B2190">
        <v>48737837</v>
      </c>
      <c r="C2190" t="s">
        <v>2197</v>
      </c>
      <c r="D2190" t="s">
        <v>2198</v>
      </c>
      <c r="E2190" t="s">
        <v>242</v>
      </c>
      <c r="F2190">
        <v>23</v>
      </c>
      <c r="G2190" t="s">
        <v>227</v>
      </c>
      <c r="H2190">
        <v>19868</v>
      </c>
      <c r="I2190" t="s">
        <v>1827</v>
      </c>
      <c r="J2190" t="s">
        <v>1828</v>
      </c>
      <c r="K2190" t="s">
        <v>1829</v>
      </c>
      <c r="L2190">
        <v>19800108</v>
      </c>
      <c r="M2190" t="s">
        <v>2199</v>
      </c>
      <c r="N2190">
        <v>230000</v>
      </c>
      <c r="Q2190" t="s">
        <v>248</v>
      </c>
      <c r="S2190" t="s">
        <v>249</v>
      </c>
      <c r="T2190" t="s">
        <v>2200</v>
      </c>
      <c r="U2190" t="s">
        <v>227</v>
      </c>
      <c r="V2190" t="s">
        <v>2201</v>
      </c>
      <c r="W2190" t="s">
        <v>2202</v>
      </c>
      <c r="X2190" t="s">
        <v>228</v>
      </c>
      <c r="Z2190" t="s">
        <v>229</v>
      </c>
      <c r="AA2190" t="s">
        <v>2203</v>
      </c>
      <c r="AF2190" t="s">
        <v>2204</v>
      </c>
      <c r="AG2190" t="s">
        <v>2205</v>
      </c>
      <c r="AH2190" t="s">
        <v>2206</v>
      </c>
      <c r="AI2190" t="s">
        <v>2207</v>
      </c>
    </row>
    <row r="2191" spans="1:35">
      <c r="A2191" t="s">
        <v>2210</v>
      </c>
      <c r="B2191">
        <v>3088625</v>
      </c>
      <c r="C2191" t="s">
        <v>2208</v>
      </c>
      <c r="D2191" t="s">
        <v>2209</v>
      </c>
      <c r="E2191" t="s">
        <v>242</v>
      </c>
      <c r="F2191">
        <v>23</v>
      </c>
      <c r="G2191" t="s">
        <v>227</v>
      </c>
      <c r="H2191">
        <v>19868</v>
      </c>
      <c r="I2191" t="s">
        <v>1827</v>
      </c>
      <c r="J2191" t="s">
        <v>1828</v>
      </c>
      <c r="K2191" t="s">
        <v>1829</v>
      </c>
      <c r="L2191">
        <v>19820621</v>
      </c>
      <c r="M2191" t="s">
        <v>2210</v>
      </c>
      <c r="N2191">
        <v>230000</v>
      </c>
      <c r="Q2191" t="s">
        <v>248</v>
      </c>
      <c r="S2191" t="s">
        <v>249</v>
      </c>
      <c r="T2191" t="s">
        <v>2211</v>
      </c>
      <c r="U2191" t="s">
        <v>227</v>
      </c>
      <c r="V2191" t="s">
        <v>2212</v>
      </c>
      <c r="W2191" t="s">
        <v>2213</v>
      </c>
      <c r="X2191" t="s">
        <v>267</v>
      </c>
      <c r="Z2191" t="s">
        <v>229</v>
      </c>
      <c r="AA2191" t="s">
        <v>2214</v>
      </c>
      <c r="AB2191" t="s">
        <v>1008</v>
      </c>
      <c r="AF2191" t="s">
        <v>2215</v>
      </c>
      <c r="AG2191" t="s">
        <v>2216</v>
      </c>
      <c r="AH2191" t="s">
        <v>2217</v>
      </c>
      <c r="AI2191" t="s">
        <v>2218</v>
      </c>
    </row>
    <row r="2192" spans="1:35">
      <c r="A2192" t="s">
        <v>2221</v>
      </c>
      <c r="B2192">
        <v>2861320</v>
      </c>
      <c r="C2192" t="s">
        <v>2219</v>
      </c>
      <c r="D2192" t="s">
        <v>2220</v>
      </c>
      <c r="E2192" t="s">
        <v>242</v>
      </c>
      <c r="F2192">
        <v>23</v>
      </c>
      <c r="G2192" t="s">
        <v>227</v>
      </c>
      <c r="H2192">
        <v>19868</v>
      </c>
      <c r="I2192" t="s">
        <v>1827</v>
      </c>
      <c r="J2192" t="s">
        <v>1828</v>
      </c>
      <c r="K2192" t="s">
        <v>1829</v>
      </c>
      <c r="L2192">
        <v>19730530</v>
      </c>
      <c r="M2192" t="s">
        <v>2221</v>
      </c>
      <c r="N2192">
        <v>230000</v>
      </c>
      <c r="Q2192" t="s">
        <v>248</v>
      </c>
      <c r="S2192" t="s">
        <v>249</v>
      </c>
      <c r="T2192" t="s">
        <v>2222</v>
      </c>
      <c r="U2192" t="s">
        <v>227</v>
      </c>
      <c r="V2192" t="s">
        <v>2223</v>
      </c>
      <c r="X2192" t="s">
        <v>228</v>
      </c>
      <c r="Z2192" t="s">
        <v>229</v>
      </c>
      <c r="AA2192" t="s">
        <v>2224</v>
      </c>
      <c r="AB2192" t="s">
        <v>2147</v>
      </c>
      <c r="AG2192" t="s">
        <v>253</v>
      </c>
    </row>
    <row r="2193" spans="1:35">
      <c r="A2193" t="s">
        <v>2227</v>
      </c>
      <c r="B2193">
        <v>45821323</v>
      </c>
      <c r="C2193" t="s">
        <v>2225</v>
      </c>
      <c r="D2193" t="s">
        <v>2226</v>
      </c>
      <c r="E2193" t="s">
        <v>242</v>
      </c>
      <c r="F2193">
        <v>23</v>
      </c>
      <c r="G2193" t="s">
        <v>227</v>
      </c>
      <c r="H2193">
        <v>19868</v>
      </c>
      <c r="I2193" t="s">
        <v>1827</v>
      </c>
      <c r="J2193" t="s">
        <v>1828</v>
      </c>
      <c r="K2193" t="s">
        <v>1829</v>
      </c>
      <c r="L2193">
        <v>19800715</v>
      </c>
      <c r="M2193" t="s">
        <v>2227</v>
      </c>
      <c r="N2193">
        <v>230000</v>
      </c>
      <c r="Q2193" t="s">
        <v>248</v>
      </c>
      <c r="S2193" t="s">
        <v>249</v>
      </c>
      <c r="T2193" t="s">
        <v>1286</v>
      </c>
      <c r="U2193" t="s">
        <v>227</v>
      </c>
      <c r="V2193" t="s">
        <v>2228</v>
      </c>
      <c r="W2193" t="s">
        <v>2229</v>
      </c>
      <c r="X2193" t="s">
        <v>228</v>
      </c>
      <c r="Z2193" t="s">
        <v>229</v>
      </c>
      <c r="AA2193" t="s">
        <v>2230</v>
      </c>
      <c r="AB2193" t="s">
        <v>548</v>
      </c>
      <c r="AF2193" t="s">
        <v>2231</v>
      </c>
      <c r="AG2193" t="s">
        <v>2232</v>
      </c>
      <c r="AH2193" t="s">
        <v>2233</v>
      </c>
      <c r="AI2193" t="s">
        <v>2234</v>
      </c>
    </row>
    <row r="2194" spans="1:35">
      <c r="A2194" t="s">
        <v>2237</v>
      </c>
      <c r="B2194">
        <v>3089121</v>
      </c>
      <c r="C2194" t="s">
        <v>2235</v>
      </c>
      <c r="D2194" t="s">
        <v>2236</v>
      </c>
      <c r="E2194" t="s">
        <v>242</v>
      </c>
      <c r="F2194">
        <v>23</v>
      </c>
      <c r="G2194" t="s">
        <v>227</v>
      </c>
      <c r="H2194">
        <v>19868</v>
      </c>
      <c r="I2194" t="s">
        <v>1827</v>
      </c>
      <c r="J2194" t="s">
        <v>1828</v>
      </c>
      <c r="K2194" t="s">
        <v>1829</v>
      </c>
      <c r="L2194">
        <v>19721030</v>
      </c>
      <c r="M2194" t="s">
        <v>2237</v>
      </c>
      <c r="N2194">
        <v>230000</v>
      </c>
      <c r="Q2194" t="s">
        <v>248</v>
      </c>
      <c r="S2194" t="s">
        <v>249</v>
      </c>
      <c r="T2194" t="s">
        <v>2238</v>
      </c>
      <c r="U2194" t="s">
        <v>227</v>
      </c>
      <c r="V2194" t="s">
        <v>2239</v>
      </c>
      <c r="X2194" t="s">
        <v>228</v>
      </c>
      <c r="Z2194" t="s">
        <v>229</v>
      </c>
      <c r="AA2194" t="s">
        <v>2240</v>
      </c>
      <c r="AG2194" t="s">
        <v>2238</v>
      </c>
      <c r="AH2194" t="s">
        <v>2241</v>
      </c>
      <c r="AI2194" t="s">
        <v>2240</v>
      </c>
    </row>
    <row r="2195" spans="1:35">
      <c r="A2195" t="s">
        <v>2244</v>
      </c>
      <c r="B2195">
        <v>92981029</v>
      </c>
      <c r="C2195" t="s">
        <v>2242</v>
      </c>
      <c r="D2195" t="s">
        <v>2243</v>
      </c>
      <c r="E2195" t="s">
        <v>242</v>
      </c>
      <c r="F2195">
        <v>23</v>
      </c>
      <c r="G2195" t="s">
        <v>227</v>
      </c>
      <c r="H2195">
        <v>19868</v>
      </c>
      <c r="I2195" t="s">
        <v>1827</v>
      </c>
      <c r="J2195" t="s">
        <v>1828</v>
      </c>
      <c r="K2195" t="s">
        <v>1829</v>
      </c>
      <c r="L2195">
        <v>19900101</v>
      </c>
      <c r="M2195" t="s">
        <v>2244</v>
      </c>
      <c r="N2195">
        <v>230000</v>
      </c>
      <c r="O2195" t="s">
        <v>2245</v>
      </c>
      <c r="Q2195" t="s">
        <v>248</v>
      </c>
      <c r="S2195" t="s">
        <v>249</v>
      </c>
      <c r="T2195" t="s">
        <v>1387</v>
      </c>
      <c r="U2195" t="s">
        <v>227</v>
      </c>
      <c r="V2195" t="s">
        <v>2246</v>
      </c>
      <c r="W2195" t="s">
        <v>2247</v>
      </c>
      <c r="X2195" t="s">
        <v>228</v>
      </c>
      <c r="Z2195" t="s">
        <v>229</v>
      </c>
      <c r="AG2195" t="s">
        <v>253</v>
      </c>
    </row>
    <row r="2196" spans="1:35">
      <c r="A2196" t="s">
        <v>2250</v>
      </c>
      <c r="B2196">
        <v>94429129</v>
      </c>
      <c r="C2196" t="s">
        <v>2248</v>
      </c>
      <c r="D2196" t="s">
        <v>2249</v>
      </c>
      <c r="E2196" t="s">
        <v>242</v>
      </c>
      <c r="F2196">
        <v>23</v>
      </c>
      <c r="G2196" t="s">
        <v>227</v>
      </c>
      <c r="H2196">
        <v>19868</v>
      </c>
      <c r="I2196" t="s">
        <v>1827</v>
      </c>
      <c r="J2196" t="s">
        <v>1828</v>
      </c>
      <c r="K2196" t="s">
        <v>1829</v>
      </c>
      <c r="L2196">
        <v>20021227</v>
      </c>
      <c r="M2196" t="s">
        <v>2250</v>
      </c>
      <c r="N2196">
        <v>230000</v>
      </c>
      <c r="O2196" t="s">
        <v>2251</v>
      </c>
      <c r="Q2196" t="s">
        <v>248</v>
      </c>
      <c r="S2196" t="s">
        <v>249</v>
      </c>
      <c r="T2196" t="s">
        <v>421</v>
      </c>
      <c r="U2196" t="s">
        <v>227</v>
      </c>
      <c r="V2196" t="s">
        <v>2252</v>
      </c>
      <c r="W2196" t="s">
        <v>2253</v>
      </c>
      <c r="X2196" t="s">
        <v>228</v>
      </c>
      <c r="Z2196" t="s">
        <v>229</v>
      </c>
      <c r="AA2196" t="s">
        <v>2254</v>
      </c>
      <c r="AG2196" t="s">
        <v>253</v>
      </c>
    </row>
    <row r="2197" spans="1:35">
      <c r="A2197" t="s">
        <v>2257</v>
      </c>
      <c r="B2197">
        <v>24782831</v>
      </c>
      <c r="C2197" t="s">
        <v>2255</v>
      </c>
      <c r="D2197" t="s">
        <v>2256</v>
      </c>
      <c r="E2197" t="s">
        <v>242</v>
      </c>
      <c r="F2197">
        <v>23</v>
      </c>
      <c r="G2197" t="s">
        <v>227</v>
      </c>
      <c r="H2197">
        <v>19868</v>
      </c>
      <c r="I2197" t="s">
        <v>1827</v>
      </c>
      <c r="J2197" t="s">
        <v>1828</v>
      </c>
      <c r="K2197" t="s">
        <v>1829</v>
      </c>
      <c r="L2197">
        <v>19740907</v>
      </c>
      <c r="M2197" t="s">
        <v>2257</v>
      </c>
      <c r="N2197">
        <v>230000</v>
      </c>
      <c r="Q2197" t="s">
        <v>248</v>
      </c>
      <c r="S2197" t="s">
        <v>249</v>
      </c>
      <c r="T2197" t="s">
        <v>2258</v>
      </c>
      <c r="U2197" t="s">
        <v>227</v>
      </c>
      <c r="V2197" t="s">
        <v>2259</v>
      </c>
      <c r="W2197" t="s">
        <v>2260</v>
      </c>
      <c r="X2197" t="s">
        <v>228</v>
      </c>
      <c r="Y2197" t="s">
        <v>2261</v>
      </c>
      <c r="Z2197" t="s">
        <v>229</v>
      </c>
      <c r="AA2197" t="s">
        <v>2262</v>
      </c>
      <c r="AB2197" t="s">
        <v>265</v>
      </c>
      <c r="AD2197" t="s">
        <v>265</v>
      </c>
      <c r="AF2197" t="s">
        <v>2263</v>
      </c>
      <c r="AG2197" t="s">
        <v>287</v>
      </c>
      <c r="AH2197" t="s">
        <v>2264</v>
      </c>
      <c r="AI2197" t="s">
        <v>2265</v>
      </c>
    </row>
    <row r="2198" spans="1:35">
      <c r="A2198" t="s">
        <v>2268</v>
      </c>
      <c r="B2198">
        <v>39620222</v>
      </c>
      <c r="C2198" t="s">
        <v>2266</v>
      </c>
      <c r="D2198" t="s">
        <v>2267</v>
      </c>
      <c r="E2198" t="s">
        <v>242</v>
      </c>
      <c r="F2198">
        <v>23</v>
      </c>
      <c r="G2198" t="s">
        <v>227</v>
      </c>
      <c r="H2198">
        <v>19868</v>
      </c>
      <c r="I2198" t="s">
        <v>1827</v>
      </c>
      <c r="J2198" t="s">
        <v>1828</v>
      </c>
      <c r="K2198" t="s">
        <v>1829</v>
      </c>
      <c r="L2198">
        <v>19930924</v>
      </c>
      <c r="M2198" t="s">
        <v>2268</v>
      </c>
      <c r="N2198">
        <v>230000</v>
      </c>
      <c r="Q2198" t="s">
        <v>248</v>
      </c>
      <c r="S2198" t="s">
        <v>249</v>
      </c>
      <c r="T2198" t="s">
        <v>2269</v>
      </c>
      <c r="U2198" t="s">
        <v>227</v>
      </c>
      <c r="V2198" t="s">
        <v>2270</v>
      </c>
      <c r="X2198" t="s">
        <v>267</v>
      </c>
      <c r="Z2198" t="s">
        <v>229</v>
      </c>
      <c r="AA2198" t="s">
        <v>2271</v>
      </c>
      <c r="AB2198" t="s">
        <v>227</v>
      </c>
      <c r="AC2198" t="s">
        <v>249</v>
      </c>
      <c r="AG2198" t="s">
        <v>253</v>
      </c>
    </row>
    <row r="2199" spans="1:35">
      <c r="A2199" t="s">
        <v>2274</v>
      </c>
      <c r="B2199">
        <v>3088827</v>
      </c>
      <c r="C2199" t="s">
        <v>2272</v>
      </c>
      <c r="D2199" t="s">
        <v>2273</v>
      </c>
      <c r="E2199" t="s">
        <v>242</v>
      </c>
      <c r="F2199">
        <v>23</v>
      </c>
      <c r="G2199" t="s">
        <v>227</v>
      </c>
      <c r="H2199">
        <v>19868</v>
      </c>
      <c r="I2199" t="s">
        <v>1827</v>
      </c>
      <c r="J2199" t="s">
        <v>1828</v>
      </c>
      <c r="K2199" t="s">
        <v>1829</v>
      </c>
      <c r="L2199">
        <v>19760808</v>
      </c>
      <c r="M2199" t="s">
        <v>2274</v>
      </c>
      <c r="N2199">
        <v>230000</v>
      </c>
      <c r="Q2199" t="s">
        <v>248</v>
      </c>
      <c r="S2199" t="s">
        <v>249</v>
      </c>
      <c r="T2199" t="s">
        <v>2275</v>
      </c>
      <c r="U2199" t="s">
        <v>227</v>
      </c>
      <c r="V2199" t="s">
        <v>2276</v>
      </c>
      <c r="W2199" t="s">
        <v>2277</v>
      </c>
      <c r="X2199" t="s">
        <v>228</v>
      </c>
      <c r="Z2199" t="s">
        <v>229</v>
      </c>
      <c r="AA2199" t="s">
        <v>2278</v>
      </c>
      <c r="AB2199" t="s">
        <v>227</v>
      </c>
      <c r="AF2199" t="s">
        <v>2279</v>
      </c>
    </row>
    <row r="2200" spans="1:35">
      <c r="A2200" t="s">
        <v>2282</v>
      </c>
      <c r="B2200">
        <v>84900829</v>
      </c>
      <c r="C2200" t="s">
        <v>2280</v>
      </c>
      <c r="D2200" t="s">
        <v>2281</v>
      </c>
      <c r="E2200" t="s">
        <v>242</v>
      </c>
      <c r="F2200">
        <v>23</v>
      </c>
      <c r="G2200" t="s">
        <v>227</v>
      </c>
      <c r="H2200">
        <v>19868</v>
      </c>
      <c r="I2200" t="s">
        <v>1827</v>
      </c>
      <c r="J2200" t="s">
        <v>1828</v>
      </c>
      <c r="K2200" t="s">
        <v>1829</v>
      </c>
      <c r="L2200">
        <v>20021016</v>
      </c>
      <c r="M2200" t="s">
        <v>2282</v>
      </c>
      <c r="N2200">
        <v>230000</v>
      </c>
      <c r="O2200" t="s">
        <v>2283</v>
      </c>
      <c r="Q2200" t="s">
        <v>248</v>
      </c>
      <c r="S2200" t="s">
        <v>249</v>
      </c>
      <c r="T2200" t="s">
        <v>2284</v>
      </c>
      <c r="U2200" t="s">
        <v>227</v>
      </c>
      <c r="V2200" t="s">
        <v>2285</v>
      </c>
      <c r="X2200" t="s">
        <v>228</v>
      </c>
      <c r="Z2200" t="s">
        <v>229</v>
      </c>
      <c r="AA2200" t="s">
        <v>2286</v>
      </c>
      <c r="AG2200" t="s">
        <v>253</v>
      </c>
    </row>
    <row r="2201" spans="1:35">
      <c r="A2201" t="s">
        <v>2289</v>
      </c>
      <c r="B2201">
        <v>72803424</v>
      </c>
      <c r="C2201" t="s">
        <v>2287</v>
      </c>
      <c r="D2201" t="s">
        <v>2288</v>
      </c>
      <c r="E2201" t="s">
        <v>242</v>
      </c>
      <c r="F2201">
        <v>23</v>
      </c>
      <c r="G2201" t="s">
        <v>227</v>
      </c>
      <c r="H2201">
        <v>19868</v>
      </c>
      <c r="I2201" t="s">
        <v>1827</v>
      </c>
      <c r="J2201" t="s">
        <v>1828</v>
      </c>
      <c r="K2201" t="s">
        <v>1829</v>
      </c>
      <c r="L2201">
        <v>20020223</v>
      </c>
      <c r="M2201" t="s">
        <v>2289</v>
      </c>
      <c r="N2201">
        <v>230000</v>
      </c>
      <c r="O2201" t="s">
        <v>2138</v>
      </c>
      <c r="Q2201" t="s">
        <v>248</v>
      </c>
      <c r="S2201" t="s">
        <v>249</v>
      </c>
      <c r="T2201" t="s">
        <v>601</v>
      </c>
      <c r="U2201" t="s">
        <v>227</v>
      </c>
      <c r="V2201" t="s">
        <v>2290</v>
      </c>
      <c r="X2201" t="s">
        <v>228</v>
      </c>
      <c r="Z2201" t="s">
        <v>229</v>
      </c>
      <c r="AA2201" t="s">
        <v>2291</v>
      </c>
      <c r="AG2201" t="s">
        <v>253</v>
      </c>
    </row>
    <row r="2202" spans="1:35">
      <c r="A2202" t="s">
        <v>2294</v>
      </c>
      <c r="B2202">
        <v>39269130</v>
      </c>
      <c r="C2202" t="s">
        <v>2292</v>
      </c>
      <c r="D2202" t="s">
        <v>2293</v>
      </c>
      <c r="E2202" t="s">
        <v>242</v>
      </c>
      <c r="F2202">
        <v>23</v>
      </c>
      <c r="G2202" t="s">
        <v>227</v>
      </c>
      <c r="H2202">
        <v>19868</v>
      </c>
      <c r="I2202" t="s">
        <v>1827</v>
      </c>
      <c r="J2202" t="s">
        <v>1828</v>
      </c>
      <c r="K2202" t="s">
        <v>1829</v>
      </c>
      <c r="L2202">
        <v>19930813</v>
      </c>
      <c r="M2202" t="s">
        <v>2294</v>
      </c>
      <c r="N2202">
        <v>230000</v>
      </c>
      <c r="Q2202" t="s">
        <v>248</v>
      </c>
      <c r="S2202" t="s">
        <v>249</v>
      </c>
      <c r="T2202" t="s">
        <v>1326</v>
      </c>
      <c r="U2202" t="s">
        <v>227</v>
      </c>
      <c r="V2202" t="s">
        <v>2295</v>
      </c>
      <c r="X2202" t="s">
        <v>267</v>
      </c>
      <c r="Z2202" t="s">
        <v>229</v>
      </c>
      <c r="AA2202" t="s">
        <v>2296</v>
      </c>
      <c r="AB2202" t="s">
        <v>227</v>
      </c>
      <c r="AC2202" t="s">
        <v>2297</v>
      </c>
      <c r="AG2202" t="s">
        <v>2298</v>
      </c>
      <c r="AH2202" t="s">
        <v>2299</v>
      </c>
      <c r="AI2202" t="s">
        <v>2300</v>
      </c>
    </row>
    <row r="2203" spans="1:35">
      <c r="A2203" t="s">
        <v>2303</v>
      </c>
      <c r="B2203">
        <v>99327737</v>
      </c>
      <c r="C2203" t="s">
        <v>2301</v>
      </c>
      <c r="D2203" t="s">
        <v>2302</v>
      </c>
      <c r="E2203" t="s">
        <v>262</v>
      </c>
      <c r="F2203">
        <v>23</v>
      </c>
      <c r="G2203" t="s">
        <v>227</v>
      </c>
      <c r="H2203">
        <v>19868</v>
      </c>
      <c r="I2203" t="s">
        <v>1827</v>
      </c>
      <c r="J2203" t="s">
        <v>1828</v>
      </c>
      <c r="K2203" t="s">
        <v>1829</v>
      </c>
      <c r="L2203">
        <v>20030905</v>
      </c>
      <c r="M2203" t="s">
        <v>2303</v>
      </c>
      <c r="N2203">
        <v>230000</v>
      </c>
      <c r="O2203" t="s">
        <v>2304</v>
      </c>
      <c r="Q2203" t="s">
        <v>248</v>
      </c>
      <c r="S2203" t="s">
        <v>249</v>
      </c>
      <c r="T2203" t="s">
        <v>2305</v>
      </c>
      <c r="U2203" t="s">
        <v>227</v>
      </c>
      <c r="V2203" t="s">
        <v>2306</v>
      </c>
      <c r="X2203" t="s">
        <v>228</v>
      </c>
      <c r="Z2203" t="s">
        <v>229</v>
      </c>
      <c r="AA2203" t="s">
        <v>2307</v>
      </c>
      <c r="AG2203" t="s">
        <v>253</v>
      </c>
    </row>
    <row r="2204" spans="1:35">
      <c r="A2204" t="s">
        <v>2310</v>
      </c>
      <c r="B2204">
        <v>97097032</v>
      </c>
      <c r="C2204" t="s">
        <v>2308</v>
      </c>
      <c r="D2204" t="s">
        <v>2309</v>
      </c>
      <c r="E2204" t="s">
        <v>242</v>
      </c>
      <c r="F2204">
        <v>23</v>
      </c>
      <c r="G2204" t="s">
        <v>227</v>
      </c>
      <c r="H2204">
        <v>19868</v>
      </c>
      <c r="I2204" t="s">
        <v>1827</v>
      </c>
      <c r="J2204" t="s">
        <v>1828</v>
      </c>
      <c r="K2204" t="s">
        <v>1829</v>
      </c>
      <c r="L2204">
        <v>19700301</v>
      </c>
      <c r="M2204" t="s">
        <v>2310</v>
      </c>
      <c r="N2204">
        <v>230000</v>
      </c>
      <c r="Q2204" t="s">
        <v>248</v>
      </c>
      <c r="S2204" t="s">
        <v>249</v>
      </c>
      <c r="T2204" t="s">
        <v>2311</v>
      </c>
      <c r="U2204" t="s">
        <v>227</v>
      </c>
      <c r="V2204" t="s">
        <v>2312</v>
      </c>
      <c r="X2204" t="s">
        <v>228</v>
      </c>
      <c r="Z2204" t="s">
        <v>229</v>
      </c>
      <c r="AA2204" t="s">
        <v>2313</v>
      </c>
      <c r="AF2204" t="s">
        <v>2314</v>
      </c>
      <c r="AG2204" t="s">
        <v>2315</v>
      </c>
      <c r="AH2204" t="s">
        <v>2316</v>
      </c>
      <c r="AI2204" t="s">
        <v>2317</v>
      </c>
    </row>
    <row r="2205" spans="1:35">
      <c r="A2205" t="s">
        <v>11464</v>
      </c>
      <c r="B2205">
        <v>58171325</v>
      </c>
      <c r="C2205" t="s">
        <v>11465</v>
      </c>
      <c r="D2205" t="s">
        <v>11466</v>
      </c>
      <c r="E2205" t="s">
        <v>262</v>
      </c>
      <c r="F2205">
        <v>23</v>
      </c>
      <c r="G2205" t="s">
        <v>227</v>
      </c>
      <c r="H2205">
        <v>19868</v>
      </c>
      <c r="I2205" t="s">
        <v>1827</v>
      </c>
      <c r="J2205" t="s">
        <v>1828</v>
      </c>
      <c r="K2205" t="s">
        <v>1829</v>
      </c>
      <c r="L2205">
        <v>19970717</v>
      </c>
      <c r="M2205" t="s">
        <v>11464</v>
      </c>
      <c r="N2205">
        <v>230000</v>
      </c>
      <c r="Q2205" t="s">
        <v>248</v>
      </c>
      <c r="S2205" t="s">
        <v>249</v>
      </c>
      <c r="T2205" t="s">
        <v>396</v>
      </c>
      <c r="U2205" t="s">
        <v>227</v>
      </c>
      <c r="V2205" t="s">
        <v>11467</v>
      </c>
      <c r="W2205" t="s">
        <v>11468</v>
      </c>
      <c r="X2205" t="s">
        <v>228</v>
      </c>
      <c r="Z2205" t="s">
        <v>229</v>
      </c>
      <c r="AA2205" t="s">
        <v>11469</v>
      </c>
      <c r="AB2205" t="s">
        <v>227</v>
      </c>
      <c r="AG2205" t="s">
        <v>253</v>
      </c>
    </row>
    <row r="2206" spans="1:35">
      <c r="A2206" t="s">
        <v>2320</v>
      </c>
      <c r="B2206">
        <v>72875029</v>
      </c>
      <c r="C2206" t="s">
        <v>2318</v>
      </c>
      <c r="D2206" t="s">
        <v>2319</v>
      </c>
      <c r="E2206" t="s">
        <v>242</v>
      </c>
      <c r="F2206">
        <v>23</v>
      </c>
      <c r="G2206" t="s">
        <v>227</v>
      </c>
      <c r="H2206">
        <v>19868</v>
      </c>
      <c r="I2206" t="s">
        <v>1827</v>
      </c>
      <c r="J2206" t="s">
        <v>1828</v>
      </c>
      <c r="K2206" t="s">
        <v>1829</v>
      </c>
      <c r="L2206">
        <v>19991125</v>
      </c>
      <c r="M2206" t="s">
        <v>2320</v>
      </c>
      <c r="N2206">
        <v>230000</v>
      </c>
      <c r="Q2206" t="s">
        <v>248</v>
      </c>
      <c r="S2206" t="s">
        <v>249</v>
      </c>
      <c r="T2206" t="s">
        <v>2321</v>
      </c>
      <c r="U2206" t="s">
        <v>227</v>
      </c>
      <c r="V2206" t="s">
        <v>2322</v>
      </c>
      <c r="W2206" t="s">
        <v>2323</v>
      </c>
      <c r="X2206" t="s">
        <v>228</v>
      </c>
      <c r="Z2206" t="s">
        <v>229</v>
      </c>
      <c r="AA2206" t="s">
        <v>2324</v>
      </c>
      <c r="AB2206" t="s">
        <v>227</v>
      </c>
      <c r="AG2206" t="s">
        <v>2325</v>
      </c>
      <c r="AH2206" t="s">
        <v>2326</v>
      </c>
      <c r="AI2206" t="s">
        <v>2327</v>
      </c>
    </row>
    <row r="2207" spans="1:35">
      <c r="A2207" t="s">
        <v>2330</v>
      </c>
      <c r="B2207">
        <v>67994035</v>
      </c>
      <c r="C2207" t="s">
        <v>2328</v>
      </c>
      <c r="D2207" t="s">
        <v>2329</v>
      </c>
      <c r="E2207" t="s">
        <v>242</v>
      </c>
      <c r="F2207">
        <v>23</v>
      </c>
      <c r="G2207" t="s">
        <v>227</v>
      </c>
      <c r="H2207">
        <v>19868</v>
      </c>
      <c r="I2207" t="s">
        <v>1827</v>
      </c>
      <c r="J2207" t="s">
        <v>1828</v>
      </c>
      <c r="K2207" t="s">
        <v>1829</v>
      </c>
      <c r="L2207">
        <v>19800508</v>
      </c>
      <c r="M2207" t="s">
        <v>2330</v>
      </c>
      <c r="N2207">
        <v>230000</v>
      </c>
      <c r="Q2207" t="s">
        <v>248</v>
      </c>
      <c r="S2207" t="s">
        <v>249</v>
      </c>
      <c r="T2207" t="s">
        <v>2331</v>
      </c>
      <c r="U2207" t="s">
        <v>227</v>
      </c>
      <c r="V2207" t="s">
        <v>2332</v>
      </c>
      <c r="W2207" t="s">
        <v>2333</v>
      </c>
      <c r="X2207" t="s">
        <v>228</v>
      </c>
      <c r="Z2207" t="s">
        <v>229</v>
      </c>
      <c r="AA2207" t="s">
        <v>2334</v>
      </c>
      <c r="AB2207" t="s">
        <v>1082</v>
      </c>
      <c r="AG2207" t="s">
        <v>253</v>
      </c>
    </row>
    <row r="2208" spans="1:35">
      <c r="A2208" t="s">
        <v>2337</v>
      </c>
      <c r="B2208">
        <v>97351631</v>
      </c>
      <c r="C2208" t="s">
        <v>2335</v>
      </c>
      <c r="D2208" t="s">
        <v>2336</v>
      </c>
      <c r="E2208" t="s">
        <v>262</v>
      </c>
      <c r="F2208">
        <v>23</v>
      </c>
      <c r="G2208" t="s">
        <v>227</v>
      </c>
      <c r="H2208">
        <v>19868</v>
      </c>
      <c r="I2208" t="s">
        <v>1827</v>
      </c>
      <c r="J2208" t="s">
        <v>1828</v>
      </c>
      <c r="K2208" t="s">
        <v>1829</v>
      </c>
      <c r="L2208">
        <v>20030603</v>
      </c>
      <c r="M2208" t="s">
        <v>2337</v>
      </c>
      <c r="N2208">
        <v>230000</v>
      </c>
      <c r="O2208" t="s">
        <v>1842</v>
      </c>
      <c r="Q2208" t="s">
        <v>248</v>
      </c>
      <c r="S2208" t="s">
        <v>249</v>
      </c>
      <c r="T2208" t="s">
        <v>1843</v>
      </c>
      <c r="U2208" t="s">
        <v>227</v>
      </c>
      <c r="V2208" t="s">
        <v>2338</v>
      </c>
      <c r="X2208" t="s">
        <v>228</v>
      </c>
      <c r="Z2208" t="s">
        <v>229</v>
      </c>
      <c r="AA2208" t="s">
        <v>2339</v>
      </c>
      <c r="AG2208" t="s">
        <v>253</v>
      </c>
    </row>
    <row r="2209" spans="1:35">
      <c r="A2209" t="s">
        <v>2342</v>
      </c>
      <c r="B2209">
        <v>75421524</v>
      </c>
      <c r="C2209" t="s">
        <v>2340</v>
      </c>
      <c r="D2209" t="s">
        <v>2341</v>
      </c>
      <c r="E2209" t="s">
        <v>262</v>
      </c>
      <c r="F2209">
        <v>23</v>
      </c>
      <c r="G2209" t="s">
        <v>227</v>
      </c>
      <c r="H2209">
        <v>19868</v>
      </c>
      <c r="I2209" t="s">
        <v>1827</v>
      </c>
      <c r="J2209" t="s">
        <v>1828</v>
      </c>
      <c r="K2209" t="s">
        <v>1829</v>
      </c>
      <c r="L2209">
        <v>19701203</v>
      </c>
      <c r="M2209" t="s">
        <v>2342</v>
      </c>
      <c r="N2209">
        <v>230000</v>
      </c>
      <c r="Q2209" t="s">
        <v>248</v>
      </c>
      <c r="S2209" t="s">
        <v>249</v>
      </c>
      <c r="T2209" t="s">
        <v>2343</v>
      </c>
      <c r="U2209" t="s">
        <v>227</v>
      </c>
      <c r="V2209" t="s">
        <v>2344</v>
      </c>
      <c r="X2209" t="s">
        <v>228</v>
      </c>
      <c r="Z2209" t="s">
        <v>229</v>
      </c>
      <c r="AA2209" t="s">
        <v>2345</v>
      </c>
      <c r="AB2209" t="s">
        <v>227</v>
      </c>
      <c r="AG2209" t="s">
        <v>253</v>
      </c>
    </row>
    <row r="2210" spans="1:35">
      <c r="A2210" t="s">
        <v>2348</v>
      </c>
      <c r="B2210">
        <v>24751524</v>
      </c>
      <c r="C2210" t="s">
        <v>2346</v>
      </c>
      <c r="D2210" t="s">
        <v>2347</v>
      </c>
      <c r="E2210" t="s">
        <v>242</v>
      </c>
      <c r="F2210">
        <v>23</v>
      </c>
      <c r="G2210" t="s">
        <v>227</v>
      </c>
      <c r="H2210">
        <v>19868</v>
      </c>
      <c r="I2210" t="s">
        <v>1827</v>
      </c>
      <c r="J2210" t="s">
        <v>1828</v>
      </c>
      <c r="K2210" t="s">
        <v>1829</v>
      </c>
      <c r="L2210">
        <v>19711117</v>
      </c>
      <c r="M2210" t="s">
        <v>2348</v>
      </c>
      <c r="N2210">
        <v>230000</v>
      </c>
      <c r="Q2210" t="s">
        <v>248</v>
      </c>
      <c r="S2210" t="s">
        <v>249</v>
      </c>
      <c r="T2210" t="s">
        <v>601</v>
      </c>
      <c r="U2210" t="s">
        <v>227</v>
      </c>
      <c r="V2210" t="s">
        <v>2349</v>
      </c>
      <c r="W2210" t="s">
        <v>2350</v>
      </c>
      <c r="X2210" t="s">
        <v>228</v>
      </c>
      <c r="Z2210" t="s">
        <v>229</v>
      </c>
      <c r="AA2210" t="s">
        <v>2351</v>
      </c>
      <c r="AB2210" t="s">
        <v>439</v>
      </c>
      <c r="AF2210" t="s">
        <v>2352</v>
      </c>
      <c r="AG2210" t="s">
        <v>2353</v>
      </c>
      <c r="AH2210" t="s">
        <v>2354</v>
      </c>
      <c r="AI2210" t="s">
        <v>2355</v>
      </c>
    </row>
    <row r="2211" spans="1:35">
      <c r="A2211" t="s">
        <v>2358</v>
      </c>
      <c r="B2211">
        <v>2320077</v>
      </c>
      <c r="C2211" t="s">
        <v>2356</v>
      </c>
      <c r="D2211" t="s">
        <v>2357</v>
      </c>
      <c r="E2211" t="s">
        <v>242</v>
      </c>
      <c r="F2211">
        <v>23</v>
      </c>
      <c r="G2211" t="s">
        <v>227</v>
      </c>
      <c r="H2211">
        <v>19868</v>
      </c>
      <c r="I2211" t="s">
        <v>1827</v>
      </c>
      <c r="J2211" t="s">
        <v>1828</v>
      </c>
      <c r="K2211" t="s">
        <v>1829</v>
      </c>
      <c r="L2211">
        <v>19480610</v>
      </c>
      <c r="M2211" t="s">
        <v>2358</v>
      </c>
      <c r="N2211">
        <v>230000</v>
      </c>
      <c r="Q2211" t="s">
        <v>248</v>
      </c>
      <c r="S2211" t="s">
        <v>249</v>
      </c>
      <c r="T2211" t="s">
        <v>1553</v>
      </c>
      <c r="U2211" t="s">
        <v>227</v>
      </c>
      <c r="V2211" t="s">
        <v>2359</v>
      </c>
      <c r="W2211" t="s">
        <v>2360</v>
      </c>
      <c r="X2211" t="s">
        <v>343</v>
      </c>
      <c r="Z2211" t="s">
        <v>229</v>
      </c>
      <c r="AA2211" t="s">
        <v>2361</v>
      </c>
      <c r="AG2211" t="s">
        <v>253</v>
      </c>
    </row>
    <row r="2212" spans="1:35">
      <c r="A2212" t="s">
        <v>2364</v>
      </c>
      <c r="B2212">
        <v>46169632</v>
      </c>
      <c r="C2212" t="s">
        <v>2362</v>
      </c>
      <c r="D2212" t="s">
        <v>2363</v>
      </c>
      <c r="E2212" t="s">
        <v>242</v>
      </c>
      <c r="F2212">
        <v>23</v>
      </c>
      <c r="G2212" t="s">
        <v>227</v>
      </c>
      <c r="H2212">
        <v>19868</v>
      </c>
      <c r="I2212" t="s">
        <v>1827</v>
      </c>
      <c r="J2212" t="s">
        <v>1828</v>
      </c>
      <c r="K2212" t="s">
        <v>1829</v>
      </c>
      <c r="L2212">
        <v>19830320</v>
      </c>
      <c r="M2212" t="s">
        <v>2364</v>
      </c>
      <c r="N2212">
        <v>230000</v>
      </c>
      <c r="Q2212" t="s">
        <v>248</v>
      </c>
      <c r="S2212" t="s">
        <v>249</v>
      </c>
      <c r="T2212" t="s">
        <v>1265</v>
      </c>
      <c r="U2212" t="s">
        <v>227</v>
      </c>
      <c r="V2212" t="s">
        <v>2365</v>
      </c>
      <c r="W2212" t="s">
        <v>2366</v>
      </c>
      <c r="X2212" t="s">
        <v>267</v>
      </c>
      <c r="Z2212" t="s">
        <v>229</v>
      </c>
      <c r="AA2212" t="s">
        <v>2367</v>
      </c>
      <c r="AB2212" t="s">
        <v>227</v>
      </c>
      <c r="AF2212" t="s">
        <v>2368</v>
      </c>
      <c r="AG2212" t="s">
        <v>2369</v>
      </c>
      <c r="AH2212" t="s">
        <v>2370</v>
      </c>
      <c r="AI2212" t="s">
        <v>2371</v>
      </c>
    </row>
    <row r="2213" spans="1:35">
      <c r="A2213" t="s">
        <v>2374</v>
      </c>
      <c r="B2213">
        <v>89001624</v>
      </c>
      <c r="C2213" t="s">
        <v>2372</v>
      </c>
      <c r="D2213" t="s">
        <v>2373</v>
      </c>
      <c r="E2213" t="s">
        <v>242</v>
      </c>
      <c r="F2213">
        <v>23</v>
      </c>
      <c r="G2213" t="s">
        <v>227</v>
      </c>
      <c r="H2213">
        <v>19868</v>
      </c>
      <c r="I2213" t="s">
        <v>1827</v>
      </c>
      <c r="J2213" t="s">
        <v>1828</v>
      </c>
      <c r="K2213" t="s">
        <v>1829</v>
      </c>
      <c r="L2213">
        <v>20030327</v>
      </c>
      <c r="M2213" t="s">
        <v>2374</v>
      </c>
      <c r="N2213">
        <v>230000</v>
      </c>
      <c r="O2213" t="s">
        <v>2251</v>
      </c>
      <c r="Q2213" t="s">
        <v>248</v>
      </c>
      <c r="S2213" t="s">
        <v>249</v>
      </c>
      <c r="T2213" t="s">
        <v>421</v>
      </c>
      <c r="U2213" t="s">
        <v>227</v>
      </c>
      <c r="V2213" t="s">
        <v>2375</v>
      </c>
      <c r="X2213" t="s">
        <v>228</v>
      </c>
      <c r="Z2213" t="s">
        <v>229</v>
      </c>
      <c r="AA2213" t="s">
        <v>2376</v>
      </c>
      <c r="AG2213" t="s">
        <v>253</v>
      </c>
    </row>
    <row r="2214" spans="1:35">
      <c r="A2214" t="s">
        <v>2379</v>
      </c>
      <c r="B2214">
        <v>88999245</v>
      </c>
      <c r="C2214" t="s">
        <v>2377</v>
      </c>
      <c r="D2214" t="s">
        <v>2378</v>
      </c>
      <c r="E2214" t="s">
        <v>242</v>
      </c>
      <c r="F2214">
        <v>23</v>
      </c>
      <c r="G2214" t="s">
        <v>227</v>
      </c>
      <c r="H2214">
        <v>19868</v>
      </c>
      <c r="I2214" t="s">
        <v>1827</v>
      </c>
      <c r="J2214" t="s">
        <v>1828</v>
      </c>
      <c r="K2214" t="s">
        <v>1829</v>
      </c>
      <c r="L2214">
        <v>20010428</v>
      </c>
      <c r="M2214" t="s">
        <v>2379</v>
      </c>
      <c r="N2214">
        <v>230000</v>
      </c>
      <c r="O2214" t="s">
        <v>2251</v>
      </c>
      <c r="Q2214" t="s">
        <v>248</v>
      </c>
      <c r="S2214" t="s">
        <v>249</v>
      </c>
      <c r="T2214" t="s">
        <v>421</v>
      </c>
      <c r="U2214" t="s">
        <v>227</v>
      </c>
      <c r="V2214" t="s">
        <v>2380</v>
      </c>
      <c r="X2214" t="s">
        <v>228</v>
      </c>
      <c r="Z2214" t="s">
        <v>229</v>
      </c>
      <c r="AG2214" t="s">
        <v>253</v>
      </c>
    </row>
    <row r="2215" spans="1:35">
      <c r="A2215" t="s">
        <v>2383</v>
      </c>
      <c r="B2215">
        <v>97579239</v>
      </c>
      <c r="C2215" t="s">
        <v>2381</v>
      </c>
      <c r="D2215" t="s">
        <v>2382</v>
      </c>
      <c r="E2215" t="s">
        <v>242</v>
      </c>
      <c r="F2215">
        <v>23</v>
      </c>
      <c r="G2215" t="s">
        <v>227</v>
      </c>
      <c r="H2215">
        <v>19868</v>
      </c>
      <c r="I2215" t="s">
        <v>1827</v>
      </c>
      <c r="J2215" t="s">
        <v>1828</v>
      </c>
      <c r="K2215" t="s">
        <v>1829</v>
      </c>
      <c r="L2215">
        <v>19681007</v>
      </c>
      <c r="M2215" t="s">
        <v>2383</v>
      </c>
      <c r="N2215">
        <v>230000</v>
      </c>
      <c r="Q2215" t="s">
        <v>248</v>
      </c>
      <c r="S2215" t="s">
        <v>249</v>
      </c>
      <c r="T2215" t="s">
        <v>2384</v>
      </c>
      <c r="U2215" t="s">
        <v>227</v>
      </c>
      <c r="V2215" t="s">
        <v>2385</v>
      </c>
      <c r="X2215" t="s">
        <v>228</v>
      </c>
      <c r="Z2215" t="s">
        <v>229</v>
      </c>
      <c r="AA2215" t="s">
        <v>2386</v>
      </c>
      <c r="AB2215" t="s">
        <v>227</v>
      </c>
      <c r="AG2215" t="s">
        <v>2387</v>
      </c>
      <c r="AH2215" t="s">
        <v>2388</v>
      </c>
      <c r="AI2215" t="s">
        <v>2389</v>
      </c>
    </row>
    <row r="2216" spans="1:35">
      <c r="A2216" t="s">
        <v>2392</v>
      </c>
      <c r="B2216">
        <v>72064019</v>
      </c>
      <c r="C2216" t="s">
        <v>2390</v>
      </c>
      <c r="D2216" t="s">
        <v>2391</v>
      </c>
      <c r="E2216" t="s">
        <v>242</v>
      </c>
      <c r="F2216">
        <v>23</v>
      </c>
      <c r="G2216" t="s">
        <v>227</v>
      </c>
      <c r="H2216">
        <v>19868</v>
      </c>
      <c r="I2216" t="s">
        <v>1827</v>
      </c>
      <c r="J2216" t="s">
        <v>1828</v>
      </c>
      <c r="K2216" t="s">
        <v>1829</v>
      </c>
      <c r="L2216">
        <v>19910107</v>
      </c>
      <c r="M2216" t="s">
        <v>2392</v>
      </c>
      <c r="N2216">
        <v>230000</v>
      </c>
      <c r="Q2216" t="s">
        <v>248</v>
      </c>
      <c r="S2216" t="s">
        <v>249</v>
      </c>
      <c r="T2216" t="s">
        <v>2393</v>
      </c>
      <c r="U2216" t="s">
        <v>227</v>
      </c>
      <c r="V2216" t="s">
        <v>2394</v>
      </c>
      <c r="X2216" t="s">
        <v>267</v>
      </c>
      <c r="Z2216" t="s">
        <v>229</v>
      </c>
      <c r="AA2216" t="s">
        <v>2395</v>
      </c>
      <c r="AB2216" t="s">
        <v>227</v>
      </c>
      <c r="AC2216" t="s">
        <v>2396</v>
      </c>
      <c r="AF2216" t="s">
        <v>2397</v>
      </c>
      <c r="AG2216" t="s">
        <v>2398</v>
      </c>
      <c r="AH2216" t="s">
        <v>2399</v>
      </c>
      <c r="AI2216" t="s">
        <v>2400</v>
      </c>
    </row>
    <row r="2217" spans="1:35">
      <c r="A2217" t="s">
        <v>2403</v>
      </c>
      <c r="B2217">
        <v>84531526</v>
      </c>
      <c r="C2217" t="s">
        <v>2401</v>
      </c>
      <c r="D2217" t="s">
        <v>2402</v>
      </c>
      <c r="E2217" t="s">
        <v>262</v>
      </c>
      <c r="F2217">
        <v>23</v>
      </c>
      <c r="G2217" t="s">
        <v>227</v>
      </c>
      <c r="H2217">
        <v>19868</v>
      </c>
      <c r="I2217" t="s">
        <v>1827</v>
      </c>
      <c r="J2217" t="s">
        <v>1828</v>
      </c>
      <c r="K2217" t="s">
        <v>1829</v>
      </c>
      <c r="L2217">
        <v>19911225</v>
      </c>
      <c r="M2217" t="s">
        <v>2403</v>
      </c>
      <c r="N2217">
        <v>230000</v>
      </c>
      <c r="Q2217" t="s">
        <v>248</v>
      </c>
      <c r="S2217" t="s">
        <v>249</v>
      </c>
      <c r="T2217" t="s">
        <v>601</v>
      </c>
      <c r="U2217" t="s">
        <v>227</v>
      </c>
      <c r="V2217" t="s">
        <v>2404</v>
      </c>
      <c r="X2217" t="s">
        <v>228</v>
      </c>
      <c r="Z2217" t="s">
        <v>229</v>
      </c>
      <c r="AA2217" t="s">
        <v>2405</v>
      </c>
      <c r="AB2217" t="s">
        <v>227</v>
      </c>
      <c r="AG2217" t="s">
        <v>2406</v>
      </c>
      <c r="AH2217" t="s">
        <v>2407</v>
      </c>
      <c r="AI2217" t="s">
        <v>2408</v>
      </c>
    </row>
    <row r="2218" spans="1:35">
      <c r="A2218" t="s">
        <v>2411</v>
      </c>
      <c r="B2218">
        <v>25585025</v>
      </c>
      <c r="C2218" t="s">
        <v>2409</v>
      </c>
      <c r="D2218" t="s">
        <v>2410</v>
      </c>
      <c r="E2218" t="s">
        <v>242</v>
      </c>
      <c r="F2218">
        <v>23</v>
      </c>
      <c r="G2218" t="s">
        <v>227</v>
      </c>
      <c r="H2218">
        <v>19868</v>
      </c>
      <c r="I2218" t="s">
        <v>1827</v>
      </c>
      <c r="J2218" t="s">
        <v>1828</v>
      </c>
      <c r="K2218" t="s">
        <v>1829</v>
      </c>
      <c r="L2218">
        <v>19690425</v>
      </c>
      <c r="M2218" t="s">
        <v>2411</v>
      </c>
      <c r="N2218">
        <v>230000</v>
      </c>
      <c r="Q2218" t="s">
        <v>248</v>
      </c>
      <c r="S2218" t="s">
        <v>249</v>
      </c>
      <c r="T2218" t="s">
        <v>2412</v>
      </c>
      <c r="U2218" t="s">
        <v>227</v>
      </c>
      <c r="V2218" t="s">
        <v>2413</v>
      </c>
      <c r="X2218" t="s">
        <v>267</v>
      </c>
      <c r="Z2218" t="s">
        <v>229</v>
      </c>
      <c r="AA2218" t="s">
        <v>2414</v>
      </c>
      <c r="AB2218" t="s">
        <v>227</v>
      </c>
      <c r="AF2218" t="s">
        <v>2415</v>
      </c>
      <c r="AG2218" t="s">
        <v>2416</v>
      </c>
      <c r="AH2218" t="s">
        <v>2417</v>
      </c>
      <c r="AI2218" t="s">
        <v>2418</v>
      </c>
    </row>
    <row r="2219" spans="1:35">
      <c r="A2219" t="s">
        <v>2421</v>
      </c>
      <c r="B2219">
        <v>28618025</v>
      </c>
      <c r="C2219" t="s">
        <v>2419</v>
      </c>
      <c r="D2219" t="s">
        <v>2420</v>
      </c>
      <c r="E2219" t="s">
        <v>242</v>
      </c>
      <c r="F2219">
        <v>23</v>
      </c>
      <c r="G2219" t="s">
        <v>227</v>
      </c>
      <c r="H2219">
        <v>19868</v>
      </c>
      <c r="I2219" t="s">
        <v>1827</v>
      </c>
      <c r="J2219" t="s">
        <v>1828</v>
      </c>
      <c r="K2219" t="s">
        <v>1829</v>
      </c>
      <c r="L2219">
        <v>19601110</v>
      </c>
      <c r="M2219" t="s">
        <v>2421</v>
      </c>
      <c r="N2219">
        <v>230000</v>
      </c>
      <c r="Q2219" t="s">
        <v>248</v>
      </c>
      <c r="S2219" t="s">
        <v>249</v>
      </c>
      <c r="T2219" t="s">
        <v>2422</v>
      </c>
      <c r="U2219" t="s">
        <v>227</v>
      </c>
      <c r="V2219" t="s">
        <v>2423</v>
      </c>
      <c r="X2219" t="s">
        <v>228</v>
      </c>
      <c r="Z2219" t="s">
        <v>229</v>
      </c>
      <c r="AA2219" t="s">
        <v>2424</v>
      </c>
      <c r="AB2219" t="s">
        <v>227</v>
      </c>
      <c r="AG2219" t="s">
        <v>2425</v>
      </c>
      <c r="AH2219" t="s">
        <v>2426</v>
      </c>
      <c r="AI2219" t="s">
        <v>2427</v>
      </c>
    </row>
    <row r="2220" spans="1:35">
      <c r="A2220" t="s">
        <v>11470</v>
      </c>
      <c r="B2220">
        <v>100033310</v>
      </c>
      <c r="C2220" t="s">
        <v>11471</v>
      </c>
      <c r="D2220" t="s">
        <v>11472</v>
      </c>
      <c r="E2220" t="s">
        <v>242</v>
      </c>
      <c r="F2220">
        <v>23</v>
      </c>
      <c r="G2220" t="s">
        <v>227</v>
      </c>
      <c r="H2220">
        <v>19868</v>
      </c>
      <c r="I2220" t="s">
        <v>1827</v>
      </c>
      <c r="J2220" t="s">
        <v>1828</v>
      </c>
      <c r="K2220" t="s">
        <v>1829</v>
      </c>
      <c r="L2220">
        <v>19690520</v>
      </c>
      <c r="M2220" t="s">
        <v>11470</v>
      </c>
      <c r="N2220">
        <v>230000</v>
      </c>
      <c r="Q2220" t="s">
        <v>248</v>
      </c>
      <c r="S2220" t="s">
        <v>249</v>
      </c>
      <c r="T2220" t="s">
        <v>7745</v>
      </c>
      <c r="U2220" t="s">
        <v>227</v>
      </c>
      <c r="V2220" t="s">
        <v>11473</v>
      </c>
      <c r="W2220" t="s">
        <v>11474</v>
      </c>
      <c r="X2220" t="s">
        <v>267</v>
      </c>
      <c r="Z2220" t="s">
        <v>229</v>
      </c>
      <c r="AA2220" t="s">
        <v>11475</v>
      </c>
      <c r="AB2220" t="s">
        <v>227</v>
      </c>
      <c r="AF2220" t="s">
        <v>11476</v>
      </c>
      <c r="AG2220" t="s">
        <v>11477</v>
      </c>
      <c r="AH2220" t="s">
        <v>11478</v>
      </c>
      <c r="AI2220" t="s">
        <v>11479</v>
      </c>
    </row>
    <row r="2221" spans="1:35">
      <c r="A2221" t="s">
        <v>11480</v>
      </c>
      <c r="B2221">
        <v>36870226</v>
      </c>
      <c r="C2221" t="s">
        <v>11481</v>
      </c>
      <c r="D2221" t="s">
        <v>11482</v>
      </c>
      <c r="E2221" t="s">
        <v>242</v>
      </c>
      <c r="F2221">
        <v>23</v>
      </c>
      <c r="G2221" t="s">
        <v>227</v>
      </c>
      <c r="H2221">
        <v>19868</v>
      </c>
      <c r="I2221" t="s">
        <v>1827</v>
      </c>
      <c r="J2221" t="s">
        <v>1828</v>
      </c>
      <c r="K2221" t="s">
        <v>1829</v>
      </c>
      <c r="L2221">
        <v>19660714</v>
      </c>
      <c r="M2221" t="s">
        <v>11480</v>
      </c>
      <c r="N2221">
        <v>230000</v>
      </c>
      <c r="Q2221" t="s">
        <v>248</v>
      </c>
      <c r="S2221" t="s">
        <v>249</v>
      </c>
      <c r="T2221" t="s">
        <v>1708</v>
      </c>
      <c r="U2221" t="s">
        <v>227</v>
      </c>
      <c r="V2221" t="s">
        <v>11483</v>
      </c>
      <c r="W2221" t="s">
        <v>11484</v>
      </c>
      <c r="X2221" t="s">
        <v>228</v>
      </c>
      <c r="Z2221" t="s">
        <v>229</v>
      </c>
      <c r="AA2221" t="s">
        <v>11485</v>
      </c>
      <c r="AB2221" t="s">
        <v>1084</v>
      </c>
      <c r="AF2221" t="s">
        <v>11486</v>
      </c>
      <c r="AG2221" t="s">
        <v>1893</v>
      </c>
      <c r="AH2221" t="s">
        <v>11487</v>
      </c>
      <c r="AI2221" t="s">
        <v>11488</v>
      </c>
    </row>
    <row r="2222" spans="1:35">
      <c r="A2222" t="s">
        <v>2430</v>
      </c>
      <c r="B2222">
        <v>41029016</v>
      </c>
      <c r="C2222" t="s">
        <v>2428</v>
      </c>
      <c r="D2222" t="s">
        <v>2429</v>
      </c>
      <c r="E2222" t="s">
        <v>242</v>
      </c>
      <c r="F2222">
        <v>23</v>
      </c>
      <c r="G2222" t="s">
        <v>227</v>
      </c>
      <c r="H2222">
        <v>19868</v>
      </c>
      <c r="I2222" t="s">
        <v>1827</v>
      </c>
      <c r="J2222" t="s">
        <v>1828</v>
      </c>
      <c r="K2222" t="s">
        <v>1829</v>
      </c>
      <c r="L2222">
        <v>19570108</v>
      </c>
      <c r="M2222" t="s">
        <v>2430</v>
      </c>
      <c r="N2222">
        <v>230000</v>
      </c>
      <c r="Q2222" t="s">
        <v>248</v>
      </c>
      <c r="S2222" t="s">
        <v>249</v>
      </c>
      <c r="T2222" t="s">
        <v>871</v>
      </c>
      <c r="U2222" t="s">
        <v>227</v>
      </c>
      <c r="V2222" t="s">
        <v>2431</v>
      </c>
      <c r="W2222" t="s">
        <v>2432</v>
      </c>
      <c r="X2222" t="s">
        <v>228</v>
      </c>
      <c r="Z2222" t="s">
        <v>229</v>
      </c>
      <c r="AA2222" t="s">
        <v>2433</v>
      </c>
      <c r="AB2222" t="s">
        <v>265</v>
      </c>
      <c r="AF2222" t="s">
        <v>2434</v>
      </c>
      <c r="AG2222" t="s">
        <v>2435</v>
      </c>
      <c r="AH2222" t="s">
        <v>2436</v>
      </c>
      <c r="AI2222" t="s">
        <v>2437</v>
      </c>
    </row>
    <row r="2223" spans="1:35">
      <c r="A2223" t="s">
        <v>2440</v>
      </c>
      <c r="B2223">
        <v>2963828</v>
      </c>
      <c r="C2223" t="s">
        <v>2438</v>
      </c>
      <c r="D2223" t="s">
        <v>2439</v>
      </c>
      <c r="E2223" t="s">
        <v>242</v>
      </c>
      <c r="F2223">
        <v>23</v>
      </c>
      <c r="G2223" t="s">
        <v>227</v>
      </c>
      <c r="H2223">
        <v>19868</v>
      </c>
      <c r="I2223" t="s">
        <v>1827</v>
      </c>
      <c r="J2223" t="s">
        <v>1828</v>
      </c>
      <c r="K2223" t="s">
        <v>1829</v>
      </c>
      <c r="L2223">
        <v>19360118</v>
      </c>
      <c r="M2223" t="s">
        <v>2440</v>
      </c>
      <c r="N2223">
        <v>230000</v>
      </c>
      <c r="Q2223" t="s">
        <v>248</v>
      </c>
      <c r="S2223" t="s">
        <v>249</v>
      </c>
      <c r="T2223" t="s">
        <v>2441</v>
      </c>
      <c r="U2223" t="s">
        <v>227</v>
      </c>
      <c r="V2223" t="s">
        <v>2442</v>
      </c>
      <c r="X2223" t="s">
        <v>228</v>
      </c>
      <c r="Z2223" t="s">
        <v>229</v>
      </c>
      <c r="AA2223" t="s">
        <v>2443</v>
      </c>
      <c r="AG2223" t="s">
        <v>253</v>
      </c>
    </row>
    <row r="2224" spans="1:35">
      <c r="A2224" t="s">
        <v>2446</v>
      </c>
      <c r="B2224">
        <v>92459736</v>
      </c>
      <c r="C2224" t="s">
        <v>2444</v>
      </c>
      <c r="D2224" t="s">
        <v>2445</v>
      </c>
      <c r="E2224" t="s">
        <v>262</v>
      </c>
      <c r="F2224">
        <v>23</v>
      </c>
      <c r="G2224" t="s">
        <v>227</v>
      </c>
      <c r="H2224">
        <v>19868</v>
      </c>
      <c r="I2224" t="s">
        <v>1827</v>
      </c>
      <c r="J2224" t="s">
        <v>1828</v>
      </c>
      <c r="K2224" t="s">
        <v>1829</v>
      </c>
      <c r="L2224">
        <v>20030303</v>
      </c>
      <c r="M2224" t="s">
        <v>2446</v>
      </c>
      <c r="N2224">
        <v>230000</v>
      </c>
      <c r="O2224" t="s">
        <v>2138</v>
      </c>
      <c r="Q2224" t="s">
        <v>248</v>
      </c>
      <c r="S2224" t="s">
        <v>249</v>
      </c>
      <c r="T2224" t="s">
        <v>2305</v>
      </c>
      <c r="U2224" t="s">
        <v>227</v>
      </c>
      <c r="V2224" t="s">
        <v>2447</v>
      </c>
      <c r="X2224" t="s">
        <v>228</v>
      </c>
      <c r="Z2224" t="s">
        <v>229</v>
      </c>
      <c r="AA2224" t="s">
        <v>2448</v>
      </c>
      <c r="AG2224" t="s">
        <v>253</v>
      </c>
    </row>
    <row r="2225" spans="1:35">
      <c r="A2225" t="s">
        <v>2451</v>
      </c>
      <c r="B2225">
        <v>96830632</v>
      </c>
      <c r="C2225" t="s">
        <v>2449</v>
      </c>
      <c r="D2225" t="s">
        <v>2450</v>
      </c>
      <c r="E2225" t="s">
        <v>262</v>
      </c>
      <c r="F2225">
        <v>23</v>
      </c>
      <c r="G2225" t="s">
        <v>227</v>
      </c>
      <c r="H2225">
        <v>19868</v>
      </c>
      <c r="I2225" t="s">
        <v>1827</v>
      </c>
      <c r="J2225" t="s">
        <v>1828</v>
      </c>
      <c r="K2225" t="s">
        <v>1829</v>
      </c>
      <c r="L2225">
        <v>20031031</v>
      </c>
      <c r="M2225" t="s">
        <v>2451</v>
      </c>
      <c r="N2225">
        <v>230000</v>
      </c>
      <c r="O2225" t="s">
        <v>2452</v>
      </c>
      <c r="Q2225" t="s">
        <v>248</v>
      </c>
      <c r="S2225" t="s">
        <v>249</v>
      </c>
      <c r="T2225" t="s">
        <v>1843</v>
      </c>
      <c r="U2225" t="s">
        <v>227</v>
      </c>
      <c r="V2225" t="s">
        <v>2453</v>
      </c>
      <c r="W2225" t="s">
        <v>2454</v>
      </c>
      <c r="X2225" t="s">
        <v>228</v>
      </c>
      <c r="Z2225" t="s">
        <v>229</v>
      </c>
      <c r="AA2225" t="s">
        <v>2455</v>
      </c>
      <c r="AG2225" t="s">
        <v>253</v>
      </c>
    </row>
    <row r="2226" spans="1:35">
      <c r="A2226" t="s">
        <v>2458</v>
      </c>
      <c r="B2226">
        <v>58586436</v>
      </c>
      <c r="C2226" t="s">
        <v>2456</v>
      </c>
      <c r="D2226" t="s">
        <v>2457</v>
      </c>
      <c r="E2226" t="s">
        <v>242</v>
      </c>
      <c r="F2226">
        <v>23</v>
      </c>
      <c r="G2226" t="s">
        <v>227</v>
      </c>
      <c r="H2226">
        <v>19868</v>
      </c>
      <c r="I2226" t="s">
        <v>1827</v>
      </c>
      <c r="J2226" t="s">
        <v>1828</v>
      </c>
      <c r="K2226" t="s">
        <v>1829</v>
      </c>
      <c r="L2226">
        <v>19800701</v>
      </c>
      <c r="M2226" t="s">
        <v>2458</v>
      </c>
      <c r="N2226">
        <v>230000</v>
      </c>
      <c r="Q2226" t="s">
        <v>248</v>
      </c>
      <c r="S2226" t="s">
        <v>249</v>
      </c>
      <c r="T2226" t="s">
        <v>2459</v>
      </c>
      <c r="U2226" t="s">
        <v>227</v>
      </c>
      <c r="V2226" t="s">
        <v>2460</v>
      </c>
      <c r="W2226" t="s">
        <v>2461</v>
      </c>
      <c r="X2226" t="s">
        <v>267</v>
      </c>
      <c r="Z2226" t="s">
        <v>229</v>
      </c>
      <c r="AA2226" t="s">
        <v>2462</v>
      </c>
      <c r="AB2226" t="s">
        <v>2463</v>
      </c>
      <c r="AF2226" t="s">
        <v>2464</v>
      </c>
      <c r="AG2226" t="s">
        <v>1600</v>
      </c>
      <c r="AH2226" t="s">
        <v>2465</v>
      </c>
      <c r="AI2226" t="s">
        <v>2466</v>
      </c>
    </row>
    <row r="2227" spans="1:35">
      <c r="A2227" t="s">
        <v>2469</v>
      </c>
      <c r="B2227">
        <v>46160017</v>
      </c>
      <c r="C2227" t="s">
        <v>2467</v>
      </c>
      <c r="D2227" t="s">
        <v>2468</v>
      </c>
      <c r="E2227" t="s">
        <v>242</v>
      </c>
      <c r="F2227">
        <v>23</v>
      </c>
      <c r="G2227" t="s">
        <v>227</v>
      </c>
      <c r="H2227">
        <v>19868</v>
      </c>
      <c r="I2227" t="s">
        <v>1827</v>
      </c>
      <c r="J2227" t="s">
        <v>1828</v>
      </c>
      <c r="K2227" t="s">
        <v>1829</v>
      </c>
      <c r="L2227">
        <v>19510830</v>
      </c>
      <c r="M2227" t="s">
        <v>2469</v>
      </c>
      <c r="N2227">
        <v>230000</v>
      </c>
      <c r="Q2227" t="s">
        <v>248</v>
      </c>
      <c r="S2227" t="s">
        <v>249</v>
      </c>
      <c r="T2227" t="s">
        <v>2470</v>
      </c>
      <c r="U2227" t="s">
        <v>227</v>
      </c>
      <c r="V2227" t="s">
        <v>2471</v>
      </c>
      <c r="X2227" t="s">
        <v>343</v>
      </c>
      <c r="Z2227" t="s">
        <v>229</v>
      </c>
      <c r="AA2227" t="s">
        <v>2472</v>
      </c>
      <c r="AG2227" t="s">
        <v>253</v>
      </c>
    </row>
    <row r="2228" spans="1:35">
      <c r="A2228" t="s">
        <v>2475</v>
      </c>
      <c r="B2228">
        <v>99330832</v>
      </c>
      <c r="C2228" t="s">
        <v>2473</v>
      </c>
      <c r="D2228" t="s">
        <v>2474</v>
      </c>
      <c r="E2228" t="s">
        <v>262</v>
      </c>
      <c r="F2228">
        <v>23</v>
      </c>
      <c r="G2228" t="s">
        <v>227</v>
      </c>
      <c r="H2228">
        <v>19868</v>
      </c>
      <c r="I2228" t="s">
        <v>1827</v>
      </c>
      <c r="J2228" t="s">
        <v>1828</v>
      </c>
      <c r="K2228" t="s">
        <v>1829</v>
      </c>
      <c r="L2228">
        <v>20030807</v>
      </c>
      <c r="M2228" t="s">
        <v>2475</v>
      </c>
      <c r="N2228">
        <v>230000</v>
      </c>
      <c r="O2228" t="s">
        <v>1950</v>
      </c>
      <c r="Q2228" t="s">
        <v>248</v>
      </c>
      <c r="S2228" t="s">
        <v>249</v>
      </c>
      <c r="T2228" t="s">
        <v>1458</v>
      </c>
      <c r="U2228" t="s">
        <v>227</v>
      </c>
      <c r="V2228" t="s">
        <v>2476</v>
      </c>
      <c r="X2228" t="s">
        <v>228</v>
      </c>
      <c r="Z2228" t="s">
        <v>229</v>
      </c>
      <c r="AA2228" t="s">
        <v>2477</v>
      </c>
      <c r="AG2228" t="s">
        <v>253</v>
      </c>
    </row>
    <row r="2229" spans="1:35">
      <c r="A2229" t="s">
        <v>2480</v>
      </c>
      <c r="B2229">
        <v>99329638</v>
      </c>
      <c r="C2229" t="s">
        <v>2478</v>
      </c>
      <c r="D2229" t="s">
        <v>2479</v>
      </c>
      <c r="E2229" t="s">
        <v>262</v>
      </c>
      <c r="F2229">
        <v>23</v>
      </c>
      <c r="G2229" t="s">
        <v>227</v>
      </c>
      <c r="H2229">
        <v>19868</v>
      </c>
      <c r="I2229" t="s">
        <v>1827</v>
      </c>
      <c r="J2229" t="s">
        <v>1828</v>
      </c>
      <c r="K2229" t="s">
        <v>1829</v>
      </c>
      <c r="L2229">
        <v>20030807</v>
      </c>
      <c r="M2229" t="s">
        <v>2480</v>
      </c>
      <c r="N2229">
        <v>230000</v>
      </c>
      <c r="O2229" t="s">
        <v>1950</v>
      </c>
      <c r="Q2229" t="s">
        <v>248</v>
      </c>
      <c r="S2229" t="s">
        <v>249</v>
      </c>
      <c r="T2229" t="s">
        <v>1458</v>
      </c>
      <c r="U2229" t="s">
        <v>227</v>
      </c>
      <c r="V2229" t="s">
        <v>2476</v>
      </c>
      <c r="X2229" t="s">
        <v>228</v>
      </c>
      <c r="Z2229" t="s">
        <v>229</v>
      </c>
      <c r="AA2229" t="s">
        <v>2477</v>
      </c>
      <c r="AG2229" t="s">
        <v>253</v>
      </c>
    </row>
    <row r="2230" spans="1:35">
      <c r="A2230" t="s">
        <v>2483</v>
      </c>
      <c r="B2230">
        <v>3089222</v>
      </c>
      <c r="C2230" t="s">
        <v>2481</v>
      </c>
      <c r="D2230" t="s">
        <v>2482</v>
      </c>
      <c r="E2230" t="s">
        <v>242</v>
      </c>
      <c r="F2230">
        <v>23</v>
      </c>
      <c r="G2230" t="s">
        <v>227</v>
      </c>
      <c r="H2230">
        <v>19868</v>
      </c>
      <c r="I2230" t="s">
        <v>1827</v>
      </c>
      <c r="J2230" t="s">
        <v>1828</v>
      </c>
      <c r="K2230" t="s">
        <v>1829</v>
      </c>
      <c r="L2230">
        <v>19760629</v>
      </c>
      <c r="M2230" t="s">
        <v>2483</v>
      </c>
      <c r="N2230">
        <v>230000</v>
      </c>
      <c r="Q2230" t="s">
        <v>248</v>
      </c>
      <c r="S2230" t="s">
        <v>249</v>
      </c>
      <c r="T2230" t="s">
        <v>2484</v>
      </c>
      <c r="U2230" t="s">
        <v>227</v>
      </c>
      <c r="V2230" t="s">
        <v>2485</v>
      </c>
      <c r="W2230" t="s">
        <v>2486</v>
      </c>
      <c r="X2230" t="s">
        <v>228</v>
      </c>
      <c r="Z2230" t="s">
        <v>229</v>
      </c>
      <c r="AA2230" t="s">
        <v>2487</v>
      </c>
      <c r="AB2230" t="s">
        <v>265</v>
      </c>
      <c r="AF2230" t="s">
        <v>2488</v>
      </c>
      <c r="AG2230" t="s">
        <v>2489</v>
      </c>
      <c r="AH2230" t="s">
        <v>2490</v>
      </c>
      <c r="AI2230" t="s">
        <v>2491</v>
      </c>
    </row>
    <row r="2231" spans="1:35">
      <c r="A2231" t="s">
        <v>2494</v>
      </c>
      <c r="B2231">
        <v>98050224</v>
      </c>
      <c r="C2231" t="s">
        <v>2492</v>
      </c>
      <c r="D2231" t="s">
        <v>2493</v>
      </c>
      <c r="E2231" t="s">
        <v>262</v>
      </c>
      <c r="F2231">
        <v>23</v>
      </c>
      <c r="G2231" t="s">
        <v>227</v>
      </c>
      <c r="H2231">
        <v>19868</v>
      </c>
      <c r="I2231" t="s">
        <v>1827</v>
      </c>
      <c r="J2231" t="s">
        <v>1828</v>
      </c>
      <c r="K2231" t="s">
        <v>1829</v>
      </c>
      <c r="L2231">
        <v>20031209</v>
      </c>
      <c r="M2231" t="s">
        <v>2494</v>
      </c>
      <c r="N2231">
        <v>230000</v>
      </c>
      <c r="O2231" t="s">
        <v>2304</v>
      </c>
      <c r="Q2231" t="s">
        <v>248</v>
      </c>
      <c r="S2231" t="s">
        <v>249</v>
      </c>
      <c r="T2231" t="s">
        <v>671</v>
      </c>
      <c r="U2231" t="s">
        <v>227</v>
      </c>
      <c r="V2231" t="s">
        <v>2495</v>
      </c>
      <c r="X2231" t="s">
        <v>228</v>
      </c>
      <c r="Z2231" t="s">
        <v>229</v>
      </c>
      <c r="AA2231" t="s">
        <v>2496</v>
      </c>
      <c r="AG2231" t="s">
        <v>253</v>
      </c>
    </row>
    <row r="2232" spans="1:35">
      <c r="A2232" t="s">
        <v>2499</v>
      </c>
      <c r="B2232">
        <v>83112217</v>
      </c>
      <c r="C2232" t="s">
        <v>2497</v>
      </c>
      <c r="D2232" t="s">
        <v>2498</v>
      </c>
      <c r="E2232" t="s">
        <v>262</v>
      </c>
      <c r="F2232">
        <v>23</v>
      </c>
      <c r="G2232" t="s">
        <v>227</v>
      </c>
      <c r="H2232">
        <v>19868</v>
      </c>
      <c r="I2232" t="s">
        <v>1827</v>
      </c>
      <c r="J2232" t="s">
        <v>1828</v>
      </c>
      <c r="K2232" t="s">
        <v>1829</v>
      </c>
      <c r="L2232">
        <v>20011110</v>
      </c>
      <c r="M2232" t="s">
        <v>2499</v>
      </c>
      <c r="N2232">
        <v>230000</v>
      </c>
      <c r="O2232" t="s">
        <v>2304</v>
      </c>
      <c r="Q2232" t="s">
        <v>248</v>
      </c>
      <c r="S2232" t="s">
        <v>249</v>
      </c>
      <c r="T2232" t="s">
        <v>671</v>
      </c>
      <c r="U2232" t="s">
        <v>227</v>
      </c>
      <c r="V2232" t="s">
        <v>2495</v>
      </c>
      <c r="X2232" t="s">
        <v>228</v>
      </c>
      <c r="Z2232" t="s">
        <v>229</v>
      </c>
      <c r="AA2232" t="s">
        <v>2496</v>
      </c>
      <c r="AG2232" t="s">
        <v>253</v>
      </c>
    </row>
    <row r="2233" spans="1:35">
      <c r="A2233" t="s">
        <v>2502</v>
      </c>
      <c r="B2233">
        <v>24767531</v>
      </c>
      <c r="C2233" t="s">
        <v>2500</v>
      </c>
      <c r="D2233" t="s">
        <v>2501</v>
      </c>
      <c r="E2233" t="s">
        <v>242</v>
      </c>
      <c r="F2233">
        <v>23</v>
      </c>
      <c r="G2233" t="s">
        <v>227</v>
      </c>
      <c r="H2233">
        <v>19868</v>
      </c>
      <c r="I2233" t="s">
        <v>1827</v>
      </c>
      <c r="J2233" t="s">
        <v>1828</v>
      </c>
      <c r="K2233" t="s">
        <v>1829</v>
      </c>
      <c r="L2233">
        <v>19620329</v>
      </c>
      <c r="M2233" t="s">
        <v>2502</v>
      </c>
      <c r="N2233">
        <v>230000</v>
      </c>
      <c r="Q2233" t="s">
        <v>248</v>
      </c>
      <c r="S2233" t="s">
        <v>249</v>
      </c>
      <c r="T2233" t="s">
        <v>2503</v>
      </c>
      <c r="U2233" t="s">
        <v>227</v>
      </c>
      <c r="V2233" t="s">
        <v>2504</v>
      </c>
      <c r="X2233" t="s">
        <v>228</v>
      </c>
      <c r="Z2233" t="s">
        <v>229</v>
      </c>
      <c r="AA2233" t="s">
        <v>2505</v>
      </c>
      <c r="AB2233" t="s">
        <v>227</v>
      </c>
      <c r="AF2233" t="s">
        <v>2506</v>
      </c>
      <c r="AG2233" t="s">
        <v>2507</v>
      </c>
      <c r="AH2233" t="s">
        <v>2508</v>
      </c>
      <c r="AI2233" t="s">
        <v>2509</v>
      </c>
    </row>
    <row r="2234" spans="1:35">
      <c r="A2234" t="s">
        <v>2512</v>
      </c>
      <c r="B2234">
        <v>71516323</v>
      </c>
      <c r="C2234" t="s">
        <v>2510</v>
      </c>
      <c r="D2234" t="s">
        <v>2511</v>
      </c>
      <c r="E2234" t="s">
        <v>242</v>
      </c>
      <c r="F2234">
        <v>23</v>
      </c>
      <c r="G2234" t="s">
        <v>227</v>
      </c>
      <c r="H2234">
        <v>19868</v>
      </c>
      <c r="I2234" t="s">
        <v>1827</v>
      </c>
      <c r="J2234" t="s">
        <v>1828</v>
      </c>
      <c r="K2234" t="s">
        <v>1829</v>
      </c>
      <c r="L2234">
        <v>19920625</v>
      </c>
      <c r="M2234" t="s">
        <v>2512</v>
      </c>
      <c r="N2234">
        <v>230000</v>
      </c>
      <c r="Q2234" t="s">
        <v>248</v>
      </c>
      <c r="S2234" t="s">
        <v>249</v>
      </c>
      <c r="T2234" t="s">
        <v>2513</v>
      </c>
      <c r="U2234" t="s">
        <v>227</v>
      </c>
      <c r="V2234" t="s">
        <v>2514</v>
      </c>
      <c r="X2234" t="s">
        <v>228</v>
      </c>
      <c r="Z2234" t="s">
        <v>229</v>
      </c>
      <c r="AA2234" t="s">
        <v>2515</v>
      </c>
      <c r="AB2234" t="s">
        <v>573</v>
      </c>
      <c r="AC2234" t="s">
        <v>2516</v>
      </c>
      <c r="AG2234" t="s">
        <v>253</v>
      </c>
    </row>
    <row r="2235" spans="1:35">
      <c r="A2235" t="s">
        <v>11489</v>
      </c>
      <c r="B2235">
        <v>82246022</v>
      </c>
      <c r="C2235" t="s">
        <v>11490</v>
      </c>
      <c r="D2235" t="s">
        <v>11491</v>
      </c>
      <c r="E2235" t="s">
        <v>242</v>
      </c>
      <c r="F2235">
        <v>23</v>
      </c>
      <c r="G2235" t="s">
        <v>227</v>
      </c>
      <c r="H2235">
        <v>19868</v>
      </c>
      <c r="I2235" t="s">
        <v>1827</v>
      </c>
      <c r="J2235" t="s">
        <v>1828</v>
      </c>
      <c r="K2235" t="s">
        <v>1829</v>
      </c>
      <c r="L2235">
        <v>19790127</v>
      </c>
      <c r="M2235" t="s">
        <v>11489</v>
      </c>
      <c r="N2235">
        <v>230000</v>
      </c>
      <c r="Q2235" t="s">
        <v>248</v>
      </c>
      <c r="S2235" t="s">
        <v>249</v>
      </c>
      <c r="T2235" t="s">
        <v>11492</v>
      </c>
      <c r="U2235" t="s">
        <v>227</v>
      </c>
      <c r="V2235" t="s">
        <v>11493</v>
      </c>
      <c r="W2235" t="s">
        <v>11494</v>
      </c>
      <c r="X2235" t="s">
        <v>228</v>
      </c>
      <c r="Z2235" t="s">
        <v>229</v>
      </c>
      <c r="AA2235" t="s">
        <v>11495</v>
      </c>
      <c r="AB2235" t="s">
        <v>227</v>
      </c>
      <c r="AF2235" t="s">
        <v>11496</v>
      </c>
      <c r="AG2235" t="s">
        <v>6085</v>
      </c>
      <c r="AH2235" t="s">
        <v>11497</v>
      </c>
      <c r="AI2235" t="s">
        <v>11498</v>
      </c>
    </row>
    <row r="2236" spans="1:35">
      <c r="A2236" t="s">
        <v>2519</v>
      </c>
      <c r="B2236">
        <v>85467535</v>
      </c>
      <c r="C2236" t="s">
        <v>2517</v>
      </c>
      <c r="D2236" t="s">
        <v>2518</v>
      </c>
      <c r="E2236" t="s">
        <v>242</v>
      </c>
      <c r="F2236">
        <v>23</v>
      </c>
      <c r="G2236" t="s">
        <v>227</v>
      </c>
      <c r="H2236">
        <v>19868</v>
      </c>
      <c r="I2236" t="s">
        <v>1827</v>
      </c>
      <c r="J2236" t="s">
        <v>1828</v>
      </c>
      <c r="K2236" t="s">
        <v>1829</v>
      </c>
      <c r="L2236">
        <v>19800409</v>
      </c>
      <c r="M2236" t="s">
        <v>2519</v>
      </c>
      <c r="N2236">
        <v>230000</v>
      </c>
      <c r="Q2236" t="s">
        <v>248</v>
      </c>
      <c r="S2236" t="s">
        <v>249</v>
      </c>
      <c r="T2236" t="s">
        <v>2520</v>
      </c>
      <c r="U2236" t="s">
        <v>227</v>
      </c>
      <c r="V2236" t="s">
        <v>2521</v>
      </c>
      <c r="W2236" t="s">
        <v>2522</v>
      </c>
      <c r="X2236" t="s">
        <v>228</v>
      </c>
      <c r="Z2236" t="s">
        <v>229</v>
      </c>
      <c r="AA2236" t="s">
        <v>2523</v>
      </c>
      <c r="AB2236" t="s">
        <v>227</v>
      </c>
      <c r="AG2236" t="s">
        <v>2524</v>
      </c>
      <c r="AH2236" t="s">
        <v>2525</v>
      </c>
      <c r="AI2236" t="s">
        <v>2526</v>
      </c>
    </row>
    <row r="2237" spans="1:35">
      <c r="A2237" t="s">
        <v>11499</v>
      </c>
      <c r="B2237">
        <v>102343720</v>
      </c>
      <c r="C2237" t="s">
        <v>11500</v>
      </c>
      <c r="D2237" t="s">
        <v>11501</v>
      </c>
      <c r="E2237" t="s">
        <v>242</v>
      </c>
      <c r="F2237">
        <v>23</v>
      </c>
      <c r="G2237" t="s">
        <v>227</v>
      </c>
      <c r="H2237">
        <v>19868</v>
      </c>
      <c r="I2237" t="s">
        <v>1827</v>
      </c>
      <c r="J2237" t="s">
        <v>1828</v>
      </c>
      <c r="K2237" t="s">
        <v>1829</v>
      </c>
      <c r="L2237">
        <v>20030426</v>
      </c>
      <c r="M2237" t="s">
        <v>11499</v>
      </c>
      <c r="N2237">
        <v>230000</v>
      </c>
      <c r="O2237" t="s">
        <v>11502</v>
      </c>
      <c r="Q2237" t="s">
        <v>248</v>
      </c>
      <c r="S2237" t="s">
        <v>249</v>
      </c>
      <c r="T2237" t="s">
        <v>11503</v>
      </c>
      <c r="U2237" t="s">
        <v>227</v>
      </c>
      <c r="V2237" t="s">
        <v>11504</v>
      </c>
      <c r="X2237" t="s">
        <v>228</v>
      </c>
      <c r="Z2237" t="s">
        <v>229</v>
      </c>
      <c r="AA2237" t="s">
        <v>11505</v>
      </c>
      <c r="AG2237" t="s">
        <v>253</v>
      </c>
    </row>
    <row r="2238" spans="1:35">
      <c r="A2238" t="s">
        <v>11506</v>
      </c>
      <c r="B2238">
        <v>104028621</v>
      </c>
      <c r="C2238" t="s">
        <v>11507</v>
      </c>
      <c r="D2238" t="s">
        <v>11508</v>
      </c>
      <c r="E2238" t="s">
        <v>242</v>
      </c>
      <c r="F2238">
        <v>23</v>
      </c>
      <c r="G2238" t="s">
        <v>227</v>
      </c>
      <c r="H2238">
        <v>19868</v>
      </c>
      <c r="I2238" t="s">
        <v>1827</v>
      </c>
      <c r="J2238" t="s">
        <v>1828</v>
      </c>
      <c r="K2238" t="s">
        <v>1829</v>
      </c>
      <c r="L2238">
        <v>19990927</v>
      </c>
      <c r="M2238" t="s">
        <v>11506</v>
      </c>
      <c r="N2238">
        <v>230000</v>
      </c>
      <c r="Q2238" t="s">
        <v>248</v>
      </c>
      <c r="S2238" t="s">
        <v>249</v>
      </c>
      <c r="T2238" t="s">
        <v>2654</v>
      </c>
      <c r="U2238" t="s">
        <v>227</v>
      </c>
      <c r="V2238" t="s">
        <v>11509</v>
      </c>
      <c r="X2238" t="s">
        <v>228</v>
      </c>
      <c r="Z2238" t="s">
        <v>229</v>
      </c>
      <c r="AA2238" t="s">
        <v>11510</v>
      </c>
      <c r="AB2238" t="s">
        <v>227</v>
      </c>
      <c r="AG2238" t="s">
        <v>253</v>
      </c>
    </row>
    <row r="2239" spans="1:35">
      <c r="A2239" t="s">
        <v>2529</v>
      </c>
      <c r="B2239">
        <v>69288841</v>
      </c>
      <c r="C2239" t="s">
        <v>2527</v>
      </c>
      <c r="D2239" t="s">
        <v>2528</v>
      </c>
      <c r="E2239" t="s">
        <v>262</v>
      </c>
      <c r="F2239">
        <v>23</v>
      </c>
      <c r="G2239" t="s">
        <v>227</v>
      </c>
      <c r="H2239">
        <v>19868</v>
      </c>
      <c r="I2239" t="s">
        <v>1827</v>
      </c>
      <c r="J2239" t="s">
        <v>1828</v>
      </c>
      <c r="K2239" t="s">
        <v>1829</v>
      </c>
      <c r="L2239">
        <v>19820924</v>
      </c>
      <c r="M2239" t="s">
        <v>2529</v>
      </c>
      <c r="N2239">
        <v>230000</v>
      </c>
      <c r="Q2239" t="s">
        <v>248</v>
      </c>
      <c r="S2239" t="s">
        <v>249</v>
      </c>
      <c r="T2239" t="s">
        <v>2530</v>
      </c>
      <c r="U2239" t="s">
        <v>227</v>
      </c>
      <c r="V2239" t="s">
        <v>2531</v>
      </c>
      <c r="W2239" t="s">
        <v>2532</v>
      </c>
      <c r="X2239" t="s">
        <v>228</v>
      </c>
      <c r="Z2239" t="s">
        <v>229</v>
      </c>
      <c r="AA2239" t="s">
        <v>2533</v>
      </c>
      <c r="AB2239" t="s">
        <v>560</v>
      </c>
      <c r="AF2239" t="s">
        <v>2534</v>
      </c>
      <c r="AG2239" t="s">
        <v>2535</v>
      </c>
      <c r="AH2239" t="s">
        <v>2536</v>
      </c>
      <c r="AI2239" t="s">
        <v>2537</v>
      </c>
    </row>
    <row r="2240" spans="1:35">
      <c r="A2240" t="s">
        <v>11511</v>
      </c>
      <c r="B2240">
        <v>102483725</v>
      </c>
      <c r="C2240" t="s">
        <v>11512</v>
      </c>
      <c r="D2240" t="s">
        <v>11513</v>
      </c>
      <c r="E2240" t="s">
        <v>242</v>
      </c>
      <c r="F2240">
        <v>23</v>
      </c>
      <c r="G2240" t="s">
        <v>227</v>
      </c>
      <c r="H2240">
        <v>19868</v>
      </c>
      <c r="I2240" t="s">
        <v>1827</v>
      </c>
      <c r="J2240" t="s">
        <v>1828</v>
      </c>
      <c r="K2240" t="s">
        <v>1829</v>
      </c>
      <c r="L2240">
        <v>19590206</v>
      </c>
      <c r="M2240" t="s">
        <v>11511</v>
      </c>
      <c r="N2240">
        <v>230000</v>
      </c>
      <c r="Q2240" t="s">
        <v>248</v>
      </c>
      <c r="S2240" t="s">
        <v>249</v>
      </c>
      <c r="T2240" t="s">
        <v>4662</v>
      </c>
      <c r="U2240" t="s">
        <v>227</v>
      </c>
      <c r="V2240" t="s">
        <v>11514</v>
      </c>
      <c r="W2240" t="s">
        <v>11515</v>
      </c>
      <c r="X2240" t="s">
        <v>228</v>
      </c>
      <c r="Z2240" t="s">
        <v>229</v>
      </c>
      <c r="AA2240" t="s">
        <v>11516</v>
      </c>
      <c r="AB2240" t="s">
        <v>227</v>
      </c>
      <c r="AF2240" t="s">
        <v>11517</v>
      </c>
      <c r="AG2240" t="s">
        <v>11518</v>
      </c>
      <c r="AH2240" t="s">
        <v>11519</v>
      </c>
      <c r="AI2240" t="s">
        <v>11520</v>
      </c>
    </row>
    <row r="2241" spans="1:35">
      <c r="A2241" t="s">
        <v>11521</v>
      </c>
      <c r="B2241">
        <v>104975329</v>
      </c>
      <c r="C2241" t="s">
        <v>11522</v>
      </c>
      <c r="D2241" t="s">
        <v>11523</v>
      </c>
      <c r="E2241" t="s">
        <v>242</v>
      </c>
      <c r="F2241">
        <v>23</v>
      </c>
      <c r="G2241" t="s">
        <v>227</v>
      </c>
      <c r="H2241">
        <v>19868</v>
      </c>
      <c r="I2241" t="s">
        <v>1827</v>
      </c>
      <c r="J2241" t="s">
        <v>1828</v>
      </c>
      <c r="K2241" t="s">
        <v>1829</v>
      </c>
      <c r="L2241">
        <v>19690302</v>
      </c>
      <c r="M2241" t="s">
        <v>11521</v>
      </c>
      <c r="N2241">
        <v>230000</v>
      </c>
      <c r="Q2241" t="s">
        <v>248</v>
      </c>
      <c r="S2241" t="s">
        <v>249</v>
      </c>
      <c r="T2241" t="s">
        <v>1128</v>
      </c>
      <c r="U2241" t="s">
        <v>227</v>
      </c>
      <c r="V2241" t="s">
        <v>1129</v>
      </c>
      <c r="W2241" t="s">
        <v>11524</v>
      </c>
      <c r="X2241" t="s">
        <v>228</v>
      </c>
      <c r="Z2241" t="s">
        <v>229</v>
      </c>
      <c r="AA2241" t="s">
        <v>11525</v>
      </c>
      <c r="AF2241" t="s">
        <v>11526</v>
      </c>
      <c r="AG2241" t="s">
        <v>11527</v>
      </c>
      <c r="AH2241" t="s">
        <v>11528</v>
      </c>
      <c r="AI2241" t="s">
        <v>11529</v>
      </c>
    </row>
    <row r="2242" spans="1:35">
      <c r="A2242" t="s">
        <v>2540</v>
      </c>
      <c r="B2242">
        <v>96838438</v>
      </c>
      <c r="C2242" t="s">
        <v>2538</v>
      </c>
      <c r="D2242" t="s">
        <v>2539</v>
      </c>
      <c r="E2242" t="s">
        <v>242</v>
      </c>
      <c r="F2242">
        <v>23</v>
      </c>
      <c r="G2242" t="s">
        <v>227</v>
      </c>
      <c r="H2242">
        <v>19868</v>
      </c>
      <c r="I2242" t="s">
        <v>1827</v>
      </c>
      <c r="J2242" t="s">
        <v>1828</v>
      </c>
      <c r="K2242" t="s">
        <v>1829</v>
      </c>
      <c r="L2242">
        <v>19830820</v>
      </c>
      <c r="M2242" t="s">
        <v>2540</v>
      </c>
      <c r="N2242">
        <v>230000</v>
      </c>
      <c r="Q2242" t="s">
        <v>248</v>
      </c>
      <c r="S2242" t="s">
        <v>249</v>
      </c>
      <c r="T2242" t="s">
        <v>2541</v>
      </c>
      <c r="U2242" t="s">
        <v>227</v>
      </c>
      <c r="V2242" t="s">
        <v>2542</v>
      </c>
      <c r="W2242" t="s">
        <v>2543</v>
      </c>
      <c r="X2242" t="s">
        <v>228</v>
      </c>
      <c r="Z2242" t="s">
        <v>229</v>
      </c>
      <c r="AA2242" t="s">
        <v>2544</v>
      </c>
      <c r="AB2242" t="s">
        <v>1091</v>
      </c>
      <c r="AF2242" t="s">
        <v>2545</v>
      </c>
      <c r="AG2242" t="s">
        <v>2546</v>
      </c>
      <c r="AH2242" t="s">
        <v>2547</v>
      </c>
      <c r="AI2242" t="s">
        <v>2548</v>
      </c>
    </row>
    <row r="2243" spans="1:35">
      <c r="A2243" t="s">
        <v>11530</v>
      </c>
      <c r="B2243">
        <v>59120522</v>
      </c>
      <c r="C2243" t="s">
        <v>11531</v>
      </c>
      <c r="D2243" t="s">
        <v>11532</v>
      </c>
      <c r="E2243" t="s">
        <v>242</v>
      </c>
      <c r="F2243">
        <v>23</v>
      </c>
      <c r="G2243" t="s">
        <v>227</v>
      </c>
      <c r="H2243">
        <v>19868</v>
      </c>
      <c r="I2243" t="s">
        <v>1827</v>
      </c>
      <c r="J2243" t="s">
        <v>1828</v>
      </c>
      <c r="K2243" t="s">
        <v>1829</v>
      </c>
      <c r="L2243">
        <v>19970723</v>
      </c>
      <c r="M2243" t="s">
        <v>11530</v>
      </c>
      <c r="N2243">
        <v>230000</v>
      </c>
      <c r="Q2243" t="s">
        <v>248</v>
      </c>
      <c r="S2243" t="s">
        <v>249</v>
      </c>
      <c r="T2243" t="s">
        <v>11533</v>
      </c>
      <c r="U2243" t="s">
        <v>227</v>
      </c>
      <c r="V2243" t="s">
        <v>11534</v>
      </c>
      <c r="X2243" t="s">
        <v>228</v>
      </c>
      <c r="Z2243" t="s">
        <v>229</v>
      </c>
      <c r="AA2243" t="s">
        <v>11535</v>
      </c>
      <c r="AB2243" t="s">
        <v>227</v>
      </c>
      <c r="AG2243" t="s">
        <v>9017</v>
      </c>
      <c r="AH2243" t="s">
        <v>11536</v>
      </c>
      <c r="AI2243" t="s">
        <v>11537</v>
      </c>
    </row>
    <row r="2244" spans="1:35">
      <c r="A2244" t="s">
        <v>2551</v>
      </c>
      <c r="B2244">
        <v>94235831</v>
      </c>
      <c r="C2244" t="s">
        <v>2549</v>
      </c>
      <c r="D2244" t="s">
        <v>2550</v>
      </c>
      <c r="E2244" t="s">
        <v>242</v>
      </c>
      <c r="F2244">
        <v>23</v>
      </c>
      <c r="G2244" t="s">
        <v>227</v>
      </c>
      <c r="H2244">
        <v>19868</v>
      </c>
      <c r="I2244" t="s">
        <v>1827</v>
      </c>
      <c r="J2244" t="s">
        <v>1828</v>
      </c>
      <c r="K2244" t="s">
        <v>1829</v>
      </c>
      <c r="L2244">
        <v>19860714</v>
      </c>
      <c r="M2244" t="s">
        <v>2551</v>
      </c>
      <c r="N2244">
        <v>230000</v>
      </c>
      <c r="Q2244" t="s">
        <v>248</v>
      </c>
      <c r="S2244" t="s">
        <v>249</v>
      </c>
      <c r="T2244" t="s">
        <v>2552</v>
      </c>
      <c r="U2244" t="s">
        <v>227</v>
      </c>
      <c r="V2244" t="s">
        <v>2553</v>
      </c>
      <c r="X2244" t="s">
        <v>267</v>
      </c>
      <c r="Z2244" t="s">
        <v>229</v>
      </c>
      <c r="AA2244" t="s">
        <v>2554</v>
      </c>
      <c r="AF2244" t="s">
        <v>2555</v>
      </c>
      <c r="AG2244" t="s">
        <v>2398</v>
      </c>
      <c r="AH2244" t="s">
        <v>2556</v>
      </c>
      <c r="AI2244" t="s">
        <v>2400</v>
      </c>
    </row>
    <row r="2245" spans="1:35">
      <c r="A2245" t="s">
        <v>2559</v>
      </c>
      <c r="B2245">
        <v>97368841</v>
      </c>
      <c r="C2245" t="s">
        <v>2557</v>
      </c>
      <c r="D2245" t="s">
        <v>2558</v>
      </c>
      <c r="E2245" t="s">
        <v>262</v>
      </c>
      <c r="F2245">
        <v>23</v>
      </c>
      <c r="G2245" t="s">
        <v>227</v>
      </c>
      <c r="H2245">
        <v>19868</v>
      </c>
      <c r="I2245" t="s">
        <v>1827</v>
      </c>
      <c r="J2245" t="s">
        <v>1828</v>
      </c>
      <c r="K2245" t="s">
        <v>1829</v>
      </c>
      <c r="L2245">
        <v>19621004</v>
      </c>
      <c r="M2245" t="s">
        <v>2559</v>
      </c>
      <c r="N2245">
        <v>230000</v>
      </c>
      <c r="Q2245" t="s">
        <v>248</v>
      </c>
      <c r="S2245" t="s">
        <v>249</v>
      </c>
      <c r="T2245" t="s">
        <v>2560</v>
      </c>
      <c r="U2245" t="s">
        <v>227</v>
      </c>
      <c r="V2245" t="s">
        <v>2561</v>
      </c>
      <c r="X2245" t="s">
        <v>267</v>
      </c>
      <c r="Z2245" t="s">
        <v>229</v>
      </c>
      <c r="AA2245" t="s">
        <v>2562</v>
      </c>
      <c r="AB2245" t="s">
        <v>227</v>
      </c>
      <c r="AF2245" t="s">
        <v>2563</v>
      </c>
      <c r="AG2245" t="s">
        <v>2564</v>
      </c>
      <c r="AI2245" t="s">
        <v>2565</v>
      </c>
    </row>
    <row r="2246" spans="1:35">
      <c r="A2246" t="s">
        <v>2568</v>
      </c>
      <c r="B2246">
        <v>97891438</v>
      </c>
      <c r="C2246" t="s">
        <v>2566</v>
      </c>
      <c r="D2246" t="s">
        <v>2567</v>
      </c>
      <c r="E2246" t="s">
        <v>242</v>
      </c>
      <c r="F2246">
        <v>23</v>
      </c>
      <c r="G2246" t="s">
        <v>227</v>
      </c>
      <c r="H2246">
        <v>19868</v>
      </c>
      <c r="I2246" t="s">
        <v>1827</v>
      </c>
      <c r="J2246" t="s">
        <v>1828</v>
      </c>
      <c r="K2246" t="s">
        <v>1829</v>
      </c>
      <c r="L2246">
        <v>19800315</v>
      </c>
      <c r="M2246" t="s">
        <v>2568</v>
      </c>
      <c r="N2246">
        <v>230000</v>
      </c>
      <c r="Q2246" t="s">
        <v>248</v>
      </c>
      <c r="S2246" t="s">
        <v>249</v>
      </c>
      <c r="T2246" t="s">
        <v>2569</v>
      </c>
      <c r="U2246" t="s">
        <v>227</v>
      </c>
      <c r="V2246" t="s">
        <v>2570</v>
      </c>
      <c r="W2246" t="s">
        <v>2571</v>
      </c>
      <c r="X2246" t="s">
        <v>228</v>
      </c>
      <c r="Z2246" t="s">
        <v>229</v>
      </c>
      <c r="AA2246" t="s">
        <v>2572</v>
      </c>
      <c r="AB2246" t="s">
        <v>2573</v>
      </c>
      <c r="AF2246" t="s">
        <v>2574</v>
      </c>
      <c r="AG2246" t="s">
        <v>1134</v>
      </c>
      <c r="AH2246" t="s">
        <v>2575</v>
      </c>
    </row>
    <row r="2247" spans="1:35">
      <c r="A2247" t="s">
        <v>2578</v>
      </c>
      <c r="B2247">
        <v>74246225</v>
      </c>
      <c r="C2247" t="s">
        <v>2576</v>
      </c>
      <c r="D2247" t="s">
        <v>2577</v>
      </c>
      <c r="E2247" t="s">
        <v>242</v>
      </c>
      <c r="F2247">
        <v>23</v>
      </c>
      <c r="G2247" t="s">
        <v>227</v>
      </c>
      <c r="H2247">
        <v>19868</v>
      </c>
      <c r="I2247" t="s">
        <v>1827</v>
      </c>
      <c r="J2247" t="s">
        <v>1828</v>
      </c>
      <c r="K2247" t="s">
        <v>1829</v>
      </c>
      <c r="L2247">
        <v>19850104</v>
      </c>
      <c r="M2247" t="s">
        <v>2578</v>
      </c>
      <c r="N2247">
        <v>230000</v>
      </c>
      <c r="Q2247" t="s">
        <v>248</v>
      </c>
      <c r="S2247" t="s">
        <v>249</v>
      </c>
      <c r="T2247" t="s">
        <v>2579</v>
      </c>
      <c r="U2247" t="s">
        <v>227</v>
      </c>
      <c r="V2247" t="s">
        <v>2580</v>
      </c>
      <c r="W2247" t="s">
        <v>2581</v>
      </c>
      <c r="X2247" t="s">
        <v>228</v>
      </c>
      <c r="Z2247" t="s">
        <v>229</v>
      </c>
      <c r="AB2247" t="s">
        <v>2582</v>
      </c>
      <c r="AF2247" t="s">
        <v>2583</v>
      </c>
      <c r="AG2247" t="s">
        <v>2584</v>
      </c>
      <c r="AH2247" t="s">
        <v>2585</v>
      </c>
      <c r="AI2247" t="s">
        <v>2586</v>
      </c>
    </row>
    <row r="2248" spans="1:35">
      <c r="A2248" t="s">
        <v>2589</v>
      </c>
      <c r="B2248">
        <v>86432932</v>
      </c>
      <c r="C2248" t="s">
        <v>2587</v>
      </c>
      <c r="D2248" t="s">
        <v>2588</v>
      </c>
      <c r="E2248" t="s">
        <v>262</v>
      </c>
      <c r="F2248">
        <v>23</v>
      </c>
      <c r="G2248" t="s">
        <v>227</v>
      </c>
      <c r="H2248">
        <v>19868</v>
      </c>
      <c r="I2248" t="s">
        <v>1827</v>
      </c>
      <c r="J2248" t="s">
        <v>1828</v>
      </c>
      <c r="K2248" t="s">
        <v>1829</v>
      </c>
      <c r="L2248">
        <v>20010122</v>
      </c>
      <c r="M2248" t="s">
        <v>2589</v>
      </c>
      <c r="N2248">
        <v>230000</v>
      </c>
      <c r="O2248" t="s">
        <v>2590</v>
      </c>
      <c r="Q2248" t="s">
        <v>248</v>
      </c>
      <c r="S2248" t="s">
        <v>249</v>
      </c>
      <c r="T2248" t="s">
        <v>2591</v>
      </c>
      <c r="U2248" t="s">
        <v>227</v>
      </c>
      <c r="V2248" t="s">
        <v>2592</v>
      </c>
      <c r="X2248" t="s">
        <v>228</v>
      </c>
      <c r="Z2248" t="s">
        <v>229</v>
      </c>
      <c r="AA2248" t="s">
        <v>2593</v>
      </c>
      <c r="AG2248" t="s">
        <v>253</v>
      </c>
    </row>
    <row r="2249" spans="1:35">
      <c r="A2249" t="s">
        <v>2596</v>
      </c>
      <c r="B2249">
        <v>56192831</v>
      </c>
      <c r="C2249" t="s">
        <v>2594</v>
      </c>
      <c r="D2249" t="s">
        <v>2595</v>
      </c>
      <c r="E2249" t="s">
        <v>242</v>
      </c>
      <c r="F2249">
        <v>23</v>
      </c>
      <c r="G2249" t="s">
        <v>227</v>
      </c>
      <c r="H2249">
        <v>19868</v>
      </c>
      <c r="I2249" t="s">
        <v>1827</v>
      </c>
      <c r="J2249" t="s">
        <v>1828</v>
      </c>
      <c r="K2249" t="s">
        <v>1829</v>
      </c>
      <c r="L2249">
        <v>19750903</v>
      </c>
      <c r="M2249" t="s">
        <v>2596</v>
      </c>
      <c r="N2249">
        <v>230000</v>
      </c>
      <c r="Q2249" t="s">
        <v>248</v>
      </c>
      <c r="S2249" t="s">
        <v>249</v>
      </c>
      <c r="T2249" t="s">
        <v>2591</v>
      </c>
      <c r="U2249" t="s">
        <v>227</v>
      </c>
      <c r="V2249" t="s">
        <v>2597</v>
      </c>
      <c r="X2249" t="s">
        <v>228</v>
      </c>
      <c r="Z2249" t="s">
        <v>229</v>
      </c>
      <c r="AA2249" t="s">
        <v>2593</v>
      </c>
      <c r="AB2249" t="s">
        <v>2598</v>
      </c>
      <c r="AF2249" t="s">
        <v>2599</v>
      </c>
      <c r="AG2249" t="s">
        <v>2600</v>
      </c>
      <c r="AH2249" t="s">
        <v>2601</v>
      </c>
      <c r="AI2249" t="s">
        <v>2602</v>
      </c>
    </row>
    <row r="2250" spans="1:35">
      <c r="A2250" t="s">
        <v>2605</v>
      </c>
      <c r="B2250">
        <v>96830228</v>
      </c>
      <c r="C2250" t="s">
        <v>2603</v>
      </c>
      <c r="D2250" t="s">
        <v>2604</v>
      </c>
      <c r="E2250" t="s">
        <v>242</v>
      </c>
      <c r="F2250">
        <v>23</v>
      </c>
      <c r="G2250" t="s">
        <v>227</v>
      </c>
      <c r="H2250">
        <v>19868</v>
      </c>
      <c r="I2250" t="s">
        <v>1827</v>
      </c>
      <c r="J2250" t="s">
        <v>1828</v>
      </c>
      <c r="K2250" t="s">
        <v>1829</v>
      </c>
      <c r="L2250">
        <v>20030827</v>
      </c>
      <c r="M2250" t="s">
        <v>2605</v>
      </c>
      <c r="N2250">
        <v>230000</v>
      </c>
      <c r="O2250" t="s">
        <v>2606</v>
      </c>
      <c r="Q2250" t="s">
        <v>248</v>
      </c>
      <c r="S2250" t="s">
        <v>249</v>
      </c>
      <c r="T2250" t="s">
        <v>2591</v>
      </c>
      <c r="U2250" t="s">
        <v>227</v>
      </c>
      <c r="V2250" t="s">
        <v>2607</v>
      </c>
      <c r="X2250" t="s">
        <v>228</v>
      </c>
      <c r="Z2250" t="s">
        <v>229</v>
      </c>
      <c r="AA2250" t="s">
        <v>2593</v>
      </c>
      <c r="AG2250" t="s">
        <v>253</v>
      </c>
    </row>
    <row r="2251" spans="1:35">
      <c r="A2251" t="s">
        <v>2610</v>
      </c>
      <c r="B2251">
        <v>97752737</v>
      </c>
      <c r="C2251" t="s">
        <v>2608</v>
      </c>
      <c r="D2251" t="s">
        <v>2609</v>
      </c>
      <c r="E2251" t="s">
        <v>262</v>
      </c>
      <c r="F2251">
        <v>23</v>
      </c>
      <c r="G2251" t="s">
        <v>227</v>
      </c>
      <c r="H2251">
        <v>19868</v>
      </c>
      <c r="I2251" t="s">
        <v>1827</v>
      </c>
      <c r="J2251" t="s">
        <v>1828</v>
      </c>
      <c r="K2251" t="s">
        <v>1829</v>
      </c>
      <c r="L2251">
        <v>20030625</v>
      </c>
      <c r="M2251" t="s">
        <v>2610</v>
      </c>
      <c r="N2251">
        <v>230000</v>
      </c>
      <c r="O2251" t="s">
        <v>2138</v>
      </c>
      <c r="Q2251" t="s">
        <v>248</v>
      </c>
      <c r="S2251" t="s">
        <v>249</v>
      </c>
      <c r="T2251" t="s">
        <v>601</v>
      </c>
      <c r="U2251" t="s">
        <v>227</v>
      </c>
      <c r="V2251" t="s">
        <v>2611</v>
      </c>
      <c r="X2251" t="s">
        <v>228</v>
      </c>
      <c r="Z2251" t="s">
        <v>229</v>
      </c>
      <c r="AA2251" t="s">
        <v>2612</v>
      </c>
      <c r="AG2251" t="s">
        <v>253</v>
      </c>
    </row>
    <row r="2252" spans="1:35">
      <c r="A2252" t="s">
        <v>11538</v>
      </c>
      <c r="B2252">
        <v>93035626</v>
      </c>
      <c r="C2252" t="s">
        <v>11539</v>
      </c>
      <c r="D2252" t="s">
        <v>11540</v>
      </c>
      <c r="E2252" t="s">
        <v>242</v>
      </c>
      <c r="F2252">
        <v>23</v>
      </c>
      <c r="G2252" t="s">
        <v>227</v>
      </c>
      <c r="H2252">
        <v>19868</v>
      </c>
      <c r="I2252" t="s">
        <v>1827</v>
      </c>
      <c r="J2252" t="s">
        <v>1828</v>
      </c>
      <c r="K2252" t="s">
        <v>1829</v>
      </c>
      <c r="L2252">
        <v>19700309</v>
      </c>
      <c r="M2252" t="s">
        <v>11538</v>
      </c>
      <c r="N2252">
        <v>230000</v>
      </c>
      <c r="Q2252" t="s">
        <v>248</v>
      </c>
      <c r="S2252" t="s">
        <v>249</v>
      </c>
      <c r="T2252" t="s">
        <v>11541</v>
      </c>
      <c r="U2252" t="s">
        <v>1091</v>
      </c>
      <c r="V2252" t="s">
        <v>11542</v>
      </c>
      <c r="X2252" t="s">
        <v>228</v>
      </c>
      <c r="Z2252" t="s">
        <v>229</v>
      </c>
      <c r="AA2252" t="s">
        <v>11543</v>
      </c>
      <c r="AB2252" t="s">
        <v>227</v>
      </c>
      <c r="AG2252" t="s">
        <v>11544</v>
      </c>
      <c r="AH2252" t="s">
        <v>11545</v>
      </c>
      <c r="AI2252" t="s">
        <v>11546</v>
      </c>
    </row>
    <row r="2253" spans="1:35">
      <c r="A2253" t="s">
        <v>2615</v>
      </c>
      <c r="B2253">
        <v>16847834</v>
      </c>
      <c r="C2253" t="s">
        <v>2613</v>
      </c>
      <c r="D2253" t="s">
        <v>2614</v>
      </c>
      <c r="E2253" t="s">
        <v>242</v>
      </c>
      <c r="F2253">
        <v>23</v>
      </c>
      <c r="G2253" t="s">
        <v>227</v>
      </c>
      <c r="H2253">
        <v>19868</v>
      </c>
      <c r="I2253" t="s">
        <v>1827</v>
      </c>
      <c r="J2253" t="s">
        <v>1828</v>
      </c>
      <c r="K2253" t="s">
        <v>1829</v>
      </c>
      <c r="L2253">
        <v>19550227</v>
      </c>
      <c r="M2253" t="s">
        <v>2615</v>
      </c>
      <c r="N2253">
        <v>230000</v>
      </c>
      <c r="Q2253" t="s">
        <v>248</v>
      </c>
      <c r="S2253" t="s">
        <v>249</v>
      </c>
      <c r="T2253" t="s">
        <v>2616</v>
      </c>
      <c r="U2253" t="s">
        <v>227</v>
      </c>
      <c r="V2253" t="s">
        <v>2617</v>
      </c>
      <c r="W2253" t="s">
        <v>2618</v>
      </c>
      <c r="X2253" t="s">
        <v>343</v>
      </c>
      <c r="Z2253" t="s">
        <v>229</v>
      </c>
      <c r="AA2253" t="s">
        <v>2619</v>
      </c>
      <c r="AB2253" t="s">
        <v>2620</v>
      </c>
      <c r="AF2253" t="s">
        <v>2621</v>
      </c>
      <c r="AG2253" t="s">
        <v>2622</v>
      </c>
      <c r="AH2253" t="s">
        <v>2623</v>
      </c>
      <c r="AI2253" t="s">
        <v>2624</v>
      </c>
    </row>
    <row r="2254" spans="1:35">
      <c r="A2254" t="s">
        <v>2627</v>
      </c>
      <c r="B2254">
        <v>46629330</v>
      </c>
      <c r="C2254" t="s">
        <v>2625</v>
      </c>
      <c r="D2254" t="s">
        <v>2626</v>
      </c>
      <c r="E2254" t="s">
        <v>242</v>
      </c>
      <c r="F2254">
        <v>23</v>
      </c>
      <c r="G2254" t="s">
        <v>227</v>
      </c>
      <c r="H2254">
        <v>19868</v>
      </c>
      <c r="I2254" t="s">
        <v>1827</v>
      </c>
      <c r="J2254" t="s">
        <v>1828</v>
      </c>
      <c r="K2254" t="s">
        <v>1829</v>
      </c>
      <c r="L2254">
        <v>19770907</v>
      </c>
      <c r="M2254" t="s">
        <v>2627</v>
      </c>
      <c r="N2254">
        <v>230000</v>
      </c>
      <c r="Q2254" t="s">
        <v>248</v>
      </c>
      <c r="S2254" t="s">
        <v>249</v>
      </c>
      <c r="T2254" t="s">
        <v>2628</v>
      </c>
      <c r="U2254" t="s">
        <v>227</v>
      </c>
      <c r="V2254" t="s">
        <v>2629</v>
      </c>
      <c r="X2254" t="s">
        <v>228</v>
      </c>
      <c r="Z2254" t="s">
        <v>229</v>
      </c>
      <c r="AA2254" t="s">
        <v>2630</v>
      </c>
      <c r="AB2254" t="s">
        <v>227</v>
      </c>
      <c r="AF2254" t="s">
        <v>2506</v>
      </c>
      <c r="AG2254" t="s">
        <v>2507</v>
      </c>
      <c r="AH2254" t="s">
        <v>2508</v>
      </c>
      <c r="AI2254" t="s">
        <v>2509</v>
      </c>
    </row>
    <row r="2255" spans="1:35">
      <c r="A2255" t="s">
        <v>11547</v>
      </c>
      <c r="B2255">
        <v>105449326</v>
      </c>
      <c r="C2255" t="s">
        <v>11548</v>
      </c>
      <c r="D2255" t="s">
        <v>11549</v>
      </c>
      <c r="E2255" t="s">
        <v>242</v>
      </c>
      <c r="F2255">
        <v>23</v>
      </c>
      <c r="G2255" t="s">
        <v>227</v>
      </c>
      <c r="H2255">
        <v>19868</v>
      </c>
      <c r="I2255" t="s">
        <v>1827</v>
      </c>
      <c r="J2255" t="s">
        <v>1828</v>
      </c>
      <c r="K2255" t="s">
        <v>1829</v>
      </c>
      <c r="L2255">
        <v>20011222</v>
      </c>
      <c r="M2255" t="s">
        <v>11547</v>
      </c>
      <c r="N2255">
        <v>230000</v>
      </c>
      <c r="O2255" t="s">
        <v>11449</v>
      </c>
      <c r="Q2255" t="s">
        <v>248</v>
      </c>
      <c r="S2255" t="s">
        <v>249</v>
      </c>
      <c r="T2255" t="s">
        <v>1375</v>
      </c>
      <c r="U2255" t="s">
        <v>227</v>
      </c>
      <c r="V2255" t="s">
        <v>11450</v>
      </c>
      <c r="X2255" t="s">
        <v>228</v>
      </c>
      <c r="Z2255" t="s">
        <v>229</v>
      </c>
      <c r="AA2255" t="s">
        <v>11451</v>
      </c>
      <c r="AG2255" t="s">
        <v>253</v>
      </c>
    </row>
    <row r="2256" spans="1:35">
      <c r="A2256" t="s">
        <v>2633</v>
      </c>
      <c r="B2256">
        <v>46406626</v>
      </c>
      <c r="C2256" t="s">
        <v>2631</v>
      </c>
      <c r="D2256" t="s">
        <v>2632</v>
      </c>
      <c r="E2256" t="s">
        <v>242</v>
      </c>
      <c r="F2256">
        <v>23</v>
      </c>
      <c r="G2256" t="s">
        <v>227</v>
      </c>
      <c r="H2256">
        <v>19868</v>
      </c>
      <c r="I2256" t="s">
        <v>1827</v>
      </c>
      <c r="J2256" t="s">
        <v>1828</v>
      </c>
      <c r="K2256" t="s">
        <v>1829</v>
      </c>
      <c r="L2256">
        <v>19850204</v>
      </c>
      <c r="M2256" t="s">
        <v>2633</v>
      </c>
      <c r="N2256">
        <v>230000</v>
      </c>
      <c r="Q2256" t="s">
        <v>248</v>
      </c>
      <c r="S2256" t="s">
        <v>249</v>
      </c>
      <c r="T2256" t="s">
        <v>2634</v>
      </c>
      <c r="U2256" t="s">
        <v>227</v>
      </c>
      <c r="V2256" t="s">
        <v>2635</v>
      </c>
      <c r="W2256" t="s">
        <v>2636</v>
      </c>
      <c r="X2256" t="s">
        <v>228</v>
      </c>
      <c r="Z2256" t="s">
        <v>229</v>
      </c>
      <c r="AA2256" t="s">
        <v>2637</v>
      </c>
      <c r="AB2256" t="s">
        <v>1013</v>
      </c>
      <c r="AG2256" t="s">
        <v>253</v>
      </c>
    </row>
    <row r="2257" spans="1:35">
      <c r="A2257" t="s">
        <v>11550</v>
      </c>
      <c r="B2257">
        <v>39894336</v>
      </c>
      <c r="C2257" t="s">
        <v>11551</v>
      </c>
      <c r="D2257" t="s">
        <v>11552</v>
      </c>
      <c r="E2257" t="s">
        <v>242</v>
      </c>
      <c r="F2257">
        <v>23</v>
      </c>
      <c r="G2257" t="s">
        <v>227</v>
      </c>
      <c r="H2257">
        <v>19868</v>
      </c>
      <c r="I2257" t="s">
        <v>1827</v>
      </c>
      <c r="J2257" t="s">
        <v>1828</v>
      </c>
      <c r="K2257" t="s">
        <v>1829</v>
      </c>
      <c r="L2257">
        <v>19961011</v>
      </c>
      <c r="M2257" t="s">
        <v>11550</v>
      </c>
      <c r="N2257">
        <v>230000</v>
      </c>
      <c r="Q2257" t="s">
        <v>248</v>
      </c>
      <c r="S2257" t="s">
        <v>249</v>
      </c>
      <c r="T2257" t="s">
        <v>11553</v>
      </c>
      <c r="U2257" t="s">
        <v>227</v>
      </c>
      <c r="V2257" t="s">
        <v>11554</v>
      </c>
      <c r="X2257" t="s">
        <v>228</v>
      </c>
      <c r="Z2257" t="s">
        <v>229</v>
      </c>
      <c r="AA2257" t="s">
        <v>11555</v>
      </c>
      <c r="AG2257" t="s">
        <v>11556</v>
      </c>
      <c r="AH2257" t="s">
        <v>11557</v>
      </c>
      <c r="AI2257" t="s">
        <v>11558</v>
      </c>
    </row>
    <row r="2258" spans="1:35">
      <c r="A2258" t="s">
        <v>2642</v>
      </c>
      <c r="B2258">
        <v>67542024</v>
      </c>
      <c r="C2258" t="s">
        <v>2638</v>
      </c>
      <c r="D2258" t="s">
        <v>2639</v>
      </c>
      <c r="E2258" t="s">
        <v>242</v>
      </c>
      <c r="F2258">
        <v>23</v>
      </c>
      <c r="G2258" t="s">
        <v>227</v>
      </c>
      <c r="H2258">
        <v>30898</v>
      </c>
      <c r="I2258" t="s">
        <v>2640</v>
      </c>
      <c r="J2258" t="s">
        <v>2641</v>
      </c>
      <c r="K2258" t="s">
        <v>2640</v>
      </c>
      <c r="L2258">
        <v>19900828</v>
      </c>
      <c r="M2258" t="s">
        <v>2642</v>
      </c>
      <c r="N2258">
        <v>230442</v>
      </c>
      <c r="Q2258" t="s">
        <v>248</v>
      </c>
      <c r="S2258" t="s">
        <v>249</v>
      </c>
      <c r="T2258" t="s">
        <v>2643</v>
      </c>
      <c r="U2258" t="s">
        <v>227</v>
      </c>
      <c r="V2258" t="s">
        <v>2644</v>
      </c>
      <c r="W2258" t="s">
        <v>2645</v>
      </c>
      <c r="X2258" t="s">
        <v>228</v>
      </c>
      <c r="Z2258" t="s">
        <v>229</v>
      </c>
      <c r="AG2258" t="s">
        <v>253</v>
      </c>
    </row>
    <row r="2259" spans="1:35">
      <c r="A2259" t="s">
        <v>2648</v>
      </c>
      <c r="B2259">
        <v>96738740</v>
      </c>
      <c r="C2259" t="s">
        <v>2646</v>
      </c>
      <c r="D2259" t="s">
        <v>2647</v>
      </c>
      <c r="E2259" t="s">
        <v>242</v>
      </c>
      <c r="F2259">
        <v>23</v>
      </c>
      <c r="G2259" t="s">
        <v>227</v>
      </c>
      <c r="H2259">
        <v>30898</v>
      </c>
      <c r="I2259" t="s">
        <v>2640</v>
      </c>
      <c r="J2259" t="s">
        <v>2641</v>
      </c>
      <c r="K2259" t="s">
        <v>2640</v>
      </c>
      <c r="L2259">
        <v>19900718</v>
      </c>
      <c r="M2259" t="s">
        <v>2648</v>
      </c>
      <c r="N2259">
        <v>230442</v>
      </c>
      <c r="Q2259" t="s">
        <v>248</v>
      </c>
      <c r="S2259" t="s">
        <v>249</v>
      </c>
      <c r="T2259" t="s">
        <v>2649</v>
      </c>
      <c r="U2259" t="s">
        <v>265</v>
      </c>
      <c r="V2259" t="s">
        <v>2650</v>
      </c>
      <c r="X2259" t="s">
        <v>228</v>
      </c>
      <c r="Z2259" t="s">
        <v>229</v>
      </c>
      <c r="AG2259" t="s">
        <v>253</v>
      </c>
    </row>
    <row r="2260" spans="1:35">
      <c r="A2260" t="s">
        <v>2653</v>
      </c>
      <c r="B2260">
        <v>96739135</v>
      </c>
      <c r="C2260" t="s">
        <v>2651</v>
      </c>
      <c r="D2260" t="s">
        <v>2652</v>
      </c>
      <c r="E2260" t="s">
        <v>242</v>
      </c>
      <c r="F2260">
        <v>23</v>
      </c>
      <c r="G2260" t="s">
        <v>227</v>
      </c>
      <c r="H2260">
        <v>30898</v>
      </c>
      <c r="I2260" t="s">
        <v>2640</v>
      </c>
      <c r="J2260" t="s">
        <v>2641</v>
      </c>
      <c r="K2260" t="s">
        <v>2640</v>
      </c>
      <c r="L2260">
        <v>19910621</v>
      </c>
      <c r="M2260" t="s">
        <v>2653</v>
      </c>
      <c r="N2260">
        <v>230442</v>
      </c>
      <c r="Q2260" t="s">
        <v>248</v>
      </c>
      <c r="S2260" t="s">
        <v>249</v>
      </c>
      <c r="T2260" t="s">
        <v>2654</v>
      </c>
      <c r="U2260" t="s">
        <v>227</v>
      </c>
      <c r="V2260" t="s">
        <v>2655</v>
      </c>
      <c r="X2260" t="s">
        <v>228</v>
      </c>
      <c r="Z2260" t="s">
        <v>229</v>
      </c>
      <c r="AG2260" t="s">
        <v>253</v>
      </c>
    </row>
    <row r="2261" spans="1:35">
      <c r="A2261" t="s">
        <v>2658</v>
      </c>
      <c r="B2261">
        <v>67542630</v>
      </c>
      <c r="C2261" t="s">
        <v>2656</v>
      </c>
      <c r="D2261" t="s">
        <v>2657</v>
      </c>
      <c r="E2261" t="s">
        <v>242</v>
      </c>
      <c r="F2261">
        <v>23</v>
      </c>
      <c r="G2261" t="s">
        <v>227</v>
      </c>
      <c r="H2261">
        <v>30898</v>
      </c>
      <c r="I2261" t="s">
        <v>2640</v>
      </c>
      <c r="J2261" t="s">
        <v>2641</v>
      </c>
      <c r="K2261" t="s">
        <v>2640</v>
      </c>
      <c r="L2261">
        <v>19920313</v>
      </c>
      <c r="M2261" t="s">
        <v>2658</v>
      </c>
      <c r="N2261">
        <v>230442</v>
      </c>
      <c r="Q2261" t="s">
        <v>248</v>
      </c>
      <c r="S2261" t="s">
        <v>249</v>
      </c>
      <c r="T2261" t="s">
        <v>2659</v>
      </c>
      <c r="U2261" t="s">
        <v>227</v>
      </c>
      <c r="V2261" t="s">
        <v>2660</v>
      </c>
      <c r="X2261" t="s">
        <v>228</v>
      </c>
      <c r="Z2261" t="s">
        <v>229</v>
      </c>
      <c r="AG2261" t="s">
        <v>253</v>
      </c>
    </row>
    <row r="2262" spans="1:35">
      <c r="A2262" t="s">
        <v>2663</v>
      </c>
      <c r="B2262">
        <v>96739034</v>
      </c>
      <c r="C2262" t="s">
        <v>2661</v>
      </c>
      <c r="D2262" t="s">
        <v>2662</v>
      </c>
      <c r="E2262" t="s">
        <v>242</v>
      </c>
      <c r="F2262">
        <v>23</v>
      </c>
      <c r="G2262" t="s">
        <v>227</v>
      </c>
      <c r="H2262">
        <v>30898</v>
      </c>
      <c r="I2262" t="s">
        <v>2640</v>
      </c>
      <c r="J2262" t="s">
        <v>2641</v>
      </c>
      <c r="K2262" t="s">
        <v>2640</v>
      </c>
      <c r="L2262">
        <v>19910502</v>
      </c>
      <c r="M2262" t="s">
        <v>2663</v>
      </c>
      <c r="N2262">
        <v>230442</v>
      </c>
      <c r="Q2262" t="s">
        <v>248</v>
      </c>
      <c r="S2262" t="s">
        <v>249</v>
      </c>
      <c r="T2262" t="s">
        <v>2664</v>
      </c>
      <c r="U2262" t="s">
        <v>227</v>
      </c>
      <c r="V2262" t="s">
        <v>2665</v>
      </c>
      <c r="W2262" t="s">
        <v>2666</v>
      </c>
      <c r="X2262" t="s">
        <v>228</v>
      </c>
      <c r="Z2262" t="s">
        <v>229</v>
      </c>
      <c r="AG2262" t="s">
        <v>253</v>
      </c>
    </row>
    <row r="2263" spans="1:35">
      <c r="A2263" t="s">
        <v>2672</v>
      </c>
      <c r="B2263">
        <v>24782629</v>
      </c>
      <c r="C2263" t="s">
        <v>2667</v>
      </c>
      <c r="D2263" t="s">
        <v>2668</v>
      </c>
      <c r="E2263" t="s">
        <v>242</v>
      </c>
      <c r="F2263">
        <v>23</v>
      </c>
      <c r="G2263" t="s">
        <v>227</v>
      </c>
      <c r="H2263">
        <v>19098</v>
      </c>
      <c r="I2263" t="s">
        <v>2669</v>
      </c>
      <c r="J2263" t="s">
        <v>2670</v>
      </c>
      <c r="K2263" t="s">
        <v>2671</v>
      </c>
      <c r="L2263">
        <v>19660603</v>
      </c>
      <c r="M2263" t="s">
        <v>2672</v>
      </c>
      <c r="N2263">
        <v>230226</v>
      </c>
      <c r="Q2263" t="s">
        <v>248</v>
      </c>
      <c r="S2263" t="s">
        <v>249</v>
      </c>
      <c r="T2263" t="s">
        <v>421</v>
      </c>
      <c r="U2263" t="s">
        <v>227</v>
      </c>
      <c r="V2263" t="s">
        <v>2673</v>
      </c>
      <c r="X2263" t="s">
        <v>228</v>
      </c>
      <c r="Z2263" t="s">
        <v>229</v>
      </c>
      <c r="AB2263" t="s">
        <v>227</v>
      </c>
      <c r="AD2263" t="s">
        <v>227</v>
      </c>
      <c r="AG2263" t="s">
        <v>939</v>
      </c>
      <c r="AH2263" t="s">
        <v>940</v>
      </c>
    </row>
    <row r="2264" spans="1:35">
      <c r="A2264" t="s">
        <v>2676</v>
      </c>
      <c r="B2264">
        <v>2919122</v>
      </c>
      <c r="C2264" t="s">
        <v>2674</v>
      </c>
      <c r="D2264" t="s">
        <v>2675</v>
      </c>
      <c r="E2264" t="s">
        <v>242</v>
      </c>
      <c r="F2264">
        <v>23</v>
      </c>
      <c r="G2264" t="s">
        <v>227</v>
      </c>
      <c r="H2264">
        <v>19098</v>
      </c>
      <c r="I2264" t="s">
        <v>2669</v>
      </c>
      <c r="J2264" t="s">
        <v>2670</v>
      </c>
      <c r="K2264" t="s">
        <v>2671</v>
      </c>
      <c r="L2264">
        <v>19830523</v>
      </c>
      <c r="M2264" t="s">
        <v>2676</v>
      </c>
      <c r="N2264">
        <v>230226</v>
      </c>
      <c r="Q2264" t="s">
        <v>248</v>
      </c>
      <c r="S2264" t="s">
        <v>249</v>
      </c>
      <c r="T2264" t="s">
        <v>644</v>
      </c>
      <c r="U2264" t="s">
        <v>227</v>
      </c>
      <c r="V2264" t="s">
        <v>2677</v>
      </c>
      <c r="W2264" t="s">
        <v>2678</v>
      </c>
      <c r="X2264" t="s">
        <v>228</v>
      </c>
      <c r="Z2264" t="s">
        <v>229</v>
      </c>
      <c r="AB2264" t="s">
        <v>1008</v>
      </c>
      <c r="AD2264" t="s">
        <v>1008</v>
      </c>
      <c r="AF2264" t="s">
        <v>938</v>
      </c>
      <c r="AG2264" t="s">
        <v>939</v>
      </c>
      <c r="AH2264" t="s">
        <v>954</v>
      </c>
      <c r="AI2264" t="s">
        <v>2679</v>
      </c>
    </row>
    <row r="2265" spans="1:35">
      <c r="A2265" t="s">
        <v>2682</v>
      </c>
      <c r="B2265">
        <v>73433121</v>
      </c>
      <c r="C2265" t="s">
        <v>2680</v>
      </c>
      <c r="D2265" t="s">
        <v>2681</v>
      </c>
      <c r="E2265" t="s">
        <v>242</v>
      </c>
      <c r="F2265">
        <v>23</v>
      </c>
      <c r="G2265" t="s">
        <v>227</v>
      </c>
      <c r="H2265">
        <v>19098</v>
      </c>
      <c r="I2265" t="s">
        <v>2669</v>
      </c>
      <c r="J2265" t="s">
        <v>2670</v>
      </c>
      <c r="K2265" t="s">
        <v>2671</v>
      </c>
      <c r="L2265">
        <v>19850524</v>
      </c>
      <c r="M2265" t="s">
        <v>2682</v>
      </c>
      <c r="N2265">
        <v>230226</v>
      </c>
      <c r="Q2265" t="s">
        <v>248</v>
      </c>
      <c r="S2265" t="s">
        <v>249</v>
      </c>
      <c r="T2265" t="s">
        <v>671</v>
      </c>
      <c r="U2265" t="s">
        <v>227</v>
      </c>
      <c r="V2265" t="s">
        <v>953</v>
      </c>
      <c r="X2265" t="s">
        <v>228</v>
      </c>
      <c r="Z2265" t="s">
        <v>229</v>
      </c>
      <c r="AB2265" t="s">
        <v>227</v>
      </c>
      <c r="AD2265" t="s">
        <v>227</v>
      </c>
      <c r="AF2265" t="s">
        <v>938</v>
      </c>
      <c r="AG2265" t="s">
        <v>939</v>
      </c>
      <c r="AH2265" t="s">
        <v>954</v>
      </c>
      <c r="AI2265" t="s">
        <v>2683</v>
      </c>
    </row>
    <row r="2266" spans="1:35">
      <c r="A2266" t="s">
        <v>2686</v>
      </c>
      <c r="B2266">
        <v>58509027</v>
      </c>
      <c r="C2266" t="s">
        <v>2684</v>
      </c>
      <c r="D2266" t="s">
        <v>2685</v>
      </c>
      <c r="E2266" t="s">
        <v>242</v>
      </c>
      <c r="F2266">
        <v>23</v>
      </c>
      <c r="G2266" t="s">
        <v>227</v>
      </c>
      <c r="H2266">
        <v>19098</v>
      </c>
      <c r="I2266" t="s">
        <v>2669</v>
      </c>
      <c r="J2266" t="s">
        <v>2670</v>
      </c>
      <c r="K2266" t="s">
        <v>2671</v>
      </c>
      <c r="L2266">
        <v>19650306</v>
      </c>
      <c r="M2266" t="s">
        <v>2686</v>
      </c>
      <c r="N2266">
        <v>230226</v>
      </c>
      <c r="Q2266" t="s">
        <v>248</v>
      </c>
      <c r="S2266" t="s">
        <v>249</v>
      </c>
      <c r="T2266" t="s">
        <v>522</v>
      </c>
      <c r="U2266" t="s">
        <v>227</v>
      </c>
      <c r="V2266" t="s">
        <v>2687</v>
      </c>
      <c r="X2266" t="s">
        <v>267</v>
      </c>
      <c r="Z2266" t="s">
        <v>229</v>
      </c>
      <c r="AB2266" t="s">
        <v>1073</v>
      </c>
      <c r="AD2266" t="s">
        <v>1073</v>
      </c>
      <c r="AF2266" t="s">
        <v>2688</v>
      </c>
      <c r="AG2266" t="s">
        <v>939</v>
      </c>
      <c r="AH2266" t="s">
        <v>940</v>
      </c>
    </row>
    <row r="2267" spans="1:35">
      <c r="A2267" t="s">
        <v>2691</v>
      </c>
      <c r="B2267">
        <v>3018012</v>
      </c>
      <c r="C2267" t="s">
        <v>2689</v>
      </c>
      <c r="D2267" t="s">
        <v>2690</v>
      </c>
      <c r="E2267" t="s">
        <v>242</v>
      </c>
      <c r="F2267">
        <v>23</v>
      </c>
      <c r="G2267" t="s">
        <v>227</v>
      </c>
      <c r="H2267">
        <v>19098</v>
      </c>
      <c r="I2267" t="s">
        <v>2669</v>
      </c>
      <c r="J2267" t="s">
        <v>2670</v>
      </c>
      <c r="K2267" t="s">
        <v>2671</v>
      </c>
      <c r="L2267">
        <v>19640410</v>
      </c>
      <c r="M2267" t="s">
        <v>2691</v>
      </c>
      <c r="N2267">
        <v>230226</v>
      </c>
      <c r="Q2267" t="s">
        <v>248</v>
      </c>
      <c r="S2267" t="s">
        <v>249</v>
      </c>
      <c r="T2267" t="s">
        <v>1160</v>
      </c>
      <c r="U2267" t="s">
        <v>227</v>
      </c>
      <c r="V2267" t="s">
        <v>2692</v>
      </c>
      <c r="X2267" t="s">
        <v>228</v>
      </c>
      <c r="Y2267" t="s">
        <v>2693</v>
      </c>
      <c r="Z2267" t="s">
        <v>680</v>
      </c>
    </row>
    <row r="2268" spans="1:35">
      <c r="A2268" t="s">
        <v>2699</v>
      </c>
      <c r="B2268">
        <v>71928835</v>
      </c>
      <c r="C2268" t="s">
        <v>2694</v>
      </c>
      <c r="D2268" t="s">
        <v>2695</v>
      </c>
      <c r="E2268" t="s">
        <v>242</v>
      </c>
      <c r="F2268">
        <v>23</v>
      </c>
      <c r="G2268" t="s">
        <v>227</v>
      </c>
      <c r="H2268">
        <v>19871</v>
      </c>
      <c r="I2268" t="s">
        <v>2696</v>
      </c>
      <c r="J2268" t="s">
        <v>2697</v>
      </c>
      <c r="K2268" t="s">
        <v>2698</v>
      </c>
      <c r="L2268">
        <v>19910216</v>
      </c>
      <c r="M2268" t="s">
        <v>2699</v>
      </c>
      <c r="N2268">
        <v>230355</v>
      </c>
      <c r="Q2268" t="s">
        <v>248</v>
      </c>
      <c r="S2268" t="s">
        <v>249</v>
      </c>
      <c r="T2268" t="s">
        <v>2700</v>
      </c>
      <c r="U2268" t="s">
        <v>227</v>
      </c>
      <c r="V2268" t="s">
        <v>2701</v>
      </c>
      <c r="W2268" t="s">
        <v>2702</v>
      </c>
      <c r="X2268" t="s">
        <v>228</v>
      </c>
      <c r="Z2268" t="s">
        <v>229</v>
      </c>
      <c r="AC2268" t="s">
        <v>2703</v>
      </c>
      <c r="AG2268" t="s">
        <v>253</v>
      </c>
    </row>
    <row r="2269" spans="1:35">
      <c r="A2269" t="s">
        <v>2706</v>
      </c>
      <c r="B2269">
        <v>72749231</v>
      </c>
      <c r="C2269" t="s">
        <v>2704</v>
      </c>
      <c r="D2269" t="s">
        <v>2705</v>
      </c>
      <c r="E2269" t="s">
        <v>242</v>
      </c>
      <c r="F2269">
        <v>23</v>
      </c>
      <c r="G2269" t="s">
        <v>227</v>
      </c>
      <c r="H2269">
        <v>19871</v>
      </c>
      <c r="I2269" t="s">
        <v>2696</v>
      </c>
      <c r="J2269" t="s">
        <v>2697</v>
      </c>
      <c r="K2269" t="s">
        <v>2698</v>
      </c>
      <c r="L2269">
        <v>19760108</v>
      </c>
      <c r="M2269" t="s">
        <v>2706</v>
      </c>
      <c r="N2269">
        <v>230355</v>
      </c>
      <c r="Q2269" t="s">
        <v>248</v>
      </c>
      <c r="S2269" t="s">
        <v>249</v>
      </c>
      <c r="T2269" t="s">
        <v>2707</v>
      </c>
      <c r="U2269" t="s">
        <v>227</v>
      </c>
      <c r="V2269" t="s">
        <v>2708</v>
      </c>
      <c r="W2269" t="s">
        <v>2709</v>
      </c>
      <c r="X2269" t="s">
        <v>228</v>
      </c>
      <c r="Z2269" t="s">
        <v>229</v>
      </c>
      <c r="AG2269" t="s">
        <v>253</v>
      </c>
    </row>
    <row r="2270" spans="1:35">
      <c r="A2270" t="s">
        <v>2712</v>
      </c>
      <c r="B2270">
        <v>73397332</v>
      </c>
      <c r="C2270" t="s">
        <v>2710</v>
      </c>
      <c r="D2270" t="s">
        <v>2711</v>
      </c>
      <c r="E2270" t="s">
        <v>242</v>
      </c>
      <c r="F2270">
        <v>23</v>
      </c>
      <c r="G2270" t="s">
        <v>227</v>
      </c>
      <c r="H2270">
        <v>19871</v>
      </c>
      <c r="I2270" t="s">
        <v>2696</v>
      </c>
      <c r="J2270" t="s">
        <v>2697</v>
      </c>
      <c r="K2270" t="s">
        <v>2698</v>
      </c>
      <c r="L2270">
        <v>19820823</v>
      </c>
      <c r="M2270" t="s">
        <v>2712</v>
      </c>
      <c r="N2270">
        <v>230355</v>
      </c>
      <c r="Q2270" t="s">
        <v>248</v>
      </c>
      <c r="S2270" t="s">
        <v>249</v>
      </c>
      <c r="T2270" t="s">
        <v>2713</v>
      </c>
      <c r="U2270" t="s">
        <v>227</v>
      </c>
      <c r="V2270" t="s">
        <v>2714</v>
      </c>
      <c r="X2270" t="s">
        <v>228</v>
      </c>
      <c r="Z2270" t="s">
        <v>229</v>
      </c>
      <c r="AG2270" t="s">
        <v>253</v>
      </c>
    </row>
    <row r="2271" spans="1:35">
      <c r="A2271" t="s">
        <v>2717</v>
      </c>
      <c r="B2271">
        <v>58191024</v>
      </c>
      <c r="C2271" t="s">
        <v>2715</v>
      </c>
      <c r="D2271" t="s">
        <v>2716</v>
      </c>
      <c r="E2271" t="s">
        <v>242</v>
      </c>
      <c r="F2271">
        <v>23</v>
      </c>
      <c r="G2271" t="s">
        <v>227</v>
      </c>
      <c r="H2271">
        <v>19871</v>
      </c>
      <c r="I2271" t="s">
        <v>2696</v>
      </c>
      <c r="J2271" t="s">
        <v>2697</v>
      </c>
      <c r="K2271" t="s">
        <v>2698</v>
      </c>
      <c r="L2271">
        <v>19850204</v>
      </c>
      <c r="M2271" t="s">
        <v>2717</v>
      </c>
      <c r="N2271">
        <v>230355</v>
      </c>
      <c r="Q2271" t="s">
        <v>248</v>
      </c>
      <c r="S2271" t="s">
        <v>249</v>
      </c>
      <c r="T2271" t="s">
        <v>2718</v>
      </c>
      <c r="U2271" t="s">
        <v>227</v>
      </c>
      <c r="V2271" t="s">
        <v>2719</v>
      </c>
      <c r="W2271" t="s">
        <v>2720</v>
      </c>
      <c r="X2271" t="s">
        <v>228</v>
      </c>
      <c r="Z2271" t="s">
        <v>229</v>
      </c>
      <c r="AG2271" t="s">
        <v>253</v>
      </c>
    </row>
    <row r="2272" spans="1:35">
      <c r="A2272" t="s">
        <v>2723</v>
      </c>
      <c r="B2272">
        <v>16336928</v>
      </c>
      <c r="C2272" t="s">
        <v>2721</v>
      </c>
      <c r="D2272" t="s">
        <v>2722</v>
      </c>
      <c r="E2272" t="s">
        <v>242</v>
      </c>
      <c r="F2272">
        <v>23</v>
      </c>
      <c r="G2272" t="s">
        <v>227</v>
      </c>
      <c r="H2272">
        <v>19871</v>
      </c>
      <c r="I2272" t="s">
        <v>2696</v>
      </c>
      <c r="J2272" t="s">
        <v>2697</v>
      </c>
      <c r="K2272" t="s">
        <v>2698</v>
      </c>
      <c r="L2272">
        <v>19571109</v>
      </c>
      <c r="M2272" t="s">
        <v>2723</v>
      </c>
      <c r="N2272">
        <v>230355</v>
      </c>
      <c r="Q2272" t="s">
        <v>248</v>
      </c>
      <c r="S2272" t="s">
        <v>249</v>
      </c>
      <c r="T2272" t="s">
        <v>1139</v>
      </c>
      <c r="U2272" t="s">
        <v>227</v>
      </c>
      <c r="V2272" t="s">
        <v>2724</v>
      </c>
      <c r="W2272" t="s">
        <v>2725</v>
      </c>
      <c r="X2272" t="s">
        <v>228</v>
      </c>
      <c r="Z2272" t="s">
        <v>229</v>
      </c>
      <c r="AG2272" t="s">
        <v>253</v>
      </c>
    </row>
    <row r="2273" spans="1:33">
      <c r="A2273" t="s">
        <v>2728</v>
      </c>
      <c r="B2273">
        <v>3089424</v>
      </c>
      <c r="C2273" t="s">
        <v>2726</v>
      </c>
      <c r="D2273" t="s">
        <v>2727</v>
      </c>
      <c r="E2273" t="s">
        <v>242</v>
      </c>
      <c r="F2273">
        <v>23</v>
      </c>
      <c r="G2273" t="s">
        <v>227</v>
      </c>
      <c r="H2273">
        <v>19871</v>
      </c>
      <c r="I2273" t="s">
        <v>2696</v>
      </c>
      <c r="J2273" t="s">
        <v>2697</v>
      </c>
      <c r="K2273" t="s">
        <v>2698</v>
      </c>
      <c r="L2273">
        <v>19810424</v>
      </c>
      <c r="M2273" t="s">
        <v>2728</v>
      </c>
      <c r="N2273">
        <v>230355</v>
      </c>
      <c r="Q2273" t="s">
        <v>248</v>
      </c>
      <c r="S2273" t="s">
        <v>249</v>
      </c>
      <c r="T2273" t="s">
        <v>2729</v>
      </c>
      <c r="U2273" t="s">
        <v>227</v>
      </c>
      <c r="V2273" t="s">
        <v>2730</v>
      </c>
      <c r="X2273" t="s">
        <v>228</v>
      </c>
      <c r="Z2273" t="s">
        <v>229</v>
      </c>
      <c r="AG2273" t="s">
        <v>253</v>
      </c>
    </row>
    <row r="2274" spans="1:33">
      <c r="A2274" t="s">
        <v>2733</v>
      </c>
      <c r="B2274">
        <v>38921730</v>
      </c>
      <c r="C2274" t="s">
        <v>2731</v>
      </c>
      <c r="D2274" t="s">
        <v>2732</v>
      </c>
      <c r="E2274" t="s">
        <v>242</v>
      </c>
      <c r="F2274">
        <v>23</v>
      </c>
      <c r="G2274" t="s">
        <v>227</v>
      </c>
      <c r="H2274">
        <v>19871</v>
      </c>
      <c r="I2274" t="s">
        <v>2696</v>
      </c>
      <c r="J2274" t="s">
        <v>2697</v>
      </c>
      <c r="K2274" t="s">
        <v>2698</v>
      </c>
      <c r="L2274">
        <v>19840525</v>
      </c>
      <c r="M2274" t="s">
        <v>2733</v>
      </c>
      <c r="N2274">
        <v>230355</v>
      </c>
      <c r="Q2274" t="s">
        <v>248</v>
      </c>
      <c r="S2274" t="s">
        <v>249</v>
      </c>
      <c r="T2274" t="s">
        <v>2734</v>
      </c>
      <c r="U2274" t="s">
        <v>265</v>
      </c>
      <c r="V2274" t="s">
        <v>2735</v>
      </c>
      <c r="X2274" t="s">
        <v>228</v>
      </c>
      <c r="Z2274" t="s">
        <v>229</v>
      </c>
      <c r="AG2274" t="s">
        <v>253</v>
      </c>
    </row>
    <row r="2275" spans="1:33">
      <c r="A2275" t="s">
        <v>2738</v>
      </c>
      <c r="B2275">
        <v>72751022</v>
      </c>
      <c r="C2275" t="s">
        <v>2736</v>
      </c>
      <c r="D2275" t="s">
        <v>2737</v>
      </c>
      <c r="E2275" t="s">
        <v>242</v>
      </c>
      <c r="F2275">
        <v>23</v>
      </c>
      <c r="G2275" t="s">
        <v>227</v>
      </c>
      <c r="H2275">
        <v>19871</v>
      </c>
      <c r="I2275" t="s">
        <v>2696</v>
      </c>
      <c r="J2275" t="s">
        <v>2697</v>
      </c>
      <c r="K2275" t="s">
        <v>2698</v>
      </c>
      <c r="L2275">
        <v>19840629</v>
      </c>
      <c r="M2275" t="s">
        <v>2738</v>
      </c>
      <c r="N2275">
        <v>230355</v>
      </c>
      <c r="Q2275" t="s">
        <v>248</v>
      </c>
      <c r="S2275" t="s">
        <v>249</v>
      </c>
      <c r="T2275" t="s">
        <v>601</v>
      </c>
      <c r="U2275" t="s">
        <v>227</v>
      </c>
      <c r="V2275" t="s">
        <v>2739</v>
      </c>
      <c r="W2275" t="s">
        <v>2740</v>
      </c>
      <c r="X2275" t="s">
        <v>228</v>
      </c>
      <c r="Z2275" t="s">
        <v>229</v>
      </c>
      <c r="AG2275" t="s">
        <v>253</v>
      </c>
    </row>
    <row r="2276" spans="1:33">
      <c r="A2276" t="s">
        <v>2743</v>
      </c>
      <c r="B2276">
        <v>72749736</v>
      </c>
      <c r="C2276" t="s">
        <v>2741</v>
      </c>
      <c r="D2276" t="s">
        <v>2742</v>
      </c>
      <c r="E2276" t="s">
        <v>242</v>
      </c>
      <c r="F2276">
        <v>23</v>
      </c>
      <c r="G2276" t="s">
        <v>227</v>
      </c>
      <c r="H2276">
        <v>19871</v>
      </c>
      <c r="I2276" t="s">
        <v>2696</v>
      </c>
      <c r="J2276" t="s">
        <v>2697</v>
      </c>
      <c r="K2276" t="s">
        <v>2698</v>
      </c>
      <c r="L2276">
        <v>19631101</v>
      </c>
      <c r="M2276" t="s">
        <v>2743</v>
      </c>
      <c r="N2276">
        <v>230355</v>
      </c>
      <c r="Q2276" t="s">
        <v>248</v>
      </c>
      <c r="S2276" t="s">
        <v>249</v>
      </c>
      <c r="T2276" t="s">
        <v>795</v>
      </c>
      <c r="U2276" t="s">
        <v>227</v>
      </c>
      <c r="V2276" t="s">
        <v>2744</v>
      </c>
      <c r="X2276" t="s">
        <v>228</v>
      </c>
      <c r="Z2276" t="s">
        <v>229</v>
      </c>
      <c r="AG2276" t="s">
        <v>253</v>
      </c>
    </row>
    <row r="2277" spans="1:33">
      <c r="A2277" t="s">
        <v>2747</v>
      </c>
      <c r="B2277">
        <v>72997438</v>
      </c>
      <c r="C2277" t="s">
        <v>2745</v>
      </c>
      <c r="D2277" t="s">
        <v>2746</v>
      </c>
      <c r="E2277" t="s">
        <v>262</v>
      </c>
      <c r="F2277">
        <v>23</v>
      </c>
      <c r="G2277" t="s">
        <v>227</v>
      </c>
      <c r="H2277">
        <v>19871</v>
      </c>
      <c r="I2277" t="s">
        <v>2696</v>
      </c>
      <c r="J2277" t="s">
        <v>2697</v>
      </c>
      <c r="K2277" t="s">
        <v>2698</v>
      </c>
      <c r="L2277">
        <v>19761016</v>
      </c>
      <c r="M2277" t="s">
        <v>2747</v>
      </c>
      <c r="N2277">
        <v>230355</v>
      </c>
      <c r="Q2277" t="s">
        <v>248</v>
      </c>
      <c r="S2277" t="s">
        <v>249</v>
      </c>
      <c r="T2277" t="s">
        <v>2748</v>
      </c>
      <c r="U2277" t="s">
        <v>227</v>
      </c>
      <c r="V2277" t="s">
        <v>2749</v>
      </c>
      <c r="X2277" t="s">
        <v>228</v>
      </c>
      <c r="Z2277" t="s">
        <v>229</v>
      </c>
      <c r="AG2277" t="s">
        <v>253</v>
      </c>
    </row>
    <row r="2278" spans="1:33">
      <c r="A2278" t="s">
        <v>2752</v>
      </c>
      <c r="B2278">
        <v>45612321</v>
      </c>
      <c r="C2278" t="s">
        <v>2750</v>
      </c>
      <c r="D2278" t="s">
        <v>2751</v>
      </c>
      <c r="E2278" t="s">
        <v>262</v>
      </c>
      <c r="F2278">
        <v>23</v>
      </c>
      <c r="G2278" t="s">
        <v>227</v>
      </c>
      <c r="H2278">
        <v>19871</v>
      </c>
      <c r="I2278" t="s">
        <v>2696</v>
      </c>
      <c r="J2278" t="s">
        <v>2697</v>
      </c>
      <c r="K2278" t="s">
        <v>2698</v>
      </c>
      <c r="L2278">
        <v>19810720</v>
      </c>
      <c r="M2278" t="s">
        <v>2752</v>
      </c>
      <c r="N2278">
        <v>230355</v>
      </c>
      <c r="Q2278" t="s">
        <v>248</v>
      </c>
      <c r="S2278" t="s">
        <v>249</v>
      </c>
      <c r="T2278" t="s">
        <v>2753</v>
      </c>
      <c r="U2278" t="s">
        <v>227</v>
      </c>
      <c r="V2278" t="s">
        <v>2754</v>
      </c>
      <c r="W2278" t="s">
        <v>2755</v>
      </c>
      <c r="X2278" t="s">
        <v>228</v>
      </c>
      <c r="Z2278" t="s">
        <v>229</v>
      </c>
      <c r="AG2278" t="s">
        <v>253</v>
      </c>
    </row>
    <row r="2279" spans="1:33">
      <c r="A2279" t="s">
        <v>2758</v>
      </c>
      <c r="B2279">
        <v>58159735</v>
      </c>
      <c r="C2279" t="s">
        <v>2756</v>
      </c>
      <c r="D2279" t="s">
        <v>2757</v>
      </c>
      <c r="E2279" t="s">
        <v>242</v>
      </c>
      <c r="F2279">
        <v>23</v>
      </c>
      <c r="G2279" t="s">
        <v>227</v>
      </c>
      <c r="H2279">
        <v>19871</v>
      </c>
      <c r="I2279" t="s">
        <v>2696</v>
      </c>
      <c r="J2279" t="s">
        <v>2697</v>
      </c>
      <c r="K2279" t="s">
        <v>2698</v>
      </c>
      <c r="L2279">
        <v>19820911</v>
      </c>
      <c r="M2279" t="s">
        <v>2758</v>
      </c>
      <c r="N2279">
        <v>230355</v>
      </c>
      <c r="Q2279" t="s">
        <v>248</v>
      </c>
      <c r="S2279" t="s">
        <v>249</v>
      </c>
      <c r="T2279" t="s">
        <v>1560</v>
      </c>
      <c r="U2279" t="s">
        <v>227</v>
      </c>
      <c r="V2279" t="s">
        <v>2759</v>
      </c>
      <c r="X2279" t="s">
        <v>228</v>
      </c>
      <c r="Z2279" t="s">
        <v>229</v>
      </c>
      <c r="AG2279" t="s">
        <v>253</v>
      </c>
    </row>
    <row r="2280" spans="1:33">
      <c r="A2280" t="s">
        <v>2762</v>
      </c>
      <c r="B2280">
        <v>96898949</v>
      </c>
      <c r="C2280" t="s">
        <v>2760</v>
      </c>
      <c r="D2280" t="s">
        <v>2761</v>
      </c>
      <c r="E2280" t="s">
        <v>262</v>
      </c>
      <c r="F2280">
        <v>23</v>
      </c>
      <c r="G2280" t="s">
        <v>227</v>
      </c>
      <c r="H2280">
        <v>19871</v>
      </c>
      <c r="I2280" t="s">
        <v>2696</v>
      </c>
      <c r="J2280" t="s">
        <v>2697</v>
      </c>
      <c r="K2280" t="s">
        <v>2698</v>
      </c>
      <c r="L2280">
        <v>19881221</v>
      </c>
      <c r="M2280" t="s">
        <v>2762</v>
      </c>
      <c r="N2280">
        <v>230355</v>
      </c>
      <c r="Q2280" t="s">
        <v>248</v>
      </c>
      <c r="S2280" t="s">
        <v>249</v>
      </c>
      <c r="T2280" t="s">
        <v>2763</v>
      </c>
      <c r="U2280" t="s">
        <v>227</v>
      </c>
      <c r="V2280" t="s">
        <v>2764</v>
      </c>
      <c r="X2280" t="s">
        <v>228</v>
      </c>
      <c r="Z2280" t="s">
        <v>229</v>
      </c>
      <c r="AG2280" t="s">
        <v>253</v>
      </c>
    </row>
    <row r="2281" spans="1:33">
      <c r="A2281" t="s">
        <v>2767</v>
      </c>
      <c r="B2281">
        <v>84905733</v>
      </c>
      <c r="C2281" t="s">
        <v>2765</v>
      </c>
      <c r="D2281" t="s">
        <v>2766</v>
      </c>
      <c r="E2281" t="s">
        <v>262</v>
      </c>
      <c r="F2281">
        <v>23</v>
      </c>
      <c r="G2281" t="s">
        <v>227</v>
      </c>
      <c r="H2281">
        <v>19871</v>
      </c>
      <c r="I2281" t="s">
        <v>2696</v>
      </c>
      <c r="J2281" t="s">
        <v>2697</v>
      </c>
      <c r="K2281" t="s">
        <v>2698</v>
      </c>
      <c r="L2281">
        <v>19680918</v>
      </c>
      <c r="M2281" t="s">
        <v>2767</v>
      </c>
      <c r="N2281">
        <v>230355</v>
      </c>
      <c r="Q2281" t="s">
        <v>248</v>
      </c>
      <c r="S2281" t="s">
        <v>249</v>
      </c>
      <c r="T2281" t="s">
        <v>2768</v>
      </c>
      <c r="U2281" t="s">
        <v>227</v>
      </c>
      <c r="V2281" t="s">
        <v>2769</v>
      </c>
      <c r="X2281" t="s">
        <v>228</v>
      </c>
      <c r="Z2281" t="s">
        <v>229</v>
      </c>
      <c r="AG2281" t="s">
        <v>253</v>
      </c>
    </row>
    <row r="2282" spans="1:33">
      <c r="A2282" t="s">
        <v>2772</v>
      </c>
      <c r="B2282">
        <v>3109114</v>
      </c>
      <c r="C2282" t="s">
        <v>2770</v>
      </c>
      <c r="D2282" t="s">
        <v>2771</v>
      </c>
      <c r="E2282" t="s">
        <v>242</v>
      </c>
      <c r="F2282">
        <v>23</v>
      </c>
      <c r="G2282" t="s">
        <v>227</v>
      </c>
      <c r="H2282">
        <v>19871</v>
      </c>
      <c r="I2282" t="s">
        <v>2696</v>
      </c>
      <c r="J2282" t="s">
        <v>2697</v>
      </c>
      <c r="K2282" t="s">
        <v>2698</v>
      </c>
      <c r="L2282">
        <v>19800822</v>
      </c>
      <c r="M2282" t="s">
        <v>2772</v>
      </c>
      <c r="N2282">
        <v>230355</v>
      </c>
      <c r="Q2282" t="s">
        <v>248</v>
      </c>
      <c r="S2282" t="s">
        <v>249</v>
      </c>
      <c r="T2282" t="s">
        <v>1775</v>
      </c>
      <c r="U2282" t="s">
        <v>227</v>
      </c>
      <c r="V2282" t="s">
        <v>2773</v>
      </c>
      <c r="X2282" t="s">
        <v>228</v>
      </c>
      <c r="Z2282" t="s">
        <v>229</v>
      </c>
      <c r="AG2282" t="s">
        <v>253</v>
      </c>
    </row>
    <row r="2283" spans="1:33">
      <c r="A2283" t="s">
        <v>2776</v>
      </c>
      <c r="B2283">
        <v>24754022</v>
      </c>
      <c r="C2283" t="s">
        <v>2774</v>
      </c>
      <c r="D2283" t="s">
        <v>2775</v>
      </c>
      <c r="E2283" t="s">
        <v>242</v>
      </c>
      <c r="F2283">
        <v>23</v>
      </c>
      <c r="G2283" t="s">
        <v>227</v>
      </c>
      <c r="H2283">
        <v>19871</v>
      </c>
      <c r="I2283" t="s">
        <v>2696</v>
      </c>
      <c r="J2283" t="s">
        <v>2697</v>
      </c>
      <c r="K2283" t="s">
        <v>2698</v>
      </c>
      <c r="L2283">
        <v>19650514</v>
      </c>
      <c r="M2283" t="s">
        <v>2776</v>
      </c>
      <c r="N2283">
        <v>230355</v>
      </c>
      <c r="Q2283" t="s">
        <v>248</v>
      </c>
      <c r="S2283" t="s">
        <v>249</v>
      </c>
      <c r="T2283" t="s">
        <v>1785</v>
      </c>
      <c r="U2283" t="s">
        <v>227</v>
      </c>
      <c r="V2283" t="s">
        <v>2777</v>
      </c>
      <c r="X2283" t="s">
        <v>228</v>
      </c>
      <c r="Z2283" t="s">
        <v>229</v>
      </c>
      <c r="AG2283" t="s">
        <v>253</v>
      </c>
    </row>
    <row r="2284" spans="1:33">
      <c r="A2284" t="s">
        <v>2780</v>
      </c>
      <c r="B2284">
        <v>73445427</v>
      </c>
      <c r="C2284" t="s">
        <v>2778</v>
      </c>
      <c r="D2284" t="s">
        <v>2779</v>
      </c>
      <c r="E2284" t="s">
        <v>262</v>
      </c>
      <c r="F2284">
        <v>23</v>
      </c>
      <c r="G2284" t="s">
        <v>227</v>
      </c>
      <c r="H2284">
        <v>19871</v>
      </c>
      <c r="I2284" t="s">
        <v>2696</v>
      </c>
      <c r="J2284" t="s">
        <v>2697</v>
      </c>
      <c r="K2284" t="s">
        <v>2698</v>
      </c>
      <c r="L2284">
        <v>19710429</v>
      </c>
      <c r="M2284" t="s">
        <v>2780</v>
      </c>
      <c r="N2284">
        <v>230355</v>
      </c>
      <c r="Q2284" t="s">
        <v>248</v>
      </c>
      <c r="S2284" t="s">
        <v>249</v>
      </c>
      <c r="T2284" t="s">
        <v>2781</v>
      </c>
      <c r="U2284" t="s">
        <v>227</v>
      </c>
      <c r="V2284" t="s">
        <v>2782</v>
      </c>
      <c r="W2284" t="s">
        <v>2783</v>
      </c>
      <c r="X2284" t="s">
        <v>228</v>
      </c>
      <c r="Z2284" t="s">
        <v>229</v>
      </c>
      <c r="AG2284" t="s">
        <v>253</v>
      </c>
    </row>
    <row r="2285" spans="1:33">
      <c r="A2285" t="s">
        <v>2786</v>
      </c>
      <c r="B2285">
        <v>58190932</v>
      </c>
      <c r="C2285" t="s">
        <v>2784</v>
      </c>
      <c r="D2285" t="s">
        <v>2785</v>
      </c>
      <c r="E2285" t="s">
        <v>262</v>
      </c>
      <c r="F2285">
        <v>23</v>
      </c>
      <c r="G2285" t="s">
        <v>227</v>
      </c>
      <c r="H2285">
        <v>19871</v>
      </c>
      <c r="I2285" t="s">
        <v>2696</v>
      </c>
      <c r="J2285" t="s">
        <v>2697</v>
      </c>
      <c r="K2285" t="s">
        <v>2698</v>
      </c>
      <c r="L2285">
        <v>19841224</v>
      </c>
      <c r="M2285" t="s">
        <v>2786</v>
      </c>
      <c r="N2285">
        <v>230355</v>
      </c>
      <c r="Q2285" t="s">
        <v>248</v>
      </c>
      <c r="S2285" t="s">
        <v>249</v>
      </c>
      <c r="T2285" t="s">
        <v>2787</v>
      </c>
      <c r="U2285" t="s">
        <v>227</v>
      </c>
      <c r="V2285" t="s">
        <v>2788</v>
      </c>
      <c r="X2285" t="s">
        <v>228</v>
      </c>
      <c r="Z2285" t="s">
        <v>229</v>
      </c>
      <c r="AG2285" t="s">
        <v>253</v>
      </c>
    </row>
    <row r="2286" spans="1:33">
      <c r="A2286" t="s">
        <v>2791</v>
      </c>
      <c r="B2286">
        <v>24753728</v>
      </c>
      <c r="C2286" t="s">
        <v>2789</v>
      </c>
      <c r="D2286" t="s">
        <v>2790</v>
      </c>
      <c r="E2286" t="s">
        <v>242</v>
      </c>
      <c r="F2286">
        <v>23</v>
      </c>
      <c r="G2286" t="s">
        <v>227</v>
      </c>
      <c r="H2286">
        <v>19871</v>
      </c>
      <c r="I2286" t="s">
        <v>2696</v>
      </c>
      <c r="J2286" t="s">
        <v>2697</v>
      </c>
      <c r="K2286" t="s">
        <v>2698</v>
      </c>
      <c r="L2286">
        <v>19780113</v>
      </c>
      <c r="M2286" t="s">
        <v>2791</v>
      </c>
      <c r="N2286">
        <v>230355</v>
      </c>
      <c r="Q2286" t="s">
        <v>248</v>
      </c>
      <c r="S2286" t="s">
        <v>249</v>
      </c>
      <c r="T2286" t="s">
        <v>250</v>
      </c>
      <c r="U2286" t="s">
        <v>227</v>
      </c>
      <c r="V2286" t="s">
        <v>2792</v>
      </c>
      <c r="W2286" t="s">
        <v>2793</v>
      </c>
      <c r="X2286" t="s">
        <v>228</v>
      </c>
      <c r="Z2286" t="s">
        <v>229</v>
      </c>
      <c r="AG2286" t="s">
        <v>253</v>
      </c>
    </row>
    <row r="2287" spans="1:33">
      <c r="A2287" t="s">
        <v>2798</v>
      </c>
      <c r="B2287">
        <v>30645927</v>
      </c>
      <c r="C2287" t="s">
        <v>2794</v>
      </c>
      <c r="D2287" t="s">
        <v>2795</v>
      </c>
      <c r="E2287" t="s">
        <v>242</v>
      </c>
      <c r="F2287">
        <v>23</v>
      </c>
      <c r="G2287" t="s">
        <v>227</v>
      </c>
      <c r="H2287">
        <v>26271</v>
      </c>
      <c r="I2287" t="s">
        <v>2796</v>
      </c>
      <c r="J2287" t="s">
        <v>2797</v>
      </c>
      <c r="K2287" t="s">
        <v>2796</v>
      </c>
      <c r="L2287">
        <v>19870705</v>
      </c>
      <c r="M2287" t="s">
        <v>2798</v>
      </c>
      <c r="N2287">
        <v>230372</v>
      </c>
      <c r="Q2287" t="s">
        <v>248</v>
      </c>
      <c r="S2287" t="s">
        <v>249</v>
      </c>
      <c r="T2287" t="s">
        <v>1134</v>
      </c>
      <c r="U2287" t="s">
        <v>227</v>
      </c>
      <c r="V2287" t="s">
        <v>2799</v>
      </c>
      <c r="W2287" t="s">
        <v>2800</v>
      </c>
      <c r="X2287" t="s">
        <v>267</v>
      </c>
      <c r="Z2287" t="s">
        <v>229</v>
      </c>
      <c r="AB2287" t="s">
        <v>227</v>
      </c>
      <c r="AD2287" t="s">
        <v>227</v>
      </c>
      <c r="AG2287" t="s">
        <v>253</v>
      </c>
    </row>
    <row r="2288" spans="1:33">
      <c r="A2288" t="s">
        <v>2803</v>
      </c>
      <c r="B2288">
        <v>72454931</v>
      </c>
      <c r="C2288" t="s">
        <v>2801</v>
      </c>
      <c r="D2288" t="s">
        <v>2802</v>
      </c>
      <c r="E2288" t="s">
        <v>262</v>
      </c>
      <c r="F2288">
        <v>23</v>
      </c>
      <c r="G2288" t="s">
        <v>227</v>
      </c>
      <c r="H2288">
        <v>26271</v>
      </c>
      <c r="I2288" t="s">
        <v>2796</v>
      </c>
      <c r="J2288" t="s">
        <v>2797</v>
      </c>
      <c r="K2288" t="s">
        <v>2796</v>
      </c>
      <c r="L2288">
        <v>19920205</v>
      </c>
      <c r="M2288" t="s">
        <v>2803</v>
      </c>
      <c r="N2288">
        <v>230372</v>
      </c>
      <c r="Q2288" t="s">
        <v>248</v>
      </c>
      <c r="S2288" t="s">
        <v>249</v>
      </c>
      <c r="T2288" t="s">
        <v>2804</v>
      </c>
      <c r="U2288" t="s">
        <v>227</v>
      </c>
      <c r="V2288" t="s">
        <v>2805</v>
      </c>
      <c r="X2288" t="s">
        <v>228</v>
      </c>
      <c r="Z2288" t="s">
        <v>229</v>
      </c>
      <c r="AB2288" t="s">
        <v>227</v>
      </c>
      <c r="AC2288" t="s">
        <v>2806</v>
      </c>
      <c r="AD2288" t="s">
        <v>227</v>
      </c>
      <c r="AG2288" t="s">
        <v>253</v>
      </c>
    </row>
    <row r="2289" spans="1:33">
      <c r="A2289" t="s">
        <v>2808</v>
      </c>
      <c r="B2289">
        <v>39086127</v>
      </c>
      <c r="C2289" t="s">
        <v>191</v>
      </c>
      <c r="D2289" t="s">
        <v>2807</v>
      </c>
      <c r="E2289" t="s">
        <v>242</v>
      </c>
      <c r="F2289">
        <v>23</v>
      </c>
      <c r="G2289" t="s">
        <v>227</v>
      </c>
      <c r="H2289">
        <v>26271</v>
      </c>
      <c r="I2289" t="s">
        <v>2796</v>
      </c>
      <c r="J2289" t="s">
        <v>2797</v>
      </c>
      <c r="K2289" t="s">
        <v>2796</v>
      </c>
      <c r="L2289">
        <v>19930813</v>
      </c>
      <c r="M2289" t="s">
        <v>2808</v>
      </c>
      <c r="N2289">
        <v>230372</v>
      </c>
      <c r="Q2289" t="s">
        <v>248</v>
      </c>
      <c r="S2289" t="s">
        <v>249</v>
      </c>
      <c r="T2289" t="s">
        <v>2809</v>
      </c>
      <c r="U2289" t="s">
        <v>227</v>
      </c>
      <c r="V2289" t="s">
        <v>2810</v>
      </c>
      <c r="W2289" t="s">
        <v>2811</v>
      </c>
      <c r="X2289" t="s">
        <v>228</v>
      </c>
      <c r="Z2289" t="s">
        <v>229</v>
      </c>
      <c r="AB2289" t="s">
        <v>227</v>
      </c>
      <c r="AC2289" t="s">
        <v>2812</v>
      </c>
      <c r="AD2289" t="s">
        <v>227</v>
      </c>
      <c r="AG2289" t="s">
        <v>253</v>
      </c>
    </row>
    <row r="2290" spans="1:33">
      <c r="A2290" t="s">
        <v>2815</v>
      </c>
      <c r="B2290">
        <v>45642223</v>
      </c>
      <c r="C2290" t="s">
        <v>2813</v>
      </c>
      <c r="D2290" t="s">
        <v>2814</v>
      </c>
      <c r="E2290" t="s">
        <v>242</v>
      </c>
      <c r="F2290">
        <v>23</v>
      </c>
      <c r="G2290" t="s">
        <v>227</v>
      </c>
      <c r="H2290">
        <v>26271</v>
      </c>
      <c r="I2290" t="s">
        <v>2796</v>
      </c>
      <c r="J2290" t="s">
        <v>2797</v>
      </c>
      <c r="K2290" t="s">
        <v>2796</v>
      </c>
      <c r="L2290">
        <v>19900130</v>
      </c>
      <c r="M2290" t="s">
        <v>2815</v>
      </c>
      <c r="N2290">
        <v>230372</v>
      </c>
      <c r="Q2290" t="s">
        <v>248</v>
      </c>
      <c r="S2290" t="s">
        <v>249</v>
      </c>
      <c r="T2290" t="s">
        <v>2816</v>
      </c>
      <c r="U2290" t="s">
        <v>227</v>
      </c>
      <c r="V2290" t="s">
        <v>2817</v>
      </c>
      <c r="X2290" t="s">
        <v>228</v>
      </c>
      <c r="Y2290" t="s">
        <v>2818</v>
      </c>
      <c r="Z2290" t="s">
        <v>680</v>
      </c>
      <c r="AB2290" t="s">
        <v>227</v>
      </c>
      <c r="AD2290" t="s">
        <v>227</v>
      </c>
      <c r="AG2290" t="s">
        <v>253</v>
      </c>
    </row>
    <row r="2291" spans="1:33">
      <c r="A2291" t="s">
        <v>2821</v>
      </c>
      <c r="B2291">
        <v>45647632</v>
      </c>
      <c r="C2291" t="s">
        <v>2819</v>
      </c>
      <c r="D2291" t="s">
        <v>2820</v>
      </c>
      <c r="E2291" t="s">
        <v>242</v>
      </c>
      <c r="F2291">
        <v>23</v>
      </c>
      <c r="G2291" t="s">
        <v>227</v>
      </c>
      <c r="H2291">
        <v>26271</v>
      </c>
      <c r="I2291" t="s">
        <v>2796</v>
      </c>
      <c r="J2291" t="s">
        <v>2797</v>
      </c>
      <c r="K2291" t="s">
        <v>2796</v>
      </c>
      <c r="L2291">
        <v>19880220</v>
      </c>
      <c r="M2291" t="s">
        <v>2821</v>
      </c>
      <c r="N2291">
        <v>230372</v>
      </c>
      <c r="Q2291" t="s">
        <v>248</v>
      </c>
      <c r="S2291" t="s">
        <v>249</v>
      </c>
      <c r="T2291" t="s">
        <v>2822</v>
      </c>
      <c r="U2291" t="s">
        <v>227</v>
      </c>
      <c r="V2291" t="s">
        <v>2823</v>
      </c>
      <c r="W2291" t="s">
        <v>2824</v>
      </c>
      <c r="X2291" t="s">
        <v>228</v>
      </c>
      <c r="Z2291" t="s">
        <v>229</v>
      </c>
      <c r="AB2291" t="s">
        <v>227</v>
      </c>
      <c r="AD2291" t="s">
        <v>227</v>
      </c>
      <c r="AG2291" t="s">
        <v>253</v>
      </c>
    </row>
    <row r="2292" spans="1:33">
      <c r="A2292" t="s">
        <v>2827</v>
      </c>
      <c r="B2292">
        <v>38901526</v>
      </c>
      <c r="C2292" t="s">
        <v>2825</v>
      </c>
      <c r="D2292" t="s">
        <v>2826</v>
      </c>
      <c r="E2292" t="s">
        <v>242</v>
      </c>
      <c r="F2292">
        <v>23</v>
      </c>
      <c r="G2292" t="s">
        <v>227</v>
      </c>
      <c r="H2292">
        <v>26271</v>
      </c>
      <c r="I2292" t="s">
        <v>2796</v>
      </c>
      <c r="J2292" t="s">
        <v>2797</v>
      </c>
      <c r="K2292" t="s">
        <v>2796</v>
      </c>
      <c r="L2292">
        <v>19880824</v>
      </c>
      <c r="M2292" t="s">
        <v>2827</v>
      </c>
      <c r="N2292">
        <v>230372</v>
      </c>
      <c r="Q2292" t="s">
        <v>248</v>
      </c>
      <c r="S2292" t="s">
        <v>249</v>
      </c>
      <c r="T2292" t="s">
        <v>2828</v>
      </c>
      <c r="U2292" t="s">
        <v>227</v>
      </c>
      <c r="V2292" t="s">
        <v>2829</v>
      </c>
      <c r="W2292" t="s">
        <v>2830</v>
      </c>
      <c r="X2292" t="s">
        <v>267</v>
      </c>
      <c r="Z2292" t="s">
        <v>229</v>
      </c>
      <c r="AB2292" t="s">
        <v>265</v>
      </c>
      <c r="AD2292" t="s">
        <v>265</v>
      </c>
      <c r="AG2292" t="s">
        <v>253</v>
      </c>
    </row>
    <row r="2293" spans="1:33">
      <c r="A2293" t="s">
        <v>2833</v>
      </c>
      <c r="B2293">
        <v>72063422</v>
      </c>
      <c r="C2293" t="s">
        <v>2831</v>
      </c>
      <c r="D2293" t="s">
        <v>2832</v>
      </c>
      <c r="E2293" t="s">
        <v>242</v>
      </c>
      <c r="F2293">
        <v>23</v>
      </c>
      <c r="G2293" t="s">
        <v>227</v>
      </c>
      <c r="H2293">
        <v>26271</v>
      </c>
      <c r="I2293" t="s">
        <v>2796</v>
      </c>
      <c r="J2293" t="s">
        <v>2797</v>
      </c>
      <c r="K2293" t="s">
        <v>2796</v>
      </c>
      <c r="L2293">
        <v>19930125</v>
      </c>
      <c r="M2293" t="s">
        <v>2833</v>
      </c>
      <c r="N2293">
        <v>230372</v>
      </c>
      <c r="Q2293" t="s">
        <v>248</v>
      </c>
      <c r="S2293" t="s">
        <v>249</v>
      </c>
      <c r="T2293" t="s">
        <v>2834</v>
      </c>
      <c r="U2293" t="s">
        <v>227</v>
      </c>
      <c r="V2293" t="s">
        <v>2835</v>
      </c>
      <c r="X2293" t="s">
        <v>228</v>
      </c>
      <c r="Z2293" t="s">
        <v>229</v>
      </c>
      <c r="AB2293" t="s">
        <v>227</v>
      </c>
      <c r="AC2293" t="s">
        <v>2836</v>
      </c>
      <c r="AD2293" t="s">
        <v>227</v>
      </c>
      <c r="AG2293" t="s">
        <v>253</v>
      </c>
    </row>
    <row r="2294" spans="1:33">
      <c r="A2294" t="s">
        <v>2839</v>
      </c>
      <c r="B2294">
        <v>45647430</v>
      </c>
      <c r="C2294" t="s">
        <v>2837</v>
      </c>
      <c r="D2294" t="s">
        <v>2838</v>
      </c>
      <c r="E2294" t="s">
        <v>242</v>
      </c>
      <c r="F2294">
        <v>23</v>
      </c>
      <c r="G2294" t="s">
        <v>227</v>
      </c>
      <c r="H2294">
        <v>26271</v>
      </c>
      <c r="I2294" t="s">
        <v>2796</v>
      </c>
      <c r="J2294" t="s">
        <v>2797</v>
      </c>
      <c r="K2294" t="s">
        <v>2796</v>
      </c>
      <c r="L2294">
        <v>19900306</v>
      </c>
      <c r="M2294" t="s">
        <v>2839</v>
      </c>
      <c r="N2294">
        <v>230372</v>
      </c>
      <c r="Q2294" t="s">
        <v>248</v>
      </c>
      <c r="S2294" t="s">
        <v>249</v>
      </c>
      <c r="T2294" t="s">
        <v>2840</v>
      </c>
      <c r="U2294" t="s">
        <v>227</v>
      </c>
      <c r="V2294" t="s">
        <v>2841</v>
      </c>
      <c r="X2294" t="s">
        <v>228</v>
      </c>
      <c r="Z2294" t="s">
        <v>229</v>
      </c>
      <c r="AB2294" t="s">
        <v>227</v>
      </c>
      <c r="AD2294" t="s">
        <v>227</v>
      </c>
      <c r="AG2294" t="s">
        <v>253</v>
      </c>
    </row>
    <row r="2295" spans="1:33">
      <c r="A2295" t="s">
        <v>2844</v>
      </c>
      <c r="B2295">
        <v>45647733</v>
      </c>
      <c r="C2295" t="s">
        <v>2842</v>
      </c>
      <c r="D2295" t="s">
        <v>2843</v>
      </c>
      <c r="E2295" t="s">
        <v>242</v>
      </c>
      <c r="F2295">
        <v>23</v>
      </c>
      <c r="G2295" t="s">
        <v>227</v>
      </c>
      <c r="H2295">
        <v>26271</v>
      </c>
      <c r="I2295" t="s">
        <v>2796</v>
      </c>
      <c r="J2295" t="s">
        <v>2797</v>
      </c>
      <c r="K2295" t="s">
        <v>2796</v>
      </c>
      <c r="L2295">
        <v>19891102</v>
      </c>
      <c r="M2295" t="s">
        <v>2844</v>
      </c>
      <c r="N2295">
        <v>230372</v>
      </c>
      <c r="Q2295" t="s">
        <v>248</v>
      </c>
      <c r="S2295" t="s">
        <v>249</v>
      </c>
      <c r="T2295" t="s">
        <v>2845</v>
      </c>
      <c r="U2295" t="s">
        <v>227</v>
      </c>
      <c r="V2295" t="s">
        <v>2846</v>
      </c>
      <c r="W2295" t="s">
        <v>2847</v>
      </c>
      <c r="X2295" t="s">
        <v>267</v>
      </c>
      <c r="Z2295" t="s">
        <v>229</v>
      </c>
      <c r="AB2295" t="s">
        <v>227</v>
      </c>
      <c r="AD2295" t="s">
        <v>227</v>
      </c>
      <c r="AG2295" t="s">
        <v>253</v>
      </c>
    </row>
    <row r="2296" spans="1:33">
      <c r="A2296" t="s">
        <v>2850</v>
      </c>
      <c r="B2296">
        <v>72062926</v>
      </c>
      <c r="C2296" t="s">
        <v>2848</v>
      </c>
      <c r="D2296" t="s">
        <v>2849</v>
      </c>
      <c r="E2296" t="s">
        <v>242</v>
      </c>
      <c r="F2296">
        <v>23</v>
      </c>
      <c r="G2296" t="s">
        <v>227</v>
      </c>
      <c r="H2296">
        <v>26271</v>
      </c>
      <c r="I2296" t="s">
        <v>2796</v>
      </c>
      <c r="J2296" t="s">
        <v>2797</v>
      </c>
      <c r="K2296" t="s">
        <v>2796</v>
      </c>
      <c r="L2296">
        <v>19911005</v>
      </c>
      <c r="M2296" t="s">
        <v>2850</v>
      </c>
      <c r="N2296">
        <v>230372</v>
      </c>
      <c r="Q2296" t="s">
        <v>248</v>
      </c>
      <c r="S2296" t="s">
        <v>249</v>
      </c>
      <c r="T2296" t="s">
        <v>2851</v>
      </c>
      <c r="U2296" t="s">
        <v>227</v>
      </c>
      <c r="V2296" t="s">
        <v>2852</v>
      </c>
      <c r="X2296" t="s">
        <v>228</v>
      </c>
      <c r="Z2296" t="s">
        <v>229</v>
      </c>
      <c r="AB2296" t="s">
        <v>227</v>
      </c>
      <c r="AC2296" t="s">
        <v>2853</v>
      </c>
      <c r="AD2296" t="s">
        <v>227</v>
      </c>
      <c r="AG2296" t="s">
        <v>253</v>
      </c>
    </row>
    <row r="2297" spans="1:33">
      <c r="A2297" t="s">
        <v>2856</v>
      </c>
      <c r="B2297">
        <v>72062522</v>
      </c>
      <c r="C2297" t="s">
        <v>2854</v>
      </c>
      <c r="D2297" t="s">
        <v>2855</v>
      </c>
      <c r="E2297" t="s">
        <v>242</v>
      </c>
      <c r="F2297">
        <v>23</v>
      </c>
      <c r="G2297" t="s">
        <v>227</v>
      </c>
      <c r="H2297">
        <v>26271</v>
      </c>
      <c r="I2297" t="s">
        <v>2796</v>
      </c>
      <c r="J2297" t="s">
        <v>2797</v>
      </c>
      <c r="K2297" t="s">
        <v>2796</v>
      </c>
      <c r="L2297">
        <v>19910613</v>
      </c>
      <c r="M2297" t="s">
        <v>2856</v>
      </c>
      <c r="N2297">
        <v>230372</v>
      </c>
      <c r="Q2297" t="s">
        <v>248</v>
      </c>
      <c r="S2297" t="s">
        <v>249</v>
      </c>
      <c r="T2297" t="s">
        <v>1387</v>
      </c>
      <c r="U2297" t="s">
        <v>227</v>
      </c>
      <c r="V2297" t="s">
        <v>2246</v>
      </c>
      <c r="W2297" t="s">
        <v>2857</v>
      </c>
      <c r="X2297" t="s">
        <v>228</v>
      </c>
      <c r="Z2297" t="s">
        <v>229</v>
      </c>
      <c r="AB2297" t="s">
        <v>227</v>
      </c>
      <c r="AC2297" t="s">
        <v>2858</v>
      </c>
      <c r="AD2297" t="s">
        <v>227</v>
      </c>
      <c r="AG2297" t="s">
        <v>253</v>
      </c>
    </row>
    <row r="2298" spans="1:33">
      <c r="A2298" t="s">
        <v>2861</v>
      </c>
      <c r="B2298">
        <v>58151222</v>
      </c>
      <c r="C2298" t="s">
        <v>2859</v>
      </c>
      <c r="D2298" t="s">
        <v>2860</v>
      </c>
      <c r="E2298" t="s">
        <v>242</v>
      </c>
      <c r="F2298">
        <v>23</v>
      </c>
      <c r="G2298" t="s">
        <v>227</v>
      </c>
      <c r="H2298">
        <v>26271</v>
      </c>
      <c r="I2298" t="s">
        <v>2796</v>
      </c>
      <c r="J2298" t="s">
        <v>2797</v>
      </c>
      <c r="K2298" t="s">
        <v>2796</v>
      </c>
      <c r="L2298">
        <v>19910214</v>
      </c>
      <c r="M2298" t="s">
        <v>2861</v>
      </c>
      <c r="N2298">
        <v>230372</v>
      </c>
      <c r="Q2298" t="s">
        <v>248</v>
      </c>
      <c r="S2298" t="s">
        <v>249</v>
      </c>
      <c r="T2298" t="s">
        <v>2862</v>
      </c>
      <c r="U2298" t="s">
        <v>227</v>
      </c>
      <c r="V2298" t="s">
        <v>2863</v>
      </c>
      <c r="W2298" t="s">
        <v>2864</v>
      </c>
      <c r="X2298" t="s">
        <v>228</v>
      </c>
      <c r="Z2298" t="s">
        <v>229</v>
      </c>
      <c r="AB2298" t="s">
        <v>227</v>
      </c>
      <c r="AD2298" t="s">
        <v>227</v>
      </c>
      <c r="AG2298" t="s">
        <v>253</v>
      </c>
    </row>
    <row r="2299" spans="1:33">
      <c r="A2299" t="s">
        <v>2867</v>
      </c>
      <c r="B2299">
        <v>72062320</v>
      </c>
      <c r="C2299" t="s">
        <v>2865</v>
      </c>
      <c r="D2299" t="s">
        <v>2866</v>
      </c>
      <c r="E2299" t="s">
        <v>242</v>
      </c>
      <c r="F2299">
        <v>23</v>
      </c>
      <c r="G2299" t="s">
        <v>227</v>
      </c>
      <c r="H2299">
        <v>26271</v>
      </c>
      <c r="I2299" t="s">
        <v>2796</v>
      </c>
      <c r="J2299" t="s">
        <v>2797</v>
      </c>
      <c r="K2299" t="s">
        <v>2796</v>
      </c>
      <c r="L2299">
        <v>19910730</v>
      </c>
      <c r="M2299" t="s">
        <v>2867</v>
      </c>
      <c r="N2299">
        <v>230372</v>
      </c>
      <c r="Q2299" t="s">
        <v>248</v>
      </c>
      <c r="S2299" t="s">
        <v>249</v>
      </c>
      <c r="T2299" t="s">
        <v>1809</v>
      </c>
      <c r="U2299" t="s">
        <v>227</v>
      </c>
      <c r="V2299" t="s">
        <v>2868</v>
      </c>
      <c r="W2299" t="s">
        <v>2869</v>
      </c>
      <c r="X2299" t="s">
        <v>228</v>
      </c>
      <c r="Z2299" t="s">
        <v>229</v>
      </c>
      <c r="AB2299" t="s">
        <v>227</v>
      </c>
      <c r="AC2299" t="s">
        <v>2870</v>
      </c>
      <c r="AD2299" t="s">
        <v>227</v>
      </c>
      <c r="AG2299" t="s">
        <v>253</v>
      </c>
    </row>
    <row r="2300" spans="1:33">
      <c r="A2300" t="s">
        <v>2873</v>
      </c>
      <c r="B2300">
        <v>23719527</v>
      </c>
      <c r="C2300" t="s">
        <v>2871</v>
      </c>
      <c r="D2300" t="s">
        <v>2872</v>
      </c>
      <c r="E2300" t="s">
        <v>242</v>
      </c>
      <c r="F2300">
        <v>23</v>
      </c>
      <c r="G2300" t="s">
        <v>227</v>
      </c>
      <c r="H2300">
        <v>26271</v>
      </c>
      <c r="I2300" t="s">
        <v>2796</v>
      </c>
      <c r="J2300" t="s">
        <v>2797</v>
      </c>
      <c r="K2300" t="s">
        <v>2796</v>
      </c>
      <c r="L2300">
        <v>19881014</v>
      </c>
      <c r="M2300" t="s">
        <v>2873</v>
      </c>
      <c r="N2300">
        <v>230372</v>
      </c>
      <c r="Q2300" t="s">
        <v>248</v>
      </c>
      <c r="S2300" t="s">
        <v>249</v>
      </c>
      <c r="T2300" t="s">
        <v>2874</v>
      </c>
      <c r="U2300" t="s">
        <v>227</v>
      </c>
      <c r="V2300" t="s">
        <v>2875</v>
      </c>
      <c r="W2300" t="s">
        <v>2876</v>
      </c>
      <c r="X2300" t="s">
        <v>228</v>
      </c>
      <c r="Z2300" t="s">
        <v>229</v>
      </c>
      <c r="AB2300" t="s">
        <v>227</v>
      </c>
      <c r="AD2300" t="s">
        <v>227</v>
      </c>
      <c r="AG2300" t="s">
        <v>253</v>
      </c>
    </row>
    <row r="2301" spans="1:33">
      <c r="A2301" t="s">
        <v>2882</v>
      </c>
      <c r="B2301">
        <v>2960118</v>
      </c>
      <c r="C2301" t="s">
        <v>2877</v>
      </c>
      <c r="D2301" t="s">
        <v>2878</v>
      </c>
      <c r="E2301" t="s">
        <v>242</v>
      </c>
      <c r="F2301">
        <v>23</v>
      </c>
      <c r="G2301" t="s">
        <v>227</v>
      </c>
      <c r="H2301">
        <v>8202</v>
      </c>
      <c r="I2301" t="s">
        <v>2879</v>
      </c>
      <c r="J2301" t="s">
        <v>2880</v>
      </c>
      <c r="K2301" t="s">
        <v>2881</v>
      </c>
      <c r="L2301">
        <v>19840922</v>
      </c>
      <c r="M2301" t="s">
        <v>2882</v>
      </c>
      <c r="N2301">
        <v>230075</v>
      </c>
      <c r="Q2301" t="s">
        <v>248</v>
      </c>
      <c r="S2301" t="s">
        <v>249</v>
      </c>
      <c r="T2301" t="s">
        <v>2100</v>
      </c>
      <c r="U2301" t="s">
        <v>227</v>
      </c>
      <c r="V2301" t="s">
        <v>2883</v>
      </c>
      <c r="X2301" t="s">
        <v>228</v>
      </c>
      <c r="Z2301" t="s">
        <v>229</v>
      </c>
    </row>
    <row r="2302" spans="1:33">
      <c r="A2302" t="s">
        <v>2886</v>
      </c>
      <c r="B2302">
        <v>2960421</v>
      </c>
      <c r="C2302" t="s">
        <v>2884</v>
      </c>
      <c r="D2302" t="s">
        <v>2885</v>
      </c>
      <c r="E2302" t="s">
        <v>242</v>
      </c>
      <c r="F2302">
        <v>23</v>
      </c>
      <c r="G2302" t="s">
        <v>227</v>
      </c>
      <c r="H2302">
        <v>8202</v>
      </c>
      <c r="I2302" t="s">
        <v>2879</v>
      </c>
      <c r="J2302" t="s">
        <v>2880</v>
      </c>
      <c r="K2302" t="s">
        <v>2881</v>
      </c>
      <c r="L2302">
        <v>19860526</v>
      </c>
      <c r="M2302" t="s">
        <v>2886</v>
      </c>
      <c r="N2302">
        <v>230075</v>
      </c>
      <c r="Q2302" t="s">
        <v>248</v>
      </c>
      <c r="S2302" t="s">
        <v>249</v>
      </c>
      <c r="T2302" t="s">
        <v>2887</v>
      </c>
      <c r="U2302" t="s">
        <v>227</v>
      </c>
      <c r="V2302" t="s">
        <v>2888</v>
      </c>
      <c r="X2302" t="s">
        <v>228</v>
      </c>
      <c r="Z2302" t="s">
        <v>229</v>
      </c>
    </row>
    <row r="2303" spans="1:33">
      <c r="A2303" t="s">
        <v>2891</v>
      </c>
      <c r="B2303">
        <v>2959833</v>
      </c>
      <c r="C2303" t="s">
        <v>2889</v>
      </c>
      <c r="D2303" t="s">
        <v>2890</v>
      </c>
      <c r="E2303" t="s">
        <v>242</v>
      </c>
      <c r="F2303">
        <v>23</v>
      </c>
      <c r="G2303" t="s">
        <v>227</v>
      </c>
      <c r="H2303">
        <v>8202</v>
      </c>
      <c r="I2303" t="s">
        <v>2879</v>
      </c>
      <c r="J2303" t="s">
        <v>2880</v>
      </c>
      <c r="K2303" t="s">
        <v>2881</v>
      </c>
      <c r="L2303">
        <v>19781129</v>
      </c>
      <c r="M2303" t="s">
        <v>2891</v>
      </c>
      <c r="N2303">
        <v>230075</v>
      </c>
      <c r="O2303" t="s">
        <v>247</v>
      </c>
      <c r="Q2303" t="s">
        <v>248</v>
      </c>
      <c r="S2303" t="s">
        <v>249</v>
      </c>
      <c r="T2303" t="s">
        <v>2892</v>
      </c>
      <c r="U2303" t="s">
        <v>227</v>
      </c>
      <c r="V2303" t="s">
        <v>2893</v>
      </c>
      <c r="W2303" t="s">
        <v>2894</v>
      </c>
      <c r="X2303" t="s">
        <v>349</v>
      </c>
      <c r="Z2303" t="s">
        <v>229</v>
      </c>
      <c r="AG2303" t="s">
        <v>253</v>
      </c>
    </row>
    <row r="2304" spans="1:33">
      <c r="A2304" t="s">
        <v>2897</v>
      </c>
      <c r="B2304">
        <v>3107011</v>
      </c>
      <c r="C2304" t="s">
        <v>2895</v>
      </c>
      <c r="D2304" t="s">
        <v>2896</v>
      </c>
      <c r="E2304" t="s">
        <v>242</v>
      </c>
      <c r="F2304">
        <v>23</v>
      </c>
      <c r="G2304" t="s">
        <v>227</v>
      </c>
      <c r="H2304">
        <v>8202</v>
      </c>
      <c r="I2304" t="s">
        <v>2879</v>
      </c>
      <c r="J2304" t="s">
        <v>2880</v>
      </c>
      <c r="K2304" t="s">
        <v>2881</v>
      </c>
      <c r="L2304">
        <v>19870320</v>
      </c>
      <c r="M2304" t="s">
        <v>2897</v>
      </c>
      <c r="N2304">
        <v>230075</v>
      </c>
      <c r="Q2304" t="s">
        <v>248</v>
      </c>
      <c r="S2304" t="s">
        <v>249</v>
      </c>
      <c r="T2304" t="s">
        <v>2898</v>
      </c>
      <c r="U2304" t="s">
        <v>227</v>
      </c>
      <c r="V2304" t="s">
        <v>2899</v>
      </c>
      <c r="X2304" t="s">
        <v>228</v>
      </c>
      <c r="Z2304" t="s">
        <v>229</v>
      </c>
      <c r="AG2304" t="s">
        <v>253</v>
      </c>
    </row>
    <row r="2305" spans="1:33">
      <c r="A2305" t="s">
        <v>2902</v>
      </c>
      <c r="B2305">
        <v>2960219</v>
      </c>
      <c r="C2305" t="s">
        <v>2900</v>
      </c>
      <c r="D2305" t="s">
        <v>2901</v>
      </c>
      <c r="E2305" t="s">
        <v>242</v>
      </c>
      <c r="F2305">
        <v>23</v>
      </c>
      <c r="G2305" t="s">
        <v>227</v>
      </c>
      <c r="H2305">
        <v>8202</v>
      </c>
      <c r="I2305" t="s">
        <v>2879</v>
      </c>
      <c r="J2305" t="s">
        <v>2880</v>
      </c>
      <c r="K2305" t="s">
        <v>2881</v>
      </c>
      <c r="L2305">
        <v>19860131</v>
      </c>
      <c r="M2305" t="s">
        <v>2902</v>
      </c>
      <c r="N2305">
        <v>230075</v>
      </c>
      <c r="Q2305" t="s">
        <v>248</v>
      </c>
      <c r="S2305" t="s">
        <v>249</v>
      </c>
      <c r="T2305" t="s">
        <v>2903</v>
      </c>
      <c r="U2305" t="s">
        <v>227</v>
      </c>
      <c r="V2305" t="s">
        <v>2904</v>
      </c>
      <c r="X2305" t="s">
        <v>228</v>
      </c>
      <c r="Z2305" t="s">
        <v>229</v>
      </c>
      <c r="AG2305" t="s">
        <v>253</v>
      </c>
    </row>
    <row r="2306" spans="1:33">
      <c r="A2306" t="s">
        <v>2907</v>
      </c>
      <c r="B2306">
        <v>2959934</v>
      </c>
      <c r="C2306" t="s">
        <v>2905</v>
      </c>
      <c r="D2306" t="s">
        <v>2906</v>
      </c>
      <c r="E2306" t="s">
        <v>242</v>
      </c>
      <c r="F2306">
        <v>23</v>
      </c>
      <c r="G2306" t="s">
        <v>227</v>
      </c>
      <c r="H2306">
        <v>8202</v>
      </c>
      <c r="I2306" t="s">
        <v>2879</v>
      </c>
      <c r="J2306" t="s">
        <v>2880</v>
      </c>
      <c r="K2306" t="s">
        <v>2881</v>
      </c>
      <c r="L2306">
        <v>19860503</v>
      </c>
      <c r="M2306" t="s">
        <v>2907</v>
      </c>
      <c r="N2306">
        <v>230075</v>
      </c>
      <c r="Q2306" t="s">
        <v>248</v>
      </c>
      <c r="S2306" t="s">
        <v>249</v>
      </c>
      <c r="T2306" t="s">
        <v>2908</v>
      </c>
      <c r="U2306" t="s">
        <v>227</v>
      </c>
      <c r="V2306" t="s">
        <v>2909</v>
      </c>
      <c r="X2306" t="s">
        <v>267</v>
      </c>
      <c r="Z2306" t="s">
        <v>229</v>
      </c>
      <c r="AG2306" t="s">
        <v>253</v>
      </c>
    </row>
    <row r="2307" spans="1:33">
      <c r="A2307" t="s">
        <v>13637</v>
      </c>
      <c r="B2307">
        <v>100022813</v>
      </c>
      <c r="C2307" t="s">
        <v>13638</v>
      </c>
      <c r="D2307" t="s">
        <v>13639</v>
      </c>
      <c r="E2307" t="s">
        <v>242</v>
      </c>
      <c r="F2307">
        <v>23</v>
      </c>
      <c r="G2307" t="s">
        <v>227</v>
      </c>
      <c r="H2307">
        <v>27756</v>
      </c>
      <c r="I2307" t="s">
        <v>2912</v>
      </c>
      <c r="J2307" t="s">
        <v>2913</v>
      </c>
      <c r="K2307" t="s">
        <v>2914</v>
      </c>
      <c r="L2307">
        <v>20030418</v>
      </c>
      <c r="M2307" t="s">
        <v>13637</v>
      </c>
      <c r="N2307">
        <v>230394</v>
      </c>
      <c r="Q2307" t="s">
        <v>248</v>
      </c>
      <c r="S2307" t="s">
        <v>249</v>
      </c>
      <c r="T2307" t="s">
        <v>2659</v>
      </c>
      <c r="U2307" t="s">
        <v>227</v>
      </c>
      <c r="V2307" t="s">
        <v>13640</v>
      </c>
      <c r="X2307" t="s">
        <v>228</v>
      </c>
      <c r="Z2307" t="s">
        <v>229</v>
      </c>
      <c r="AG2307" t="s">
        <v>253</v>
      </c>
    </row>
    <row r="2308" spans="1:33">
      <c r="A2308" t="s">
        <v>2915</v>
      </c>
      <c r="B2308">
        <v>97801126</v>
      </c>
      <c r="C2308" t="s">
        <v>2910</v>
      </c>
      <c r="D2308" t="s">
        <v>2911</v>
      </c>
      <c r="E2308" t="s">
        <v>262</v>
      </c>
      <c r="F2308">
        <v>23</v>
      </c>
      <c r="G2308" t="s">
        <v>227</v>
      </c>
      <c r="H2308">
        <v>27756</v>
      </c>
      <c r="I2308" t="s">
        <v>2912</v>
      </c>
      <c r="J2308" t="s">
        <v>2913</v>
      </c>
      <c r="K2308" t="s">
        <v>2914</v>
      </c>
      <c r="L2308">
        <v>20030523</v>
      </c>
      <c r="M2308" t="s">
        <v>2915</v>
      </c>
      <c r="N2308">
        <v>230394</v>
      </c>
      <c r="Q2308" t="s">
        <v>248</v>
      </c>
      <c r="S2308" t="s">
        <v>249</v>
      </c>
      <c r="T2308" t="s">
        <v>2916</v>
      </c>
      <c r="U2308" t="s">
        <v>227</v>
      </c>
      <c r="V2308" t="s">
        <v>2917</v>
      </c>
      <c r="X2308" t="s">
        <v>228</v>
      </c>
      <c r="Z2308" t="s">
        <v>229</v>
      </c>
      <c r="AG2308" t="s">
        <v>253</v>
      </c>
    </row>
    <row r="2309" spans="1:33">
      <c r="A2309" t="s">
        <v>2920</v>
      </c>
      <c r="B2309">
        <v>82654328</v>
      </c>
      <c r="C2309" t="s">
        <v>2918</v>
      </c>
      <c r="D2309" t="s">
        <v>2919</v>
      </c>
      <c r="E2309" t="s">
        <v>242</v>
      </c>
      <c r="F2309">
        <v>23</v>
      </c>
      <c r="G2309" t="s">
        <v>227</v>
      </c>
      <c r="H2309">
        <v>27756</v>
      </c>
      <c r="I2309" t="s">
        <v>2912</v>
      </c>
      <c r="J2309" t="s">
        <v>2913</v>
      </c>
      <c r="K2309" t="s">
        <v>2914</v>
      </c>
      <c r="L2309">
        <v>20011027</v>
      </c>
      <c r="M2309" t="s">
        <v>2920</v>
      </c>
      <c r="N2309">
        <v>230394</v>
      </c>
      <c r="Q2309" t="s">
        <v>248</v>
      </c>
      <c r="S2309" t="s">
        <v>249</v>
      </c>
      <c r="T2309" t="s">
        <v>2921</v>
      </c>
      <c r="U2309" t="s">
        <v>227</v>
      </c>
      <c r="V2309" t="s">
        <v>2922</v>
      </c>
      <c r="W2309" t="s">
        <v>2923</v>
      </c>
      <c r="X2309" t="s">
        <v>228</v>
      </c>
      <c r="Z2309" t="s">
        <v>229</v>
      </c>
      <c r="AG2309" t="s">
        <v>253</v>
      </c>
    </row>
    <row r="2310" spans="1:33">
      <c r="A2310" t="s">
        <v>13641</v>
      </c>
      <c r="B2310">
        <v>103724320</v>
      </c>
      <c r="C2310" t="s">
        <v>13642</v>
      </c>
      <c r="D2310" t="s">
        <v>13643</v>
      </c>
      <c r="E2310" t="s">
        <v>242</v>
      </c>
      <c r="F2310">
        <v>23</v>
      </c>
      <c r="G2310" t="s">
        <v>227</v>
      </c>
      <c r="H2310">
        <v>27756</v>
      </c>
      <c r="I2310" t="s">
        <v>2912</v>
      </c>
      <c r="J2310" t="s">
        <v>2913</v>
      </c>
      <c r="K2310" t="s">
        <v>2914</v>
      </c>
      <c r="L2310">
        <v>20030914</v>
      </c>
      <c r="M2310" t="s">
        <v>13641</v>
      </c>
      <c r="N2310">
        <v>230394</v>
      </c>
      <c r="Q2310" t="s">
        <v>248</v>
      </c>
      <c r="S2310" t="s">
        <v>249</v>
      </c>
      <c r="T2310" t="s">
        <v>7110</v>
      </c>
      <c r="U2310" t="s">
        <v>227</v>
      </c>
      <c r="V2310" t="s">
        <v>13644</v>
      </c>
      <c r="X2310" t="s">
        <v>228</v>
      </c>
      <c r="Z2310" t="s">
        <v>229</v>
      </c>
      <c r="AG2310" t="s">
        <v>253</v>
      </c>
    </row>
    <row r="2311" spans="1:33">
      <c r="A2311" t="s">
        <v>13645</v>
      </c>
      <c r="B2311">
        <v>100066518</v>
      </c>
      <c r="C2311" t="s">
        <v>13646</v>
      </c>
      <c r="D2311" t="s">
        <v>13054</v>
      </c>
      <c r="E2311" t="s">
        <v>242</v>
      </c>
      <c r="F2311">
        <v>23</v>
      </c>
      <c r="G2311" t="s">
        <v>227</v>
      </c>
      <c r="H2311">
        <v>27756</v>
      </c>
      <c r="I2311" t="s">
        <v>2912</v>
      </c>
      <c r="J2311" t="s">
        <v>2913</v>
      </c>
      <c r="K2311" t="s">
        <v>2914</v>
      </c>
      <c r="L2311">
        <v>20030617</v>
      </c>
      <c r="M2311" t="s">
        <v>13645</v>
      </c>
      <c r="N2311">
        <v>230394</v>
      </c>
      <c r="Q2311" t="s">
        <v>248</v>
      </c>
      <c r="S2311" t="s">
        <v>249</v>
      </c>
      <c r="T2311" t="s">
        <v>3924</v>
      </c>
      <c r="U2311" t="s">
        <v>227</v>
      </c>
      <c r="V2311" t="s">
        <v>13647</v>
      </c>
      <c r="X2311" t="s">
        <v>228</v>
      </c>
      <c r="Z2311" t="s">
        <v>229</v>
      </c>
      <c r="AG2311" t="s">
        <v>253</v>
      </c>
    </row>
    <row r="2312" spans="1:33">
      <c r="A2312" t="s">
        <v>13648</v>
      </c>
      <c r="B2312">
        <v>100024310</v>
      </c>
      <c r="C2312" t="s">
        <v>13649</v>
      </c>
      <c r="D2312" t="s">
        <v>13650</v>
      </c>
      <c r="E2312" t="s">
        <v>242</v>
      </c>
      <c r="F2312">
        <v>23</v>
      </c>
      <c r="G2312" t="s">
        <v>227</v>
      </c>
      <c r="H2312">
        <v>27756</v>
      </c>
      <c r="I2312" t="s">
        <v>2912</v>
      </c>
      <c r="J2312" t="s">
        <v>2913</v>
      </c>
      <c r="K2312" t="s">
        <v>2914</v>
      </c>
      <c r="L2312">
        <v>20030713</v>
      </c>
      <c r="M2312" t="s">
        <v>13648</v>
      </c>
      <c r="N2312">
        <v>230394</v>
      </c>
      <c r="Q2312" t="s">
        <v>248</v>
      </c>
      <c r="S2312" t="s">
        <v>249</v>
      </c>
      <c r="T2312" t="s">
        <v>3498</v>
      </c>
      <c r="U2312" t="s">
        <v>227</v>
      </c>
      <c r="V2312" t="s">
        <v>13651</v>
      </c>
      <c r="X2312" t="s">
        <v>228</v>
      </c>
      <c r="Z2312" t="s">
        <v>229</v>
      </c>
      <c r="AG2312" t="s">
        <v>253</v>
      </c>
    </row>
    <row r="2313" spans="1:33">
      <c r="A2313" t="s">
        <v>2926</v>
      </c>
      <c r="B2313">
        <v>83227527</v>
      </c>
      <c r="C2313" t="s">
        <v>2924</v>
      </c>
      <c r="D2313" t="s">
        <v>2925</v>
      </c>
      <c r="E2313" t="s">
        <v>262</v>
      </c>
      <c r="F2313">
        <v>23</v>
      </c>
      <c r="G2313" t="s">
        <v>227</v>
      </c>
      <c r="H2313">
        <v>27756</v>
      </c>
      <c r="I2313" t="s">
        <v>2912</v>
      </c>
      <c r="J2313" t="s">
        <v>2913</v>
      </c>
      <c r="K2313" t="s">
        <v>2914</v>
      </c>
      <c r="L2313">
        <v>20011031</v>
      </c>
      <c r="M2313" t="s">
        <v>2926</v>
      </c>
      <c r="N2313">
        <v>230394</v>
      </c>
      <c r="Q2313" t="s">
        <v>248</v>
      </c>
      <c r="S2313" t="s">
        <v>249</v>
      </c>
      <c r="T2313" t="s">
        <v>2921</v>
      </c>
      <c r="U2313" t="s">
        <v>227</v>
      </c>
      <c r="V2313" t="s">
        <v>2922</v>
      </c>
      <c r="W2313" t="s">
        <v>2927</v>
      </c>
      <c r="X2313" t="s">
        <v>228</v>
      </c>
      <c r="Z2313" t="s">
        <v>229</v>
      </c>
      <c r="AG2313" t="s">
        <v>253</v>
      </c>
    </row>
    <row r="2314" spans="1:33">
      <c r="A2314" t="s">
        <v>2930</v>
      </c>
      <c r="B2314">
        <v>79232629</v>
      </c>
      <c r="C2314" t="s">
        <v>2928</v>
      </c>
      <c r="D2314" t="s">
        <v>2929</v>
      </c>
      <c r="E2314" t="s">
        <v>242</v>
      </c>
      <c r="F2314">
        <v>23</v>
      </c>
      <c r="G2314" t="s">
        <v>227</v>
      </c>
      <c r="H2314">
        <v>27756</v>
      </c>
      <c r="I2314" t="s">
        <v>2912</v>
      </c>
      <c r="J2314" t="s">
        <v>2913</v>
      </c>
      <c r="K2314" t="s">
        <v>2914</v>
      </c>
      <c r="L2314">
        <v>20010502</v>
      </c>
      <c r="M2314" t="s">
        <v>2930</v>
      </c>
      <c r="N2314">
        <v>230394</v>
      </c>
      <c r="Q2314" t="s">
        <v>248</v>
      </c>
      <c r="S2314" t="s">
        <v>249</v>
      </c>
      <c r="T2314" t="s">
        <v>2931</v>
      </c>
      <c r="U2314" t="s">
        <v>227</v>
      </c>
      <c r="V2314" t="s">
        <v>2932</v>
      </c>
      <c r="W2314" t="s">
        <v>2933</v>
      </c>
      <c r="X2314" t="s">
        <v>228</v>
      </c>
      <c r="Z2314" t="s">
        <v>229</v>
      </c>
      <c r="AG2314" t="s">
        <v>253</v>
      </c>
    </row>
    <row r="2315" spans="1:33">
      <c r="A2315" t="s">
        <v>2936</v>
      </c>
      <c r="B2315">
        <v>96679845</v>
      </c>
      <c r="C2315" t="s">
        <v>2934</v>
      </c>
      <c r="D2315" t="s">
        <v>2935</v>
      </c>
      <c r="E2315" t="s">
        <v>262</v>
      </c>
      <c r="F2315">
        <v>23</v>
      </c>
      <c r="G2315" t="s">
        <v>227</v>
      </c>
      <c r="H2315">
        <v>27756</v>
      </c>
      <c r="I2315" t="s">
        <v>2912</v>
      </c>
      <c r="J2315" t="s">
        <v>2913</v>
      </c>
      <c r="K2315" t="s">
        <v>2914</v>
      </c>
      <c r="L2315">
        <v>20040118</v>
      </c>
      <c r="M2315" t="s">
        <v>2936</v>
      </c>
      <c r="N2315">
        <v>230394</v>
      </c>
      <c r="Q2315" t="s">
        <v>248</v>
      </c>
      <c r="S2315" t="s">
        <v>249</v>
      </c>
      <c r="T2315" t="s">
        <v>2937</v>
      </c>
      <c r="U2315" t="s">
        <v>227</v>
      </c>
      <c r="V2315" t="s">
        <v>2938</v>
      </c>
      <c r="W2315" t="s">
        <v>2939</v>
      </c>
      <c r="X2315" t="s">
        <v>228</v>
      </c>
      <c r="Z2315" t="s">
        <v>229</v>
      </c>
      <c r="AG2315" t="s">
        <v>253</v>
      </c>
    </row>
    <row r="2316" spans="1:33">
      <c r="A2316" t="s">
        <v>13652</v>
      </c>
      <c r="B2316">
        <v>100023612</v>
      </c>
      <c r="C2316" t="s">
        <v>13653</v>
      </c>
      <c r="D2316" t="s">
        <v>13654</v>
      </c>
      <c r="E2316" t="s">
        <v>262</v>
      </c>
      <c r="F2316">
        <v>23</v>
      </c>
      <c r="G2316" t="s">
        <v>227</v>
      </c>
      <c r="H2316">
        <v>27756</v>
      </c>
      <c r="I2316" t="s">
        <v>2912</v>
      </c>
      <c r="J2316" t="s">
        <v>2913</v>
      </c>
      <c r="K2316" t="s">
        <v>2914</v>
      </c>
      <c r="L2316">
        <v>20030719</v>
      </c>
      <c r="M2316" t="s">
        <v>13652</v>
      </c>
      <c r="N2316">
        <v>230394</v>
      </c>
      <c r="Q2316" t="s">
        <v>248</v>
      </c>
      <c r="S2316" t="s">
        <v>249</v>
      </c>
      <c r="T2316" t="s">
        <v>3498</v>
      </c>
      <c r="U2316" t="s">
        <v>227</v>
      </c>
      <c r="V2316" t="s">
        <v>13655</v>
      </c>
      <c r="X2316" t="s">
        <v>228</v>
      </c>
      <c r="Z2316" t="s">
        <v>229</v>
      </c>
      <c r="AG2316" t="s">
        <v>253</v>
      </c>
    </row>
    <row r="2317" spans="1:33">
      <c r="A2317" t="s">
        <v>2942</v>
      </c>
      <c r="B2317">
        <v>85915735</v>
      </c>
      <c r="C2317" t="s">
        <v>2940</v>
      </c>
      <c r="D2317" t="s">
        <v>2941</v>
      </c>
      <c r="E2317" t="s">
        <v>262</v>
      </c>
      <c r="F2317">
        <v>23</v>
      </c>
      <c r="G2317" t="s">
        <v>227</v>
      </c>
      <c r="H2317">
        <v>27756</v>
      </c>
      <c r="I2317" t="s">
        <v>2912</v>
      </c>
      <c r="J2317" t="s">
        <v>2913</v>
      </c>
      <c r="K2317" t="s">
        <v>2914</v>
      </c>
      <c r="L2317">
        <v>20030317</v>
      </c>
      <c r="M2317" t="s">
        <v>2942</v>
      </c>
      <c r="N2317">
        <v>230394</v>
      </c>
      <c r="Q2317" t="s">
        <v>248</v>
      </c>
      <c r="S2317" t="s">
        <v>249</v>
      </c>
      <c r="T2317" t="s">
        <v>2943</v>
      </c>
      <c r="U2317" t="s">
        <v>227</v>
      </c>
      <c r="V2317" t="s">
        <v>2944</v>
      </c>
      <c r="X2317" t="s">
        <v>228</v>
      </c>
      <c r="Z2317" t="s">
        <v>229</v>
      </c>
      <c r="AG2317" t="s">
        <v>253</v>
      </c>
    </row>
    <row r="2318" spans="1:33">
      <c r="A2318" t="s">
        <v>2947</v>
      </c>
      <c r="B2318">
        <v>88963640</v>
      </c>
      <c r="C2318" t="s">
        <v>2945</v>
      </c>
      <c r="D2318" t="s">
        <v>2946</v>
      </c>
      <c r="E2318" t="s">
        <v>242</v>
      </c>
      <c r="F2318">
        <v>23</v>
      </c>
      <c r="G2318" t="s">
        <v>227</v>
      </c>
      <c r="H2318">
        <v>27756</v>
      </c>
      <c r="I2318" t="s">
        <v>2912</v>
      </c>
      <c r="J2318" t="s">
        <v>2913</v>
      </c>
      <c r="K2318" t="s">
        <v>2914</v>
      </c>
      <c r="L2318">
        <v>20010513</v>
      </c>
      <c r="M2318" t="s">
        <v>2947</v>
      </c>
      <c r="N2318">
        <v>230394</v>
      </c>
      <c r="Q2318" t="s">
        <v>248</v>
      </c>
      <c r="S2318" t="s">
        <v>249</v>
      </c>
      <c r="T2318" t="s">
        <v>2948</v>
      </c>
      <c r="U2318" t="s">
        <v>227</v>
      </c>
      <c r="V2318" t="s">
        <v>2949</v>
      </c>
      <c r="W2318" t="s">
        <v>2950</v>
      </c>
      <c r="X2318" t="s">
        <v>228</v>
      </c>
      <c r="Z2318" t="s">
        <v>229</v>
      </c>
      <c r="AG2318" t="s">
        <v>253</v>
      </c>
    </row>
    <row r="2319" spans="1:33">
      <c r="A2319" t="s">
        <v>2956</v>
      </c>
      <c r="B2319">
        <v>97141628</v>
      </c>
      <c r="C2319" t="s">
        <v>2951</v>
      </c>
      <c r="D2319" t="s">
        <v>2952</v>
      </c>
      <c r="E2319" t="s">
        <v>242</v>
      </c>
      <c r="F2319">
        <v>23</v>
      </c>
      <c r="G2319" t="s">
        <v>227</v>
      </c>
      <c r="H2319">
        <v>8192</v>
      </c>
      <c r="I2319" t="s">
        <v>2953</v>
      </c>
      <c r="J2319" t="s">
        <v>2954</v>
      </c>
      <c r="K2319" t="s">
        <v>2955</v>
      </c>
      <c r="L2319">
        <v>19550427</v>
      </c>
      <c r="M2319" t="s">
        <v>2956</v>
      </c>
      <c r="N2319">
        <v>230060</v>
      </c>
      <c r="O2319" t="s">
        <v>247</v>
      </c>
      <c r="Q2319" t="s">
        <v>248</v>
      </c>
      <c r="S2319" t="s">
        <v>249</v>
      </c>
      <c r="T2319" t="s">
        <v>2957</v>
      </c>
      <c r="U2319" t="s">
        <v>227</v>
      </c>
      <c r="V2319" t="s">
        <v>2958</v>
      </c>
      <c r="X2319" t="s">
        <v>349</v>
      </c>
      <c r="Z2319" t="s">
        <v>229</v>
      </c>
      <c r="AA2319" t="s">
        <v>2959</v>
      </c>
      <c r="AG2319" t="s">
        <v>253</v>
      </c>
    </row>
    <row r="2320" spans="1:33">
      <c r="A2320" t="s">
        <v>2962</v>
      </c>
      <c r="B2320">
        <v>27537226</v>
      </c>
      <c r="C2320" t="s">
        <v>2960</v>
      </c>
      <c r="D2320" t="s">
        <v>2961</v>
      </c>
      <c r="E2320" t="s">
        <v>242</v>
      </c>
      <c r="F2320">
        <v>23</v>
      </c>
      <c r="G2320" t="s">
        <v>227</v>
      </c>
      <c r="H2320">
        <v>8192</v>
      </c>
      <c r="I2320" t="s">
        <v>2953</v>
      </c>
      <c r="J2320" t="s">
        <v>2954</v>
      </c>
      <c r="K2320" t="s">
        <v>2955</v>
      </c>
      <c r="L2320">
        <v>19620726</v>
      </c>
      <c r="M2320" t="s">
        <v>2962</v>
      </c>
      <c r="N2320">
        <v>230060</v>
      </c>
      <c r="O2320" t="s">
        <v>247</v>
      </c>
      <c r="Q2320" t="s">
        <v>248</v>
      </c>
      <c r="S2320" t="s">
        <v>249</v>
      </c>
      <c r="T2320" t="s">
        <v>1688</v>
      </c>
      <c r="U2320" t="s">
        <v>227</v>
      </c>
      <c r="V2320" t="s">
        <v>2963</v>
      </c>
      <c r="X2320" t="s">
        <v>267</v>
      </c>
      <c r="Z2320" t="s">
        <v>229</v>
      </c>
      <c r="AG2320" t="s">
        <v>253</v>
      </c>
    </row>
    <row r="2321" spans="1:33">
      <c r="A2321" t="s">
        <v>2966</v>
      </c>
      <c r="B2321">
        <v>10091718</v>
      </c>
      <c r="C2321" t="s">
        <v>2964</v>
      </c>
      <c r="D2321" t="s">
        <v>2965</v>
      </c>
      <c r="E2321" t="s">
        <v>242</v>
      </c>
      <c r="F2321">
        <v>23</v>
      </c>
      <c r="G2321" t="s">
        <v>227</v>
      </c>
      <c r="H2321">
        <v>8192</v>
      </c>
      <c r="I2321" t="s">
        <v>2953</v>
      </c>
      <c r="J2321" t="s">
        <v>2954</v>
      </c>
      <c r="K2321" t="s">
        <v>2955</v>
      </c>
      <c r="L2321">
        <v>19570601</v>
      </c>
      <c r="M2321" t="s">
        <v>2966</v>
      </c>
      <c r="N2321">
        <v>230060</v>
      </c>
      <c r="O2321" t="s">
        <v>247</v>
      </c>
      <c r="Q2321" t="s">
        <v>248</v>
      </c>
      <c r="S2321" t="s">
        <v>249</v>
      </c>
      <c r="T2321" t="s">
        <v>611</v>
      </c>
      <c r="U2321" t="s">
        <v>227</v>
      </c>
      <c r="V2321" t="s">
        <v>2967</v>
      </c>
      <c r="X2321" t="s">
        <v>267</v>
      </c>
      <c r="Z2321" t="s">
        <v>229</v>
      </c>
      <c r="AG2321" t="s">
        <v>253</v>
      </c>
    </row>
    <row r="2322" spans="1:33">
      <c r="A2322" t="s">
        <v>2970</v>
      </c>
      <c r="B2322">
        <v>85217225</v>
      </c>
      <c r="C2322" t="s">
        <v>2968</v>
      </c>
      <c r="D2322" t="s">
        <v>2969</v>
      </c>
      <c r="E2322" t="s">
        <v>242</v>
      </c>
      <c r="F2322">
        <v>23</v>
      </c>
      <c r="G2322" t="s">
        <v>227</v>
      </c>
      <c r="H2322">
        <v>8192</v>
      </c>
      <c r="I2322" t="s">
        <v>2953</v>
      </c>
      <c r="J2322" t="s">
        <v>2954</v>
      </c>
      <c r="K2322" t="s">
        <v>2955</v>
      </c>
      <c r="L2322">
        <v>19970227</v>
      </c>
      <c r="M2322" t="s">
        <v>2970</v>
      </c>
      <c r="N2322">
        <v>230060</v>
      </c>
      <c r="Q2322" t="s">
        <v>248</v>
      </c>
      <c r="S2322" t="s">
        <v>249</v>
      </c>
      <c r="T2322" t="s">
        <v>1775</v>
      </c>
      <c r="U2322" t="s">
        <v>227</v>
      </c>
      <c r="V2322" t="s">
        <v>2971</v>
      </c>
      <c r="X2322" t="s">
        <v>228</v>
      </c>
      <c r="Z2322" t="s">
        <v>229</v>
      </c>
      <c r="AB2322" t="s">
        <v>227</v>
      </c>
      <c r="AD2322" t="s">
        <v>227</v>
      </c>
      <c r="AG2322" t="s">
        <v>253</v>
      </c>
    </row>
    <row r="2323" spans="1:33">
      <c r="A2323" t="s">
        <v>2974</v>
      </c>
      <c r="B2323">
        <v>10056820</v>
      </c>
      <c r="C2323" t="s">
        <v>2972</v>
      </c>
      <c r="D2323" t="s">
        <v>2973</v>
      </c>
      <c r="E2323" t="s">
        <v>242</v>
      </c>
      <c r="F2323">
        <v>23</v>
      </c>
      <c r="G2323" t="s">
        <v>227</v>
      </c>
      <c r="H2323">
        <v>8192</v>
      </c>
      <c r="I2323" t="s">
        <v>2953</v>
      </c>
      <c r="J2323" t="s">
        <v>2954</v>
      </c>
      <c r="K2323" t="s">
        <v>2955</v>
      </c>
      <c r="L2323">
        <v>19501009</v>
      </c>
      <c r="M2323" t="s">
        <v>2974</v>
      </c>
      <c r="N2323">
        <v>230060</v>
      </c>
      <c r="O2323" t="s">
        <v>247</v>
      </c>
      <c r="Q2323" t="s">
        <v>248</v>
      </c>
      <c r="S2323" t="s">
        <v>249</v>
      </c>
      <c r="T2323" t="s">
        <v>2975</v>
      </c>
      <c r="U2323" t="s">
        <v>227</v>
      </c>
      <c r="V2323" t="s">
        <v>2976</v>
      </c>
      <c r="X2323" t="s">
        <v>343</v>
      </c>
      <c r="Z2323" t="s">
        <v>229</v>
      </c>
      <c r="AG2323" t="s">
        <v>253</v>
      </c>
    </row>
    <row r="2324" spans="1:33">
      <c r="A2324" t="s">
        <v>2979</v>
      </c>
      <c r="B2324">
        <v>39797641</v>
      </c>
      <c r="C2324" t="s">
        <v>2977</v>
      </c>
      <c r="D2324" t="s">
        <v>2978</v>
      </c>
      <c r="E2324" t="s">
        <v>242</v>
      </c>
      <c r="F2324">
        <v>23</v>
      </c>
      <c r="G2324" t="s">
        <v>227</v>
      </c>
      <c r="H2324">
        <v>8192</v>
      </c>
      <c r="I2324" t="s">
        <v>2953</v>
      </c>
      <c r="J2324" t="s">
        <v>2954</v>
      </c>
      <c r="K2324" t="s">
        <v>2955</v>
      </c>
      <c r="L2324">
        <v>19961219</v>
      </c>
      <c r="M2324" t="s">
        <v>2979</v>
      </c>
      <c r="N2324">
        <v>230060</v>
      </c>
      <c r="Q2324" t="s">
        <v>248</v>
      </c>
      <c r="S2324" t="s">
        <v>249</v>
      </c>
      <c r="T2324" t="s">
        <v>2980</v>
      </c>
      <c r="U2324" t="s">
        <v>227</v>
      </c>
      <c r="V2324" t="s">
        <v>2981</v>
      </c>
      <c r="W2324" t="s">
        <v>2982</v>
      </c>
      <c r="X2324" t="s">
        <v>228</v>
      </c>
      <c r="Z2324" t="s">
        <v>229</v>
      </c>
      <c r="AA2324" t="s">
        <v>2983</v>
      </c>
      <c r="AB2324" t="s">
        <v>227</v>
      </c>
      <c r="AD2324" t="s">
        <v>227</v>
      </c>
      <c r="AG2324" t="s">
        <v>253</v>
      </c>
    </row>
    <row r="2325" spans="1:33">
      <c r="A2325" t="s">
        <v>2986</v>
      </c>
      <c r="B2325">
        <v>10091920</v>
      </c>
      <c r="C2325" t="s">
        <v>2984</v>
      </c>
      <c r="D2325" t="s">
        <v>2985</v>
      </c>
      <c r="E2325" t="s">
        <v>242</v>
      </c>
      <c r="F2325">
        <v>23</v>
      </c>
      <c r="G2325" t="s">
        <v>227</v>
      </c>
      <c r="H2325">
        <v>8192</v>
      </c>
      <c r="I2325" t="s">
        <v>2953</v>
      </c>
      <c r="J2325" t="s">
        <v>2954</v>
      </c>
      <c r="K2325" t="s">
        <v>2955</v>
      </c>
      <c r="L2325">
        <v>19671016</v>
      </c>
      <c r="M2325" t="s">
        <v>2986</v>
      </c>
      <c r="N2325">
        <v>230060</v>
      </c>
      <c r="O2325" t="s">
        <v>247</v>
      </c>
      <c r="Q2325" t="s">
        <v>248</v>
      </c>
      <c r="S2325" t="s">
        <v>249</v>
      </c>
      <c r="T2325" t="s">
        <v>2987</v>
      </c>
      <c r="U2325" t="s">
        <v>227</v>
      </c>
      <c r="V2325" t="s">
        <v>2988</v>
      </c>
      <c r="X2325" t="s">
        <v>267</v>
      </c>
      <c r="Z2325" t="s">
        <v>229</v>
      </c>
      <c r="AG2325" t="s">
        <v>253</v>
      </c>
    </row>
    <row r="2326" spans="1:33">
      <c r="A2326" t="s">
        <v>2991</v>
      </c>
      <c r="B2326">
        <v>27536831</v>
      </c>
      <c r="C2326" t="s">
        <v>2989</v>
      </c>
      <c r="D2326" t="s">
        <v>2990</v>
      </c>
      <c r="E2326" t="s">
        <v>242</v>
      </c>
      <c r="F2326">
        <v>23</v>
      </c>
      <c r="G2326" t="s">
        <v>227</v>
      </c>
      <c r="H2326">
        <v>8192</v>
      </c>
      <c r="I2326" t="s">
        <v>2953</v>
      </c>
      <c r="J2326" t="s">
        <v>2954</v>
      </c>
      <c r="K2326" t="s">
        <v>2955</v>
      </c>
      <c r="L2326">
        <v>19860116</v>
      </c>
      <c r="M2326" t="s">
        <v>2991</v>
      </c>
      <c r="N2326">
        <v>230060</v>
      </c>
      <c r="O2326" t="s">
        <v>247</v>
      </c>
      <c r="Q2326" t="s">
        <v>248</v>
      </c>
      <c r="S2326" t="s">
        <v>249</v>
      </c>
      <c r="T2326" t="s">
        <v>2992</v>
      </c>
      <c r="U2326" t="s">
        <v>227</v>
      </c>
      <c r="V2326" t="s">
        <v>2993</v>
      </c>
      <c r="W2326" t="s">
        <v>2994</v>
      </c>
      <c r="X2326" t="s">
        <v>267</v>
      </c>
      <c r="Z2326" t="s">
        <v>229</v>
      </c>
      <c r="AG2326" t="s">
        <v>253</v>
      </c>
    </row>
    <row r="2327" spans="1:33">
      <c r="A2327" t="s">
        <v>3000</v>
      </c>
      <c r="B2327">
        <v>96907233</v>
      </c>
      <c r="C2327" t="s">
        <v>2995</v>
      </c>
      <c r="D2327" t="s">
        <v>2996</v>
      </c>
      <c r="E2327" t="s">
        <v>242</v>
      </c>
      <c r="F2327">
        <v>23</v>
      </c>
      <c r="G2327" t="s">
        <v>227</v>
      </c>
      <c r="H2327">
        <v>30558</v>
      </c>
      <c r="I2327" t="s">
        <v>2997</v>
      </c>
      <c r="J2327" t="s">
        <v>2998</v>
      </c>
      <c r="K2327" t="s">
        <v>2999</v>
      </c>
      <c r="L2327">
        <v>19750716</v>
      </c>
      <c r="M2327" t="s">
        <v>3000</v>
      </c>
      <c r="N2327">
        <v>230440</v>
      </c>
      <c r="Q2327" t="s">
        <v>248</v>
      </c>
      <c r="S2327" t="s">
        <v>249</v>
      </c>
      <c r="T2327" t="s">
        <v>1809</v>
      </c>
      <c r="U2327" t="s">
        <v>227</v>
      </c>
      <c r="V2327" t="s">
        <v>3001</v>
      </c>
      <c r="X2327" t="s">
        <v>228</v>
      </c>
      <c r="Z2327" t="s">
        <v>229</v>
      </c>
      <c r="AG2327" t="s">
        <v>253</v>
      </c>
    </row>
    <row r="2328" spans="1:33">
      <c r="A2328" t="s">
        <v>3004</v>
      </c>
      <c r="B2328">
        <v>39968136</v>
      </c>
      <c r="C2328" t="s">
        <v>3002</v>
      </c>
      <c r="D2328" t="s">
        <v>3003</v>
      </c>
      <c r="E2328" t="s">
        <v>242</v>
      </c>
      <c r="F2328">
        <v>23</v>
      </c>
      <c r="G2328" t="s">
        <v>227</v>
      </c>
      <c r="H2328">
        <v>30558</v>
      </c>
      <c r="I2328" t="s">
        <v>2997</v>
      </c>
      <c r="J2328" t="s">
        <v>2998</v>
      </c>
      <c r="K2328" t="s">
        <v>2999</v>
      </c>
      <c r="L2328">
        <v>19960606</v>
      </c>
      <c r="M2328" t="s">
        <v>3004</v>
      </c>
      <c r="N2328">
        <v>230440</v>
      </c>
      <c r="Q2328" t="s">
        <v>248</v>
      </c>
      <c r="S2328" t="s">
        <v>249</v>
      </c>
      <c r="T2328" t="s">
        <v>1445</v>
      </c>
      <c r="U2328" t="s">
        <v>227</v>
      </c>
      <c r="V2328" t="s">
        <v>3005</v>
      </c>
      <c r="X2328" t="s">
        <v>228</v>
      </c>
      <c r="Z2328" t="s">
        <v>229</v>
      </c>
      <c r="AG2328" t="s">
        <v>253</v>
      </c>
    </row>
    <row r="2329" spans="1:33">
      <c r="A2329" t="s">
        <v>3008</v>
      </c>
      <c r="B2329">
        <v>39677739</v>
      </c>
      <c r="C2329" t="s">
        <v>3006</v>
      </c>
      <c r="D2329" t="s">
        <v>3007</v>
      </c>
      <c r="E2329" t="s">
        <v>242</v>
      </c>
      <c r="F2329">
        <v>23</v>
      </c>
      <c r="G2329" t="s">
        <v>227</v>
      </c>
      <c r="H2329">
        <v>30558</v>
      </c>
      <c r="I2329" t="s">
        <v>2997</v>
      </c>
      <c r="J2329" t="s">
        <v>2998</v>
      </c>
      <c r="K2329" t="s">
        <v>2999</v>
      </c>
      <c r="L2329">
        <v>19930519</v>
      </c>
      <c r="M2329" t="s">
        <v>3008</v>
      </c>
      <c r="N2329">
        <v>230440</v>
      </c>
      <c r="Q2329" t="s">
        <v>248</v>
      </c>
      <c r="S2329" t="s">
        <v>249</v>
      </c>
      <c r="T2329" t="s">
        <v>1445</v>
      </c>
      <c r="U2329" t="s">
        <v>227</v>
      </c>
      <c r="V2329" t="s">
        <v>3009</v>
      </c>
      <c r="X2329" t="s">
        <v>228</v>
      </c>
      <c r="Z2329" t="s">
        <v>229</v>
      </c>
      <c r="AC2329" t="s">
        <v>526</v>
      </c>
      <c r="AG2329" t="s">
        <v>253</v>
      </c>
    </row>
    <row r="2330" spans="1:33">
      <c r="A2330" t="s">
        <v>3012</v>
      </c>
      <c r="B2330">
        <v>39524326</v>
      </c>
      <c r="C2330" t="s">
        <v>3010</v>
      </c>
      <c r="D2330" t="s">
        <v>3011</v>
      </c>
      <c r="E2330" t="s">
        <v>242</v>
      </c>
      <c r="F2330">
        <v>23</v>
      </c>
      <c r="G2330" t="s">
        <v>227</v>
      </c>
      <c r="H2330">
        <v>30558</v>
      </c>
      <c r="I2330" t="s">
        <v>2997</v>
      </c>
      <c r="J2330" t="s">
        <v>2998</v>
      </c>
      <c r="K2330" t="s">
        <v>2999</v>
      </c>
      <c r="L2330">
        <v>19950717</v>
      </c>
      <c r="M2330" t="s">
        <v>3012</v>
      </c>
      <c r="N2330">
        <v>230440</v>
      </c>
      <c r="Q2330" t="s">
        <v>248</v>
      </c>
      <c r="S2330" t="s">
        <v>249</v>
      </c>
      <c r="T2330" t="s">
        <v>1445</v>
      </c>
      <c r="U2330" t="s">
        <v>227</v>
      </c>
      <c r="V2330" t="s">
        <v>3013</v>
      </c>
      <c r="W2330" t="s">
        <v>3014</v>
      </c>
      <c r="X2330" t="s">
        <v>228</v>
      </c>
      <c r="Z2330" t="s">
        <v>229</v>
      </c>
      <c r="AG2330" t="s">
        <v>253</v>
      </c>
    </row>
    <row r="2331" spans="1:33">
      <c r="A2331" t="s">
        <v>3017</v>
      </c>
      <c r="B2331">
        <v>39967741</v>
      </c>
      <c r="C2331" t="s">
        <v>3015</v>
      </c>
      <c r="D2331" t="s">
        <v>3016</v>
      </c>
      <c r="E2331" t="s">
        <v>242</v>
      </c>
      <c r="F2331">
        <v>23</v>
      </c>
      <c r="G2331" t="s">
        <v>227</v>
      </c>
      <c r="H2331">
        <v>30558</v>
      </c>
      <c r="I2331" t="s">
        <v>2997</v>
      </c>
      <c r="J2331" t="s">
        <v>2998</v>
      </c>
      <c r="K2331" t="s">
        <v>2999</v>
      </c>
      <c r="L2331">
        <v>19980424</v>
      </c>
      <c r="M2331" t="s">
        <v>3017</v>
      </c>
      <c r="N2331">
        <v>230440</v>
      </c>
      <c r="Q2331" t="s">
        <v>248</v>
      </c>
      <c r="S2331" t="s">
        <v>249</v>
      </c>
      <c r="T2331" t="s">
        <v>3018</v>
      </c>
      <c r="U2331" t="s">
        <v>227</v>
      </c>
      <c r="V2331" t="s">
        <v>3019</v>
      </c>
      <c r="X2331" t="s">
        <v>228</v>
      </c>
      <c r="Z2331" t="s">
        <v>229</v>
      </c>
      <c r="AG2331" t="s">
        <v>253</v>
      </c>
    </row>
    <row r="2332" spans="1:33">
      <c r="A2332" t="s">
        <v>3022</v>
      </c>
      <c r="B2332">
        <v>55980229</v>
      </c>
      <c r="C2332" t="s">
        <v>3020</v>
      </c>
      <c r="D2332" t="s">
        <v>3021</v>
      </c>
      <c r="E2332" t="s">
        <v>262</v>
      </c>
      <c r="F2332">
        <v>23</v>
      </c>
      <c r="G2332" t="s">
        <v>227</v>
      </c>
      <c r="H2332">
        <v>30558</v>
      </c>
      <c r="I2332" t="s">
        <v>2997</v>
      </c>
      <c r="J2332" t="s">
        <v>2998</v>
      </c>
      <c r="K2332" t="s">
        <v>2999</v>
      </c>
      <c r="L2332">
        <v>19970724</v>
      </c>
      <c r="M2332" t="s">
        <v>3022</v>
      </c>
      <c r="N2332">
        <v>230440</v>
      </c>
      <c r="Q2332" t="s">
        <v>248</v>
      </c>
      <c r="S2332" t="s">
        <v>249</v>
      </c>
      <c r="T2332" t="s">
        <v>677</v>
      </c>
      <c r="U2332" t="s">
        <v>227</v>
      </c>
      <c r="V2332" t="s">
        <v>3023</v>
      </c>
      <c r="W2332" t="s">
        <v>3024</v>
      </c>
      <c r="X2332" t="s">
        <v>228</v>
      </c>
      <c r="Z2332" t="s">
        <v>229</v>
      </c>
      <c r="AG2332" t="s">
        <v>253</v>
      </c>
    </row>
    <row r="2333" spans="1:33">
      <c r="A2333" t="s">
        <v>3027</v>
      </c>
      <c r="B2333">
        <v>72090119</v>
      </c>
      <c r="C2333" t="s">
        <v>3025</v>
      </c>
      <c r="D2333" t="s">
        <v>3026</v>
      </c>
      <c r="E2333" t="s">
        <v>242</v>
      </c>
      <c r="F2333">
        <v>23</v>
      </c>
      <c r="G2333" t="s">
        <v>227</v>
      </c>
      <c r="H2333">
        <v>30558</v>
      </c>
      <c r="I2333" t="s">
        <v>2997</v>
      </c>
      <c r="J2333" t="s">
        <v>2998</v>
      </c>
      <c r="K2333" t="s">
        <v>2999</v>
      </c>
      <c r="L2333">
        <v>19920613</v>
      </c>
      <c r="M2333" t="s">
        <v>3027</v>
      </c>
      <c r="N2333">
        <v>230440</v>
      </c>
      <c r="Q2333" t="s">
        <v>248</v>
      </c>
      <c r="S2333" t="s">
        <v>249</v>
      </c>
      <c r="T2333" t="s">
        <v>658</v>
      </c>
      <c r="U2333" t="s">
        <v>227</v>
      </c>
      <c r="V2333" t="s">
        <v>3028</v>
      </c>
      <c r="X2333" t="s">
        <v>228</v>
      </c>
      <c r="Z2333" t="s">
        <v>229</v>
      </c>
      <c r="AC2333" t="s">
        <v>3029</v>
      </c>
      <c r="AG2333" t="s">
        <v>253</v>
      </c>
    </row>
    <row r="2334" spans="1:33">
      <c r="A2334" t="s">
        <v>3032</v>
      </c>
      <c r="B2334">
        <v>49105625</v>
      </c>
      <c r="C2334" t="s">
        <v>3030</v>
      </c>
      <c r="D2334" t="s">
        <v>3031</v>
      </c>
      <c r="E2334" t="s">
        <v>242</v>
      </c>
      <c r="F2334">
        <v>23</v>
      </c>
      <c r="G2334" t="s">
        <v>227</v>
      </c>
      <c r="H2334">
        <v>30558</v>
      </c>
      <c r="I2334" t="s">
        <v>2997</v>
      </c>
      <c r="J2334" t="s">
        <v>2998</v>
      </c>
      <c r="K2334" t="s">
        <v>2999</v>
      </c>
      <c r="L2334">
        <v>19961210</v>
      </c>
      <c r="M2334" t="s">
        <v>3032</v>
      </c>
      <c r="N2334">
        <v>230440</v>
      </c>
      <c r="Q2334" t="s">
        <v>248</v>
      </c>
      <c r="S2334" t="s">
        <v>249</v>
      </c>
      <c r="T2334" t="s">
        <v>3033</v>
      </c>
      <c r="U2334" t="s">
        <v>227</v>
      </c>
      <c r="V2334" t="s">
        <v>3034</v>
      </c>
      <c r="X2334" t="s">
        <v>228</v>
      </c>
      <c r="Z2334" t="s">
        <v>229</v>
      </c>
      <c r="AG2334" t="s">
        <v>253</v>
      </c>
    </row>
    <row r="2335" spans="1:33">
      <c r="A2335" t="s">
        <v>3040</v>
      </c>
      <c r="B2335">
        <v>34130819</v>
      </c>
      <c r="C2335" t="s">
        <v>3035</v>
      </c>
      <c r="D2335" t="s">
        <v>3036</v>
      </c>
      <c r="E2335" t="s">
        <v>262</v>
      </c>
      <c r="F2335">
        <v>23</v>
      </c>
      <c r="G2335" t="s">
        <v>227</v>
      </c>
      <c r="H2335">
        <v>27061</v>
      </c>
      <c r="I2335" t="s">
        <v>3037</v>
      </c>
      <c r="J2335" t="s">
        <v>3038</v>
      </c>
      <c r="K2335" t="s">
        <v>3039</v>
      </c>
      <c r="L2335">
        <v>19811031</v>
      </c>
      <c r="M2335" t="s">
        <v>3040</v>
      </c>
      <c r="N2335">
        <v>230384</v>
      </c>
      <c r="Q2335" t="s">
        <v>248</v>
      </c>
      <c r="S2335" t="s">
        <v>249</v>
      </c>
      <c r="T2335" t="s">
        <v>3041</v>
      </c>
      <c r="U2335" t="s">
        <v>227</v>
      </c>
      <c r="V2335" t="s">
        <v>3042</v>
      </c>
      <c r="W2335" t="s">
        <v>3043</v>
      </c>
      <c r="X2335" t="s">
        <v>228</v>
      </c>
      <c r="Z2335" t="s">
        <v>229</v>
      </c>
      <c r="AG2335" t="s">
        <v>253</v>
      </c>
    </row>
    <row r="2336" spans="1:33">
      <c r="A2336" t="s">
        <v>3046</v>
      </c>
      <c r="B2336">
        <v>39615226</v>
      </c>
      <c r="C2336" t="s">
        <v>3044</v>
      </c>
      <c r="D2336" t="s">
        <v>3045</v>
      </c>
      <c r="E2336" t="s">
        <v>262</v>
      </c>
      <c r="F2336">
        <v>23</v>
      </c>
      <c r="G2336" t="s">
        <v>227</v>
      </c>
      <c r="H2336">
        <v>27061</v>
      </c>
      <c r="I2336" t="s">
        <v>3037</v>
      </c>
      <c r="J2336" t="s">
        <v>3038</v>
      </c>
      <c r="K2336" t="s">
        <v>3039</v>
      </c>
      <c r="L2336">
        <v>19930903</v>
      </c>
      <c r="M2336" t="s">
        <v>3046</v>
      </c>
      <c r="N2336">
        <v>230384</v>
      </c>
      <c r="Q2336" t="s">
        <v>248</v>
      </c>
      <c r="S2336" t="s">
        <v>249</v>
      </c>
      <c r="T2336" t="s">
        <v>3047</v>
      </c>
      <c r="U2336" t="s">
        <v>227</v>
      </c>
      <c r="V2336" t="s">
        <v>3048</v>
      </c>
      <c r="X2336" t="s">
        <v>228</v>
      </c>
      <c r="Z2336" t="s">
        <v>229</v>
      </c>
    </row>
    <row r="2337" spans="1:33">
      <c r="A2337" t="s">
        <v>3051</v>
      </c>
      <c r="B2337">
        <v>96734231</v>
      </c>
      <c r="C2337" t="s">
        <v>3049</v>
      </c>
      <c r="D2337" t="s">
        <v>3050</v>
      </c>
      <c r="E2337" t="s">
        <v>242</v>
      </c>
      <c r="F2337">
        <v>23</v>
      </c>
      <c r="G2337" t="s">
        <v>227</v>
      </c>
      <c r="H2337">
        <v>27061</v>
      </c>
      <c r="I2337" t="s">
        <v>3037</v>
      </c>
      <c r="J2337" t="s">
        <v>3038</v>
      </c>
      <c r="K2337" t="s">
        <v>3039</v>
      </c>
      <c r="L2337">
        <v>19760802</v>
      </c>
      <c r="M2337" t="s">
        <v>3051</v>
      </c>
      <c r="N2337">
        <v>230384</v>
      </c>
      <c r="Q2337" t="s">
        <v>248</v>
      </c>
      <c r="S2337" t="s">
        <v>249</v>
      </c>
      <c r="T2337" t="s">
        <v>3052</v>
      </c>
      <c r="U2337" t="s">
        <v>227</v>
      </c>
      <c r="V2337" t="s">
        <v>3053</v>
      </c>
      <c r="W2337" t="s">
        <v>3054</v>
      </c>
      <c r="X2337" t="s">
        <v>228</v>
      </c>
      <c r="Z2337" t="s">
        <v>229</v>
      </c>
      <c r="AG2337" t="s">
        <v>253</v>
      </c>
    </row>
    <row r="2338" spans="1:33">
      <c r="A2338" t="s">
        <v>3057</v>
      </c>
      <c r="B2338">
        <v>54363122</v>
      </c>
      <c r="C2338" t="s">
        <v>3055</v>
      </c>
      <c r="D2338" t="s">
        <v>3056</v>
      </c>
      <c r="E2338" t="s">
        <v>242</v>
      </c>
      <c r="F2338">
        <v>23</v>
      </c>
      <c r="G2338" t="s">
        <v>227</v>
      </c>
      <c r="H2338">
        <v>27061</v>
      </c>
      <c r="I2338" t="s">
        <v>3037</v>
      </c>
      <c r="J2338" t="s">
        <v>3038</v>
      </c>
      <c r="K2338" t="s">
        <v>3039</v>
      </c>
      <c r="L2338">
        <v>19750518</v>
      </c>
      <c r="M2338" t="s">
        <v>3057</v>
      </c>
      <c r="N2338">
        <v>230384</v>
      </c>
      <c r="Q2338" t="s">
        <v>248</v>
      </c>
      <c r="S2338" t="s">
        <v>249</v>
      </c>
      <c r="T2338" t="s">
        <v>2845</v>
      </c>
      <c r="U2338" t="s">
        <v>227</v>
      </c>
      <c r="V2338" t="s">
        <v>3058</v>
      </c>
      <c r="W2338" t="s">
        <v>3059</v>
      </c>
      <c r="X2338" t="s">
        <v>228</v>
      </c>
      <c r="Z2338" t="s">
        <v>229</v>
      </c>
      <c r="AG2338" t="s">
        <v>253</v>
      </c>
    </row>
    <row r="2339" spans="1:33">
      <c r="A2339" t="s">
        <v>3062</v>
      </c>
      <c r="B2339">
        <v>54364022</v>
      </c>
      <c r="C2339" t="s">
        <v>3060</v>
      </c>
      <c r="D2339" t="s">
        <v>3061</v>
      </c>
      <c r="E2339" t="s">
        <v>242</v>
      </c>
      <c r="F2339">
        <v>23</v>
      </c>
      <c r="G2339" t="s">
        <v>227</v>
      </c>
      <c r="H2339">
        <v>27061</v>
      </c>
      <c r="I2339" t="s">
        <v>3037</v>
      </c>
      <c r="J2339" t="s">
        <v>3038</v>
      </c>
      <c r="K2339" t="s">
        <v>3039</v>
      </c>
      <c r="L2339">
        <v>19890707</v>
      </c>
      <c r="M2339" t="s">
        <v>3062</v>
      </c>
      <c r="N2339">
        <v>230384</v>
      </c>
      <c r="Q2339" t="s">
        <v>248</v>
      </c>
      <c r="S2339" t="s">
        <v>249</v>
      </c>
      <c r="T2339" t="s">
        <v>2503</v>
      </c>
      <c r="U2339" t="s">
        <v>227</v>
      </c>
      <c r="V2339" t="s">
        <v>3063</v>
      </c>
      <c r="X2339" t="s">
        <v>228</v>
      </c>
      <c r="Z2339" t="s">
        <v>229</v>
      </c>
      <c r="AG2339" t="s">
        <v>253</v>
      </c>
    </row>
    <row r="2340" spans="1:33">
      <c r="A2340" t="s">
        <v>3066</v>
      </c>
      <c r="B2340">
        <v>54362727</v>
      </c>
      <c r="C2340" t="s">
        <v>3064</v>
      </c>
      <c r="D2340" t="s">
        <v>3065</v>
      </c>
      <c r="E2340" t="s">
        <v>242</v>
      </c>
      <c r="F2340">
        <v>23</v>
      </c>
      <c r="G2340" t="s">
        <v>227</v>
      </c>
      <c r="H2340">
        <v>27061</v>
      </c>
      <c r="I2340" t="s">
        <v>3037</v>
      </c>
      <c r="J2340" t="s">
        <v>3038</v>
      </c>
      <c r="K2340" t="s">
        <v>3039</v>
      </c>
      <c r="L2340">
        <v>19580915</v>
      </c>
      <c r="M2340" t="s">
        <v>3066</v>
      </c>
      <c r="N2340">
        <v>230384</v>
      </c>
      <c r="Q2340" t="s">
        <v>248</v>
      </c>
      <c r="S2340" t="s">
        <v>249</v>
      </c>
      <c r="T2340" t="s">
        <v>3067</v>
      </c>
      <c r="U2340" t="s">
        <v>227</v>
      </c>
      <c r="V2340" t="s">
        <v>3068</v>
      </c>
      <c r="X2340" t="s">
        <v>228</v>
      </c>
      <c r="Y2340" t="s">
        <v>3069</v>
      </c>
      <c r="Z2340" t="s">
        <v>680</v>
      </c>
      <c r="AG2340" t="s">
        <v>253</v>
      </c>
    </row>
    <row r="2341" spans="1:33">
      <c r="A2341" t="s">
        <v>3074</v>
      </c>
      <c r="B2341">
        <v>82971229</v>
      </c>
      <c r="C2341" t="s">
        <v>3070</v>
      </c>
      <c r="D2341" t="s">
        <v>3071</v>
      </c>
      <c r="E2341" t="s">
        <v>242</v>
      </c>
      <c r="F2341">
        <v>23</v>
      </c>
      <c r="G2341" t="s">
        <v>227</v>
      </c>
      <c r="H2341">
        <v>30009</v>
      </c>
      <c r="I2341" t="s">
        <v>3072</v>
      </c>
      <c r="J2341" t="s">
        <v>3073</v>
      </c>
      <c r="K2341" t="s">
        <v>3072</v>
      </c>
      <c r="L2341">
        <v>19830101</v>
      </c>
      <c r="M2341" t="s">
        <v>3074</v>
      </c>
      <c r="N2341">
        <v>230425</v>
      </c>
      <c r="Q2341" t="s">
        <v>248</v>
      </c>
      <c r="S2341" t="s">
        <v>249</v>
      </c>
      <c r="T2341" t="s">
        <v>1910</v>
      </c>
      <c r="U2341" t="s">
        <v>227</v>
      </c>
      <c r="V2341" t="s">
        <v>3075</v>
      </c>
      <c r="X2341" t="s">
        <v>228</v>
      </c>
      <c r="Z2341" t="s">
        <v>229</v>
      </c>
      <c r="AG2341" t="s">
        <v>253</v>
      </c>
    </row>
    <row r="2342" spans="1:33">
      <c r="A2342" t="s">
        <v>3078</v>
      </c>
      <c r="B2342">
        <v>95030926</v>
      </c>
      <c r="C2342" t="s">
        <v>3076</v>
      </c>
      <c r="D2342" t="s">
        <v>3077</v>
      </c>
      <c r="E2342" t="s">
        <v>242</v>
      </c>
      <c r="F2342">
        <v>23</v>
      </c>
      <c r="G2342" t="s">
        <v>227</v>
      </c>
      <c r="H2342">
        <v>30009</v>
      </c>
      <c r="I2342" t="s">
        <v>3072</v>
      </c>
      <c r="J2342" t="s">
        <v>3073</v>
      </c>
      <c r="K2342" t="s">
        <v>3072</v>
      </c>
      <c r="L2342">
        <v>19860111</v>
      </c>
      <c r="M2342" t="s">
        <v>3078</v>
      </c>
      <c r="N2342">
        <v>230425</v>
      </c>
      <c r="Q2342" t="s">
        <v>248</v>
      </c>
      <c r="S2342" t="s">
        <v>249</v>
      </c>
      <c r="T2342" t="s">
        <v>3079</v>
      </c>
      <c r="U2342" t="s">
        <v>227</v>
      </c>
      <c r="V2342" t="s">
        <v>3080</v>
      </c>
      <c r="X2342" t="s">
        <v>228</v>
      </c>
      <c r="Z2342" t="s">
        <v>229</v>
      </c>
      <c r="AG2342" t="s">
        <v>253</v>
      </c>
    </row>
    <row r="2343" spans="1:33">
      <c r="A2343" t="s">
        <v>3083</v>
      </c>
      <c r="B2343">
        <v>82969539</v>
      </c>
      <c r="C2343" t="s">
        <v>3081</v>
      </c>
      <c r="D2343" t="s">
        <v>3082</v>
      </c>
      <c r="E2343" t="s">
        <v>242</v>
      </c>
      <c r="F2343">
        <v>23</v>
      </c>
      <c r="G2343" t="s">
        <v>227</v>
      </c>
      <c r="H2343">
        <v>30009</v>
      </c>
      <c r="I2343" t="s">
        <v>3072</v>
      </c>
      <c r="J2343" t="s">
        <v>3073</v>
      </c>
      <c r="K2343" t="s">
        <v>3072</v>
      </c>
      <c r="L2343">
        <v>19670530</v>
      </c>
      <c r="M2343" t="s">
        <v>3083</v>
      </c>
      <c r="N2343">
        <v>230425</v>
      </c>
      <c r="Q2343" t="s">
        <v>248</v>
      </c>
      <c r="S2343" t="s">
        <v>249</v>
      </c>
      <c r="T2343" t="s">
        <v>1666</v>
      </c>
      <c r="U2343" t="s">
        <v>227</v>
      </c>
      <c r="V2343" t="s">
        <v>3084</v>
      </c>
      <c r="X2343" t="s">
        <v>228</v>
      </c>
      <c r="Z2343" t="s">
        <v>229</v>
      </c>
      <c r="AG2343" t="s">
        <v>253</v>
      </c>
    </row>
    <row r="2344" spans="1:33">
      <c r="A2344" t="s">
        <v>3087</v>
      </c>
      <c r="B2344">
        <v>95023524</v>
      </c>
      <c r="C2344" t="s">
        <v>3085</v>
      </c>
      <c r="D2344" t="s">
        <v>3086</v>
      </c>
      <c r="E2344" t="s">
        <v>242</v>
      </c>
      <c r="F2344">
        <v>23</v>
      </c>
      <c r="G2344" t="s">
        <v>227</v>
      </c>
      <c r="H2344">
        <v>30009</v>
      </c>
      <c r="I2344" t="s">
        <v>3072</v>
      </c>
      <c r="J2344" t="s">
        <v>3073</v>
      </c>
      <c r="K2344" t="s">
        <v>3072</v>
      </c>
      <c r="L2344">
        <v>19880621</v>
      </c>
      <c r="M2344" t="s">
        <v>3087</v>
      </c>
      <c r="N2344">
        <v>230425</v>
      </c>
      <c r="Q2344" t="s">
        <v>248</v>
      </c>
      <c r="S2344" t="s">
        <v>249</v>
      </c>
      <c r="T2344" t="s">
        <v>1728</v>
      </c>
      <c r="U2344" t="s">
        <v>227</v>
      </c>
      <c r="V2344" t="s">
        <v>1729</v>
      </c>
      <c r="X2344" t="s">
        <v>228</v>
      </c>
      <c r="Z2344" t="s">
        <v>229</v>
      </c>
      <c r="AG2344" t="s">
        <v>253</v>
      </c>
    </row>
    <row r="2345" spans="1:33">
      <c r="A2345" t="s">
        <v>3090</v>
      </c>
      <c r="B2345">
        <v>82970733</v>
      </c>
      <c r="C2345" t="s">
        <v>3088</v>
      </c>
      <c r="D2345" t="s">
        <v>3089</v>
      </c>
      <c r="E2345" t="s">
        <v>242</v>
      </c>
      <c r="F2345">
        <v>23</v>
      </c>
      <c r="G2345" t="s">
        <v>227</v>
      </c>
      <c r="H2345">
        <v>30009</v>
      </c>
      <c r="I2345" t="s">
        <v>3072</v>
      </c>
      <c r="J2345" t="s">
        <v>3073</v>
      </c>
      <c r="K2345" t="s">
        <v>3072</v>
      </c>
      <c r="L2345">
        <v>19810423</v>
      </c>
      <c r="M2345" t="s">
        <v>3090</v>
      </c>
      <c r="N2345">
        <v>230425</v>
      </c>
      <c r="Q2345" t="s">
        <v>248</v>
      </c>
      <c r="S2345" t="s">
        <v>249</v>
      </c>
      <c r="T2345" t="s">
        <v>1924</v>
      </c>
      <c r="U2345" t="s">
        <v>227</v>
      </c>
      <c r="V2345" t="s">
        <v>3091</v>
      </c>
      <c r="X2345" t="s">
        <v>228</v>
      </c>
      <c r="Z2345" t="s">
        <v>229</v>
      </c>
      <c r="AG2345" t="s">
        <v>253</v>
      </c>
    </row>
    <row r="2346" spans="1:33">
      <c r="B2346">
        <v>2989735</v>
      </c>
      <c r="C2346" t="s">
        <v>14606</v>
      </c>
      <c r="D2346" t="s">
        <v>14607</v>
      </c>
      <c r="E2346" t="s">
        <v>242</v>
      </c>
      <c r="F2346">
        <v>23</v>
      </c>
      <c r="G2346" t="s">
        <v>227</v>
      </c>
      <c r="H2346">
        <v>19084</v>
      </c>
      <c r="I2346" t="s">
        <v>14608</v>
      </c>
      <c r="J2346" t="s">
        <v>14609</v>
      </c>
      <c r="K2346" t="s">
        <v>14608</v>
      </c>
      <c r="L2346">
        <v>19790518</v>
      </c>
      <c r="N2346">
        <v>230115</v>
      </c>
      <c r="O2346" t="s">
        <v>247</v>
      </c>
      <c r="Q2346" t="s">
        <v>248</v>
      </c>
      <c r="S2346" t="s">
        <v>249</v>
      </c>
      <c r="T2346" t="s">
        <v>14610</v>
      </c>
      <c r="U2346" t="s">
        <v>227</v>
      </c>
      <c r="V2346" t="s">
        <v>14611</v>
      </c>
      <c r="W2346" t="s">
        <v>14612</v>
      </c>
      <c r="X2346" t="s">
        <v>267</v>
      </c>
      <c r="Z2346" t="s">
        <v>229</v>
      </c>
      <c r="AG2346" t="s">
        <v>253</v>
      </c>
    </row>
    <row r="2347" spans="1:33">
      <c r="B2347">
        <v>2989634</v>
      </c>
      <c r="C2347" t="s">
        <v>14613</v>
      </c>
      <c r="D2347" t="s">
        <v>14614</v>
      </c>
      <c r="E2347" t="s">
        <v>242</v>
      </c>
      <c r="F2347">
        <v>23</v>
      </c>
      <c r="G2347" t="s">
        <v>227</v>
      </c>
      <c r="H2347">
        <v>19084</v>
      </c>
      <c r="I2347" t="s">
        <v>14608</v>
      </c>
      <c r="J2347" t="s">
        <v>14609</v>
      </c>
      <c r="K2347" t="s">
        <v>14608</v>
      </c>
      <c r="L2347">
        <v>19810611</v>
      </c>
      <c r="N2347">
        <v>230115</v>
      </c>
      <c r="O2347" t="s">
        <v>247</v>
      </c>
      <c r="Q2347" t="s">
        <v>248</v>
      </c>
      <c r="S2347" t="s">
        <v>249</v>
      </c>
      <c r="T2347" t="s">
        <v>14615</v>
      </c>
      <c r="U2347" t="s">
        <v>227</v>
      </c>
      <c r="V2347" t="s">
        <v>14616</v>
      </c>
      <c r="X2347" t="s">
        <v>267</v>
      </c>
      <c r="Y2347" t="s">
        <v>14617</v>
      </c>
      <c r="Z2347" t="s">
        <v>680</v>
      </c>
      <c r="AG2347" t="s">
        <v>253</v>
      </c>
    </row>
    <row r="2348" spans="1:33">
      <c r="B2348">
        <v>2989836</v>
      </c>
      <c r="C2348" t="s">
        <v>14618</v>
      </c>
      <c r="D2348" t="s">
        <v>14619</v>
      </c>
      <c r="E2348" t="s">
        <v>242</v>
      </c>
      <c r="F2348">
        <v>23</v>
      </c>
      <c r="G2348" t="s">
        <v>227</v>
      </c>
      <c r="H2348">
        <v>19084</v>
      </c>
      <c r="I2348" t="s">
        <v>14608</v>
      </c>
      <c r="J2348" t="s">
        <v>14609</v>
      </c>
      <c r="K2348" t="s">
        <v>14608</v>
      </c>
      <c r="L2348">
        <v>19790713</v>
      </c>
      <c r="N2348">
        <v>230115</v>
      </c>
      <c r="O2348" t="s">
        <v>247</v>
      </c>
      <c r="Q2348" t="s">
        <v>248</v>
      </c>
      <c r="S2348" t="s">
        <v>249</v>
      </c>
      <c r="T2348" t="s">
        <v>4110</v>
      </c>
      <c r="U2348" t="s">
        <v>227</v>
      </c>
      <c r="V2348" t="s">
        <v>14620</v>
      </c>
      <c r="X2348" t="s">
        <v>267</v>
      </c>
      <c r="Z2348" t="s">
        <v>229</v>
      </c>
      <c r="AG2348" t="s">
        <v>253</v>
      </c>
    </row>
    <row r="2349" spans="1:33">
      <c r="B2349">
        <v>2989331</v>
      </c>
      <c r="C2349" t="s">
        <v>14621</v>
      </c>
      <c r="D2349" t="s">
        <v>14622</v>
      </c>
      <c r="E2349" t="s">
        <v>242</v>
      </c>
      <c r="F2349">
        <v>23</v>
      </c>
      <c r="G2349" t="s">
        <v>227</v>
      </c>
      <c r="H2349">
        <v>19084</v>
      </c>
      <c r="I2349" t="s">
        <v>14608</v>
      </c>
      <c r="J2349" t="s">
        <v>14609</v>
      </c>
      <c r="K2349" t="s">
        <v>14608</v>
      </c>
      <c r="L2349">
        <v>19530926</v>
      </c>
      <c r="N2349">
        <v>230115</v>
      </c>
      <c r="O2349" t="s">
        <v>247</v>
      </c>
      <c r="Q2349" t="s">
        <v>248</v>
      </c>
      <c r="S2349" t="s">
        <v>249</v>
      </c>
      <c r="T2349" t="s">
        <v>14623</v>
      </c>
      <c r="U2349" t="s">
        <v>227</v>
      </c>
      <c r="V2349" t="s">
        <v>14624</v>
      </c>
      <c r="X2349" t="s">
        <v>267</v>
      </c>
      <c r="Z2349" t="s">
        <v>229</v>
      </c>
      <c r="AG2349" t="s">
        <v>253</v>
      </c>
    </row>
    <row r="2350" spans="1:33">
      <c r="B2350">
        <v>2989533</v>
      </c>
      <c r="C2350" t="s">
        <v>14625</v>
      </c>
      <c r="D2350" t="s">
        <v>14626</v>
      </c>
      <c r="E2350" t="s">
        <v>262</v>
      </c>
      <c r="F2350">
        <v>23</v>
      </c>
      <c r="G2350" t="s">
        <v>227</v>
      </c>
      <c r="H2350">
        <v>19084</v>
      </c>
      <c r="I2350" t="s">
        <v>14608</v>
      </c>
      <c r="J2350" t="s">
        <v>14609</v>
      </c>
      <c r="K2350" t="s">
        <v>14608</v>
      </c>
      <c r="L2350">
        <v>19670620</v>
      </c>
      <c r="N2350">
        <v>230115</v>
      </c>
      <c r="O2350" t="s">
        <v>247</v>
      </c>
      <c r="Q2350" t="s">
        <v>248</v>
      </c>
      <c r="S2350" t="s">
        <v>249</v>
      </c>
      <c r="T2350" t="s">
        <v>14627</v>
      </c>
      <c r="U2350" t="s">
        <v>227</v>
      </c>
      <c r="V2350" t="s">
        <v>14628</v>
      </c>
      <c r="X2350" t="s">
        <v>228</v>
      </c>
      <c r="Z2350" t="s">
        <v>229</v>
      </c>
      <c r="AG2350" t="s">
        <v>253</v>
      </c>
    </row>
    <row r="2351" spans="1:33">
      <c r="B2351">
        <v>3984529</v>
      </c>
      <c r="C2351" t="s">
        <v>14629</v>
      </c>
      <c r="D2351" t="s">
        <v>14630</v>
      </c>
      <c r="E2351" t="s">
        <v>242</v>
      </c>
      <c r="F2351">
        <v>23</v>
      </c>
      <c r="G2351" t="s">
        <v>227</v>
      </c>
      <c r="H2351">
        <v>19084</v>
      </c>
      <c r="I2351" t="s">
        <v>14608</v>
      </c>
      <c r="J2351" t="s">
        <v>14609</v>
      </c>
      <c r="K2351" t="s">
        <v>14608</v>
      </c>
      <c r="L2351">
        <v>19870127</v>
      </c>
      <c r="N2351">
        <v>230115</v>
      </c>
      <c r="O2351" t="s">
        <v>247</v>
      </c>
      <c r="Q2351" t="s">
        <v>248</v>
      </c>
      <c r="S2351" t="s">
        <v>249</v>
      </c>
      <c r="T2351" t="s">
        <v>8546</v>
      </c>
      <c r="U2351" t="s">
        <v>227</v>
      </c>
      <c r="V2351" t="s">
        <v>14631</v>
      </c>
      <c r="X2351" t="s">
        <v>267</v>
      </c>
      <c r="Z2351" t="s">
        <v>229</v>
      </c>
      <c r="AG2351" t="s">
        <v>253</v>
      </c>
    </row>
    <row r="2352" spans="1:33">
      <c r="B2352">
        <v>21976429</v>
      </c>
      <c r="C2352" t="s">
        <v>14632</v>
      </c>
      <c r="D2352" t="s">
        <v>14633</v>
      </c>
      <c r="E2352" t="s">
        <v>242</v>
      </c>
      <c r="F2352">
        <v>23</v>
      </c>
      <c r="G2352" t="s">
        <v>227</v>
      </c>
      <c r="H2352">
        <v>19084</v>
      </c>
      <c r="I2352" t="s">
        <v>14608</v>
      </c>
      <c r="J2352" t="s">
        <v>14609</v>
      </c>
      <c r="K2352" t="s">
        <v>14608</v>
      </c>
      <c r="L2352">
        <v>19841214</v>
      </c>
      <c r="N2352">
        <v>230115</v>
      </c>
      <c r="O2352" t="s">
        <v>247</v>
      </c>
      <c r="Q2352" t="s">
        <v>248</v>
      </c>
      <c r="S2352" t="s">
        <v>249</v>
      </c>
      <c r="T2352" t="s">
        <v>14634</v>
      </c>
      <c r="U2352" t="s">
        <v>265</v>
      </c>
      <c r="V2352" t="s">
        <v>14635</v>
      </c>
      <c r="X2352" t="s">
        <v>267</v>
      </c>
      <c r="Z2352" t="s">
        <v>229</v>
      </c>
      <c r="AG2352" t="s">
        <v>253</v>
      </c>
    </row>
    <row r="2353" spans="1:34">
      <c r="B2353">
        <v>2989129</v>
      </c>
      <c r="C2353" t="s">
        <v>14636</v>
      </c>
      <c r="D2353" t="s">
        <v>14637</v>
      </c>
      <c r="E2353" t="s">
        <v>242</v>
      </c>
      <c r="F2353">
        <v>23</v>
      </c>
      <c r="G2353" t="s">
        <v>227</v>
      </c>
      <c r="H2353">
        <v>19084</v>
      </c>
      <c r="I2353" t="s">
        <v>14608</v>
      </c>
      <c r="J2353" t="s">
        <v>14609</v>
      </c>
      <c r="K2353" t="s">
        <v>14608</v>
      </c>
      <c r="L2353">
        <v>19390117</v>
      </c>
      <c r="N2353">
        <v>230115</v>
      </c>
      <c r="O2353" t="s">
        <v>247</v>
      </c>
      <c r="Q2353" t="s">
        <v>248</v>
      </c>
      <c r="S2353" t="s">
        <v>249</v>
      </c>
      <c r="T2353" t="s">
        <v>14359</v>
      </c>
      <c r="U2353" t="s">
        <v>227</v>
      </c>
      <c r="V2353" t="s">
        <v>14638</v>
      </c>
      <c r="X2353" t="s">
        <v>267</v>
      </c>
      <c r="Z2353" t="s">
        <v>229</v>
      </c>
      <c r="AG2353" t="s">
        <v>253</v>
      </c>
    </row>
    <row r="2354" spans="1:34">
      <c r="B2354">
        <v>2989432</v>
      </c>
      <c r="C2354" t="s">
        <v>14639</v>
      </c>
      <c r="D2354" t="s">
        <v>14640</v>
      </c>
      <c r="E2354" t="s">
        <v>242</v>
      </c>
      <c r="F2354">
        <v>23</v>
      </c>
      <c r="G2354" t="s">
        <v>227</v>
      </c>
      <c r="H2354">
        <v>19084</v>
      </c>
      <c r="I2354" t="s">
        <v>14608</v>
      </c>
      <c r="J2354" t="s">
        <v>14609</v>
      </c>
      <c r="K2354" t="s">
        <v>14608</v>
      </c>
      <c r="L2354">
        <v>19631203</v>
      </c>
      <c r="N2354">
        <v>230115</v>
      </c>
      <c r="O2354" t="s">
        <v>247</v>
      </c>
      <c r="Q2354" t="s">
        <v>248</v>
      </c>
      <c r="S2354" t="s">
        <v>249</v>
      </c>
      <c r="T2354" t="s">
        <v>5364</v>
      </c>
      <c r="U2354" t="s">
        <v>227</v>
      </c>
      <c r="V2354" t="s">
        <v>14641</v>
      </c>
      <c r="X2354" t="s">
        <v>349</v>
      </c>
      <c r="Z2354" t="s">
        <v>229</v>
      </c>
      <c r="AG2354" t="s">
        <v>253</v>
      </c>
    </row>
    <row r="2355" spans="1:34">
      <c r="A2355" t="s">
        <v>3096</v>
      </c>
      <c r="B2355">
        <v>2971019</v>
      </c>
      <c r="C2355" t="s">
        <v>3092</v>
      </c>
      <c r="D2355" t="s">
        <v>3093</v>
      </c>
      <c r="E2355" t="s">
        <v>242</v>
      </c>
      <c r="F2355">
        <v>23</v>
      </c>
      <c r="G2355" t="s">
        <v>227</v>
      </c>
      <c r="H2355">
        <v>8214</v>
      </c>
      <c r="I2355" t="s">
        <v>3094</v>
      </c>
      <c r="J2355" t="s">
        <v>3095</v>
      </c>
      <c r="K2355" t="s">
        <v>3094</v>
      </c>
      <c r="L2355">
        <v>19441116</v>
      </c>
      <c r="M2355" t="s">
        <v>3096</v>
      </c>
      <c r="N2355">
        <v>230093</v>
      </c>
      <c r="Q2355" t="s">
        <v>248</v>
      </c>
      <c r="S2355" t="s">
        <v>249</v>
      </c>
      <c r="T2355" t="s">
        <v>3097</v>
      </c>
      <c r="U2355" t="s">
        <v>227</v>
      </c>
      <c r="V2355" t="s">
        <v>3098</v>
      </c>
      <c r="X2355" t="s">
        <v>349</v>
      </c>
      <c r="Y2355" t="s">
        <v>3099</v>
      </c>
      <c r="Z2355" t="s">
        <v>680</v>
      </c>
      <c r="AG2355" t="s">
        <v>253</v>
      </c>
    </row>
    <row r="2356" spans="1:34">
      <c r="A2356" t="s">
        <v>3102</v>
      </c>
      <c r="B2356">
        <v>2973526</v>
      </c>
      <c r="C2356" t="s">
        <v>3100</v>
      </c>
      <c r="D2356" t="s">
        <v>3101</v>
      </c>
      <c r="E2356" t="s">
        <v>242</v>
      </c>
      <c r="F2356">
        <v>23</v>
      </c>
      <c r="G2356" t="s">
        <v>227</v>
      </c>
      <c r="H2356">
        <v>8214</v>
      </c>
      <c r="I2356" t="s">
        <v>3094</v>
      </c>
      <c r="J2356" t="s">
        <v>3095</v>
      </c>
      <c r="K2356" t="s">
        <v>3094</v>
      </c>
      <c r="L2356">
        <v>19750806</v>
      </c>
      <c r="M2356" t="s">
        <v>3102</v>
      </c>
      <c r="N2356">
        <v>230093</v>
      </c>
      <c r="Q2356" t="s">
        <v>248</v>
      </c>
      <c r="S2356" t="s">
        <v>249</v>
      </c>
      <c r="T2356" t="s">
        <v>1849</v>
      </c>
      <c r="U2356" t="s">
        <v>227</v>
      </c>
      <c r="V2356" t="s">
        <v>3103</v>
      </c>
      <c r="X2356" t="s">
        <v>228</v>
      </c>
      <c r="Z2356" t="s">
        <v>229</v>
      </c>
      <c r="AG2356" t="s">
        <v>253</v>
      </c>
    </row>
    <row r="2357" spans="1:34">
      <c r="A2357" t="s">
        <v>3106</v>
      </c>
      <c r="B2357">
        <v>2971625</v>
      </c>
      <c r="C2357" t="s">
        <v>3104</v>
      </c>
      <c r="D2357" t="s">
        <v>3105</v>
      </c>
      <c r="E2357" t="s">
        <v>262</v>
      </c>
      <c r="F2357">
        <v>23</v>
      </c>
      <c r="G2357" t="s">
        <v>227</v>
      </c>
      <c r="H2357">
        <v>8214</v>
      </c>
      <c r="I2357" t="s">
        <v>3094</v>
      </c>
      <c r="J2357" t="s">
        <v>3095</v>
      </c>
      <c r="K2357" t="s">
        <v>3094</v>
      </c>
      <c r="L2357">
        <v>19650102</v>
      </c>
      <c r="M2357" t="s">
        <v>3106</v>
      </c>
      <c r="N2357">
        <v>230093</v>
      </c>
      <c r="Q2357" t="s">
        <v>248</v>
      </c>
      <c r="S2357" t="s">
        <v>249</v>
      </c>
      <c r="T2357" t="s">
        <v>3107</v>
      </c>
      <c r="U2357" t="s">
        <v>227</v>
      </c>
      <c r="V2357" t="s">
        <v>3108</v>
      </c>
      <c r="X2357" t="s">
        <v>228</v>
      </c>
      <c r="Z2357" t="s">
        <v>229</v>
      </c>
    </row>
    <row r="2358" spans="1:34">
      <c r="A2358" t="s">
        <v>3111</v>
      </c>
      <c r="B2358">
        <v>3097827</v>
      </c>
      <c r="C2358" t="s">
        <v>3109</v>
      </c>
      <c r="D2358" t="s">
        <v>3110</v>
      </c>
      <c r="E2358" t="s">
        <v>262</v>
      </c>
      <c r="F2358">
        <v>23</v>
      </c>
      <c r="G2358" t="s">
        <v>227</v>
      </c>
      <c r="H2358">
        <v>8214</v>
      </c>
      <c r="I2358" t="s">
        <v>3094</v>
      </c>
      <c r="J2358" t="s">
        <v>3095</v>
      </c>
      <c r="K2358" t="s">
        <v>3094</v>
      </c>
      <c r="L2358">
        <v>19760810</v>
      </c>
      <c r="M2358" t="s">
        <v>3111</v>
      </c>
      <c r="N2358">
        <v>230093</v>
      </c>
      <c r="Q2358" t="s">
        <v>248</v>
      </c>
      <c r="S2358" t="s">
        <v>249</v>
      </c>
      <c r="T2358" t="s">
        <v>3112</v>
      </c>
      <c r="U2358" t="s">
        <v>227</v>
      </c>
      <c r="V2358" t="s">
        <v>3113</v>
      </c>
      <c r="X2358" t="s">
        <v>228</v>
      </c>
      <c r="Z2358" t="s">
        <v>229</v>
      </c>
      <c r="AB2358" t="s">
        <v>227</v>
      </c>
      <c r="AD2358" t="s">
        <v>227</v>
      </c>
      <c r="AG2358" t="s">
        <v>253</v>
      </c>
    </row>
    <row r="2359" spans="1:34">
      <c r="A2359" t="s">
        <v>3116</v>
      </c>
      <c r="B2359">
        <v>2971322</v>
      </c>
      <c r="C2359" t="s">
        <v>3114</v>
      </c>
      <c r="D2359" t="s">
        <v>3115</v>
      </c>
      <c r="E2359" t="s">
        <v>262</v>
      </c>
      <c r="F2359">
        <v>23</v>
      </c>
      <c r="G2359" t="s">
        <v>227</v>
      </c>
      <c r="H2359">
        <v>8214</v>
      </c>
      <c r="I2359" t="s">
        <v>3094</v>
      </c>
      <c r="J2359" t="s">
        <v>3095</v>
      </c>
      <c r="K2359" t="s">
        <v>3094</v>
      </c>
      <c r="L2359">
        <v>19601031</v>
      </c>
      <c r="M2359" t="s">
        <v>3116</v>
      </c>
      <c r="N2359">
        <v>230093</v>
      </c>
      <c r="Q2359" t="s">
        <v>248</v>
      </c>
      <c r="S2359" t="s">
        <v>249</v>
      </c>
      <c r="T2359" t="s">
        <v>3117</v>
      </c>
      <c r="U2359" t="s">
        <v>227</v>
      </c>
      <c r="V2359" t="s">
        <v>3118</v>
      </c>
      <c r="X2359" t="s">
        <v>228</v>
      </c>
      <c r="Z2359" t="s">
        <v>229</v>
      </c>
      <c r="AB2359" t="s">
        <v>227</v>
      </c>
      <c r="AD2359" t="s">
        <v>227</v>
      </c>
      <c r="AG2359" t="s">
        <v>253</v>
      </c>
    </row>
    <row r="2360" spans="1:34">
      <c r="A2360" t="s">
        <v>3121</v>
      </c>
      <c r="B2360">
        <v>2971423</v>
      </c>
      <c r="C2360" t="s">
        <v>3119</v>
      </c>
      <c r="D2360" t="s">
        <v>3120</v>
      </c>
      <c r="E2360" t="s">
        <v>242</v>
      </c>
      <c r="F2360">
        <v>23</v>
      </c>
      <c r="G2360" t="s">
        <v>227</v>
      </c>
      <c r="H2360">
        <v>8214</v>
      </c>
      <c r="I2360" t="s">
        <v>3094</v>
      </c>
      <c r="J2360" t="s">
        <v>3095</v>
      </c>
      <c r="K2360" t="s">
        <v>3094</v>
      </c>
      <c r="L2360">
        <v>19380120</v>
      </c>
      <c r="M2360" t="s">
        <v>3121</v>
      </c>
      <c r="N2360">
        <v>230093</v>
      </c>
      <c r="Q2360" t="s">
        <v>248</v>
      </c>
      <c r="S2360" t="s">
        <v>249</v>
      </c>
      <c r="T2360" t="s">
        <v>3122</v>
      </c>
      <c r="U2360" t="s">
        <v>227</v>
      </c>
      <c r="V2360" t="s">
        <v>3123</v>
      </c>
      <c r="X2360" t="s">
        <v>267</v>
      </c>
      <c r="Z2360" t="s">
        <v>229</v>
      </c>
      <c r="AG2360" t="s">
        <v>253</v>
      </c>
    </row>
    <row r="2361" spans="1:34">
      <c r="A2361" t="s">
        <v>3126</v>
      </c>
      <c r="B2361">
        <v>2971827</v>
      </c>
      <c r="C2361" t="s">
        <v>3124</v>
      </c>
      <c r="D2361" t="s">
        <v>3125</v>
      </c>
      <c r="E2361" t="s">
        <v>242</v>
      </c>
      <c r="F2361">
        <v>23</v>
      </c>
      <c r="G2361" t="s">
        <v>227</v>
      </c>
      <c r="H2361">
        <v>8214</v>
      </c>
      <c r="I2361" t="s">
        <v>3094</v>
      </c>
      <c r="J2361" t="s">
        <v>3095</v>
      </c>
      <c r="K2361" t="s">
        <v>3094</v>
      </c>
      <c r="L2361">
        <v>19570814</v>
      </c>
      <c r="M2361" t="s">
        <v>3126</v>
      </c>
      <c r="N2361">
        <v>230093</v>
      </c>
      <c r="Q2361" t="s">
        <v>248</v>
      </c>
      <c r="S2361" t="s">
        <v>249</v>
      </c>
      <c r="T2361" t="s">
        <v>3127</v>
      </c>
      <c r="U2361" t="s">
        <v>227</v>
      </c>
      <c r="V2361" t="s">
        <v>3128</v>
      </c>
      <c r="X2361" t="s">
        <v>228</v>
      </c>
      <c r="Z2361" t="s">
        <v>229</v>
      </c>
    </row>
    <row r="2362" spans="1:34">
      <c r="A2362" t="s">
        <v>3131</v>
      </c>
      <c r="B2362">
        <v>84951936</v>
      </c>
      <c r="C2362" t="s">
        <v>3129</v>
      </c>
      <c r="D2362" t="s">
        <v>3130</v>
      </c>
      <c r="E2362" t="s">
        <v>242</v>
      </c>
      <c r="F2362">
        <v>23</v>
      </c>
      <c r="G2362" t="s">
        <v>227</v>
      </c>
      <c r="H2362">
        <v>8214</v>
      </c>
      <c r="I2362" t="s">
        <v>3094</v>
      </c>
      <c r="J2362" t="s">
        <v>3095</v>
      </c>
      <c r="K2362" t="s">
        <v>3094</v>
      </c>
      <c r="L2362">
        <v>19620513</v>
      </c>
      <c r="M2362" t="s">
        <v>3131</v>
      </c>
      <c r="N2362">
        <v>230093</v>
      </c>
      <c r="Q2362" t="s">
        <v>248</v>
      </c>
      <c r="S2362" t="s">
        <v>249</v>
      </c>
      <c r="T2362" t="s">
        <v>3132</v>
      </c>
      <c r="U2362" t="s">
        <v>227</v>
      </c>
      <c r="V2362" t="s">
        <v>3133</v>
      </c>
      <c r="W2362" t="s">
        <v>3134</v>
      </c>
      <c r="X2362" t="s">
        <v>228</v>
      </c>
      <c r="Z2362" t="s">
        <v>229</v>
      </c>
      <c r="AB2362" t="s">
        <v>265</v>
      </c>
      <c r="AD2362" t="s">
        <v>265</v>
      </c>
      <c r="AG2362" t="s">
        <v>253</v>
      </c>
      <c r="AH2362" t="s">
        <v>227</v>
      </c>
    </row>
    <row r="2363" spans="1:34">
      <c r="A2363" t="s">
        <v>3137</v>
      </c>
      <c r="B2363">
        <v>2973223</v>
      </c>
      <c r="C2363" t="s">
        <v>3135</v>
      </c>
      <c r="D2363" t="s">
        <v>3136</v>
      </c>
      <c r="E2363" t="s">
        <v>242</v>
      </c>
      <c r="F2363">
        <v>23</v>
      </c>
      <c r="G2363" t="s">
        <v>227</v>
      </c>
      <c r="H2363">
        <v>8214</v>
      </c>
      <c r="I2363" t="s">
        <v>3094</v>
      </c>
      <c r="J2363" t="s">
        <v>3095</v>
      </c>
      <c r="K2363" t="s">
        <v>3094</v>
      </c>
      <c r="L2363">
        <v>19750220</v>
      </c>
      <c r="M2363" t="s">
        <v>3137</v>
      </c>
      <c r="N2363">
        <v>230093</v>
      </c>
      <c r="Q2363" t="s">
        <v>248</v>
      </c>
      <c r="S2363" t="s">
        <v>249</v>
      </c>
      <c r="T2363" t="s">
        <v>3138</v>
      </c>
      <c r="U2363" t="s">
        <v>227</v>
      </c>
      <c r="V2363" t="s">
        <v>3139</v>
      </c>
      <c r="X2363" t="s">
        <v>228</v>
      </c>
      <c r="Z2363" t="s">
        <v>229</v>
      </c>
    </row>
    <row r="2364" spans="1:34">
      <c r="A2364" t="s">
        <v>3142</v>
      </c>
      <c r="B2364">
        <v>2970826</v>
      </c>
      <c r="C2364" t="s">
        <v>3140</v>
      </c>
      <c r="D2364" t="s">
        <v>3141</v>
      </c>
      <c r="E2364" t="s">
        <v>242</v>
      </c>
      <c r="F2364">
        <v>23</v>
      </c>
      <c r="G2364" t="s">
        <v>227</v>
      </c>
      <c r="H2364">
        <v>8214</v>
      </c>
      <c r="I2364" t="s">
        <v>3094</v>
      </c>
      <c r="J2364" t="s">
        <v>3095</v>
      </c>
      <c r="K2364" t="s">
        <v>3094</v>
      </c>
      <c r="L2364">
        <v>19480630</v>
      </c>
      <c r="M2364" t="s">
        <v>3142</v>
      </c>
      <c r="N2364">
        <v>230093</v>
      </c>
      <c r="Q2364" t="s">
        <v>248</v>
      </c>
      <c r="S2364" t="s">
        <v>249</v>
      </c>
      <c r="T2364" t="s">
        <v>3143</v>
      </c>
      <c r="U2364" t="s">
        <v>227</v>
      </c>
      <c r="V2364" t="s">
        <v>3144</v>
      </c>
      <c r="X2364" t="s">
        <v>228</v>
      </c>
      <c r="Z2364" t="s">
        <v>229</v>
      </c>
    </row>
    <row r="2365" spans="1:34">
      <c r="A2365" t="s">
        <v>3147</v>
      </c>
      <c r="B2365">
        <v>73071422</v>
      </c>
      <c r="C2365" t="s">
        <v>3145</v>
      </c>
      <c r="D2365" t="s">
        <v>3146</v>
      </c>
      <c r="E2365" t="s">
        <v>242</v>
      </c>
      <c r="F2365">
        <v>23</v>
      </c>
      <c r="G2365" t="s">
        <v>227</v>
      </c>
      <c r="H2365">
        <v>8214</v>
      </c>
      <c r="I2365" t="s">
        <v>3094</v>
      </c>
      <c r="J2365" t="s">
        <v>3095</v>
      </c>
      <c r="K2365" t="s">
        <v>3094</v>
      </c>
      <c r="L2365">
        <v>19850305</v>
      </c>
      <c r="M2365" t="s">
        <v>3147</v>
      </c>
      <c r="N2365">
        <v>230093</v>
      </c>
      <c r="Q2365" t="s">
        <v>248</v>
      </c>
      <c r="S2365" t="s">
        <v>249</v>
      </c>
      <c r="T2365" t="s">
        <v>3143</v>
      </c>
      <c r="U2365" t="s">
        <v>227</v>
      </c>
      <c r="V2365" t="s">
        <v>3144</v>
      </c>
      <c r="X2365" t="s">
        <v>228</v>
      </c>
      <c r="Z2365" t="s">
        <v>229</v>
      </c>
      <c r="AB2365" t="s">
        <v>227</v>
      </c>
      <c r="AD2365" t="s">
        <v>227</v>
      </c>
      <c r="AG2365" t="s">
        <v>253</v>
      </c>
    </row>
    <row r="2366" spans="1:34">
      <c r="A2366" t="s">
        <v>3150</v>
      </c>
      <c r="B2366">
        <v>16853629</v>
      </c>
      <c r="C2366" t="s">
        <v>3148</v>
      </c>
      <c r="D2366" t="s">
        <v>3149</v>
      </c>
      <c r="E2366" t="s">
        <v>262</v>
      </c>
      <c r="F2366">
        <v>23</v>
      </c>
      <c r="G2366" t="s">
        <v>227</v>
      </c>
      <c r="H2366">
        <v>8214</v>
      </c>
      <c r="I2366" t="s">
        <v>3094</v>
      </c>
      <c r="J2366" t="s">
        <v>3095</v>
      </c>
      <c r="K2366" t="s">
        <v>3094</v>
      </c>
      <c r="L2366">
        <v>19580314</v>
      </c>
      <c r="M2366" t="s">
        <v>3150</v>
      </c>
      <c r="N2366">
        <v>230093</v>
      </c>
      <c r="Q2366" t="s">
        <v>248</v>
      </c>
      <c r="S2366" t="s">
        <v>249</v>
      </c>
      <c r="T2366" t="s">
        <v>3143</v>
      </c>
      <c r="U2366" t="s">
        <v>227</v>
      </c>
      <c r="V2366" t="s">
        <v>3144</v>
      </c>
      <c r="X2366" t="s">
        <v>228</v>
      </c>
      <c r="Z2366" t="s">
        <v>229</v>
      </c>
    </row>
    <row r="2367" spans="1:34">
      <c r="A2367" t="s">
        <v>3153</v>
      </c>
      <c r="B2367">
        <v>2973425</v>
      </c>
      <c r="C2367" t="s">
        <v>3151</v>
      </c>
      <c r="D2367" t="s">
        <v>3152</v>
      </c>
      <c r="E2367" t="s">
        <v>262</v>
      </c>
      <c r="F2367">
        <v>23</v>
      </c>
      <c r="G2367" t="s">
        <v>227</v>
      </c>
      <c r="H2367">
        <v>8214</v>
      </c>
      <c r="I2367" t="s">
        <v>3094</v>
      </c>
      <c r="J2367" t="s">
        <v>3095</v>
      </c>
      <c r="K2367" t="s">
        <v>3094</v>
      </c>
      <c r="L2367">
        <v>19701023</v>
      </c>
      <c r="M2367" t="s">
        <v>3153</v>
      </c>
      <c r="N2367">
        <v>230093</v>
      </c>
      <c r="Q2367" t="s">
        <v>248</v>
      </c>
      <c r="S2367" t="s">
        <v>249</v>
      </c>
      <c r="T2367" t="s">
        <v>1398</v>
      </c>
      <c r="U2367" t="s">
        <v>227</v>
      </c>
      <c r="V2367" t="s">
        <v>3154</v>
      </c>
      <c r="X2367" t="s">
        <v>228</v>
      </c>
      <c r="Z2367" t="s">
        <v>229</v>
      </c>
    </row>
    <row r="2368" spans="1:34">
      <c r="A2368" t="s">
        <v>3157</v>
      </c>
      <c r="B2368">
        <v>2971524</v>
      </c>
      <c r="C2368" t="s">
        <v>3155</v>
      </c>
      <c r="D2368" t="s">
        <v>3156</v>
      </c>
      <c r="E2368" t="s">
        <v>242</v>
      </c>
      <c r="F2368">
        <v>23</v>
      </c>
      <c r="G2368" t="s">
        <v>227</v>
      </c>
      <c r="H2368">
        <v>8214</v>
      </c>
      <c r="I2368" t="s">
        <v>3094</v>
      </c>
      <c r="J2368" t="s">
        <v>3095</v>
      </c>
      <c r="K2368" t="s">
        <v>3094</v>
      </c>
      <c r="L2368">
        <v>19460826</v>
      </c>
      <c r="M2368" t="s">
        <v>3157</v>
      </c>
      <c r="N2368">
        <v>230093</v>
      </c>
      <c r="Q2368" t="s">
        <v>248</v>
      </c>
      <c r="S2368" t="s">
        <v>249</v>
      </c>
      <c r="T2368" t="s">
        <v>3158</v>
      </c>
      <c r="U2368" t="s">
        <v>227</v>
      </c>
      <c r="V2368" t="s">
        <v>3159</v>
      </c>
      <c r="X2368" t="s">
        <v>228</v>
      </c>
      <c r="Y2368" t="s">
        <v>3160</v>
      </c>
      <c r="Z2368" t="s">
        <v>680</v>
      </c>
    </row>
    <row r="2369" spans="1:33">
      <c r="A2369" t="s">
        <v>3163</v>
      </c>
      <c r="B2369">
        <v>73346225</v>
      </c>
      <c r="C2369" t="s">
        <v>3161</v>
      </c>
      <c r="D2369" t="s">
        <v>3162</v>
      </c>
      <c r="E2369" t="s">
        <v>242</v>
      </c>
      <c r="F2369">
        <v>23</v>
      </c>
      <c r="G2369" t="s">
        <v>227</v>
      </c>
      <c r="H2369">
        <v>8214</v>
      </c>
      <c r="I2369" t="s">
        <v>3094</v>
      </c>
      <c r="J2369" t="s">
        <v>3095</v>
      </c>
      <c r="K2369" t="s">
        <v>3094</v>
      </c>
      <c r="L2369">
        <v>19430525</v>
      </c>
      <c r="M2369" t="s">
        <v>3163</v>
      </c>
      <c r="N2369">
        <v>230093</v>
      </c>
      <c r="Q2369" t="s">
        <v>248</v>
      </c>
      <c r="S2369" t="s">
        <v>249</v>
      </c>
      <c r="T2369" t="s">
        <v>3164</v>
      </c>
      <c r="U2369" t="s">
        <v>227</v>
      </c>
      <c r="V2369" t="s">
        <v>3165</v>
      </c>
      <c r="X2369" t="s">
        <v>228</v>
      </c>
      <c r="Z2369" t="s">
        <v>229</v>
      </c>
      <c r="AA2369" t="s">
        <v>3166</v>
      </c>
      <c r="AG2369" t="s">
        <v>253</v>
      </c>
    </row>
    <row r="2370" spans="1:33">
      <c r="A2370" t="s">
        <v>3169</v>
      </c>
      <c r="B2370">
        <v>27474933</v>
      </c>
      <c r="C2370" t="s">
        <v>3167</v>
      </c>
      <c r="D2370" t="s">
        <v>3168</v>
      </c>
      <c r="E2370" t="s">
        <v>242</v>
      </c>
      <c r="F2370">
        <v>23</v>
      </c>
      <c r="G2370" t="s">
        <v>227</v>
      </c>
      <c r="H2370">
        <v>8214</v>
      </c>
      <c r="I2370" t="s">
        <v>3094</v>
      </c>
      <c r="J2370" t="s">
        <v>3095</v>
      </c>
      <c r="K2370" t="s">
        <v>3094</v>
      </c>
      <c r="L2370">
        <v>19680724</v>
      </c>
      <c r="M2370" t="s">
        <v>3169</v>
      </c>
      <c r="N2370">
        <v>230093</v>
      </c>
      <c r="Q2370" t="s">
        <v>248</v>
      </c>
      <c r="S2370" t="s">
        <v>249</v>
      </c>
      <c r="T2370" t="s">
        <v>3170</v>
      </c>
      <c r="U2370" t="s">
        <v>227</v>
      </c>
      <c r="V2370" t="s">
        <v>3171</v>
      </c>
      <c r="X2370" t="s">
        <v>228</v>
      </c>
      <c r="Z2370" t="s">
        <v>229</v>
      </c>
      <c r="AA2370" t="s">
        <v>3172</v>
      </c>
      <c r="AB2370" t="s">
        <v>227</v>
      </c>
      <c r="AD2370" t="s">
        <v>227</v>
      </c>
      <c r="AG2370" t="s">
        <v>253</v>
      </c>
    </row>
    <row r="2371" spans="1:33">
      <c r="A2371" t="s">
        <v>3177</v>
      </c>
      <c r="B2371">
        <v>3124313</v>
      </c>
      <c r="C2371" t="s">
        <v>3173</v>
      </c>
      <c r="D2371" t="s">
        <v>3174</v>
      </c>
      <c r="E2371" t="s">
        <v>242</v>
      </c>
      <c r="F2371">
        <v>23</v>
      </c>
      <c r="G2371" t="s">
        <v>227</v>
      </c>
      <c r="H2371">
        <v>16291</v>
      </c>
      <c r="I2371" t="s">
        <v>3175</v>
      </c>
      <c r="J2371" t="s">
        <v>3176</v>
      </c>
      <c r="K2371" t="s">
        <v>3175</v>
      </c>
      <c r="L2371">
        <v>19840409</v>
      </c>
      <c r="M2371" t="s">
        <v>3177</v>
      </c>
      <c r="N2371">
        <v>230338</v>
      </c>
      <c r="Q2371" t="s">
        <v>248</v>
      </c>
      <c r="S2371" t="s">
        <v>249</v>
      </c>
      <c r="T2371" t="s">
        <v>1780</v>
      </c>
      <c r="U2371" t="s">
        <v>227</v>
      </c>
      <c r="V2371" t="s">
        <v>3178</v>
      </c>
      <c r="X2371" t="s">
        <v>228</v>
      </c>
      <c r="Z2371" t="s">
        <v>229</v>
      </c>
      <c r="AG2371" t="s">
        <v>253</v>
      </c>
    </row>
    <row r="2372" spans="1:33">
      <c r="A2372" t="s">
        <v>3181</v>
      </c>
      <c r="B2372">
        <v>3124414</v>
      </c>
      <c r="C2372" t="s">
        <v>3179</v>
      </c>
      <c r="D2372" t="s">
        <v>3180</v>
      </c>
      <c r="E2372" t="s">
        <v>242</v>
      </c>
      <c r="F2372">
        <v>23</v>
      </c>
      <c r="G2372" t="s">
        <v>227</v>
      </c>
      <c r="H2372">
        <v>16291</v>
      </c>
      <c r="I2372" t="s">
        <v>3175</v>
      </c>
      <c r="J2372" t="s">
        <v>3176</v>
      </c>
      <c r="K2372" t="s">
        <v>3175</v>
      </c>
      <c r="L2372">
        <v>19810309</v>
      </c>
      <c r="M2372" t="s">
        <v>3181</v>
      </c>
      <c r="N2372">
        <v>230338</v>
      </c>
      <c r="Q2372" t="s">
        <v>248</v>
      </c>
      <c r="S2372" t="s">
        <v>249</v>
      </c>
      <c r="T2372" t="s">
        <v>3182</v>
      </c>
      <c r="U2372" t="s">
        <v>227</v>
      </c>
      <c r="V2372" t="s">
        <v>3183</v>
      </c>
      <c r="X2372" t="s">
        <v>228</v>
      </c>
      <c r="Y2372" t="s">
        <v>3184</v>
      </c>
      <c r="Z2372" t="s">
        <v>680</v>
      </c>
    </row>
    <row r="2373" spans="1:33">
      <c r="A2373" t="s">
        <v>3187</v>
      </c>
      <c r="B2373">
        <v>3124616</v>
      </c>
      <c r="C2373" t="s">
        <v>3185</v>
      </c>
      <c r="D2373" t="s">
        <v>3186</v>
      </c>
      <c r="E2373" t="s">
        <v>242</v>
      </c>
      <c r="F2373">
        <v>23</v>
      </c>
      <c r="G2373" t="s">
        <v>227</v>
      </c>
      <c r="H2373">
        <v>16291</v>
      </c>
      <c r="I2373" t="s">
        <v>3175</v>
      </c>
      <c r="J2373" t="s">
        <v>3176</v>
      </c>
      <c r="K2373" t="s">
        <v>3175</v>
      </c>
      <c r="L2373">
        <v>19760602</v>
      </c>
      <c r="M2373" t="s">
        <v>3187</v>
      </c>
      <c r="N2373">
        <v>230338</v>
      </c>
      <c r="Q2373" t="s">
        <v>248</v>
      </c>
      <c r="S2373" t="s">
        <v>249</v>
      </c>
      <c r="T2373" t="s">
        <v>3188</v>
      </c>
      <c r="U2373" t="s">
        <v>227</v>
      </c>
      <c r="V2373" t="s">
        <v>3189</v>
      </c>
      <c r="X2373" t="s">
        <v>228</v>
      </c>
      <c r="Z2373" t="s">
        <v>229</v>
      </c>
    </row>
    <row r="2374" spans="1:33">
      <c r="A2374" t="s">
        <v>3192</v>
      </c>
      <c r="B2374">
        <v>3124111</v>
      </c>
      <c r="C2374" t="s">
        <v>3190</v>
      </c>
      <c r="D2374" t="s">
        <v>3191</v>
      </c>
      <c r="E2374" t="s">
        <v>242</v>
      </c>
      <c r="F2374">
        <v>23</v>
      </c>
      <c r="G2374" t="s">
        <v>227</v>
      </c>
      <c r="H2374">
        <v>16291</v>
      </c>
      <c r="I2374" t="s">
        <v>3175</v>
      </c>
      <c r="J2374" t="s">
        <v>3176</v>
      </c>
      <c r="K2374" t="s">
        <v>3175</v>
      </c>
      <c r="L2374">
        <v>19700116</v>
      </c>
      <c r="M2374" t="s">
        <v>3192</v>
      </c>
      <c r="N2374">
        <v>230338</v>
      </c>
      <c r="Q2374" t="s">
        <v>248</v>
      </c>
      <c r="S2374" t="s">
        <v>249</v>
      </c>
      <c r="T2374" t="s">
        <v>3193</v>
      </c>
      <c r="U2374" t="s">
        <v>227</v>
      </c>
      <c r="V2374" t="s">
        <v>3194</v>
      </c>
      <c r="X2374" t="s">
        <v>228</v>
      </c>
      <c r="Y2374" t="s">
        <v>3195</v>
      </c>
      <c r="Z2374" t="s">
        <v>680</v>
      </c>
    </row>
    <row r="2375" spans="1:33">
      <c r="A2375" t="s">
        <v>3198</v>
      </c>
      <c r="B2375">
        <v>3124010</v>
      </c>
      <c r="C2375" t="s">
        <v>3196</v>
      </c>
      <c r="D2375" t="s">
        <v>3197</v>
      </c>
      <c r="E2375" t="s">
        <v>242</v>
      </c>
      <c r="F2375">
        <v>23</v>
      </c>
      <c r="G2375" t="s">
        <v>227</v>
      </c>
      <c r="H2375">
        <v>16291</v>
      </c>
      <c r="I2375" t="s">
        <v>3175</v>
      </c>
      <c r="J2375" t="s">
        <v>3176</v>
      </c>
      <c r="K2375" t="s">
        <v>3175</v>
      </c>
      <c r="L2375">
        <v>19731108</v>
      </c>
      <c r="M2375" t="s">
        <v>3198</v>
      </c>
      <c r="N2375">
        <v>230338</v>
      </c>
      <c r="Q2375" t="s">
        <v>248</v>
      </c>
      <c r="S2375" t="s">
        <v>249</v>
      </c>
      <c r="T2375" t="s">
        <v>3199</v>
      </c>
      <c r="U2375" t="s">
        <v>227</v>
      </c>
      <c r="V2375" t="s">
        <v>3200</v>
      </c>
      <c r="X2375" t="s">
        <v>228</v>
      </c>
      <c r="Y2375" t="s">
        <v>3201</v>
      </c>
      <c r="Z2375" t="s">
        <v>680</v>
      </c>
    </row>
    <row r="2376" spans="1:33">
      <c r="A2376" t="s">
        <v>3204</v>
      </c>
      <c r="B2376">
        <v>24749935</v>
      </c>
      <c r="C2376" t="s">
        <v>3202</v>
      </c>
      <c r="D2376" t="s">
        <v>3203</v>
      </c>
      <c r="E2376" t="s">
        <v>242</v>
      </c>
      <c r="F2376">
        <v>23</v>
      </c>
      <c r="G2376" t="s">
        <v>227</v>
      </c>
      <c r="H2376">
        <v>16291</v>
      </c>
      <c r="I2376" t="s">
        <v>3175</v>
      </c>
      <c r="J2376" t="s">
        <v>3176</v>
      </c>
      <c r="K2376" t="s">
        <v>3175</v>
      </c>
      <c r="L2376">
        <v>19740319</v>
      </c>
      <c r="M2376" t="s">
        <v>3204</v>
      </c>
      <c r="N2376">
        <v>230338</v>
      </c>
      <c r="Q2376" t="s">
        <v>248</v>
      </c>
      <c r="S2376" t="s">
        <v>249</v>
      </c>
      <c r="T2376" t="s">
        <v>3205</v>
      </c>
      <c r="U2376" t="s">
        <v>227</v>
      </c>
      <c r="V2376" t="s">
        <v>3206</v>
      </c>
      <c r="W2376" t="s">
        <v>3207</v>
      </c>
      <c r="X2376" t="s">
        <v>228</v>
      </c>
      <c r="Z2376" t="s">
        <v>229</v>
      </c>
      <c r="AB2376" t="s">
        <v>548</v>
      </c>
      <c r="AD2376" t="s">
        <v>548</v>
      </c>
      <c r="AG2376" t="s">
        <v>253</v>
      </c>
    </row>
    <row r="2377" spans="1:33">
      <c r="A2377" t="s">
        <v>3211</v>
      </c>
      <c r="B2377">
        <v>85598237</v>
      </c>
      <c r="C2377" t="s">
        <v>3208</v>
      </c>
      <c r="D2377" t="s">
        <v>3209</v>
      </c>
      <c r="E2377" t="s">
        <v>262</v>
      </c>
      <c r="F2377">
        <v>23</v>
      </c>
      <c r="G2377" t="s">
        <v>227</v>
      </c>
      <c r="H2377">
        <v>30357</v>
      </c>
      <c r="I2377" t="s">
        <v>3210</v>
      </c>
      <c r="J2377" t="s">
        <v>3210</v>
      </c>
      <c r="K2377" t="s">
        <v>3210</v>
      </c>
      <c r="L2377">
        <v>19670519</v>
      </c>
      <c r="M2377" t="s">
        <v>3211</v>
      </c>
      <c r="N2377">
        <v>230435</v>
      </c>
      <c r="Q2377" t="s">
        <v>248</v>
      </c>
      <c r="S2377" t="s">
        <v>249</v>
      </c>
      <c r="T2377" t="s">
        <v>3212</v>
      </c>
      <c r="U2377" t="s">
        <v>227</v>
      </c>
      <c r="V2377" t="s">
        <v>3213</v>
      </c>
      <c r="X2377" t="s">
        <v>228</v>
      </c>
      <c r="Z2377" t="s">
        <v>229</v>
      </c>
      <c r="AG2377" t="s">
        <v>253</v>
      </c>
    </row>
    <row r="2378" spans="1:33">
      <c r="A2378" t="s">
        <v>3216</v>
      </c>
      <c r="B2378">
        <v>72970227</v>
      </c>
      <c r="C2378" t="s">
        <v>3214</v>
      </c>
      <c r="D2378" t="s">
        <v>3215</v>
      </c>
      <c r="E2378" t="s">
        <v>242</v>
      </c>
      <c r="F2378">
        <v>23</v>
      </c>
      <c r="G2378" t="s">
        <v>227</v>
      </c>
      <c r="H2378">
        <v>30357</v>
      </c>
      <c r="I2378" t="s">
        <v>3210</v>
      </c>
      <c r="J2378" t="s">
        <v>3210</v>
      </c>
      <c r="K2378" t="s">
        <v>3210</v>
      </c>
      <c r="L2378">
        <v>19770521</v>
      </c>
      <c r="M2378" t="s">
        <v>3216</v>
      </c>
      <c r="N2378">
        <v>230435</v>
      </c>
      <c r="Q2378" t="s">
        <v>248</v>
      </c>
      <c r="S2378" t="s">
        <v>249</v>
      </c>
      <c r="T2378" t="s">
        <v>3217</v>
      </c>
      <c r="U2378" t="s">
        <v>227</v>
      </c>
      <c r="V2378" t="s">
        <v>3218</v>
      </c>
      <c r="X2378" t="s">
        <v>228</v>
      </c>
      <c r="Z2378" t="s">
        <v>229</v>
      </c>
      <c r="AG2378" t="s">
        <v>253</v>
      </c>
    </row>
    <row r="2379" spans="1:33">
      <c r="A2379" t="s">
        <v>3221</v>
      </c>
      <c r="B2379">
        <v>65085226</v>
      </c>
      <c r="C2379" t="s">
        <v>3219</v>
      </c>
      <c r="D2379" t="s">
        <v>3220</v>
      </c>
      <c r="E2379" t="s">
        <v>242</v>
      </c>
      <c r="F2379">
        <v>23</v>
      </c>
      <c r="G2379" t="s">
        <v>227</v>
      </c>
      <c r="H2379">
        <v>30357</v>
      </c>
      <c r="I2379" t="s">
        <v>3210</v>
      </c>
      <c r="J2379" t="s">
        <v>3210</v>
      </c>
      <c r="K2379" t="s">
        <v>3210</v>
      </c>
      <c r="L2379">
        <v>19591217</v>
      </c>
      <c r="M2379" t="s">
        <v>3221</v>
      </c>
      <c r="N2379">
        <v>230435</v>
      </c>
      <c r="Q2379" t="s">
        <v>248</v>
      </c>
      <c r="S2379" t="s">
        <v>249</v>
      </c>
      <c r="T2379" t="s">
        <v>3222</v>
      </c>
      <c r="U2379" t="s">
        <v>227</v>
      </c>
      <c r="V2379" t="s">
        <v>3223</v>
      </c>
      <c r="X2379" t="s">
        <v>228</v>
      </c>
      <c r="Z2379" t="s">
        <v>229</v>
      </c>
      <c r="AG2379" t="s">
        <v>253</v>
      </c>
    </row>
    <row r="2380" spans="1:33">
      <c r="A2380" t="s">
        <v>3226</v>
      </c>
      <c r="B2380">
        <v>96810428</v>
      </c>
      <c r="C2380" t="s">
        <v>3224</v>
      </c>
      <c r="D2380" t="s">
        <v>3225</v>
      </c>
      <c r="E2380" t="s">
        <v>262</v>
      </c>
      <c r="F2380">
        <v>23</v>
      </c>
      <c r="G2380" t="s">
        <v>227</v>
      </c>
      <c r="H2380">
        <v>30357</v>
      </c>
      <c r="I2380" t="s">
        <v>3210</v>
      </c>
      <c r="J2380" t="s">
        <v>3210</v>
      </c>
      <c r="K2380" t="s">
        <v>3210</v>
      </c>
      <c r="L2380">
        <v>19610707</v>
      </c>
      <c r="M2380" t="s">
        <v>3226</v>
      </c>
      <c r="N2380">
        <v>230435</v>
      </c>
      <c r="Q2380" t="s">
        <v>248</v>
      </c>
      <c r="S2380" t="s">
        <v>249</v>
      </c>
      <c r="T2380" t="s">
        <v>3227</v>
      </c>
      <c r="U2380" t="s">
        <v>227</v>
      </c>
      <c r="V2380" t="s">
        <v>3228</v>
      </c>
      <c r="W2380" t="s">
        <v>3229</v>
      </c>
      <c r="X2380" t="s">
        <v>228</v>
      </c>
      <c r="Z2380" t="s">
        <v>229</v>
      </c>
      <c r="AG2380" t="s">
        <v>253</v>
      </c>
    </row>
    <row r="2381" spans="1:33">
      <c r="A2381" t="s">
        <v>3232</v>
      </c>
      <c r="B2381">
        <v>85598035</v>
      </c>
      <c r="C2381" t="s">
        <v>3230</v>
      </c>
      <c r="D2381" t="s">
        <v>3231</v>
      </c>
      <c r="E2381" t="s">
        <v>262</v>
      </c>
      <c r="F2381">
        <v>23</v>
      </c>
      <c r="G2381" t="s">
        <v>227</v>
      </c>
      <c r="H2381">
        <v>30357</v>
      </c>
      <c r="I2381" t="s">
        <v>3210</v>
      </c>
      <c r="J2381" t="s">
        <v>3210</v>
      </c>
      <c r="K2381" t="s">
        <v>3210</v>
      </c>
      <c r="L2381">
        <v>19740704</v>
      </c>
      <c r="M2381" t="s">
        <v>3232</v>
      </c>
      <c r="N2381">
        <v>230435</v>
      </c>
      <c r="Q2381" t="s">
        <v>248</v>
      </c>
      <c r="S2381" t="s">
        <v>249</v>
      </c>
      <c r="T2381" t="s">
        <v>3233</v>
      </c>
      <c r="U2381" t="s">
        <v>265</v>
      </c>
      <c r="V2381" t="s">
        <v>3234</v>
      </c>
      <c r="X2381" t="s">
        <v>228</v>
      </c>
      <c r="Z2381" t="s">
        <v>229</v>
      </c>
      <c r="AG2381" t="s">
        <v>253</v>
      </c>
    </row>
    <row r="2382" spans="1:33">
      <c r="A2382" t="s">
        <v>3237</v>
      </c>
      <c r="B2382">
        <v>33887433</v>
      </c>
      <c r="C2382" t="s">
        <v>3235</v>
      </c>
      <c r="D2382" t="s">
        <v>3236</v>
      </c>
      <c r="E2382" t="s">
        <v>262</v>
      </c>
      <c r="F2382">
        <v>23</v>
      </c>
      <c r="G2382" t="s">
        <v>227</v>
      </c>
      <c r="H2382">
        <v>30357</v>
      </c>
      <c r="I2382" t="s">
        <v>3210</v>
      </c>
      <c r="J2382" t="s">
        <v>3210</v>
      </c>
      <c r="K2382" t="s">
        <v>3210</v>
      </c>
      <c r="L2382">
        <v>19640610</v>
      </c>
      <c r="M2382" t="s">
        <v>3237</v>
      </c>
      <c r="N2382">
        <v>230435</v>
      </c>
      <c r="Q2382" t="s">
        <v>248</v>
      </c>
      <c r="S2382" t="s">
        <v>249</v>
      </c>
      <c r="T2382" t="s">
        <v>3238</v>
      </c>
      <c r="U2382" t="s">
        <v>227</v>
      </c>
      <c r="V2382" t="s">
        <v>3239</v>
      </c>
      <c r="X2382" t="s">
        <v>228</v>
      </c>
      <c r="Z2382" t="s">
        <v>229</v>
      </c>
      <c r="AG2382" t="s">
        <v>253</v>
      </c>
    </row>
    <row r="2383" spans="1:33">
      <c r="A2383" t="s">
        <v>3242</v>
      </c>
      <c r="B2383">
        <v>45965534</v>
      </c>
      <c r="C2383" t="s">
        <v>3240</v>
      </c>
      <c r="D2383" t="s">
        <v>3241</v>
      </c>
      <c r="E2383" t="s">
        <v>242</v>
      </c>
      <c r="F2383">
        <v>23</v>
      </c>
      <c r="G2383" t="s">
        <v>227</v>
      </c>
      <c r="H2383">
        <v>30357</v>
      </c>
      <c r="I2383" t="s">
        <v>3210</v>
      </c>
      <c r="J2383" t="s">
        <v>3210</v>
      </c>
      <c r="K2383" t="s">
        <v>3210</v>
      </c>
      <c r="L2383">
        <v>19720515</v>
      </c>
      <c r="M2383" t="s">
        <v>3242</v>
      </c>
      <c r="N2383">
        <v>230435</v>
      </c>
      <c r="Q2383" t="s">
        <v>248</v>
      </c>
      <c r="S2383" t="s">
        <v>249</v>
      </c>
      <c r="T2383" t="s">
        <v>3243</v>
      </c>
      <c r="U2383" t="s">
        <v>227</v>
      </c>
      <c r="V2383" t="s">
        <v>3244</v>
      </c>
      <c r="W2383" t="s">
        <v>3245</v>
      </c>
      <c r="X2383" t="s">
        <v>228</v>
      </c>
      <c r="Z2383" t="s">
        <v>229</v>
      </c>
      <c r="AG2383" t="s">
        <v>253</v>
      </c>
    </row>
    <row r="2384" spans="1:33">
      <c r="A2384" t="s">
        <v>3248</v>
      </c>
      <c r="B2384">
        <v>62206420</v>
      </c>
      <c r="C2384" t="s">
        <v>3246</v>
      </c>
      <c r="D2384" t="s">
        <v>3247</v>
      </c>
      <c r="E2384" t="s">
        <v>242</v>
      </c>
      <c r="F2384">
        <v>23</v>
      </c>
      <c r="G2384" t="s">
        <v>227</v>
      </c>
      <c r="H2384">
        <v>30357</v>
      </c>
      <c r="I2384" t="s">
        <v>3210</v>
      </c>
      <c r="J2384" t="s">
        <v>3210</v>
      </c>
      <c r="K2384" t="s">
        <v>3210</v>
      </c>
      <c r="L2384">
        <v>19661113</v>
      </c>
      <c r="M2384" t="s">
        <v>3248</v>
      </c>
      <c r="N2384">
        <v>230435</v>
      </c>
      <c r="Q2384" t="s">
        <v>248</v>
      </c>
      <c r="S2384" t="s">
        <v>249</v>
      </c>
      <c r="T2384" t="s">
        <v>3249</v>
      </c>
      <c r="U2384" t="s">
        <v>265</v>
      </c>
      <c r="V2384" t="s">
        <v>3250</v>
      </c>
      <c r="X2384" t="s">
        <v>228</v>
      </c>
      <c r="Z2384" t="s">
        <v>229</v>
      </c>
      <c r="AG2384" t="s">
        <v>253</v>
      </c>
    </row>
    <row r="2385" spans="1:33">
      <c r="A2385" t="s">
        <v>3253</v>
      </c>
      <c r="B2385">
        <v>3198930</v>
      </c>
      <c r="C2385" t="s">
        <v>3251</v>
      </c>
      <c r="D2385" t="s">
        <v>3252</v>
      </c>
      <c r="E2385" t="s">
        <v>242</v>
      </c>
      <c r="F2385">
        <v>23</v>
      </c>
      <c r="G2385" t="s">
        <v>227</v>
      </c>
      <c r="H2385">
        <v>30357</v>
      </c>
      <c r="I2385" t="s">
        <v>3210</v>
      </c>
      <c r="J2385" t="s">
        <v>3210</v>
      </c>
      <c r="K2385" t="s">
        <v>3210</v>
      </c>
      <c r="L2385">
        <v>19620219</v>
      </c>
      <c r="M2385" t="s">
        <v>3253</v>
      </c>
      <c r="N2385">
        <v>230435</v>
      </c>
      <c r="Q2385" t="s">
        <v>248</v>
      </c>
      <c r="S2385" t="s">
        <v>249</v>
      </c>
      <c r="T2385" t="s">
        <v>3254</v>
      </c>
      <c r="U2385" t="s">
        <v>265</v>
      </c>
      <c r="V2385" t="s">
        <v>3255</v>
      </c>
      <c r="X2385" t="s">
        <v>228</v>
      </c>
      <c r="Z2385" t="s">
        <v>229</v>
      </c>
      <c r="AG2385" t="s">
        <v>253</v>
      </c>
    </row>
    <row r="2386" spans="1:33">
      <c r="A2386" t="s">
        <v>3258</v>
      </c>
      <c r="B2386">
        <v>3199022</v>
      </c>
      <c r="C2386" t="s">
        <v>3256</v>
      </c>
      <c r="D2386" t="s">
        <v>3257</v>
      </c>
      <c r="E2386" t="s">
        <v>262</v>
      </c>
      <c r="F2386">
        <v>23</v>
      </c>
      <c r="G2386" t="s">
        <v>227</v>
      </c>
      <c r="H2386">
        <v>30357</v>
      </c>
      <c r="I2386" t="s">
        <v>3210</v>
      </c>
      <c r="J2386" t="s">
        <v>3210</v>
      </c>
      <c r="K2386" t="s">
        <v>3210</v>
      </c>
      <c r="L2386">
        <v>19610901</v>
      </c>
      <c r="M2386" t="s">
        <v>3258</v>
      </c>
      <c r="N2386">
        <v>230435</v>
      </c>
      <c r="Q2386" t="s">
        <v>248</v>
      </c>
      <c r="S2386" t="s">
        <v>249</v>
      </c>
      <c r="T2386" t="s">
        <v>3259</v>
      </c>
      <c r="U2386" t="s">
        <v>265</v>
      </c>
      <c r="V2386" t="s">
        <v>3260</v>
      </c>
      <c r="X2386" t="s">
        <v>228</v>
      </c>
      <c r="Z2386" t="s">
        <v>229</v>
      </c>
      <c r="AG2386" t="s">
        <v>253</v>
      </c>
    </row>
    <row r="2387" spans="1:33">
      <c r="A2387" t="s">
        <v>3263</v>
      </c>
      <c r="B2387">
        <v>72797133</v>
      </c>
      <c r="C2387" t="s">
        <v>3261</v>
      </c>
      <c r="D2387" t="s">
        <v>3262</v>
      </c>
      <c r="E2387" t="s">
        <v>242</v>
      </c>
      <c r="F2387">
        <v>23</v>
      </c>
      <c r="G2387" t="s">
        <v>227</v>
      </c>
      <c r="H2387">
        <v>30357</v>
      </c>
      <c r="I2387" t="s">
        <v>3210</v>
      </c>
      <c r="J2387" t="s">
        <v>3210</v>
      </c>
      <c r="K2387" t="s">
        <v>3210</v>
      </c>
      <c r="L2387">
        <v>19680612</v>
      </c>
      <c r="M2387" t="s">
        <v>3263</v>
      </c>
      <c r="N2387">
        <v>230435</v>
      </c>
      <c r="Q2387" t="s">
        <v>248</v>
      </c>
      <c r="S2387" t="s">
        <v>249</v>
      </c>
      <c r="T2387" t="s">
        <v>3264</v>
      </c>
      <c r="U2387" t="s">
        <v>227</v>
      </c>
      <c r="V2387" t="s">
        <v>3265</v>
      </c>
      <c r="X2387" t="s">
        <v>228</v>
      </c>
      <c r="Z2387" t="s">
        <v>229</v>
      </c>
      <c r="AG2387" t="s">
        <v>253</v>
      </c>
    </row>
    <row r="2388" spans="1:33">
      <c r="A2388" t="s">
        <v>3268</v>
      </c>
      <c r="B2388">
        <v>85597539</v>
      </c>
      <c r="C2388" t="s">
        <v>3266</v>
      </c>
      <c r="D2388" t="s">
        <v>3267</v>
      </c>
      <c r="E2388" t="s">
        <v>262</v>
      </c>
      <c r="F2388">
        <v>23</v>
      </c>
      <c r="G2388" t="s">
        <v>227</v>
      </c>
      <c r="H2388">
        <v>30357</v>
      </c>
      <c r="I2388" t="s">
        <v>3210</v>
      </c>
      <c r="J2388" t="s">
        <v>3210</v>
      </c>
      <c r="K2388" t="s">
        <v>3210</v>
      </c>
      <c r="L2388">
        <v>19640925</v>
      </c>
      <c r="M2388" t="s">
        <v>3268</v>
      </c>
      <c r="N2388">
        <v>230435</v>
      </c>
      <c r="Q2388" t="s">
        <v>248</v>
      </c>
      <c r="S2388" t="s">
        <v>249</v>
      </c>
      <c r="T2388" t="s">
        <v>3264</v>
      </c>
      <c r="U2388" t="s">
        <v>227</v>
      </c>
      <c r="V2388" t="s">
        <v>3269</v>
      </c>
      <c r="X2388" t="s">
        <v>228</v>
      </c>
      <c r="Z2388" t="s">
        <v>229</v>
      </c>
      <c r="AG2388" t="s">
        <v>253</v>
      </c>
    </row>
    <row r="2389" spans="1:33">
      <c r="A2389" t="s">
        <v>3272</v>
      </c>
      <c r="B2389">
        <v>35181624</v>
      </c>
      <c r="C2389" t="s">
        <v>3270</v>
      </c>
      <c r="D2389" t="s">
        <v>3271</v>
      </c>
      <c r="E2389" t="s">
        <v>242</v>
      </c>
      <c r="F2389">
        <v>23</v>
      </c>
      <c r="G2389" t="s">
        <v>227</v>
      </c>
      <c r="H2389">
        <v>30357</v>
      </c>
      <c r="I2389" t="s">
        <v>3210</v>
      </c>
      <c r="J2389" t="s">
        <v>3210</v>
      </c>
      <c r="K2389" t="s">
        <v>3210</v>
      </c>
      <c r="L2389">
        <v>19800215</v>
      </c>
      <c r="M2389" t="s">
        <v>3272</v>
      </c>
      <c r="N2389">
        <v>230435</v>
      </c>
      <c r="Q2389" t="s">
        <v>248</v>
      </c>
      <c r="S2389" t="s">
        <v>249</v>
      </c>
      <c r="T2389" t="s">
        <v>3273</v>
      </c>
      <c r="U2389" t="s">
        <v>227</v>
      </c>
      <c r="V2389" t="s">
        <v>3274</v>
      </c>
      <c r="X2389" t="s">
        <v>228</v>
      </c>
      <c r="Z2389" t="s">
        <v>229</v>
      </c>
      <c r="AG2389" t="s">
        <v>253</v>
      </c>
    </row>
    <row r="2390" spans="1:33">
      <c r="A2390" t="s">
        <v>3277</v>
      </c>
      <c r="B2390">
        <v>85597943</v>
      </c>
      <c r="C2390" t="s">
        <v>3275</v>
      </c>
      <c r="D2390" t="s">
        <v>3276</v>
      </c>
      <c r="E2390" t="s">
        <v>242</v>
      </c>
      <c r="F2390">
        <v>23</v>
      </c>
      <c r="G2390" t="s">
        <v>227</v>
      </c>
      <c r="H2390">
        <v>30357</v>
      </c>
      <c r="I2390" t="s">
        <v>3210</v>
      </c>
      <c r="J2390" t="s">
        <v>3210</v>
      </c>
      <c r="K2390" t="s">
        <v>3210</v>
      </c>
      <c r="L2390">
        <v>19691110</v>
      </c>
      <c r="M2390" t="s">
        <v>3277</v>
      </c>
      <c r="N2390">
        <v>230435</v>
      </c>
      <c r="Q2390" t="s">
        <v>248</v>
      </c>
      <c r="S2390" t="s">
        <v>249</v>
      </c>
      <c r="T2390" t="s">
        <v>3278</v>
      </c>
      <c r="U2390" t="s">
        <v>265</v>
      </c>
      <c r="V2390" t="s">
        <v>3279</v>
      </c>
      <c r="X2390" t="s">
        <v>228</v>
      </c>
      <c r="Z2390" t="s">
        <v>229</v>
      </c>
      <c r="AG2390" t="s">
        <v>253</v>
      </c>
    </row>
    <row r="2391" spans="1:33">
      <c r="A2391" t="s">
        <v>3284</v>
      </c>
      <c r="B2391">
        <v>3015716</v>
      </c>
      <c r="C2391" t="s">
        <v>3280</v>
      </c>
      <c r="D2391" t="s">
        <v>3281</v>
      </c>
      <c r="E2391" t="s">
        <v>242</v>
      </c>
      <c r="F2391">
        <v>23</v>
      </c>
      <c r="G2391" t="s">
        <v>227</v>
      </c>
      <c r="H2391">
        <v>19094</v>
      </c>
      <c r="I2391" t="s">
        <v>3282</v>
      </c>
      <c r="J2391" t="s">
        <v>3283</v>
      </c>
      <c r="K2391" t="s">
        <v>3282</v>
      </c>
      <c r="L2391">
        <v>19810428</v>
      </c>
      <c r="M2391" t="s">
        <v>3284</v>
      </c>
      <c r="N2391">
        <v>230198</v>
      </c>
      <c r="O2391" t="s">
        <v>247</v>
      </c>
      <c r="Q2391" t="s">
        <v>248</v>
      </c>
      <c r="S2391" t="s">
        <v>249</v>
      </c>
      <c r="T2391" t="s">
        <v>3285</v>
      </c>
      <c r="U2391" t="s">
        <v>227</v>
      </c>
      <c r="V2391" t="s">
        <v>3286</v>
      </c>
      <c r="X2391" t="s">
        <v>267</v>
      </c>
      <c r="Z2391" t="s">
        <v>229</v>
      </c>
      <c r="AB2391" t="s">
        <v>227</v>
      </c>
      <c r="AG2391" t="s">
        <v>253</v>
      </c>
    </row>
    <row r="2392" spans="1:33">
      <c r="A2392" t="s">
        <v>3289</v>
      </c>
      <c r="B2392">
        <v>3015514</v>
      </c>
      <c r="C2392" t="s">
        <v>3287</v>
      </c>
      <c r="D2392" t="s">
        <v>3288</v>
      </c>
      <c r="E2392" t="s">
        <v>242</v>
      </c>
      <c r="F2392">
        <v>23</v>
      </c>
      <c r="G2392" t="s">
        <v>227</v>
      </c>
      <c r="H2392">
        <v>19094</v>
      </c>
      <c r="I2392" t="s">
        <v>3282</v>
      </c>
      <c r="J2392" t="s">
        <v>3283</v>
      </c>
      <c r="K2392" t="s">
        <v>3282</v>
      </c>
      <c r="L2392">
        <v>19770627</v>
      </c>
      <c r="M2392" t="s">
        <v>3289</v>
      </c>
      <c r="N2392">
        <v>230198</v>
      </c>
      <c r="O2392" t="s">
        <v>247</v>
      </c>
      <c r="Q2392" t="s">
        <v>248</v>
      </c>
      <c r="S2392" t="s">
        <v>249</v>
      </c>
      <c r="T2392" t="s">
        <v>3290</v>
      </c>
      <c r="U2392" t="s">
        <v>227</v>
      </c>
      <c r="V2392" t="s">
        <v>3291</v>
      </c>
      <c r="X2392" t="s">
        <v>267</v>
      </c>
      <c r="Z2392" t="s">
        <v>229</v>
      </c>
      <c r="AG2392" t="s">
        <v>253</v>
      </c>
    </row>
    <row r="2393" spans="1:33">
      <c r="A2393" t="s">
        <v>3294</v>
      </c>
      <c r="B2393">
        <v>3015817</v>
      </c>
      <c r="C2393" t="s">
        <v>3292</v>
      </c>
      <c r="D2393" t="s">
        <v>3293</v>
      </c>
      <c r="E2393" t="s">
        <v>242</v>
      </c>
      <c r="F2393">
        <v>23</v>
      </c>
      <c r="G2393" t="s">
        <v>227</v>
      </c>
      <c r="H2393">
        <v>19094</v>
      </c>
      <c r="I2393" t="s">
        <v>3282</v>
      </c>
      <c r="J2393" t="s">
        <v>3283</v>
      </c>
      <c r="K2393" t="s">
        <v>3282</v>
      </c>
      <c r="L2393">
        <v>19750611</v>
      </c>
      <c r="M2393" t="s">
        <v>3294</v>
      </c>
      <c r="N2393">
        <v>230198</v>
      </c>
      <c r="O2393" t="s">
        <v>247</v>
      </c>
      <c r="Q2393" t="s">
        <v>248</v>
      </c>
      <c r="S2393" t="s">
        <v>249</v>
      </c>
      <c r="T2393" t="s">
        <v>3295</v>
      </c>
      <c r="U2393" t="s">
        <v>227</v>
      </c>
      <c r="V2393" t="s">
        <v>3296</v>
      </c>
      <c r="X2393" t="s">
        <v>267</v>
      </c>
      <c r="Z2393" t="s">
        <v>229</v>
      </c>
      <c r="AB2393" t="s">
        <v>844</v>
      </c>
      <c r="AG2393" t="s">
        <v>253</v>
      </c>
    </row>
    <row r="2394" spans="1:33">
      <c r="A2394" t="s">
        <v>3299</v>
      </c>
      <c r="B2394">
        <v>3015615</v>
      </c>
      <c r="C2394" t="s">
        <v>3297</v>
      </c>
      <c r="D2394" t="s">
        <v>3298</v>
      </c>
      <c r="E2394" t="s">
        <v>242</v>
      </c>
      <c r="F2394">
        <v>23</v>
      </c>
      <c r="G2394" t="s">
        <v>227</v>
      </c>
      <c r="H2394">
        <v>19094</v>
      </c>
      <c r="I2394" t="s">
        <v>3282</v>
      </c>
      <c r="J2394" t="s">
        <v>3283</v>
      </c>
      <c r="K2394" t="s">
        <v>3282</v>
      </c>
      <c r="L2394">
        <v>19760621</v>
      </c>
      <c r="M2394" t="s">
        <v>3299</v>
      </c>
      <c r="N2394">
        <v>230198</v>
      </c>
      <c r="O2394" t="s">
        <v>247</v>
      </c>
      <c r="Q2394" t="s">
        <v>248</v>
      </c>
      <c r="S2394" t="s">
        <v>249</v>
      </c>
      <c r="T2394" t="s">
        <v>3300</v>
      </c>
      <c r="U2394" t="s">
        <v>227</v>
      </c>
      <c r="V2394" t="s">
        <v>3301</v>
      </c>
      <c r="X2394" t="s">
        <v>267</v>
      </c>
      <c r="Z2394" t="s">
        <v>229</v>
      </c>
      <c r="AB2394" t="s">
        <v>227</v>
      </c>
      <c r="AG2394" t="s">
        <v>253</v>
      </c>
    </row>
    <row r="2395" spans="1:33">
      <c r="A2395" t="s">
        <v>3304</v>
      </c>
      <c r="B2395">
        <v>3015312</v>
      </c>
      <c r="C2395" t="s">
        <v>3302</v>
      </c>
      <c r="D2395" t="s">
        <v>3303</v>
      </c>
      <c r="E2395" t="s">
        <v>242</v>
      </c>
      <c r="F2395">
        <v>23</v>
      </c>
      <c r="G2395" t="s">
        <v>227</v>
      </c>
      <c r="H2395">
        <v>19094</v>
      </c>
      <c r="I2395" t="s">
        <v>3282</v>
      </c>
      <c r="J2395" t="s">
        <v>3283</v>
      </c>
      <c r="K2395" t="s">
        <v>3282</v>
      </c>
      <c r="L2395">
        <v>19501209</v>
      </c>
      <c r="M2395" t="s">
        <v>3304</v>
      </c>
      <c r="N2395">
        <v>230198</v>
      </c>
      <c r="O2395" t="s">
        <v>247</v>
      </c>
      <c r="Q2395" t="s">
        <v>248</v>
      </c>
      <c r="S2395" t="s">
        <v>249</v>
      </c>
      <c r="T2395" t="s">
        <v>3305</v>
      </c>
      <c r="U2395" t="s">
        <v>227</v>
      </c>
      <c r="V2395" t="s">
        <v>3306</v>
      </c>
      <c r="X2395" t="s">
        <v>343</v>
      </c>
      <c r="Z2395" t="s">
        <v>229</v>
      </c>
      <c r="AB2395" t="s">
        <v>227</v>
      </c>
      <c r="AG2395" t="s">
        <v>253</v>
      </c>
    </row>
    <row r="2396" spans="1:33">
      <c r="A2396" t="s">
        <v>3311</v>
      </c>
      <c r="B2396">
        <v>2999231</v>
      </c>
      <c r="C2396" t="s">
        <v>3307</v>
      </c>
      <c r="D2396" t="s">
        <v>3308</v>
      </c>
      <c r="E2396" t="s">
        <v>242</v>
      </c>
      <c r="F2396">
        <v>23</v>
      </c>
      <c r="G2396" t="s">
        <v>227</v>
      </c>
      <c r="H2396">
        <v>19086</v>
      </c>
      <c r="I2396" t="s">
        <v>3309</v>
      </c>
      <c r="J2396" t="s">
        <v>3310</v>
      </c>
      <c r="K2396" t="s">
        <v>3309</v>
      </c>
      <c r="L2396">
        <v>19550325</v>
      </c>
      <c r="M2396" t="s">
        <v>3311</v>
      </c>
      <c r="N2396">
        <v>230139</v>
      </c>
      <c r="O2396" t="s">
        <v>3312</v>
      </c>
      <c r="Q2396" t="s">
        <v>248</v>
      </c>
      <c r="S2396" t="s">
        <v>249</v>
      </c>
      <c r="T2396" t="s">
        <v>3313</v>
      </c>
      <c r="U2396" t="s">
        <v>227</v>
      </c>
      <c r="V2396" t="s">
        <v>3314</v>
      </c>
      <c r="X2396" t="s">
        <v>349</v>
      </c>
      <c r="Z2396" t="s">
        <v>229</v>
      </c>
      <c r="AG2396" t="s">
        <v>253</v>
      </c>
    </row>
    <row r="2397" spans="1:33">
      <c r="A2397" t="s">
        <v>3317</v>
      </c>
      <c r="B2397">
        <v>39549737</v>
      </c>
      <c r="C2397" t="s">
        <v>3315</v>
      </c>
      <c r="D2397" t="s">
        <v>3316</v>
      </c>
      <c r="E2397" t="s">
        <v>242</v>
      </c>
      <c r="F2397">
        <v>23</v>
      </c>
      <c r="G2397" t="s">
        <v>227</v>
      </c>
      <c r="H2397">
        <v>19086</v>
      </c>
      <c r="I2397" t="s">
        <v>3309</v>
      </c>
      <c r="J2397" t="s">
        <v>3310</v>
      </c>
      <c r="K2397" t="s">
        <v>3309</v>
      </c>
      <c r="L2397">
        <v>19940905</v>
      </c>
      <c r="M2397" t="s">
        <v>3317</v>
      </c>
      <c r="N2397">
        <v>230139</v>
      </c>
      <c r="Q2397" t="s">
        <v>248</v>
      </c>
      <c r="S2397" t="s">
        <v>249</v>
      </c>
      <c r="T2397" t="s">
        <v>3318</v>
      </c>
      <c r="U2397" t="s">
        <v>227</v>
      </c>
      <c r="V2397" t="s">
        <v>3319</v>
      </c>
      <c r="X2397" t="s">
        <v>228</v>
      </c>
      <c r="Z2397" t="s">
        <v>229</v>
      </c>
      <c r="AC2397" t="s">
        <v>3320</v>
      </c>
      <c r="AG2397" t="s">
        <v>253</v>
      </c>
    </row>
    <row r="2398" spans="1:33">
      <c r="A2398" t="s">
        <v>3323</v>
      </c>
      <c r="B2398">
        <v>3109215</v>
      </c>
      <c r="C2398" t="s">
        <v>3321</v>
      </c>
      <c r="D2398" t="s">
        <v>3322</v>
      </c>
      <c r="E2398" t="s">
        <v>242</v>
      </c>
      <c r="F2398">
        <v>23</v>
      </c>
      <c r="G2398" t="s">
        <v>227</v>
      </c>
      <c r="H2398">
        <v>19086</v>
      </c>
      <c r="I2398" t="s">
        <v>3309</v>
      </c>
      <c r="J2398" t="s">
        <v>3310</v>
      </c>
      <c r="K2398" t="s">
        <v>3309</v>
      </c>
      <c r="L2398">
        <v>19850613</v>
      </c>
      <c r="M2398" t="s">
        <v>3323</v>
      </c>
      <c r="N2398">
        <v>230139</v>
      </c>
      <c r="Q2398" t="s">
        <v>248</v>
      </c>
      <c r="S2398" t="s">
        <v>249</v>
      </c>
      <c r="T2398" t="s">
        <v>3132</v>
      </c>
      <c r="U2398" t="s">
        <v>227</v>
      </c>
      <c r="V2398" t="s">
        <v>3324</v>
      </c>
      <c r="W2398" t="s">
        <v>3325</v>
      </c>
      <c r="X2398" t="s">
        <v>228</v>
      </c>
      <c r="Z2398" t="s">
        <v>229</v>
      </c>
      <c r="AG2398" t="s">
        <v>253</v>
      </c>
    </row>
    <row r="2399" spans="1:33">
      <c r="A2399" t="s">
        <v>3328</v>
      </c>
      <c r="B2399">
        <v>2999332</v>
      </c>
      <c r="C2399" t="s">
        <v>3326</v>
      </c>
      <c r="D2399" t="s">
        <v>3327</v>
      </c>
      <c r="E2399" t="s">
        <v>242</v>
      </c>
      <c r="F2399">
        <v>23</v>
      </c>
      <c r="G2399" t="s">
        <v>227</v>
      </c>
      <c r="H2399">
        <v>19086</v>
      </c>
      <c r="I2399" t="s">
        <v>3309</v>
      </c>
      <c r="J2399" t="s">
        <v>3310</v>
      </c>
      <c r="K2399" t="s">
        <v>3309</v>
      </c>
      <c r="L2399">
        <v>19620916</v>
      </c>
      <c r="M2399" t="s">
        <v>3328</v>
      </c>
      <c r="N2399">
        <v>230139</v>
      </c>
      <c r="O2399" t="s">
        <v>3312</v>
      </c>
      <c r="Q2399" t="s">
        <v>248</v>
      </c>
      <c r="S2399" t="s">
        <v>249</v>
      </c>
      <c r="T2399" t="s">
        <v>3329</v>
      </c>
      <c r="U2399" t="s">
        <v>227</v>
      </c>
      <c r="V2399" t="s">
        <v>3330</v>
      </c>
      <c r="X2399" t="s">
        <v>349</v>
      </c>
      <c r="Z2399" t="s">
        <v>229</v>
      </c>
      <c r="AG2399" t="s">
        <v>253</v>
      </c>
    </row>
    <row r="2400" spans="1:33">
      <c r="A2400" t="s">
        <v>3333</v>
      </c>
      <c r="B2400">
        <v>2999433</v>
      </c>
      <c r="C2400" t="s">
        <v>3331</v>
      </c>
      <c r="D2400" t="s">
        <v>3332</v>
      </c>
      <c r="E2400" t="s">
        <v>242</v>
      </c>
      <c r="F2400">
        <v>23</v>
      </c>
      <c r="G2400" t="s">
        <v>227</v>
      </c>
      <c r="H2400">
        <v>19086</v>
      </c>
      <c r="I2400" t="s">
        <v>3309</v>
      </c>
      <c r="J2400" t="s">
        <v>3310</v>
      </c>
      <c r="K2400" t="s">
        <v>3309</v>
      </c>
      <c r="L2400">
        <v>19830916</v>
      </c>
      <c r="M2400" t="s">
        <v>3333</v>
      </c>
      <c r="N2400">
        <v>230139</v>
      </c>
      <c r="Q2400" t="s">
        <v>248</v>
      </c>
      <c r="S2400" t="s">
        <v>249</v>
      </c>
      <c r="T2400" t="s">
        <v>3212</v>
      </c>
      <c r="U2400" t="s">
        <v>227</v>
      </c>
      <c r="V2400" t="s">
        <v>3334</v>
      </c>
      <c r="X2400" t="s">
        <v>228</v>
      </c>
      <c r="Z2400" t="s">
        <v>229</v>
      </c>
    </row>
    <row r="2401" spans="1:35">
      <c r="A2401" t="s">
        <v>3337</v>
      </c>
      <c r="B2401">
        <v>2999635</v>
      </c>
      <c r="C2401" t="s">
        <v>3335</v>
      </c>
      <c r="D2401" t="s">
        <v>3336</v>
      </c>
      <c r="E2401" t="s">
        <v>242</v>
      </c>
      <c r="F2401">
        <v>23</v>
      </c>
      <c r="G2401" t="s">
        <v>227</v>
      </c>
      <c r="H2401">
        <v>19086</v>
      </c>
      <c r="I2401" t="s">
        <v>3309</v>
      </c>
      <c r="J2401" t="s">
        <v>3310</v>
      </c>
      <c r="K2401" t="s">
        <v>3309</v>
      </c>
      <c r="L2401">
        <v>19771026</v>
      </c>
      <c r="M2401" t="s">
        <v>3337</v>
      </c>
      <c r="N2401">
        <v>230139</v>
      </c>
      <c r="Q2401" t="s">
        <v>248</v>
      </c>
      <c r="S2401" t="s">
        <v>249</v>
      </c>
      <c r="T2401" t="s">
        <v>3338</v>
      </c>
      <c r="U2401" t="s">
        <v>227</v>
      </c>
      <c r="V2401" t="s">
        <v>3339</v>
      </c>
      <c r="X2401" t="s">
        <v>228</v>
      </c>
      <c r="Y2401" t="s">
        <v>3340</v>
      </c>
      <c r="Z2401" t="s">
        <v>680</v>
      </c>
      <c r="AB2401" t="s">
        <v>227</v>
      </c>
      <c r="AD2401" t="s">
        <v>227</v>
      </c>
      <c r="AG2401" t="s">
        <v>253</v>
      </c>
    </row>
    <row r="2402" spans="1:35">
      <c r="A2402" t="s">
        <v>3345</v>
      </c>
      <c r="B2402">
        <v>72444627</v>
      </c>
      <c r="C2402" t="s">
        <v>3341</v>
      </c>
      <c r="D2402" t="s">
        <v>3342</v>
      </c>
      <c r="E2402" t="s">
        <v>262</v>
      </c>
      <c r="F2402">
        <v>23</v>
      </c>
      <c r="G2402" t="s">
        <v>227</v>
      </c>
      <c r="H2402">
        <v>30326</v>
      </c>
      <c r="I2402" t="s">
        <v>3343</v>
      </c>
      <c r="J2402" t="s">
        <v>3344</v>
      </c>
      <c r="K2402" t="s">
        <v>3343</v>
      </c>
      <c r="L2402">
        <v>19910131</v>
      </c>
      <c r="M2402" t="s">
        <v>3345</v>
      </c>
      <c r="N2402">
        <v>230437</v>
      </c>
      <c r="Q2402" t="s">
        <v>248</v>
      </c>
      <c r="S2402" t="s">
        <v>249</v>
      </c>
      <c r="T2402" t="s">
        <v>3338</v>
      </c>
      <c r="U2402" t="s">
        <v>227</v>
      </c>
      <c r="V2402" t="s">
        <v>3346</v>
      </c>
      <c r="X2402" t="s">
        <v>228</v>
      </c>
      <c r="Z2402" t="s">
        <v>229</v>
      </c>
      <c r="AC2402" t="s">
        <v>3347</v>
      </c>
      <c r="AG2402" t="s">
        <v>253</v>
      </c>
    </row>
    <row r="2403" spans="1:35">
      <c r="A2403" t="s">
        <v>3350</v>
      </c>
      <c r="B2403">
        <v>85435126</v>
      </c>
      <c r="C2403" t="s">
        <v>3348</v>
      </c>
      <c r="D2403" t="s">
        <v>3349</v>
      </c>
      <c r="E2403" t="s">
        <v>242</v>
      </c>
      <c r="F2403">
        <v>23</v>
      </c>
      <c r="G2403" t="s">
        <v>227</v>
      </c>
      <c r="H2403">
        <v>30326</v>
      </c>
      <c r="I2403" t="s">
        <v>3343</v>
      </c>
      <c r="J2403" t="s">
        <v>3344</v>
      </c>
      <c r="K2403" t="s">
        <v>3343</v>
      </c>
      <c r="L2403">
        <v>19891011</v>
      </c>
      <c r="M2403" t="s">
        <v>3350</v>
      </c>
      <c r="N2403">
        <v>230437</v>
      </c>
      <c r="Q2403" t="s">
        <v>248</v>
      </c>
      <c r="S2403" t="s">
        <v>249</v>
      </c>
      <c r="T2403" t="s">
        <v>3338</v>
      </c>
      <c r="U2403" t="s">
        <v>227</v>
      </c>
      <c r="V2403" t="s">
        <v>3351</v>
      </c>
      <c r="W2403" t="s">
        <v>3352</v>
      </c>
      <c r="X2403" t="s">
        <v>228</v>
      </c>
      <c r="Z2403" t="s">
        <v>229</v>
      </c>
      <c r="AA2403">
        <v>568510265</v>
      </c>
      <c r="AB2403" t="s">
        <v>227</v>
      </c>
      <c r="AD2403" t="s">
        <v>227</v>
      </c>
      <c r="AF2403" t="s">
        <v>3352</v>
      </c>
      <c r="AG2403" t="s">
        <v>3338</v>
      </c>
      <c r="AH2403" t="s">
        <v>3353</v>
      </c>
      <c r="AI2403">
        <v>568510265</v>
      </c>
    </row>
    <row r="2404" spans="1:35">
      <c r="A2404" t="s">
        <v>3356</v>
      </c>
      <c r="B2404">
        <v>85779642</v>
      </c>
      <c r="C2404" t="s">
        <v>3354</v>
      </c>
      <c r="D2404" t="s">
        <v>3355</v>
      </c>
      <c r="E2404" t="s">
        <v>242</v>
      </c>
      <c r="F2404">
        <v>23</v>
      </c>
      <c r="G2404" t="s">
        <v>227</v>
      </c>
      <c r="H2404">
        <v>30326</v>
      </c>
      <c r="I2404" t="s">
        <v>3343</v>
      </c>
      <c r="J2404" t="s">
        <v>3344</v>
      </c>
      <c r="K2404" t="s">
        <v>3343</v>
      </c>
      <c r="L2404">
        <v>19880417</v>
      </c>
      <c r="M2404" t="s">
        <v>3356</v>
      </c>
      <c r="N2404">
        <v>230437</v>
      </c>
      <c r="Q2404" t="s">
        <v>248</v>
      </c>
      <c r="S2404" t="s">
        <v>249</v>
      </c>
      <c r="T2404" t="s">
        <v>3338</v>
      </c>
      <c r="U2404" t="s">
        <v>227</v>
      </c>
      <c r="V2404" t="s">
        <v>3351</v>
      </c>
      <c r="X2404" t="s">
        <v>228</v>
      </c>
      <c r="Z2404" t="s">
        <v>229</v>
      </c>
      <c r="AB2404" t="s">
        <v>227</v>
      </c>
      <c r="AD2404" t="s">
        <v>227</v>
      </c>
      <c r="AG2404" t="s">
        <v>253</v>
      </c>
    </row>
    <row r="2405" spans="1:35">
      <c r="A2405" t="s">
        <v>3359</v>
      </c>
      <c r="B2405">
        <v>16860526</v>
      </c>
      <c r="C2405" t="s">
        <v>3357</v>
      </c>
      <c r="D2405" t="s">
        <v>3358</v>
      </c>
      <c r="E2405" t="s">
        <v>242</v>
      </c>
      <c r="F2405">
        <v>23</v>
      </c>
      <c r="G2405" t="s">
        <v>227</v>
      </c>
      <c r="H2405">
        <v>30326</v>
      </c>
      <c r="I2405" t="s">
        <v>3343</v>
      </c>
      <c r="J2405" t="s">
        <v>3344</v>
      </c>
      <c r="K2405" t="s">
        <v>3343</v>
      </c>
      <c r="L2405">
        <v>19631013</v>
      </c>
      <c r="M2405" t="s">
        <v>3359</v>
      </c>
      <c r="N2405">
        <v>230437</v>
      </c>
      <c r="Q2405" t="s">
        <v>248</v>
      </c>
      <c r="S2405" t="s">
        <v>249</v>
      </c>
      <c r="T2405" t="s">
        <v>3338</v>
      </c>
      <c r="U2405" t="s">
        <v>227</v>
      </c>
      <c r="V2405" t="s">
        <v>3351</v>
      </c>
      <c r="W2405" t="s">
        <v>3352</v>
      </c>
      <c r="X2405" t="s">
        <v>228</v>
      </c>
      <c r="Y2405" t="s">
        <v>3360</v>
      </c>
      <c r="Z2405" t="s">
        <v>680</v>
      </c>
      <c r="AA2405">
        <v>568510265</v>
      </c>
      <c r="AB2405" t="s">
        <v>539</v>
      </c>
      <c r="AD2405" t="s">
        <v>539</v>
      </c>
      <c r="AG2405" t="s">
        <v>253</v>
      </c>
    </row>
    <row r="2406" spans="1:35">
      <c r="A2406" t="s">
        <v>3363</v>
      </c>
      <c r="B2406">
        <v>13256118</v>
      </c>
      <c r="C2406" t="s">
        <v>3361</v>
      </c>
      <c r="D2406" t="s">
        <v>3362</v>
      </c>
      <c r="E2406" t="s">
        <v>242</v>
      </c>
      <c r="F2406">
        <v>23</v>
      </c>
      <c r="G2406" t="s">
        <v>227</v>
      </c>
      <c r="H2406">
        <v>30326</v>
      </c>
      <c r="I2406" t="s">
        <v>3343</v>
      </c>
      <c r="J2406" t="s">
        <v>3344</v>
      </c>
      <c r="K2406" t="s">
        <v>3343</v>
      </c>
      <c r="L2406">
        <v>19940208</v>
      </c>
      <c r="M2406" t="s">
        <v>3363</v>
      </c>
      <c r="N2406">
        <v>230437</v>
      </c>
      <c r="Q2406" t="s">
        <v>248</v>
      </c>
      <c r="S2406" t="s">
        <v>249</v>
      </c>
      <c r="T2406" t="s">
        <v>3338</v>
      </c>
      <c r="U2406" t="s">
        <v>227</v>
      </c>
      <c r="V2406" t="s">
        <v>3351</v>
      </c>
      <c r="W2406" t="s">
        <v>3352</v>
      </c>
      <c r="X2406" t="s">
        <v>228</v>
      </c>
      <c r="Z2406" t="s">
        <v>229</v>
      </c>
      <c r="AA2406">
        <v>568510265</v>
      </c>
      <c r="AB2406" t="s">
        <v>583</v>
      </c>
      <c r="AD2406" t="s">
        <v>583</v>
      </c>
      <c r="AF2406" t="s">
        <v>3352</v>
      </c>
      <c r="AG2406" t="s">
        <v>3338</v>
      </c>
      <c r="AH2406" t="s">
        <v>3353</v>
      </c>
      <c r="AI2406">
        <v>568510265</v>
      </c>
    </row>
    <row r="2407" spans="1:35">
      <c r="A2407" t="s">
        <v>3369</v>
      </c>
      <c r="B2407">
        <v>3125213</v>
      </c>
      <c r="C2407" t="s">
        <v>3364</v>
      </c>
      <c r="D2407" t="s">
        <v>3365</v>
      </c>
      <c r="E2407" t="s">
        <v>242</v>
      </c>
      <c r="F2407">
        <v>23</v>
      </c>
      <c r="G2407" t="s">
        <v>227</v>
      </c>
      <c r="H2407">
        <v>16293</v>
      </c>
      <c r="I2407" t="s">
        <v>3366</v>
      </c>
      <c r="J2407" t="s">
        <v>3367</v>
      </c>
      <c r="K2407" t="s">
        <v>3368</v>
      </c>
      <c r="L2407">
        <v>19860723</v>
      </c>
      <c r="M2407" t="s">
        <v>3369</v>
      </c>
      <c r="N2407">
        <v>230340</v>
      </c>
      <c r="Q2407" t="s">
        <v>248</v>
      </c>
      <c r="S2407" t="s">
        <v>249</v>
      </c>
      <c r="T2407" t="s">
        <v>3370</v>
      </c>
      <c r="U2407" t="s">
        <v>227</v>
      </c>
      <c r="V2407" t="s">
        <v>3371</v>
      </c>
      <c r="W2407" t="s">
        <v>3372</v>
      </c>
      <c r="X2407" t="s">
        <v>228</v>
      </c>
      <c r="Y2407" t="s">
        <v>3373</v>
      </c>
      <c r="Z2407" t="s">
        <v>680</v>
      </c>
      <c r="AG2407" t="s">
        <v>253</v>
      </c>
    </row>
    <row r="2408" spans="1:35">
      <c r="A2408" t="s">
        <v>3376</v>
      </c>
      <c r="B2408">
        <v>47666635</v>
      </c>
      <c r="C2408" t="s">
        <v>3374</v>
      </c>
      <c r="D2408" t="s">
        <v>3375</v>
      </c>
      <c r="E2408" t="s">
        <v>242</v>
      </c>
      <c r="F2408">
        <v>23</v>
      </c>
      <c r="G2408" t="s">
        <v>227</v>
      </c>
      <c r="H2408">
        <v>16293</v>
      </c>
      <c r="I2408" t="s">
        <v>3366</v>
      </c>
      <c r="J2408" t="s">
        <v>3367</v>
      </c>
      <c r="K2408" t="s">
        <v>3368</v>
      </c>
      <c r="L2408">
        <v>19960527</v>
      </c>
      <c r="M2408" t="s">
        <v>3376</v>
      </c>
      <c r="N2408">
        <v>230340</v>
      </c>
      <c r="O2408" t="s">
        <v>3377</v>
      </c>
      <c r="Q2408" t="s">
        <v>248</v>
      </c>
      <c r="S2408" t="s">
        <v>249</v>
      </c>
      <c r="T2408" t="s">
        <v>3378</v>
      </c>
      <c r="U2408" t="s">
        <v>227</v>
      </c>
      <c r="V2408" t="s">
        <v>3379</v>
      </c>
      <c r="X2408" t="s">
        <v>228</v>
      </c>
      <c r="Z2408" t="s">
        <v>229</v>
      </c>
      <c r="AA2408" t="s">
        <v>3380</v>
      </c>
      <c r="AB2408" t="s">
        <v>227</v>
      </c>
      <c r="AD2408" t="s">
        <v>227</v>
      </c>
      <c r="AG2408" t="s">
        <v>253</v>
      </c>
    </row>
    <row r="2409" spans="1:35">
      <c r="A2409" t="s">
        <v>3383</v>
      </c>
      <c r="B2409">
        <v>38924127</v>
      </c>
      <c r="C2409" t="s">
        <v>3381</v>
      </c>
      <c r="D2409" t="s">
        <v>3382</v>
      </c>
      <c r="E2409" t="s">
        <v>242</v>
      </c>
      <c r="F2409">
        <v>23</v>
      </c>
      <c r="G2409" t="s">
        <v>227</v>
      </c>
      <c r="H2409">
        <v>16293</v>
      </c>
      <c r="I2409" t="s">
        <v>3366</v>
      </c>
      <c r="J2409" t="s">
        <v>3367</v>
      </c>
      <c r="K2409" t="s">
        <v>3368</v>
      </c>
      <c r="L2409">
        <v>19810509</v>
      </c>
      <c r="M2409" t="s">
        <v>3383</v>
      </c>
      <c r="N2409">
        <v>230340</v>
      </c>
      <c r="Q2409" t="s">
        <v>248</v>
      </c>
      <c r="S2409" t="s">
        <v>249</v>
      </c>
      <c r="T2409" t="s">
        <v>3384</v>
      </c>
      <c r="U2409" t="s">
        <v>265</v>
      </c>
      <c r="V2409" t="s">
        <v>3385</v>
      </c>
      <c r="X2409" t="s">
        <v>228</v>
      </c>
      <c r="Z2409" t="s">
        <v>229</v>
      </c>
      <c r="AA2409" t="s">
        <v>3386</v>
      </c>
      <c r="AG2409" t="s">
        <v>253</v>
      </c>
    </row>
    <row r="2410" spans="1:35">
      <c r="A2410" t="s">
        <v>3389</v>
      </c>
      <c r="B2410">
        <v>5288629</v>
      </c>
      <c r="C2410" t="s">
        <v>3387</v>
      </c>
      <c r="D2410" t="s">
        <v>3388</v>
      </c>
      <c r="E2410" t="s">
        <v>242</v>
      </c>
      <c r="F2410">
        <v>23</v>
      </c>
      <c r="G2410" t="s">
        <v>227</v>
      </c>
      <c r="H2410">
        <v>16293</v>
      </c>
      <c r="I2410" t="s">
        <v>3366</v>
      </c>
      <c r="J2410" t="s">
        <v>3367</v>
      </c>
      <c r="K2410" t="s">
        <v>3368</v>
      </c>
      <c r="L2410">
        <v>19880812</v>
      </c>
      <c r="M2410" t="s">
        <v>3389</v>
      </c>
      <c r="N2410">
        <v>230340</v>
      </c>
      <c r="Q2410" t="s">
        <v>248</v>
      </c>
      <c r="S2410" t="s">
        <v>249</v>
      </c>
      <c r="T2410" t="s">
        <v>3390</v>
      </c>
      <c r="U2410" t="s">
        <v>227</v>
      </c>
      <c r="V2410" t="s">
        <v>3391</v>
      </c>
      <c r="W2410" t="s">
        <v>3392</v>
      </c>
      <c r="X2410" t="s">
        <v>228</v>
      </c>
      <c r="Z2410" t="s">
        <v>229</v>
      </c>
      <c r="AA2410" t="s">
        <v>3393</v>
      </c>
      <c r="AG2410" t="s">
        <v>253</v>
      </c>
    </row>
    <row r="2411" spans="1:35">
      <c r="A2411" t="s">
        <v>3396</v>
      </c>
      <c r="B2411">
        <v>46283528</v>
      </c>
      <c r="C2411" t="s">
        <v>3394</v>
      </c>
      <c r="D2411" t="s">
        <v>3395</v>
      </c>
      <c r="E2411" t="s">
        <v>242</v>
      </c>
      <c r="F2411">
        <v>23</v>
      </c>
      <c r="G2411" t="s">
        <v>227</v>
      </c>
      <c r="H2411">
        <v>16293</v>
      </c>
      <c r="I2411" t="s">
        <v>3366</v>
      </c>
      <c r="J2411" t="s">
        <v>3367</v>
      </c>
      <c r="K2411" t="s">
        <v>3368</v>
      </c>
      <c r="L2411">
        <v>19840226</v>
      </c>
      <c r="M2411" t="s">
        <v>3396</v>
      </c>
      <c r="N2411">
        <v>230340</v>
      </c>
      <c r="O2411" t="s">
        <v>3397</v>
      </c>
      <c r="Q2411" t="s">
        <v>248</v>
      </c>
      <c r="S2411" t="s">
        <v>249</v>
      </c>
      <c r="T2411" t="s">
        <v>2654</v>
      </c>
      <c r="U2411" t="s">
        <v>227</v>
      </c>
      <c r="V2411" t="s">
        <v>3398</v>
      </c>
      <c r="W2411" t="s">
        <v>3399</v>
      </c>
      <c r="X2411" t="s">
        <v>228</v>
      </c>
      <c r="Z2411" t="s">
        <v>229</v>
      </c>
      <c r="AG2411" t="s">
        <v>253</v>
      </c>
    </row>
    <row r="2412" spans="1:35">
      <c r="A2412" t="s">
        <v>3404</v>
      </c>
      <c r="B2412">
        <v>65011013</v>
      </c>
      <c r="C2412" t="s">
        <v>3400</v>
      </c>
      <c r="D2412" t="s">
        <v>3401</v>
      </c>
      <c r="E2412" t="s">
        <v>242</v>
      </c>
      <c r="F2412">
        <v>23</v>
      </c>
      <c r="G2412" t="s">
        <v>227</v>
      </c>
      <c r="H2412">
        <v>8252</v>
      </c>
      <c r="I2412" t="s">
        <v>3402</v>
      </c>
      <c r="J2412" t="s">
        <v>3403</v>
      </c>
      <c r="K2412" t="s">
        <v>3402</v>
      </c>
      <c r="L2412">
        <v>19900529</v>
      </c>
      <c r="M2412" t="s">
        <v>3404</v>
      </c>
      <c r="N2412">
        <v>230169</v>
      </c>
      <c r="Q2412" t="s">
        <v>248</v>
      </c>
      <c r="S2412" t="s">
        <v>249</v>
      </c>
      <c r="T2412" t="s">
        <v>850</v>
      </c>
      <c r="U2412" t="s">
        <v>227</v>
      </c>
      <c r="V2412" t="s">
        <v>3405</v>
      </c>
      <c r="W2412" t="s">
        <v>3406</v>
      </c>
      <c r="X2412" t="s">
        <v>267</v>
      </c>
      <c r="Z2412" t="s">
        <v>229</v>
      </c>
      <c r="AG2412" t="s">
        <v>253</v>
      </c>
    </row>
    <row r="2413" spans="1:35">
      <c r="A2413" t="s">
        <v>3409</v>
      </c>
      <c r="B2413">
        <v>73079632</v>
      </c>
      <c r="C2413" t="s">
        <v>3407</v>
      </c>
      <c r="D2413" t="s">
        <v>3408</v>
      </c>
      <c r="E2413" t="s">
        <v>242</v>
      </c>
      <c r="F2413">
        <v>23</v>
      </c>
      <c r="G2413" t="s">
        <v>227</v>
      </c>
      <c r="H2413">
        <v>8252</v>
      </c>
      <c r="I2413" t="s">
        <v>3402</v>
      </c>
      <c r="J2413" t="s">
        <v>3403</v>
      </c>
      <c r="K2413" t="s">
        <v>3402</v>
      </c>
      <c r="L2413">
        <v>19801122</v>
      </c>
      <c r="M2413" t="s">
        <v>3409</v>
      </c>
      <c r="N2413">
        <v>230169</v>
      </c>
      <c r="Q2413" t="s">
        <v>248</v>
      </c>
      <c r="S2413" t="s">
        <v>249</v>
      </c>
      <c r="T2413" t="s">
        <v>3410</v>
      </c>
      <c r="U2413" t="s">
        <v>227</v>
      </c>
      <c r="V2413" t="s">
        <v>3411</v>
      </c>
      <c r="W2413" t="s">
        <v>3412</v>
      </c>
      <c r="X2413" t="s">
        <v>267</v>
      </c>
      <c r="Z2413" t="s">
        <v>229</v>
      </c>
      <c r="AG2413" t="s">
        <v>253</v>
      </c>
    </row>
    <row r="2414" spans="1:35">
      <c r="A2414" t="s">
        <v>3415</v>
      </c>
      <c r="B2414">
        <v>10349623</v>
      </c>
      <c r="C2414" t="s">
        <v>3413</v>
      </c>
      <c r="D2414" t="s">
        <v>3414</v>
      </c>
      <c r="E2414" t="s">
        <v>242</v>
      </c>
      <c r="F2414">
        <v>23</v>
      </c>
      <c r="G2414" t="s">
        <v>227</v>
      </c>
      <c r="H2414">
        <v>8252</v>
      </c>
      <c r="I2414" t="s">
        <v>3402</v>
      </c>
      <c r="J2414" t="s">
        <v>3403</v>
      </c>
      <c r="K2414" t="s">
        <v>3402</v>
      </c>
      <c r="L2414">
        <v>19631102</v>
      </c>
      <c r="M2414" t="s">
        <v>3415</v>
      </c>
      <c r="N2414">
        <v>230169</v>
      </c>
      <c r="Q2414" t="s">
        <v>248</v>
      </c>
      <c r="S2414" t="s">
        <v>249</v>
      </c>
      <c r="T2414" t="s">
        <v>3416</v>
      </c>
      <c r="U2414" t="s">
        <v>227</v>
      </c>
      <c r="V2414" t="s">
        <v>3417</v>
      </c>
      <c r="X2414" t="s">
        <v>267</v>
      </c>
      <c r="Z2414" t="s">
        <v>229</v>
      </c>
      <c r="AG2414" t="s">
        <v>253</v>
      </c>
    </row>
    <row r="2415" spans="1:35">
      <c r="A2415" t="s">
        <v>3420</v>
      </c>
      <c r="B2415">
        <v>39363832</v>
      </c>
      <c r="C2415" t="s">
        <v>3418</v>
      </c>
      <c r="D2415" t="s">
        <v>3419</v>
      </c>
      <c r="E2415" t="s">
        <v>242</v>
      </c>
      <c r="F2415">
        <v>23</v>
      </c>
      <c r="G2415" t="s">
        <v>227</v>
      </c>
      <c r="H2415">
        <v>8252</v>
      </c>
      <c r="I2415" t="s">
        <v>3402</v>
      </c>
      <c r="J2415" t="s">
        <v>3403</v>
      </c>
      <c r="K2415" t="s">
        <v>3402</v>
      </c>
      <c r="L2415">
        <v>19930420</v>
      </c>
      <c r="M2415" t="s">
        <v>3420</v>
      </c>
      <c r="N2415">
        <v>230169</v>
      </c>
      <c r="Q2415" t="s">
        <v>248</v>
      </c>
      <c r="S2415" t="s">
        <v>249</v>
      </c>
      <c r="T2415" t="s">
        <v>3421</v>
      </c>
      <c r="U2415" t="s">
        <v>227</v>
      </c>
      <c r="V2415" t="s">
        <v>3422</v>
      </c>
      <c r="X2415" t="s">
        <v>228</v>
      </c>
      <c r="Z2415" t="s">
        <v>229</v>
      </c>
      <c r="AC2415" t="s">
        <v>307</v>
      </c>
      <c r="AG2415" t="s">
        <v>253</v>
      </c>
    </row>
    <row r="2416" spans="1:35">
      <c r="A2416" t="s">
        <v>3425</v>
      </c>
      <c r="B2416">
        <v>73079531</v>
      </c>
      <c r="C2416" t="s">
        <v>3423</v>
      </c>
      <c r="D2416" t="s">
        <v>3424</v>
      </c>
      <c r="E2416" t="s">
        <v>242</v>
      </c>
      <c r="F2416">
        <v>23</v>
      </c>
      <c r="G2416" t="s">
        <v>227</v>
      </c>
      <c r="H2416">
        <v>8252</v>
      </c>
      <c r="I2416" t="s">
        <v>3402</v>
      </c>
      <c r="J2416" t="s">
        <v>3403</v>
      </c>
      <c r="K2416" t="s">
        <v>3402</v>
      </c>
      <c r="L2416">
        <v>19650706</v>
      </c>
      <c r="M2416" t="s">
        <v>3425</v>
      </c>
      <c r="N2416">
        <v>230169</v>
      </c>
      <c r="Q2416" t="s">
        <v>248</v>
      </c>
      <c r="S2416" t="s">
        <v>249</v>
      </c>
      <c r="T2416" t="s">
        <v>3426</v>
      </c>
      <c r="U2416" t="s">
        <v>227</v>
      </c>
      <c r="V2416" t="s">
        <v>3427</v>
      </c>
      <c r="X2416" t="s">
        <v>228</v>
      </c>
      <c r="Z2416" t="s">
        <v>229</v>
      </c>
      <c r="AG2416" t="s">
        <v>253</v>
      </c>
    </row>
    <row r="2417" spans="1:33">
      <c r="A2417" t="s">
        <v>3430</v>
      </c>
      <c r="B2417">
        <v>73079733</v>
      </c>
      <c r="C2417" t="s">
        <v>3428</v>
      </c>
      <c r="D2417" t="s">
        <v>3429</v>
      </c>
      <c r="E2417" t="s">
        <v>242</v>
      </c>
      <c r="F2417">
        <v>23</v>
      </c>
      <c r="G2417" t="s">
        <v>227</v>
      </c>
      <c r="H2417">
        <v>8252</v>
      </c>
      <c r="I2417" t="s">
        <v>3402</v>
      </c>
      <c r="J2417" t="s">
        <v>3403</v>
      </c>
      <c r="K2417" t="s">
        <v>3402</v>
      </c>
      <c r="L2417">
        <v>19910402</v>
      </c>
      <c r="M2417" t="s">
        <v>3430</v>
      </c>
      <c r="N2417">
        <v>230169</v>
      </c>
      <c r="Q2417" t="s">
        <v>248</v>
      </c>
      <c r="S2417" t="s">
        <v>249</v>
      </c>
      <c r="T2417" t="s">
        <v>850</v>
      </c>
      <c r="U2417" t="s">
        <v>227</v>
      </c>
      <c r="V2417" t="s">
        <v>3431</v>
      </c>
      <c r="W2417" t="s">
        <v>3432</v>
      </c>
      <c r="X2417" t="s">
        <v>267</v>
      </c>
      <c r="Z2417" t="s">
        <v>229</v>
      </c>
      <c r="AG2417" t="s">
        <v>253</v>
      </c>
    </row>
    <row r="2418" spans="1:33">
      <c r="A2418" t="s">
        <v>3435</v>
      </c>
      <c r="B2418">
        <v>10471518</v>
      </c>
      <c r="C2418" t="s">
        <v>3433</v>
      </c>
      <c r="D2418" t="s">
        <v>3434</v>
      </c>
      <c r="E2418" t="s">
        <v>262</v>
      </c>
      <c r="F2418">
        <v>23</v>
      </c>
      <c r="G2418" t="s">
        <v>227</v>
      </c>
      <c r="H2418">
        <v>8252</v>
      </c>
      <c r="I2418" t="s">
        <v>3402</v>
      </c>
      <c r="J2418" t="s">
        <v>3403</v>
      </c>
      <c r="K2418" t="s">
        <v>3402</v>
      </c>
      <c r="L2418">
        <v>19810715</v>
      </c>
      <c r="M2418" t="s">
        <v>3435</v>
      </c>
      <c r="N2418">
        <v>230169</v>
      </c>
      <c r="Q2418" t="s">
        <v>248</v>
      </c>
      <c r="S2418" t="s">
        <v>249</v>
      </c>
      <c r="T2418" t="s">
        <v>1160</v>
      </c>
      <c r="U2418" t="s">
        <v>227</v>
      </c>
      <c r="V2418" t="s">
        <v>3436</v>
      </c>
      <c r="X2418" t="s">
        <v>267</v>
      </c>
      <c r="Z2418" t="s">
        <v>229</v>
      </c>
      <c r="AG2418" t="s">
        <v>253</v>
      </c>
    </row>
    <row r="2419" spans="1:33">
      <c r="A2419" t="s">
        <v>3439</v>
      </c>
      <c r="B2419">
        <v>3057318</v>
      </c>
      <c r="C2419" t="s">
        <v>3437</v>
      </c>
      <c r="D2419" t="s">
        <v>3438</v>
      </c>
      <c r="E2419" t="s">
        <v>242</v>
      </c>
      <c r="F2419">
        <v>23</v>
      </c>
      <c r="G2419" t="s">
        <v>227</v>
      </c>
      <c r="H2419">
        <v>8252</v>
      </c>
      <c r="I2419" t="s">
        <v>3402</v>
      </c>
      <c r="J2419" t="s">
        <v>3403</v>
      </c>
      <c r="K2419" t="s">
        <v>3402</v>
      </c>
      <c r="L2419">
        <v>19800829</v>
      </c>
      <c r="M2419" t="s">
        <v>3439</v>
      </c>
      <c r="N2419">
        <v>230169</v>
      </c>
      <c r="Q2419" t="s">
        <v>248</v>
      </c>
      <c r="S2419" t="s">
        <v>249</v>
      </c>
      <c r="T2419" t="s">
        <v>3440</v>
      </c>
      <c r="U2419" t="s">
        <v>227</v>
      </c>
      <c r="V2419" t="s">
        <v>3441</v>
      </c>
      <c r="W2419" t="s">
        <v>3442</v>
      </c>
      <c r="X2419" t="s">
        <v>267</v>
      </c>
      <c r="Z2419" t="s">
        <v>229</v>
      </c>
      <c r="AG2419" t="s">
        <v>253</v>
      </c>
    </row>
    <row r="2420" spans="1:33">
      <c r="A2420" t="s">
        <v>3445</v>
      </c>
      <c r="B2420">
        <v>10082617</v>
      </c>
      <c r="C2420" t="s">
        <v>3443</v>
      </c>
      <c r="D2420" t="s">
        <v>3444</v>
      </c>
      <c r="E2420" t="s">
        <v>242</v>
      </c>
      <c r="F2420">
        <v>23</v>
      </c>
      <c r="G2420" t="s">
        <v>227</v>
      </c>
      <c r="H2420">
        <v>8252</v>
      </c>
      <c r="I2420" t="s">
        <v>3402</v>
      </c>
      <c r="J2420" t="s">
        <v>3403</v>
      </c>
      <c r="K2420" t="s">
        <v>3402</v>
      </c>
      <c r="L2420">
        <v>19450113</v>
      </c>
      <c r="M2420" t="s">
        <v>3445</v>
      </c>
      <c r="N2420">
        <v>230169</v>
      </c>
      <c r="Q2420" t="s">
        <v>248</v>
      </c>
      <c r="S2420" t="s">
        <v>249</v>
      </c>
      <c r="T2420" t="s">
        <v>3446</v>
      </c>
      <c r="U2420" t="s">
        <v>227</v>
      </c>
      <c r="V2420" t="s">
        <v>3447</v>
      </c>
      <c r="X2420" t="s">
        <v>349</v>
      </c>
      <c r="Z2420" t="s">
        <v>229</v>
      </c>
      <c r="AG2420" t="s">
        <v>253</v>
      </c>
    </row>
    <row r="2421" spans="1:33">
      <c r="A2421" t="s">
        <v>3450</v>
      </c>
      <c r="B2421">
        <v>15057119</v>
      </c>
      <c r="C2421" t="s">
        <v>3448</v>
      </c>
      <c r="D2421" t="s">
        <v>3449</v>
      </c>
      <c r="E2421" t="s">
        <v>242</v>
      </c>
      <c r="F2421">
        <v>23</v>
      </c>
      <c r="G2421" t="s">
        <v>227</v>
      </c>
      <c r="H2421">
        <v>8252</v>
      </c>
      <c r="I2421" t="s">
        <v>3402</v>
      </c>
      <c r="J2421" t="s">
        <v>3403</v>
      </c>
      <c r="K2421" t="s">
        <v>3402</v>
      </c>
      <c r="L2421">
        <v>19930428</v>
      </c>
      <c r="M2421" t="s">
        <v>3450</v>
      </c>
      <c r="N2421">
        <v>230169</v>
      </c>
      <c r="Q2421" t="s">
        <v>248</v>
      </c>
      <c r="S2421" t="s">
        <v>249</v>
      </c>
      <c r="T2421" t="s">
        <v>3421</v>
      </c>
      <c r="U2421" t="s">
        <v>227</v>
      </c>
      <c r="V2421" t="s">
        <v>3422</v>
      </c>
      <c r="X2421" t="s">
        <v>228</v>
      </c>
      <c r="Z2421" t="s">
        <v>229</v>
      </c>
      <c r="AC2421" t="s">
        <v>3451</v>
      </c>
      <c r="AG2421" t="s">
        <v>253</v>
      </c>
    </row>
    <row r="2422" spans="1:33">
      <c r="A2422" t="s">
        <v>3456</v>
      </c>
      <c r="B2422">
        <v>3001610</v>
      </c>
      <c r="C2422" t="s">
        <v>3452</v>
      </c>
      <c r="D2422" t="s">
        <v>3453</v>
      </c>
      <c r="E2422" t="s">
        <v>242</v>
      </c>
      <c r="F2422">
        <v>23</v>
      </c>
      <c r="G2422" t="s">
        <v>227</v>
      </c>
      <c r="H2422">
        <v>8248</v>
      </c>
      <c r="I2422" t="s">
        <v>3454</v>
      </c>
      <c r="J2422" t="s">
        <v>3455</v>
      </c>
      <c r="K2422" t="s">
        <v>3454</v>
      </c>
      <c r="L2422">
        <v>19691012</v>
      </c>
      <c r="M2422" t="s">
        <v>3456</v>
      </c>
      <c r="N2422">
        <v>230154</v>
      </c>
      <c r="Q2422" t="s">
        <v>248</v>
      </c>
      <c r="S2422" t="s">
        <v>249</v>
      </c>
      <c r="T2422" t="s">
        <v>3457</v>
      </c>
      <c r="U2422" t="s">
        <v>227</v>
      </c>
      <c r="V2422" t="s">
        <v>3458</v>
      </c>
      <c r="X2422" t="s">
        <v>228</v>
      </c>
      <c r="Y2422" t="s">
        <v>3459</v>
      </c>
      <c r="Z2422" t="s">
        <v>680</v>
      </c>
      <c r="AG2422" t="s">
        <v>253</v>
      </c>
    </row>
    <row r="2423" spans="1:33">
      <c r="A2423" t="s">
        <v>3462</v>
      </c>
      <c r="B2423">
        <v>45600621</v>
      </c>
      <c r="C2423" t="s">
        <v>3460</v>
      </c>
      <c r="D2423" t="s">
        <v>3461</v>
      </c>
      <c r="E2423" t="s">
        <v>262</v>
      </c>
      <c r="F2423">
        <v>23</v>
      </c>
      <c r="G2423" t="s">
        <v>227</v>
      </c>
      <c r="H2423">
        <v>8248</v>
      </c>
      <c r="I2423" t="s">
        <v>3454</v>
      </c>
      <c r="J2423" t="s">
        <v>3455</v>
      </c>
      <c r="K2423" t="s">
        <v>3454</v>
      </c>
      <c r="L2423">
        <v>19780203</v>
      </c>
      <c r="M2423" t="s">
        <v>3462</v>
      </c>
      <c r="N2423">
        <v>230154</v>
      </c>
      <c r="Q2423" t="s">
        <v>248</v>
      </c>
      <c r="S2423" t="s">
        <v>249</v>
      </c>
      <c r="T2423" t="s">
        <v>1458</v>
      </c>
      <c r="U2423" t="s">
        <v>227</v>
      </c>
      <c r="V2423" t="s">
        <v>3463</v>
      </c>
      <c r="X2423" t="s">
        <v>228</v>
      </c>
      <c r="Z2423" t="s">
        <v>229</v>
      </c>
      <c r="AB2423" t="s">
        <v>227</v>
      </c>
      <c r="AD2423" t="s">
        <v>227</v>
      </c>
      <c r="AG2423" t="s">
        <v>253</v>
      </c>
    </row>
    <row r="2424" spans="1:33">
      <c r="A2424" t="s">
        <v>3466</v>
      </c>
      <c r="B2424">
        <v>3001266</v>
      </c>
      <c r="C2424" t="s">
        <v>3464</v>
      </c>
      <c r="D2424" t="s">
        <v>3465</v>
      </c>
      <c r="E2424" t="s">
        <v>262</v>
      </c>
      <c r="F2424">
        <v>23</v>
      </c>
      <c r="G2424" t="s">
        <v>227</v>
      </c>
      <c r="H2424">
        <v>8248</v>
      </c>
      <c r="I2424" t="s">
        <v>3454</v>
      </c>
      <c r="J2424" t="s">
        <v>3455</v>
      </c>
      <c r="K2424" t="s">
        <v>3454</v>
      </c>
      <c r="L2424">
        <v>19831208</v>
      </c>
      <c r="M2424" t="s">
        <v>3466</v>
      </c>
      <c r="N2424">
        <v>230154</v>
      </c>
      <c r="Q2424" t="s">
        <v>248</v>
      </c>
      <c r="S2424" t="s">
        <v>249</v>
      </c>
      <c r="T2424" t="s">
        <v>3467</v>
      </c>
      <c r="U2424" t="s">
        <v>227</v>
      </c>
      <c r="V2424" t="s">
        <v>3468</v>
      </c>
      <c r="W2424" t="s">
        <v>3469</v>
      </c>
      <c r="X2424" t="s">
        <v>228</v>
      </c>
      <c r="Z2424" t="s">
        <v>229</v>
      </c>
      <c r="AG2424" t="s">
        <v>253</v>
      </c>
    </row>
    <row r="2425" spans="1:33">
      <c r="A2425" t="s">
        <v>3472</v>
      </c>
      <c r="B2425">
        <v>3000588</v>
      </c>
      <c r="C2425" t="s">
        <v>3470</v>
      </c>
      <c r="D2425" t="s">
        <v>3471</v>
      </c>
      <c r="E2425" t="s">
        <v>242</v>
      </c>
      <c r="F2425">
        <v>23</v>
      </c>
      <c r="G2425" t="s">
        <v>227</v>
      </c>
      <c r="H2425">
        <v>8248</v>
      </c>
      <c r="I2425" t="s">
        <v>3454</v>
      </c>
      <c r="J2425" t="s">
        <v>3455</v>
      </c>
      <c r="K2425" t="s">
        <v>3454</v>
      </c>
      <c r="L2425">
        <v>19740711</v>
      </c>
      <c r="M2425" t="s">
        <v>3472</v>
      </c>
      <c r="N2425">
        <v>230154</v>
      </c>
      <c r="Q2425" t="s">
        <v>248</v>
      </c>
      <c r="S2425" t="s">
        <v>249</v>
      </c>
      <c r="T2425" t="s">
        <v>3473</v>
      </c>
      <c r="U2425" t="s">
        <v>227</v>
      </c>
      <c r="V2425" t="s">
        <v>3474</v>
      </c>
      <c r="X2425" t="s">
        <v>228</v>
      </c>
      <c r="Z2425" t="s">
        <v>229</v>
      </c>
      <c r="AB2425" t="s">
        <v>227</v>
      </c>
      <c r="AD2425" t="s">
        <v>227</v>
      </c>
      <c r="AG2425" t="s">
        <v>253</v>
      </c>
    </row>
    <row r="2426" spans="1:33">
      <c r="A2426" t="s">
        <v>3477</v>
      </c>
      <c r="B2426">
        <v>3002166</v>
      </c>
      <c r="C2426" t="s">
        <v>3475</v>
      </c>
      <c r="D2426" t="s">
        <v>3476</v>
      </c>
      <c r="E2426" t="s">
        <v>242</v>
      </c>
      <c r="F2426">
        <v>23</v>
      </c>
      <c r="G2426" t="s">
        <v>227</v>
      </c>
      <c r="H2426">
        <v>8248</v>
      </c>
      <c r="I2426" t="s">
        <v>3454</v>
      </c>
      <c r="J2426" t="s">
        <v>3455</v>
      </c>
      <c r="K2426" t="s">
        <v>3454</v>
      </c>
      <c r="L2426">
        <v>19840815</v>
      </c>
      <c r="M2426" t="s">
        <v>3477</v>
      </c>
      <c r="N2426">
        <v>230154</v>
      </c>
      <c r="Q2426" t="s">
        <v>248</v>
      </c>
      <c r="S2426" t="s">
        <v>249</v>
      </c>
      <c r="T2426" t="s">
        <v>3478</v>
      </c>
      <c r="U2426" t="s">
        <v>227</v>
      </c>
      <c r="V2426" t="s">
        <v>3479</v>
      </c>
      <c r="X2426" t="s">
        <v>228</v>
      </c>
      <c r="Z2426" t="s">
        <v>229</v>
      </c>
      <c r="AG2426" t="s">
        <v>253</v>
      </c>
    </row>
    <row r="2427" spans="1:33">
      <c r="A2427" t="s">
        <v>3482</v>
      </c>
      <c r="B2427">
        <v>24726829</v>
      </c>
      <c r="C2427" t="s">
        <v>3480</v>
      </c>
      <c r="D2427" t="s">
        <v>3481</v>
      </c>
      <c r="E2427" t="s">
        <v>242</v>
      </c>
      <c r="F2427">
        <v>23</v>
      </c>
      <c r="G2427" t="s">
        <v>227</v>
      </c>
      <c r="H2427">
        <v>8248</v>
      </c>
      <c r="I2427" t="s">
        <v>3454</v>
      </c>
      <c r="J2427" t="s">
        <v>3455</v>
      </c>
      <c r="K2427" t="s">
        <v>3454</v>
      </c>
      <c r="L2427">
        <v>19800922</v>
      </c>
      <c r="M2427" t="s">
        <v>3482</v>
      </c>
      <c r="N2427">
        <v>230154</v>
      </c>
      <c r="Q2427" t="s">
        <v>248</v>
      </c>
      <c r="S2427" t="s">
        <v>249</v>
      </c>
      <c r="T2427" t="s">
        <v>3483</v>
      </c>
      <c r="U2427" t="s">
        <v>227</v>
      </c>
      <c r="V2427" t="s">
        <v>3484</v>
      </c>
      <c r="X2427" t="s">
        <v>228</v>
      </c>
      <c r="Z2427" t="s">
        <v>229</v>
      </c>
      <c r="AG2427" t="s">
        <v>253</v>
      </c>
    </row>
    <row r="2428" spans="1:33">
      <c r="A2428" t="s">
        <v>3487</v>
      </c>
      <c r="B2428">
        <v>3004512</v>
      </c>
      <c r="C2428" t="s">
        <v>3485</v>
      </c>
      <c r="D2428" t="s">
        <v>3486</v>
      </c>
      <c r="E2428" t="s">
        <v>242</v>
      </c>
      <c r="F2428">
        <v>23</v>
      </c>
      <c r="G2428" t="s">
        <v>227</v>
      </c>
      <c r="H2428">
        <v>8248</v>
      </c>
      <c r="I2428" t="s">
        <v>3454</v>
      </c>
      <c r="J2428" t="s">
        <v>3455</v>
      </c>
      <c r="K2428" t="s">
        <v>3454</v>
      </c>
      <c r="L2428">
        <v>19730124</v>
      </c>
      <c r="M2428" t="s">
        <v>3487</v>
      </c>
      <c r="N2428">
        <v>230154</v>
      </c>
      <c r="Q2428" t="s">
        <v>248</v>
      </c>
      <c r="S2428" t="s">
        <v>249</v>
      </c>
      <c r="T2428" t="s">
        <v>3488</v>
      </c>
      <c r="U2428" t="s">
        <v>227</v>
      </c>
      <c r="V2428" t="s">
        <v>3489</v>
      </c>
      <c r="X2428" t="s">
        <v>228</v>
      </c>
      <c r="Z2428" t="s">
        <v>229</v>
      </c>
    </row>
    <row r="2429" spans="1:33">
      <c r="A2429" t="s">
        <v>3492</v>
      </c>
      <c r="B2429">
        <v>3004714</v>
      </c>
      <c r="C2429" t="s">
        <v>3490</v>
      </c>
      <c r="D2429" t="s">
        <v>3491</v>
      </c>
      <c r="E2429" t="s">
        <v>262</v>
      </c>
      <c r="F2429">
        <v>23</v>
      </c>
      <c r="G2429" t="s">
        <v>227</v>
      </c>
      <c r="H2429">
        <v>8248</v>
      </c>
      <c r="I2429" t="s">
        <v>3454</v>
      </c>
      <c r="J2429" t="s">
        <v>3455</v>
      </c>
      <c r="K2429" t="s">
        <v>3454</v>
      </c>
      <c r="L2429">
        <v>19710922</v>
      </c>
      <c r="M2429" t="s">
        <v>3492</v>
      </c>
      <c r="N2429">
        <v>230154</v>
      </c>
      <c r="Q2429" t="s">
        <v>248</v>
      </c>
      <c r="S2429" t="s">
        <v>249</v>
      </c>
      <c r="T2429" t="s">
        <v>3493</v>
      </c>
      <c r="U2429" t="s">
        <v>227</v>
      </c>
      <c r="V2429" t="s">
        <v>3494</v>
      </c>
      <c r="X2429" t="s">
        <v>228</v>
      </c>
      <c r="Z2429" t="s">
        <v>229</v>
      </c>
    </row>
    <row r="2430" spans="1:33">
      <c r="A2430" t="s">
        <v>3497</v>
      </c>
      <c r="B2430">
        <v>3000033</v>
      </c>
      <c r="C2430" t="s">
        <v>3495</v>
      </c>
      <c r="D2430" t="s">
        <v>3496</v>
      </c>
      <c r="E2430" t="s">
        <v>242</v>
      </c>
      <c r="F2430">
        <v>23</v>
      </c>
      <c r="G2430" t="s">
        <v>227</v>
      </c>
      <c r="H2430">
        <v>8248</v>
      </c>
      <c r="I2430" t="s">
        <v>3454</v>
      </c>
      <c r="J2430" t="s">
        <v>3455</v>
      </c>
      <c r="K2430" t="s">
        <v>3454</v>
      </c>
      <c r="L2430">
        <v>19570309</v>
      </c>
      <c r="M2430" t="s">
        <v>3497</v>
      </c>
      <c r="N2430">
        <v>230154</v>
      </c>
      <c r="Q2430" t="s">
        <v>248</v>
      </c>
      <c r="S2430" t="s">
        <v>249</v>
      </c>
      <c r="T2430" t="s">
        <v>3498</v>
      </c>
      <c r="U2430" t="s">
        <v>227</v>
      </c>
      <c r="V2430" t="s">
        <v>3499</v>
      </c>
      <c r="X2430" t="s">
        <v>228</v>
      </c>
      <c r="Z2430" t="s">
        <v>229</v>
      </c>
    </row>
    <row r="2431" spans="1:33">
      <c r="A2431" t="s">
        <v>3502</v>
      </c>
      <c r="B2431">
        <v>3004411</v>
      </c>
      <c r="C2431" t="s">
        <v>3500</v>
      </c>
      <c r="D2431" t="s">
        <v>3501</v>
      </c>
      <c r="E2431" t="s">
        <v>242</v>
      </c>
      <c r="F2431">
        <v>23</v>
      </c>
      <c r="G2431" t="s">
        <v>227</v>
      </c>
      <c r="H2431">
        <v>8248</v>
      </c>
      <c r="I2431" t="s">
        <v>3454</v>
      </c>
      <c r="J2431" t="s">
        <v>3455</v>
      </c>
      <c r="K2431" t="s">
        <v>3454</v>
      </c>
      <c r="L2431">
        <v>19730202</v>
      </c>
      <c r="M2431" t="s">
        <v>3502</v>
      </c>
      <c r="N2431">
        <v>230154</v>
      </c>
      <c r="Q2431" t="s">
        <v>248</v>
      </c>
      <c r="S2431" t="s">
        <v>249</v>
      </c>
      <c r="T2431" t="s">
        <v>3498</v>
      </c>
      <c r="U2431" t="s">
        <v>227</v>
      </c>
      <c r="V2431" t="s">
        <v>3503</v>
      </c>
      <c r="X2431" t="s">
        <v>228</v>
      </c>
      <c r="Y2431" t="s">
        <v>3504</v>
      </c>
      <c r="Z2431" t="s">
        <v>680</v>
      </c>
    </row>
    <row r="2432" spans="1:33">
      <c r="A2432" t="s">
        <v>3507</v>
      </c>
      <c r="B2432">
        <v>3002611</v>
      </c>
      <c r="C2432" t="s">
        <v>3505</v>
      </c>
      <c r="D2432" t="s">
        <v>3506</v>
      </c>
      <c r="E2432" t="s">
        <v>242</v>
      </c>
      <c r="F2432">
        <v>23</v>
      </c>
      <c r="G2432" t="s">
        <v>227</v>
      </c>
      <c r="H2432">
        <v>8248</v>
      </c>
      <c r="I2432" t="s">
        <v>3454</v>
      </c>
      <c r="J2432" t="s">
        <v>3455</v>
      </c>
      <c r="K2432" t="s">
        <v>3454</v>
      </c>
      <c r="L2432">
        <v>19840303</v>
      </c>
      <c r="M2432" t="s">
        <v>3507</v>
      </c>
      <c r="N2432">
        <v>230154</v>
      </c>
      <c r="Q2432" t="s">
        <v>248</v>
      </c>
      <c r="S2432" t="s">
        <v>249</v>
      </c>
      <c r="T2432" t="s">
        <v>3508</v>
      </c>
      <c r="U2432" t="s">
        <v>227</v>
      </c>
      <c r="V2432" t="s">
        <v>3509</v>
      </c>
      <c r="X2432" t="s">
        <v>228</v>
      </c>
      <c r="Z2432" t="s">
        <v>229</v>
      </c>
    </row>
    <row r="2433" spans="1:33">
      <c r="A2433" t="s">
        <v>3512</v>
      </c>
      <c r="B2433">
        <v>3102066</v>
      </c>
      <c r="C2433" t="s">
        <v>3510</v>
      </c>
      <c r="D2433" t="s">
        <v>3511</v>
      </c>
      <c r="E2433" t="s">
        <v>242</v>
      </c>
      <c r="F2433">
        <v>23</v>
      </c>
      <c r="G2433" t="s">
        <v>227</v>
      </c>
      <c r="H2433">
        <v>8248</v>
      </c>
      <c r="I2433" t="s">
        <v>3454</v>
      </c>
      <c r="J2433" t="s">
        <v>3455</v>
      </c>
      <c r="K2433" t="s">
        <v>3454</v>
      </c>
      <c r="L2433">
        <v>19830107</v>
      </c>
      <c r="M2433" t="s">
        <v>3512</v>
      </c>
      <c r="N2433">
        <v>230154</v>
      </c>
      <c r="Q2433" t="s">
        <v>248</v>
      </c>
      <c r="S2433" t="s">
        <v>249</v>
      </c>
      <c r="T2433" t="s">
        <v>3513</v>
      </c>
      <c r="U2433" t="s">
        <v>227</v>
      </c>
      <c r="V2433" t="s">
        <v>3514</v>
      </c>
      <c r="W2433" t="s">
        <v>3515</v>
      </c>
      <c r="X2433" t="s">
        <v>228</v>
      </c>
      <c r="Z2433" t="s">
        <v>229</v>
      </c>
      <c r="AB2433" t="s">
        <v>227</v>
      </c>
      <c r="AD2433" t="s">
        <v>227</v>
      </c>
      <c r="AG2433" t="s">
        <v>253</v>
      </c>
    </row>
    <row r="2434" spans="1:33">
      <c r="A2434" t="s">
        <v>3518</v>
      </c>
      <c r="B2434">
        <v>57921226</v>
      </c>
      <c r="C2434" t="s">
        <v>3516</v>
      </c>
      <c r="D2434" t="s">
        <v>3517</v>
      </c>
      <c r="E2434" t="s">
        <v>242</v>
      </c>
      <c r="F2434">
        <v>23</v>
      </c>
      <c r="G2434" t="s">
        <v>227</v>
      </c>
      <c r="H2434">
        <v>8248</v>
      </c>
      <c r="I2434" t="s">
        <v>3454</v>
      </c>
      <c r="J2434" t="s">
        <v>3455</v>
      </c>
      <c r="K2434" t="s">
        <v>3454</v>
      </c>
      <c r="L2434">
        <v>19890116</v>
      </c>
      <c r="M2434" t="s">
        <v>3518</v>
      </c>
      <c r="N2434">
        <v>230154</v>
      </c>
      <c r="Q2434" t="s">
        <v>248</v>
      </c>
      <c r="S2434" t="s">
        <v>249</v>
      </c>
      <c r="T2434" t="s">
        <v>3519</v>
      </c>
      <c r="U2434" t="s">
        <v>227</v>
      </c>
      <c r="V2434" t="s">
        <v>3520</v>
      </c>
      <c r="W2434" t="s">
        <v>3521</v>
      </c>
      <c r="X2434" t="s">
        <v>228</v>
      </c>
      <c r="Z2434" t="s">
        <v>229</v>
      </c>
      <c r="AB2434" t="s">
        <v>227</v>
      </c>
      <c r="AD2434" t="s">
        <v>227</v>
      </c>
      <c r="AG2434" t="s">
        <v>253</v>
      </c>
    </row>
    <row r="2435" spans="1:33">
      <c r="A2435" t="s">
        <v>3523</v>
      </c>
      <c r="B2435">
        <v>57434730</v>
      </c>
      <c r="C2435" t="s">
        <v>3522</v>
      </c>
      <c r="D2435" t="s">
        <v>3522</v>
      </c>
      <c r="E2435" t="s">
        <v>242</v>
      </c>
      <c r="F2435">
        <v>23</v>
      </c>
      <c r="G2435" t="s">
        <v>227</v>
      </c>
      <c r="H2435">
        <v>8248</v>
      </c>
      <c r="I2435" t="s">
        <v>3454</v>
      </c>
      <c r="J2435" t="s">
        <v>3455</v>
      </c>
      <c r="K2435" t="s">
        <v>3454</v>
      </c>
      <c r="L2435">
        <v>19830815</v>
      </c>
      <c r="M2435" t="s">
        <v>3523</v>
      </c>
      <c r="N2435">
        <v>230154</v>
      </c>
      <c r="Q2435" t="s">
        <v>248</v>
      </c>
      <c r="S2435" t="s">
        <v>249</v>
      </c>
      <c r="T2435" t="s">
        <v>2159</v>
      </c>
      <c r="U2435" t="s">
        <v>227</v>
      </c>
      <c r="V2435" t="s">
        <v>3524</v>
      </c>
      <c r="W2435" t="s">
        <v>3525</v>
      </c>
      <c r="X2435" t="s">
        <v>228</v>
      </c>
      <c r="Z2435" t="s">
        <v>229</v>
      </c>
      <c r="AB2435" t="s">
        <v>971</v>
      </c>
      <c r="AD2435" t="s">
        <v>971</v>
      </c>
      <c r="AG2435" t="s">
        <v>253</v>
      </c>
    </row>
    <row r="2436" spans="1:33">
      <c r="A2436" t="s">
        <v>3528</v>
      </c>
      <c r="B2436">
        <v>96742129</v>
      </c>
      <c r="C2436" t="s">
        <v>3526</v>
      </c>
      <c r="D2436" t="s">
        <v>3527</v>
      </c>
      <c r="E2436" t="s">
        <v>242</v>
      </c>
      <c r="F2436">
        <v>23</v>
      </c>
      <c r="G2436" t="s">
        <v>227</v>
      </c>
      <c r="H2436">
        <v>8248</v>
      </c>
      <c r="I2436" t="s">
        <v>3454</v>
      </c>
      <c r="J2436" t="s">
        <v>3455</v>
      </c>
      <c r="K2436" t="s">
        <v>3454</v>
      </c>
      <c r="L2436">
        <v>19690405</v>
      </c>
      <c r="M2436" t="s">
        <v>3528</v>
      </c>
      <c r="N2436">
        <v>230154</v>
      </c>
      <c r="Q2436" t="s">
        <v>248</v>
      </c>
      <c r="S2436" t="s">
        <v>249</v>
      </c>
      <c r="T2436" t="s">
        <v>3212</v>
      </c>
      <c r="U2436" t="s">
        <v>227</v>
      </c>
      <c r="V2436" t="s">
        <v>3529</v>
      </c>
      <c r="X2436" t="s">
        <v>228</v>
      </c>
      <c r="Z2436" t="s">
        <v>229</v>
      </c>
      <c r="AB2436" t="s">
        <v>265</v>
      </c>
      <c r="AD2436" t="s">
        <v>265</v>
      </c>
      <c r="AG2436" t="s">
        <v>253</v>
      </c>
    </row>
    <row r="2437" spans="1:33">
      <c r="A2437" t="s">
        <v>3532</v>
      </c>
      <c r="B2437">
        <v>3001599</v>
      </c>
      <c r="C2437" t="s">
        <v>3530</v>
      </c>
      <c r="D2437" t="s">
        <v>3531</v>
      </c>
      <c r="E2437" t="s">
        <v>242</v>
      </c>
      <c r="F2437">
        <v>23</v>
      </c>
      <c r="G2437" t="s">
        <v>227</v>
      </c>
      <c r="H2437">
        <v>8248</v>
      </c>
      <c r="I2437" t="s">
        <v>3454</v>
      </c>
      <c r="J2437" t="s">
        <v>3455</v>
      </c>
      <c r="K2437" t="s">
        <v>3454</v>
      </c>
      <c r="L2437">
        <v>19681010</v>
      </c>
      <c r="M2437" t="s">
        <v>3532</v>
      </c>
      <c r="N2437">
        <v>230154</v>
      </c>
      <c r="Q2437" t="s">
        <v>248</v>
      </c>
      <c r="S2437" t="s">
        <v>249</v>
      </c>
      <c r="T2437" t="s">
        <v>3533</v>
      </c>
      <c r="U2437" t="s">
        <v>227</v>
      </c>
      <c r="V2437" t="s">
        <v>3534</v>
      </c>
      <c r="X2437" t="s">
        <v>228</v>
      </c>
      <c r="Y2437" t="s">
        <v>3535</v>
      </c>
      <c r="Z2437" t="s">
        <v>680</v>
      </c>
    </row>
    <row r="2438" spans="1:33">
      <c r="A2438" t="s">
        <v>3538</v>
      </c>
      <c r="B2438">
        <v>95563331</v>
      </c>
      <c r="C2438" t="s">
        <v>3536</v>
      </c>
      <c r="D2438" t="s">
        <v>3537</v>
      </c>
      <c r="E2438" t="s">
        <v>262</v>
      </c>
      <c r="F2438">
        <v>23</v>
      </c>
      <c r="G2438" t="s">
        <v>227</v>
      </c>
      <c r="H2438">
        <v>8248</v>
      </c>
      <c r="I2438" t="s">
        <v>3454</v>
      </c>
      <c r="J2438" t="s">
        <v>3455</v>
      </c>
      <c r="K2438" t="s">
        <v>3454</v>
      </c>
      <c r="L2438">
        <v>19870227</v>
      </c>
      <c r="M2438" t="s">
        <v>3538</v>
      </c>
      <c r="N2438">
        <v>230154</v>
      </c>
      <c r="Q2438" t="s">
        <v>248</v>
      </c>
      <c r="S2438" t="s">
        <v>249</v>
      </c>
      <c r="T2438" t="s">
        <v>3539</v>
      </c>
      <c r="U2438" t="s">
        <v>227</v>
      </c>
      <c r="V2438" t="s">
        <v>3540</v>
      </c>
      <c r="X2438" t="s">
        <v>228</v>
      </c>
      <c r="Z2438" t="s">
        <v>229</v>
      </c>
      <c r="AB2438" t="s">
        <v>227</v>
      </c>
      <c r="AD2438" t="s">
        <v>227</v>
      </c>
      <c r="AG2438" t="s">
        <v>253</v>
      </c>
    </row>
    <row r="2439" spans="1:33">
      <c r="A2439" t="s">
        <v>3543</v>
      </c>
      <c r="B2439">
        <v>97769240</v>
      </c>
      <c r="C2439" t="s">
        <v>3541</v>
      </c>
      <c r="D2439" t="s">
        <v>3542</v>
      </c>
      <c r="E2439" t="s">
        <v>242</v>
      </c>
      <c r="F2439">
        <v>23</v>
      </c>
      <c r="G2439" t="s">
        <v>227</v>
      </c>
      <c r="H2439">
        <v>8248</v>
      </c>
      <c r="I2439" t="s">
        <v>3454</v>
      </c>
      <c r="J2439" t="s">
        <v>3455</v>
      </c>
      <c r="K2439" t="s">
        <v>3454</v>
      </c>
      <c r="L2439">
        <v>19810824</v>
      </c>
      <c r="M2439" t="s">
        <v>3543</v>
      </c>
      <c r="N2439">
        <v>230154</v>
      </c>
      <c r="Q2439" t="s">
        <v>248</v>
      </c>
      <c r="S2439" t="s">
        <v>249</v>
      </c>
      <c r="T2439" t="s">
        <v>3544</v>
      </c>
      <c r="U2439" t="s">
        <v>227</v>
      </c>
      <c r="V2439" t="s">
        <v>3545</v>
      </c>
      <c r="W2439" t="s">
        <v>3546</v>
      </c>
      <c r="X2439" t="s">
        <v>228</v>
      </c>
      <c r="Z2439" t="s">
        <v>229</v>
      </c>
      <c r="AB2439" t="s">
        <v>1082</v>
      </c>
      <c r="AD2439" t="s">
        <v>1082</v>
      </c>
      <c r="AG2439" t="s">
        <v>253</v>
      </c>
    </row>
    <row r="2440" spans="1:33">
      <c r="A2440" t="s">
        <v>3549</v>
      </c>
      <c r="B2440">
        <v>84950228</v>
      </c>
      <c r="C2440" t="s">
        <v>3547</v>
      </c>
      <c r="D2440" t="s">
        <v>3548</v>
      </c>
      <c r="E2440" t="s">
        <v>242</v>
      </c>
      <c r="F2440">
        <v>23</v>
      </c>
      <c r="G2440" t="s">
        <v>227</v>
      </c>
      <c r="H2440">
        <v>8248</v>
      </c>
      <c r="I2440" t="s">
        <v>3454</v>
      </c>
      <c r="J2440" t="s">
        <v>3455</v>
      </c>
      <c r="K2440" t="s">
        <v>3454</v>
      </c>
      <c r="L2440">
        <v>19850204</v>
      </c>
      <c r="M2440" t="s">
        <v>3549</v>
      </c>
      <c r="N2440">
        <v>230154</v>
      </c>
      <c r="Q2440" t="s">
        <v>248</v>
      </c>
      <c r="S2440" t="s">
        <v>249</v>
      </c>
      <c r="T2440" t="s">
        <v>1155</v>
      </c>
      <c r="U2440" t="s">
        <v>227</v>
      </c>
      <c r="V2440" t="s">
        <v>3550</v>
      </c>
      <c r="W2440" t="s">
        <v>3551</v>
      </c>
      <c r="X2440" t="s">
        <v>228</v>
      </c>
      <c r="Z2440" t="s">
        <v>229</v>
      </c>
      <c r="AB2440" t="s">
        <v>227</v>
      </c>
      <c r="AD2440" t="s">
        <v>227</v>
      </c>
      <c r="AG2440" t="s">
        <v>253</v>
      </c>
    </row>
    <row r="2441" spans="1:33">
      <c r="A2441" t="s">
        <v>3554</v>
      </c>
      <c r="B2441">
        <v>3002510</v>
      </c>
      <c r="C2441" t="s">
        <v>3552</v>
      </c>
      <c r="D2441" t="s">
        <v>3553</v>
      </c>
      <c r="E2441" t="s">
        <v>242</v>
      </c>
      <c r="F2441">
        <v>23</v>
      </c>
      <c r="G2441" t="s">
        <v>227</v>
      </c>
      <c r="H2441">
        <v>8248</v>
      </c>
      <c r="I2441" t="s">
        <v>3454</v>
      </c>
      <c r="J2441" t="s">
        <v>3455</v>
      </c>
      <c r="K2441" t="s">
        <v>3454</v>
      </c>
      <c r="L2441">
        <v>19750602</v>
      </c>
      <c r="M2441" t="s">
        <v>3554</v>
      </c>
      <c r="N2441">
        <v>230154</v>
      </c>
      <c r="Q2441" t="s">
        <v>248</v>
      </c>
      <c r="S2441" t="s">
        <v>249</v>
      </c>
      <c r="T2441" t="s">
        <v>1403</v>
      </c>
      <c r="U2441" t="s">
        <v>227</v>
      </c>
      <c r="V2441" t="s">
        <v>3555</v>
      </c>
      <c r="X2441" t="s">
        <v>228</v>
      </c>
      <c r="Z2441" t="s">
        <v>229</v>
      </c>
      <c r="AG2441" t="s">
        <v>253</v>
      </c>
    </row>
    <row r="2442" spans="1:33">
      <c r="A2442" t="s">
        <v>3558</v>
      </c>
      <c r="B2442">
        <v>3004815</v>
      </c>
      <c r="C2442" t="s">
        <v>3556</v>
      </c>
      <c r="D2442" t="s">
        <v>3557</v>
      </c>
      <c r="E2442" t="s">
        <v>262</v>
      </c>
      <c r="F2442">
        <v>23</v>
      </c>
      <c r="G2442" t="s">
        <v>227</v>
      </c>
      <c r="H2442">
        <v>8248</v>
      </c>
      <c r="I2442" t="s">
        <v>3454</v>
      </c>
      <c r="J2442" t="s">
        <v>3455</v>
      </c>
      <c r="K2442" t="s">
        <v>3454</v>
      </c>
      <c r="L2442">
        <v>19720818</v>
      </c>
      <c r="M2442" t="s">
        <v>3558</v>
      </c>
      <c r="N2442">
        <v>230154</v>
      </c>
      <c r="Q2442" t="s">
        <v>248</v>
      </c>
      <c r="S2442" t="s">
        <v>249</v>
      </c>
      <c r="T2442" t="s">
        <v>3559</v>
      </c>
      <c r="U2442" t="s">
        <v>227</v>
      </c>
      <c r="V2442" t="s">
        <v>3560</v>
      </c>
      <c r="X2442" t="s">
        <v>228</v>
      </c>
      <c r="Z2442" t="s">
        <v>229</v>
      </c>
    </row>
    <row r="2443" spans="1:33">
      <c r="A2443" t="s">
        <v>3563</v>
      </c>
      <c r="B2443">
        <v>84935635</v>
      </c>
      <c r="C2443" t="s">
        <v>3561</v>
      </c>
      <c r="D2443" t="s">
        <v>3562</v>
      </c>
      <c r="E2443" t="s">
        <v>242</v>
      </c>
      <c r="F2443">
        <v>23</v>
      </c>
      <c r="G2443" t="s">
        <v>227</v>
      </c>
      <c r="H2443">
        <v>8248</v>
      </c>
      <c r="I2443" t="s">
        <v>3454</v>
      </c>
      <c r="J2443" t="s">
        <v>3455</v>
      </c>
      <c r="K2443" t="s">
        <v>3454</v>
      </c>
      <c r="L2443">
        <v>19531013</v>
      </c>
      <c r="M2443" t="s">
        <v>3563</v>
      </c>
      <c r="N2443">
        <v>230154</v>
      </c>
      <c r="Q2443" t="s">
        <v>248</v>
      </c>
      <c r="S2443" t="s">
        <v>249</v>
      </c>
      <c r="T2443" t="s">
        <v>3564</v>
      </c>
      <c r="U2443" t="s">
        <v>227</v>
      </c>
      <c r="V2443" t="s">
        <v>3565</v>
      </c>
      <c r="W2443" t="s">
        <v>3566</v>
      </c>
      <c r="X2443" t="s">
        <v>228</v>
      </c>
      <c r="Z2443" t="s">
        <v>229</v>
      </c>
      <c r="AB2443" t="s">
        <v>227</v>
      </c>
      <c r="AD2443" t="s">
        <v>227</v>
      </c>
      <c r="AG2443" t="s">
        <v>253</v>
      </c>
    </row>
    <row r="2444" spans="1:33">
      <c r="A2444" t="s">
        <v>3569</v>
      </c>
      <c r="B2444">
        <v>3002499</v>
      </c>
      <c r="C2444" t="s">
        <v>3567</v>
      </c>
      <c r="D2444" t="s">
        <v>3568</v>
      </c>
      <c r="E2444" t="s">
        <v>242</v>
      </c>
      <c r="F2444">
        <v>23</v>
      </c>
      <c r="G2444" t="s">
        <v>227</v>
      </c>
      <c r="H2444">
        <v>8248</v>
      </c>
      <c r="I2444" t="s">
        <v>3454</v>
      </c>
      <c r="J2444" t="s">
        <v>3455</v>
      </c>
      <c r="K2444" t="s">
        <v>3454</v>
      </c>
      <c r="L2444">
        <v>19720531</v>
      </c>
      <c r="M2444" t="s">
        <v>3569</v>
      </c>
      <c r="N2444">
        <v>230154</v>
      </c>
      <c r="Q2444" t="s">
        <v>248</v>
      </c>
      <c r="S2444" t="s">
        <v>249</v>
      </c>
      <c r="T2444" t="s">
        <v>3570</v>
      </c>
      <c r="U2444" t="s">
        <v>227</v>
      </c>
      <c r="V2444" t="s">
        <v>3571</v>
      </c>
      <c r="X2444" t="s">
        <v>228</v>
      </c>
      <c r="Z2444" t="s">
        <v>229</v>
      </c>
    </row>
    <row r="2445" spans="1:33">
      <c r="A2445" t="s">
        <v>3574</v>
      </c>
      <c r="B2445">
        <v>39614831</v>
      </c>
      <c r="C2445" t="s">
        <v>3572</v>
      </c>
      <c r="D2445" t="s">
        <v>3573</v>
      </c>
      <c r="E2445" t="s">
        <v>242</v>
      </c>
      <c r="F2445">
        <v>23</v>
      </c>
      <c r="G2445" t="s">
        <v>227</v>
      </c>
      <c r="H2445">
        <v>8248</v>
      </c>
      <c r="I2445" t="s">
        <v>3454</v>
      </c>
      <c r="J2445" t="s">
        <v>3455</v>
      </c>
      <c r="K2445" t="s">
        <v>3454</v>
      </c>
      <c r="L2445">
        <v>19930507</v>
      </c>
      <c r="M2445" t="s">
        <v>3574</v>
      </c>
      <c r="N2445">
        <v>230154</v>
      </c>
      <c r="Q2445" t="s">
        <v>248</v>
      </c>
      <c r="S2445" t="s">
        <v>249</v>
      </c>
      <c r="T2445" t="s">
        <v>3575</v>
      </c>
      <c r="U2445" t="s">
        <v>227</v>
      </c>
      <c r="V2445" t="s">
        <v>3576</v>
      </c>
      <c r="X2445" t="s">
        <v>228</v>
      </c>
      <c r="Z2445" t="s">
        <v>229</v>
      </c>
      <c r="AB2445" t="s">
        <v>227</v>
      </c>
      <c r="AC2445" t="s">
        <v>3577</v>
      </c>
      <c r="AD2445" t="s">
        <v>227</v>
      </c>
      <c r="AG2445" t="s">
        <v>253</v>
      </c>
    </row>
    <row r="2446" spans="1:33">
      <c r="A2446" t="s">
        <v>3580</v>
      </c>
      <c r="B2446">
        <v>3004077</v>
      </c>
      <c r="C2446" t="s">
        <v>3578</v>
      </c>
      <c r="D2446" t="s">
        <v>3579</v>
      </c>
      <c r="E2446" t="s">
        <v>242</v>
      </c>
      <c r="F2446">
        <v>23</v>
      </c>
      <c r="G2446" t="s">
        <v>227</v>
      </c>
      <c r="H2446">
        <v>8248</v>
      </c>
      <c r="I2446" t="s">
        <v>3454</v>
      </c>
      <c r="J2446" t="s">
        <v>3455</v>
      </c>
      <c r="K2446" t="s">
        <v>3454</v>
      </c>
      <c r="L2446">
        <v>19820805</v>
      </c>
      <c r="M2446" t="s">
        <v>3580</v>
      </c>
      <c r="N2446">
        <v>230154</v>
      </c>
      <c r="Q2446" t="s">
        <v>248</v>
      </c>
      <c r="S2446" t="s">
        <v>249</v>
      </c>
      <c r="T2446" t="s">
        <v>2664</v>
      </c>
      <c r="U2446" t="s">
        <v>227</v>
      </c>
      <c r="V2446" t="s">
        <v>3581</v>
      </c>
      <c r="X2446" t="s">
        <v>228</v>
      </c>
      <c r="Z2446" t="s">
        <v>229</v>
      </c>
    </row>
    <row r="2447" spans="1:33">
      <c r="A2447" t="s">
        <v>3584</v>
      </c>
      <c r="B2447">
        <v>69242528</v>
      </c>
      <c r="C2447" t="s">
        <v>3582</v>
      </c>
      <c r="D2447" t="s">
        <v>3583</v>
      </c>
      <c r="E2447" t="s">
        <v>262</v>
      </c>
      <c r="F2447">
        <v>23</v>
      </c>
      <c r="G2447" t="s">
        <v>227</v>
      </c>
      <c r="H2447">
        <v>8248</v>
      </c>
      <c r="I2447" t="s">
        <v>3454</v>
      </c>
      <c r="J2447" t="s">
        <v>3455</v>
      </c>
      <c r="K2447" t="s">
        <v>3454</v>
      </c>
      <c r="L2447">
        <v>19811119</v>
      </c>
      <c r="M2447" t="s">
        <v>3584</v>
      </c>
      <c r="N2447">
        <v>230154</v>
      </c>
      <c r="Q2447" t="s">
        <v>248</v>
      </c>
      <c r="S2447" t="s">
        <v>249</v>
      </c>
      <c r="T2447" t="s">
        <v>1347</v>
      </c>
      <c r="U2447" t="s">
        <v>227</v>
      </c>
      <c r="V2447" t="s">
        <v>3585</v>
      </c>
      <c r="W2447" t="s">
        <v>3586</v>
      </c>
      <c r="X2447" t="s">
        <v>228</v>
      </c>
      <c r="Z2447" t="s">
        <v>229</v>
      </c>
      <c r="AB2447" t="s">
        <v>227</v>
      </c>
      <c r="AD2447" t="s">
        <v>265</v>
      </c>
      <c r="AG2447" t="s">
        <v>253</v>
      </c>
    </row>
    <row r="2448" spans="1:33">
      <c r="A2448" t="s">
        <v>3589</v>
      </c>
      <c r="B2448">
        <v>3000255</v>
      </c>
      <c r="C2448" t="s">
        <v>3587</v>
      </c>
      <c r="D2448" t="s">
        <v>3588</v>
      </c>
      <c r="E2448" t="s">
        <v>242</v>
      </c>
      <c r="F2448">
        <v>23</v>
      </c>
      <c r="G2448" t="s">
        <v>227</v>
      </c>
      <c r="H2448">
        <v>8248</v>
      </c>
      <c r="I2448" t="s">
        <v>3454</v>
      </c>
      <c r="J2448" t="s">
        <v>3455</v>
      </c>
      <c r="K2448" t="s">
        <v>3454</v>
      </c>
      <c r="L2448">
        <v>19620617</v>
      </c>
      <c r="M2448" t="s">
        <v>3589</v>
      </c>
      <c r="N2448">
        <v>230154</v>
      </c>
      <c r="Q2448" t="s">
        <v>248</v>
      </c>
      <c r="S2448" t="s">
        <v>249</v>
      </c>
      <c r="T2448" t="s">
        <v>2634</v>
      </c>
      <c r="U2448" t="s">
        <v>227</v>
      </c>
      <c r="V2448" t="s">
        <v>3590</v>
      </c>
      <c r="W2448" t="s">
        <v>3591</v>
      </c>
      <c r="X2448" t="s">
        <v>228</v>
      </c>
      <c r="Z2448" t="s">
        <v>229</v>
      </c>
      <c r="AG2448" t="s">
        <v>253</v>
      </c>
    </row>
    <row r="2449" spans="1:33">
      <c r="A2449" t="s">
        <v>3594</v>
      </c>
      <c r="B2449">
        <v>3003915</v>
      </c>
      <c r="C2449" t="s">
        <v>3592</v>
      </c>
      <c r="D2449" t="s">
        <v>3593</v>
      </c>
      <c r="E2449" t="s">
        <v>242</v>
      </c>
      <c r="F2449">
        <v>23</v>
      </c>
      <c r="G2449" t="s">
        <v>227</v>
      </c>
      <c r="H2449">
        <v>8248</v>
      </c>
      <c r="I2449" t="s">
        <v>3454</v>
      </c>
      <c r="J2449" t="s">
        <v>3455</v>
      </c>
      <c r="K2449" t="s">
        <v>3454</v>
      </c>
      <c r="L2449">
        <v>19740618</v>
      </c>
      <c r="M2449" t="s">
        <v>3594</v>
      </c>
      <c r="N2449">
        <v>230154</v>
      </c>
      <c r="Q2449" t="s">
        <v>248</v>
      </c>
      <c r="S2449" t="s">
        <v>249</v>
      </c>
      <c r="T2449" t="s">
        <v>644</v>
      </c>
      <c r="U2449" t="s">
        <v>227</v>
      </c>
      <c r="V2449" t="s">
        <v>3595</v>
      </c>
      <c r="X2449" t="s">
        <v>228</v>
      </c>
      <c r="Z2449" t="s">
        <v>229</v>
      </c>
    </row>
    <row r="2450" spans="1:33">
      <c r="A2450" t="s">
        <v>3598</v>
      </c>
      <c r="B2450">
        <v>3003066</v>
      </c>
      <c r="C2450" t="s">
        <v>3596</v>
      </c>
      <c r="D2450" t="s">
        <v>3597</v>
      </c>
      <c r="E2450" t="s">
        <v>242</v>
      </c>
      <c r="F2450">
        <v>23</v>
      </c>
      <c r="G2450" t="s">
        <v>227</v>
      </c>
      <c r="H2450">
        <v>8248</v>
      </c>
      <c r="I2450" t="s">
        <v>3454</v>
      </c>
      <c r="J2450" t="s">
        <v>3455</v>
      </c>
      <c r="K2450" t="s">
        <v>3454</v>
      </c>
      <c r="L2450">
        <v>19760118</v>
      </c>
      <c r="M2450" t="s">
        <v>3598</v>
      </c>
      <c r="N2450">
        <v>230154</v>
      </c>
      <c r="Q2450" t="s">
        <v>248</v>
      </c>
      <c r="S2450" t="s">
        <v>249</v>
      </c>
      <c r="T2450" t="s">
        <v>3599</v>
      </c>
      <c r="U2450" t="s">
        <v>227</v>
      </c>
      <c r="V2450" t="s">
        <v>3600</v>
      </c>
      <c r="X2450" t="s">
        <v>228</v>
      </c>
      <c r="Z2450" t="s">
        <v>229</v>
      </c>
    </row>
    <row r="2451" spans="1:33">
      <c r="A2451" t="s">
        <v>3603</v>
      </c>
      <c r="B2451">
        <v>3001812</v>
      </c>
      <c r="C2451" t="s">
        <v>3601</v>
      </c>
      <c r="D2451" t="s">
        <v>3602</v>
      </c>
      <c r="E2451" t="s">
        <v>262</v>
      </c>
      <c r="F2451">
        <v>23</v>
      </c>
      <c r="G2451" t="s">
        <v>227</v>
      </c>
      <c r="H2451">
        <v>8248</v>
      </c>
      <c r="I2451" t="s">
        <v>3454</v>
      </c>
      <c r="J2451" t="s">
        <v>3455</v>
      </c>
      <c r="K2451" t="s">
        <v>3454</v>
      </c>
      <c r="L2451">
        <v>19690303</v>
      </c>
      <c r="M2451" t="s">
        <v>3603</v>
      </c>
      <c r="N2451">
        <v>230154</v>
      </c>
      <c r="Q2451" t="s">
        <v>248</v>
      </c>
      <c r="S2451" t="s">
        <v>249</v>
      </c>
      <c r="T2451" t="s">
        <v>3604</v>
      </c>
      <c r="U2451" t="s">
        <v>227</v>
      </c>
      <c r="V2451" t="s">
        <v>3605</v>
      </c>
      <c r="X2451" t="s">
        <v>228</v>
      </c>
      <c r="Z2451" t="s">
        <v>229</v>
      </c>
    </row>
    <row r="2452" spans="1:33">
      <c r="A2452" t="s">
        <v>3608</v>
      </c>
      <c r="B2452">
        <v>84950430</v>
      </c>
      <c r="C2452" t="s">
        <v>3606</v>
      </c>
      <c r="D2452" t="s">
        <v>3607</v>
      </c>
      <c r="E2452" t="s">
        <v>242</v>
      </c>
      <c r="F2452">
        <v>23</v>
      </c>
      <c r="G2452" t="s">
        <v>227</v>
      </c>
      <c r="H2452">
        <v>8248</v>
      </c>
      <c r="I2452" t="s">
        <v>3454</v>
      </c>
      <c r="J2452" t="s">
        <v>3455</v>
      </c>
      <c r="K2452" t="s">
        <v>3454</v>
      </c>
      <c r="L2452">
        <v>19880916</v>
      </c>
      <c r="M2452" t="s">
        <v>3608</v>
      </c>
      <c r="N2452">
        <v>230154</v>
      </c>
      <c r="Q2452" t="s">
        <v>248</v>
      </c>
      <c r="S2452" t="s">
        <v>249</v>
      </c>
      <c r="T2452" t="s">
        <v>3609</v>
      </c>
      <c r="U2452" t="s">
        <v>227</v>
      </c>
      <c r="V2452" t="s">
        <v>3610</v>
      </c>
      <c r="X2452" t="s">
        <v>228</v>
      </c>
      <c r="Z2452" t="s">
        <v>229</v>
      </c>
      <c r="AG2452" t="s">
        <v>253</v>
      </c>
    </row>
    <row r="2453" spans="1:33">
      <c r="A2453" t="s">
        <v>3613</v>
      </c>
      <c r="B2453">
        <v>3000912</v>
      </c>
      <c r="C2453" t="s">
        <v>3611</v>
      </c>
      <c r="D2453" t="s">
        <v>3612</v>
      </c>
      <c r="E2453" t="s">
        <v>242</v>
      </c>
      <c r="F2453">
        <v>23</v>
      </c>
      <c r="G2453" t="s">
        <v>227</v>
      </c>
      <c r="H2453">
        <v>8248</v>
      </c>
      <c r="I2453" t="s">
        <v>3454</v>
      </c>
      <c r="J2453" t="s">
        <v>3455</v>
      </c>
      <c r="K2453" t="s">
        <v>3454</v>
      </c>
      <c r="L2453">
        <v>19650112</v>
      </c>
      <c r="M2453" t="s">
        <v>3613</v>
      </c>
      <c r="N2453">
        <v>230154</v>
      </c>
      <c r="Q2453" t="s">
        <v>248</v>
      </c>
      <c r="S2453" t="s">
        <v>249</v>
      </c>
      <c r="T2453" t="s">
        <v>3614</v>
      </c>
      <c r="U2453" t="s">
        <v>227</v>
      </c>
      <c r="V2453" t="s">
        <v>3615</v>
      </c>
      <c r="X2453" t="s">
        <v>228</v>
      </c>
      <c r="Z2453" t="s">
        <v>229</v>
      </c>
      <c r="AG2453" t="s">
        <v>253</v>
      </c>
    </row>
    <row r="2454" spans="1:33">
      <c r="A2454" t="s">
        <v>3618</v>
      </c>
      <c r="B2454">
        <v>3002055</v>
      </c>
      <c r="C2454" t="s">
        <v>3616</v>
      </c>
      <c r="D2454" t="s">
        <v>3617</v>
      </c>
      <c r="E2454" t="s">
        <v>242</v>
      </c>
      <c r="F2454">
        <v>23</v>
      </c>
      <c r="G2454" t="s">
        <v>227</v>
      </c>
      <c r="H2454">
        <v>8248</v>
      </c>
      <c r="I2454" t="s">
        <v>3454</v>
      </c>
      <c r="J2454" t="s">
        <v>3455</v>
      </c>
      <c r="K2454" t="s">
        <v>3454</v>
      </c>
      <c r="L2454">
        <v>19681029</v>
      </c>
      <c r="M2454" t="s">
        <v>3618</v>
      </c>
      <c r="N2454">
        <v>230154</v>
      </c>
      <c r="Q2454" t="s">
        <v>248</v>
      </c>
      <c r="S2454" t="s">
        <v>249</v>
      </c>
      <c r="T2454" t="s">
        <v>3619</v>
      </c>
      <c r="U2454" t="s">
        <v>227</v>
      </c>
      <c r="V2454" t="s">
        <v>3620</v>
      </c>
      <c r="X2454" t="s">
        <v>228</v>
      </c>
      <c r="Z2454" t="s">
        <v>229</v>
      </c>
    </row>
    <row r="2455" spans="1:33">
      <c r="A2455" t="s">
        <v>3623</v>
      </c>
      <c r="B2455">
        <v>45600823</v>
      </c>
      <c r="C2455" t="s">
        <v>3621</v>
      </c>
      <c r="D2455" t="s">
        <v>3622</v>
      </c>
      <c r="E2455" t="s">
        <v>242</v>
      </c>
      <c r="F2455">
        <v>23</v>
      </c>
      <c r="G2455" t="s">
        <v>227</v>
      </c>
      <c r="H2455">
        <v>8248</v>
      </c>
      <c r="I2455" t="s">
        <v>3454</v>
      </c>
      <c r="J2455" t="s">
        <v>3455</v>
      </c>
      <c r="K2455" t="s">
        <v>3454</v>
      </c>
      <c r="L2455">
        <v>19790319</v>
      </c>
      <c r="M2455" t="s">
        <v>3623</v>
      </c>
      <c r="N2455">
        <v>230154</v>
      </c>
      <c r="Q2455" t="s">
        <v>248</v>
      </c>
      <c r="S2455" t="s">
        <v>249</v>
      </c>
      <c r="T2455" t="s">
        <v>630</v>
      </c>
      <c r="U2455" t="s">
        <v>227</v>
      </c>
      <c r="V2455" t="s">
        <v>3624</v>
      </c>
      <c r="X2455" t="s">
        <v>228</v>
      </c>
      <c r="Z2455" t="s">
        <v>229</v>
      </c>
      <c r="AB2455" t="s">
        <v>2056</v>
      </c>
      <c r="AD2455" t="s">
        <v>2056</v>
      </c>
      <c r="AG2455" t="s">
        <v>253</v>
      </c>
    </row>
    <row r="2456" spans="1:33">
      <c r="A2456" t="s">
        <v>3627</v>
      </c>
      <c r="B2456">
        <v>3003399</v>
      </c>
      <c r="C2456" t="s">
        <v>3625</v>
      </c>
      <c r="D2456" t="s">
        <v>3626</v>
      </c>
      <c r="E2456" t="s">
        <v>242</v>
      </c>
      <c r="F2456">
        <v>23</v>
      </c>
      <c r="G2456" t="s">
        <v>227</v>
      </c>
      <c r="H2456">
        <v>8248</v>
      </c>
      <c r="I2456" t="s">
        <v>3454</v>
      </c>
      <c r="J2456" t="s">
        <v>3455</v>
      </c>
      <c r="K2456" t="s">
        <v>3454</v>
      </c>
      <c r="L2456">
        <v>19870204</v>
      </c>
      <c r="M2456" t="s">
        <v>3627</v>
      </c>
      <c r="N2456">
        <v>230154</v>
      </c>
      <c r="Q2456" t="s">
        <v>248</v>
      </c>
      <c r="S2456" t="s">
        <v>249</v>
      </c>
      <c r="T2456" t="s">
        <v>3628</v>
      </c>
      <c r="U2456" t="s">
        <v>227</v>
      </c>
      <c r="V2456" t="s">
        <v>3629</v>
      </c>
      <c r="X2456" t="s">
        <v>228</v>
      </c>
      <c r="Z2456" t="s">
        <v>229</v>
      </c>
    </row>
    <row r="2457" spans="1:33">
      <c r="A2457" t="s">
        <v>3632</v>
      </c>
      <c r="B2457">
        <v>3000366</v>
      </c>
      <c r="C2457" t="s">
        <v>3630</v>
      </c>
      <c r="D2457" t="s">
        <v>3631</v>
      </c>
      <c r="E2457" t="s">
        <v>242</v>
      </c>
      <c r="F2457">
        <v>23</v>
      </c>
      <c r="G2457" t="s">
        <v>227</v>
      </c>
      <c r="H2457">
        <v>8248</v>
      </c>
      <c r="I2457" t="s">
        <v>3454</v>
      </c>
      <c r="J2457" t="s">
        <v>3455</v>
      </c>
      <c r="K2457" t="s">
        <v>3454</v>
      </c>
      <c r="L2457">
        <v>19631123</v>
      </c>
      <c r="M2457" t="s">
        <v>3632</v>
      </c>
      <c r="N2457">
        <v>230154</v>
      </c>
      <c r="Q2457" t="s">
        <v>248</v>
      </c>
      <c r="S2457" t="s">
        <v>249</v>
      </c>
      <c r="T2457" t="s">
        <v>2845</v>
      </c>
      <c r="U2457" t="s">
        <v>227</v>
      </c>
      <c r="V2457" t="s">
        <v>3633</v>
      </c>
      <c r="X2457" t="s">
        <v>228</v>
      </c>
      <c r="Z2457" t="s">
        <v>229</v>
      </c>
    </row>
    <row r="2458" spans="1:33">
      <c r="A2458" t="s">
        <v>3636</v>
      </c>
      <c r="B2458">
        <v>3002277</v>
      </c>
      <c r="C2458" t="s">
        <v>3634</v>
      </c>
      <c r="D2458" t="s">
        <v>3635</v>
      </c>
      <c r="E2458" t="s">
        <v>262</v>
      </c>
      <c r="F2458">
        <v>23</v>
      </c>
      <c r="G2458" t="s">
        <v>227</v>
      </c>
      <c r="H2458">
        <v>8248</v>
      </c>
      <c r="I2458" t="s">
        <v>3454</v>
      </c>
      <c r="J2458" t="s">
        <v>3455</v>
      </c>
      <c r="K2458" t="s">
        <v>3454</v>
      </c>
      <c r="L2458">
        <v>19821103</v>
      </c>
      <c r="M2458" t="s">
        <v>3636</v>
      </c>
      <c r="N2458">
        <v>230154</v>
      </c>
      <c r="Q2458" t="s">
        <v>248</v>
      </c>
      <c r="S2458" t="s">
        <v>249</v>
      </c>
      <c r="T2458" t="s">
        <v>2057</v>
      </c>
      <c r="U2458" t="s">
        <v>227</v>
      </c>
      <c r="V2458" t="s">
        <v>3637</v>
      </c>
      <c r="X2458" t="s">
        <v>228</v>
      </c>
      <c r="Z2458" t="s">
        <v>229</v>
      </c>
    </row>
    <row r="2459" spans="1:33">
      <c r="A2459" t="s">
        <v>3640</v>
      </c>
      <c r="B2459">
        <v>3108921</v>
      </c>
      <c r="C2459" t="s">
        <v>3638</v>
      </c>
      <c r="D2459" t="s">
        <v>3639</v>
      </c>
      <c r="E2459" t="s">
        <v>262</v>
      </c>
      <c r="F2459">
        <v>23</v>
      </c>
      <c r="G2459" t="s">
        <v>227</v>
      </c>
      <c r="H2459">
        <v>8248</v>
      </c>
      <c r="I2459" t="s">
        <v>3454</v>
      </c>
      <c r="J2459" t="s">
        <v>3455</v>
      </c>
      <c r="K2459" t="s">
        <v>3454</v>
      </c>
      <c r="L2459">
        <v>19870417</v>
      </c>
      <c r="M2459" t="s">
        <v>3640</v>
      </c>
      <c r="N2459">
        <v>230154</v>
      </c>
      <c r="Q2459" t="s">
        <v>248</v>
      </c>
      <c r="S2459" t="s">
        <v>249</v>
      </c>
      <c r="T2459" t="s">
        <v>2057</v>
      </c>
      <c r="U2459" t="s">
        <v>227</v>
      </c>
      <c r="V2459" t="s">
        <v>3641</v>
      </c>
      <c r="W2459" t="s">
        <v>3642</v>
      </c>
      <c r="X2459" t="s">
        <v>228</v>
      </c>
      <c r="Z2459" t="s">
        <v>229</v>
      </c>
      <c r="AB2459" t="s">
        <v>227</v>
      </c>
      <c r="AD2459" t="s">
        <v>227</v>
      </c>
      <c r="AG2459" t="s">
        <v>253</v>
      </c>
    </row>
    <row r="2460" spans="1:33">
      <c r="A2460" t="s">
        <v>3645</v>
      </c>
      <c r="B2460">
        <v>3004299</v>
      </c>
      <c r="C2460" t="s">
        <v>3643</v>
      </c>
      <c r="D2460" t="s">
        <v>3644</v>
      </c>
      <c r="E2460" t="s">
        <v>242</v>
      </c>
      <c r="F2460">
        <v>23</v>
      </c>
      <c r="G2460" t="s">
        <v>227</v>
      </c>
      <c r="H2460">
        <v>8248</v>
      </c>
      <c r="I2460" t="s">
        <v>3454</v>
      </c>
      <c r="J2460" t="s">
        <v>3455</v>
      </c>
      <c r="K2460" t="s">
        <v>3454</v>
      </c>
      <c r="L2460">
        <v>19711118</v>
      </c>
      <c r="M2460" t="s">
        <v>3645</v>
      </c>
      <c r="N2460">
        <v>230154</v>
      </c>
      <c r="Q2460" t="s">
        <v>248</v>
      </c>
      <c r="S2460" t="s">
        <v>249</v>
      </c>
      <c r="T2460" t="s">
        <v>3646</v>
      </c>
      <c r="U2460" t="s">
        <v>227</v>
      </c>
      <c r="V2460" t="s">
        <v>3647</v>
      </c>
      <c r="X2460" t="s">
        <v>228</v>
      </c>
      <c r="Z2460" t="s">
        <v>229</v>
      </c>
    </row>
    <row r="2461" spans="1:33">
      <c r="A2461" t="s">
        <v>3650</v>
      </c>
      <c r="B2461">
        <v>3001488</v>
      </c>
      <c r="C2461" t="s">
        <v>3648</v>
      </c>
      <c r="D2461" t="s">
        <v>3649</v>
      </c>
      <c r="E2461" t="s">
        <v>242</v>
      </c>
      <c r="F2461">
        <v>23</v>
      </c>
      <c r="G2461" t="s">
        <v>227</v>
      </c>
      <c r="H2461">
        <v>8248</v>
      </c>
      <c r="I2461" t="s">
        <v>3454</v>
      </c>
      <c r="J2461" t="s">
        <v>3455</v>
      </c>
      <c r="K2461" t="s">
        <v>3454</v>
      </c>
      <c r="L2461">
        <v>19650504</v>
      </c>
      <c r="M2461" t="s">
        <v>3650</v>
      </c>
      <c r="N2461">
        <v>230154</v>
      </c>
      <c r="Q2461" t="s">
        <v>248</v>
      </c>
      <c r="S2461" t="s">
        <v>249</v>
      </c>
      <c r="T2461" t="s">
        <v>3651</v>
      </c>
      <c r="U2461" t="s">
        <v>227</v>
      </c>
      <c r="V2461" t="s">
        <v>3652</v>
      </c>
      <c r="X2461" t="s">
        <v>228</v>
      </c>
      <c r="Z2461" t="s">
        <v>229</v>
      </c>
    </row>
    <row r="2462" spans="1:33">
      <c r="A2462" t="s">
        <v>3655</v>
      </c>
      <c r="B2462">
        <v>3000477</v>
      </c>
      <c r="C2462" t="s">
        <v>3653</v>
      </c>
      <c r="D2462" t="s">
        <v>3654</v>
      </c>
      <c r="E2462" t="s">
        <v>242</v>
      </c>
      <c r="F2462">
        <v>23</v>
      </c>
      <c r="G2462" t="s">
        <v>227</v>
      </c>
      <c r="H2462">
        <v>8248</v>
      </c>
      <c r="I2462" t="s">
        <v>3454</v>
      </c>
      <c r="J2462" t="s">
        <v>3455</v>
      </c>
      <c r="K2462" t="s">
        <v>3454</v>
      </c>
      <c r="L2462">
        <v>19651125</v>
      </c>
      <c r="M2462" t="s">
        <v>3655</v>
      </c>
      <c r="N2462">
        <v>230154</v>
      </c>
      <c r="Q2462" t="s">
        <v>248</v>
      </c>
      <c r="S2462" t="s">
        <v>249</v>
      </c>
      <c r="T2462" t="s">
        <v>3656</v>
      </c>
      <c r="U2462" t="s">
        <v>227</v>
      </c>
      <c r="V2462" t="s">
        <v>3657</v>
      </c>
      <c r="X2462" t="s">
        <v>228</v>
      </c>
      <c r="Z2462" t="s">
        <v>229</v>
      </c>
    </row>
    <row r="2463" spans="1:33">
      <c r="A2463" t="s">
        <v>3660</v>
      </c>
      <c r="B2463">
        <v>3001377</v>
      </c>
      <c r="C2463" t="s">
        <v>3658</v>
      </c>
      <c r="D2463" t="s">
        <v>3659</v>
      </c>
      <c r="E2463" t="s">
        <v>242</v>
      </c>
      <c r="F2463">
        <v>23</v>
      </c>
      <c r="G2463" t="s">
        <v>227</v>
      </c>
      <c r="H2463">
        <v>8248</v>
      </c>
      <c r="I2463" t="s">
        <v>3454</v>
      </c>
      <c r="J2463" t="s">
        <v>3455</v>
      </c>
      <c r="K2463" t="s">
        <v>3454</v>
      </c>
      <c r="L2463">
        <v>19651026</v>
      </c>
      <c r="M2463" t="s">
        <v>3660</v>
      </c>
      <c r="N2463">
        <v>230154</v>
      </c>
      <c r="Q2463" t="s">
        <v>248</v>
      </c>
      <c r="S2463" t="s">
        <v>249</v>
      </c>
      <c r="T2463" t="s">
        <v>2018</v>
      </c>
      <c r="U2463" t="s">
        <v>227</v>
      </c>
      <c r="V2463" t="s">
        <v>3661</v>
      </c>
      <c r="X2463" t="s">
        <v>228</v>
      </c>
      <c r="Z2463" t="s">
        <v>229</v>
      </c>
    </row>
    <row r="2464" spans="1:33">
      <c r="A2464" t="s">
        <v>3664</v>
      </c>
      <c r="B2464">
        <v>72775331</v>
      </c>
      <c r="C2464" t="s">
        <v>3662</v>
      </c>
      <c r="D2464" t="s">
        <v>3663</v>
      </c>
      <c r="E2464" t="s">
        <v>242</v>
      </c>
      <c r="F2464">
        <v>23</v>
      </c>
      <c r="G2464" t="s">
        <v>227</v>
      </c>
      <c r="H2464">
        <v>8248</v>
      </c>
      <c r="I2464" t="s">
        <v>3454</v>
      </c>
      <c r="J2464" t="s">
        <v>3455</v>
      </c>
      <c r="K2464" t="s">
        <v>3454</v>
      </c>
      <c r="L2464">
        <v>19721117</v>
      </c>
      <c r="M2464" t="s">
        <v>3664</v>
      </c>
      <c r="N2464">
        <v>230154</v>
      </c>
      <c r="Q2464" t="s">
        <v>248</v>
      </c>
      <c r="S2464" t="s">
        <v>249</v>
      </c>
      <c r="T2464" t="s">
        <v>3665</v>
      </c>
      <c r="U2464" t="s">
        <v>227</v>
      </c>
      <c r="V2464" t="s">
        <v>3666</v>
      </c>
      <c r="X2464" t="s">
        <v>228</v>
      </c>
      <c r="Z2464" t="s">
        <v>229</v>
      </c>
      <c r="AB2464" t="s">
        <v>227</v>
      </c>
      <c r="AD2464" t="s">
        <v>227</v>
      </c>
      <c r="AG2464" t="s">
        <v>253</v>
      </c>
    </row>
    <row r="2465" spans="1:33">
      <c r="A2465" t="s">
        <v>3669</v>
      </c>
      <c r="B2465">
        <v>3003814</v>
      </c>
      <c r="C2465" t="s">
        <v>3667</v>
      </c>
      <c r="D2465" t="s">
        <v>3668</v>
      </c>
      <c r="E2465" t="s">
        <v>242</v>
      </c>
      <c r="F2465">
        <v>23</v>
      </c>
      <c r="G2465" t="s">
        <v>227</v>
      </c>
      <c r="H2465">
        <v>8248</v>
      </c>
      <c r="I2465" t="s">
        <v>3454</v>
      </c>
      <c r="J2465" t="s">
        <v>3455</v>
      </c>
      <c r="K2465" t="s">
        <v>3454</v>
      </c>
      <c r="L2465">
        <v>19700629</v>
      </c>
      <c r="M2465" t="s">
        <v>3669</v>
      </c>
      <c r="N2465">
        <v>230154</v>
      </c>
      <c r="Q2465" t="s">
        <v>248</v>
      </c>
      <c r="S2465" t="s">
        <v>249</v>
      </c>
      <c r="T2465" t="s">
        <v>3670</v>
      </c>
      <c r="U2465" t="s">
        <v>227</v>
      </c>
      <c r="V2465" t="s">
        <v>3671</v>
      </c>
      <c r="X2465" t="s">
        <v>228</v>
      </c>
      <c r="Z2465" t="s">
        <v>229</v>
      </c>
    </row>
    <row r="2466" spans="1:33">
      <c r="A2466" t="s">
        <v>3674</v>
      </c>
      <c r="B2466">
        <v>3000699</v>
      </c>
      <c r="C2466" t="s">
        <v>3672</v>
      </c>
      <c r="D2466" t="s">
        <v>3673</v>
      </c>
      <c r="E2466" t="s">
        <v>242</v>
      </c>
      <c r="F2466">
        <v>23</v>
      </c>
      <c r="G2466" t="s">
        <v>227</v>
      </c>
      <c r="H2466">
        <v>8248</v>
      </c>
      <c r="I2466" t="s">
        <v>3454</v>
      </c>
      <c r="J2466" t="s">
        <v>3455</v>
      </c>
      <c r="K2466" t="s">
        <v>3454</v>
      </c>
      <c r="L2466">
        <v>19651026</v>
      </c>
      <c r="M2466" t="s">
        <v>3674</v>
      </c>
      <c r="N2466">
        <v>230154</v>
      </c>
      <c r="Q2466" t="s">
        <v>248</v>
      </c>
      <c r="S2466" t="s">
        <v>249</v>
      </c>
      <c r="T2466" t="s">
        <v>814</v>
      </c>
      <c r="U2466" t="s">
        <v>227</v>
      </c>
      <c r="V2466" t="s">
        <v>3675</v>
      </c>
      <c r="X2466" t="s">
        <v>228</v>
      </c>
      <c r="Z2466" t="s">
        <v>229</v>
      </c>
      <c r="AG2466" t="s">
        <v>253</v>
      </c>
    </row>
    <row r="2467" spans="1:33">
      <c r="A2467" t="s">
        <v>3678</v>
      </c>
      <c r="B2467">
        <v>16860728</v>
      </c>
      <c r="C2467" t="s">
        <v>3676</v>
      </c>
      <c r="D2467" t="s">
        <v>3677</v>
      </c>
      <c r="E2467" t="s">
        <v>242</v>
      </c>
      <c r="F2467">
        <v>23</v>
      </c>
      <c r="G2467" t="s">
        <v>227</v>
      </c>
      <c r="H2467">
        <v>8248</v>
      </c>
      <c r="I2467" t="s">
        <v>3454</v>
      </c>
      <c r="J2467" t="s">
        <v>3455</v>
      </c>
      <c r="K2467" t="s">
        <v>3454</v>
      </c>
      <c r="L2467">
        <v>19861104</v>
      </c>
      <c r="M2467" t="s">
        <v>3678</v>
      </c>
      <c r="N2467">
        <v>230154</v>
      </c>
      <c r="Q2467" t="s">
        <v>248</v>
      </c>
      <c r="S2467" t="s">
        <v>249</v>
      </c>
      <c r="T2467" t="s">
        <v>3679</v>
      </c>
      <c r="U2467" t="s">
        <v>227</v>
      </c>
      <c r="V2467" t="s">
        <v>3680</v>
      </c>
      <c r="W2467" t="s">
        <v>3681</v>
      </c>
      <c r="X2467" t="s">
        <v>228</v>
      </c>
      <c r="Z2467" t="s">
        <v>229</v>
      </c>
      <c r="AG2467" t="s">
        <v>253</v>
      </c>
    </row>
    <row r="2468" spans="1:33">
      <c r="A2468" t="s">
        <v>3684</v>
      </c>
      <c r="B2468">
        <v>3003410</v>
      </c>
      <c r="C2468" t="s">
        <v>3682</v>
      </c>
      <c r="D2468" t="s">
        <v>3683</v>
      </c>
      <c r="E2468" t="s">
        <v>242</v>
      </c>
      <c r="F2468">
        <v>23</v>
      </c>
      <c r="G2468" t="s">
        <v>227</v>
      </c>
      <c r="H2468">
        <v>8248</v>
      </c>
      <c r="I2468" t="s">
        <v>3454</v>
      </c>
      <c r="J2468" t="s">
        <v>3455</v>
      </c>
      <c r="K2468" t="s">
        <v>3454</v>
      </c>
      <c r="L2468">
        <v>19810501</v>
      </c>
      <c r="M2468" t="s">
        <v>3684</v>
      </c>
      <c r="N2468">
        <v>230154</v>
      </c>
      <c r="Q2468" t="s">
        <v>248</v>
      </c>
      <c r="S2468" t="s">
        <v>249</v>
      </c>
      <c r="T2468" t="s">
        <v>3685</v>
      </c>
      <c r="U2468" t="s">
        <v>227</v>
      </c>
      <c r="V2468" t="s">
        <v>3686</v>
      </c>
      <c r="X2468" t="s">
        <v>228</v>
      </c>
      <c r="Z2468" t="s">
        <v>229</v>
      </c>
    </row>
    <row r="2469" spans="1:33">
      <c r="A2469" t="s">
        <v>3691</v>
      </c>
      <c r="B2469">
        <v>74202722</v>
      </c>
      <c r="C2469" t="s">
        <v>3687</v>
      </c>
      <c r="D2469" t="s">
        <v>3688</v>
      </c>
      <c r="E2469" t="s">
        <v>242</v>
      </c>
      <c r="F2469">
        <v>23</v>
      </c>
      <c r="G2469" t="s">
        <v>227</v>
      </c>
      <c r="H2469">
        <v>29484</v>
      </c>
      <c r="I2469" t="s">
        <v>3689</v>
      </c>
      <c r="J2469" t="s">
        <v>3690</v>
      </c>
      <c r="K2469" t="s">
        <v>3689</v>
      </c>
      <c r="L2469">
        <v>19590410</v>
      </c>
      <c r="M2469" t="s">
        <v>3691</v>
      </c>
      <c r="N2469">
        <v>230416</v>
      </c>
      <c r="Q2469" t="s">
        <v>248</v>
      </c>
      <c r="S2469" t="s">
        <v>249</v>
      </c>
      <c r="T2469" t="s">
        <v>3692</v>
      </c>
      <c r="U2469" t="s">
        <v>227</v>
      </c>
      <c r="V2469" t="s">
        <v>3693</v>
      </c>
      <c r="X2469" t="s">
        <v>228</v>
      </c>
      <c r="Y2469" t="s">
        <v>3694</v>
      </c>
      <c r="Z2469" t="s">
        <v>680</v>
      </c>
      <c r="AG2469" t="s">
        <v>253</v>
      </c>
    </row>
    <row r="2470" spans="1:33">
      <c r="A2470" t="s">
        <v>3697</v>
      </c>
      <c r="B2470">
        <v>73999441</v>
      </c>
      <c r="C2470" t="s">
        <v>3695</v>
      </c>
      <c r="D2470" t="s">
        <v>3696</v>
      </c>
      <c r="E2470" t="s">
        <v>242</v>
      </c>
      <c r="F2470">
        <v>23</v>
      </c>
      <c r="G2470" t="s">
        <v>227</v>
      </c>
      <c r="H2470">
        <v>29484</v>
      </c>
      <c r="I2470" t="s">
        <v>3689</v>
      </c>
      <c r="J2470" t="s">
        <v>3690</v>
      </c>
      <c r="K2470" t="s">
        <v>3689</v>
      </c>
      <c r="L2470">
        <v>19600310</v>
      </c>
      <c r="M2470" t="s">
        <v>3697</v>
      </c>
      <c r="N2470">
        <v>230416</v>
      </c>
      <c r="Q2470" t="s">
        <v>248</v>
      </c>
      <c r="S2470" t="s">
        <v>249</v>
      </c>
      <c r="T2470" t="s">
        <v>3698</v>
      </c>
      <c r="U2470" t="s">
        <v>227</v>
      </c>
      <c r="V2470" t="s">
        <v>3699</v>
      </c>
      <c r="X2470" t="s">
        <v>228</v>
      </c>
      <c r="Y2470" t="s">
        <v>3700</v>
      </c>
      <c r="Z2470" t="s">
        <v>680</v>
      </c>
      <c r="AA2470" t="s">
        <v>3701</v>
      </c>
      <c r="AB2470" t="s">
        <v>227</v>
      </c>
      <c r="AD2470" t="s">
        <v>227</v>
      </c>
      <c r="AG2470" t="s">
        <v>253</v>
      </c>
    </row>
    <row r="2471" spans="1:33">
      <c r="A2471" t="s">
        <v>3704</v>
      </c>
      <c r="B2471">
        <v>96813128</v>
      </c>
      <c r="C2471" t="s">
        <v>3702</v>
      </c>
      <c r="D2471" t="s">
        <v>3703</v>
      </c>
      <c r="E2471" t="s">
        <v>262</v>
      </c>
      <c r="F2471">
        <v>23</v>
      </c>
      <c r="G2471" t="s">
        <v>227</v>
      </c>
      <c r="H2471">
        <v>29484</v>
      </c>
      <c r="I2471" t="s">
        <v>3689</v>
      </c>
      <c r="J2471" t="s">
        <v>3690</v>
      </c>
      <c r="K2471" t="s">
        <v>3689</v>
      </c>
      <c r="L2471">
        <v>19840229</v>
      </c>
      <c r="M2471" t="s">
        <v>3704</v>
      </c>
      <c r="N2471">
        <v>230416</v>
      </c>
      <c r="Q2471" t="s">
        <v>248</v>
      </c>
      <c r="S2471" t="s">
        <v>249</v>
      </c>
      <c r="T2471" t="s">
        <v>3705</v>
      </c>
      <c r="U2471" t="s">
        <v>227</v>
      </c>
      <c r="V2471" t="s">
        <v>3706</v>
      </c>
      <c r="W2471" t="s">
        <v>3707</v>
      </c>
      <c r="X2471" t="s">
        <v>228</v>
      </c>
      <c r="Z2471" t="s">
        <v>229</v>
      </c>
      <c r="AG2471" t="s">
        <v>253</v>
      </c>
    </row>
    <row r="2472" spans="1:33">
      <c r="A2472" t="s">
        <v>3710</v>
      </c>
      <c r="B2472">
        <v>96813027</v>
      </c>
      <c r="C2472" t="s">
        <v>3708</v>
      </c>
      <c r="D2472" t="s">
        <v>3709</v>
      </c>
      <c r="E2472" t="s">
        <v>242</v>
      </c>
      <c r="F2472">
        <v>23</v>
      </c>
      <c r="G2472" t="s">
        <v>227</v>
      </c>
      <c r="H2472">
        <v>29484</v>
      </c>
      <c r="I2472" t="s">
        <v>3689</v>
      </c>
      <c r="J2472" t="s">
        <v>3690</v>
      </c>
      <c r="K2472" t="s">
        <v>3689</v>
      </c>
      <c r="L2472">
        <v>19580129</v>
      </c>
      <c r="M2472" t="s">
        <v>3710</v>
      </c>
      <c r="N2472">
        <v>230416</v>
      </c>
      <c r="Q2472" t="s">
        <v>248</v>
      </c>
      <c r="S2472" t="s">
        <v>249</v>
      </c>
      <c r="T2472" t="s">
        <v>3705</v>
      </c>
      <c r="U2472" t="s">
        <v>227</v>
      </c>
      <c r="V2472" t="s">
        <v>3706</v>
      </c>
      <c r="W2472" t="s">
        <v>3707</v>
      </c>
      <c r="X2472" t="s">
        <v>228</v>
      </c>
      <c r="Z2472" t="s">
        <v>229</v>
      </c>
      <c r="AG2472" t="s">
        <v>253</v>
      </c>
    </row>
    <row r="2473" spans="1:33">
      <c r="A2473" t="s">
        <v>3713</v>
      </c>
      <c r="B2473">
        <v>84514325</v>
      </c>
      <c r="C2473" t="s">
        <v>3711</v>
      </c>
      <c r="D2473" t="s">
        <v>3712</v>
      </c>
      <c r="E2473" t="s">
        <v>242</v>
      </c>
      <c r="F2473">
        <v>23</v>
      </c>
      <c r="G2473" t="s">
        <v>227</v>
      </c>
      <c r="H2473">
        <v>29484</v>
      </c>
      <c r="I2473" t="s">
        <v>3689</v>
      </c>
      <c r="J2473" t="s">
        <v>3690</v>
      </c>
      <c r="K2473" t="s">
        <v>3689</v>
      </c>
      <c r="L2473">
        <v>19670110</v>
      </c>
      <c r="M2473" t="s">
        <v>3713</v>
      </c>
      <c r="N2473">
        <v>230416</v>
      </c>
      <c r="Q2473" t="s">
        <v>248</v>
      </c>
      <c r="S2473" t="s">
        <v>249</v>
      </c>
      <c r="T2473" t="s">
        <v>3714</v>
      </c>
      <c r="U2473" t="s">
        <v>227</v>
      </c>
      <c r="V2473" t="s">
        <v>3715</v>
      </c>
      <c r="W2473" t="s">
        <v>3716</v>
      </c>
      <c r="X2473" t="s">
        <v>228</v>
      </c>
      <c r="Z2473" t="s">
        <v>229</v>
      </c>
      <c r="AG2473" t="s">
        <v>253</v>
      </c>
    </row>
    <row r="2474" spans="1:33">
      <c r="A2474" t="s">
        <v>3722</v>
      </c>
      <c r="B2474">
        <v>97678441</v>
      </c>
      <c r="C2474" t="s">
        <v>3717</v>
      </c>
      <c r="D2474" t="s">
        <v>3718</v>
      </c>
      <c r="E2474" t="s">
        <v>242</v>
      </c>
      <c r="F2474">
        <v>23</v>
      </c>
      <c r="G2474" t="s">
        <v>227</v>
      </c>
      <c r="H2474">
        <v>31063</v>
      </c>
      <c r="I2474" t="s">
        <v>3719</v>
      </c>
      <c r="J2474" t="s">
        <v>3720</v>
      </c>
      <c r="K2474" t="s">
        <v>3721</v>
      </c>
      <c r="L2474">
        <v>19761018</v>
      </c>
      <c r="M2474" t="s">
        <v>3722</v>
      </c>
      <c r="N2474">
        <v>230449</v>
      </c>
      <c r="Q2474" t="s">
        <v>248</v>
      </c>
      <c r="S2474" t="s">
        <v>249</v>
      </c>
      <c r="T2474" t="s">
        <v>3723</v>
      </c>
      <c r="U2474" t="s">
        <v>227</v>
      </c>
      <c r="V2474" t="s">
        <v>3724</v>
      </c>
      <c r="W2474" t="s">
        <v>3725</v>
      </c>
      <c r="X2474" t="s">
        <v>228</v>
      </c>
      <c r="Z2474" t="s">
        <v>229</v>
      </c>
      <c r="AA2474" t="s">
        <v>3726</v>
      </c>
      <c r="AB2474" t="s">
        <v>227</v>
      </c>
      <c r="AD2474" t="s">
        <v>227</v>
      </c>
      <c r="AG2474" t="s">
        <v>253</v>
      </c>
    </row>
    <row r="2475" spans="1:33">
      <c r="A2475" t="s">
        <v>3729</v>
      </c>
      <c r="B2475">
        <v>97678340</v>
      </c>
      <c r="C2475" t="s">
        <v>3727</v>
      </c>
      <c r="D2475" t="s">
        <v>3728</v>
      </c>
      <c r="E2475" t="s">
        <v>262</v>
      </c>
      <c r="F2475">
        <v>23</v>
      </c>
      <c r="G2475" t="s">
        <v>227</v>
      </c>
      <c r="H2475">
        <v>31063</v>
      </c>
      <c r="I2475" t="s">
        <v>3719</v>
      </c>
      <c r="J2475" t="s">
        <v>3720</v>
      </c>
      <c r="K2475" t="s">
        <v>3721</v>
      </c>
      <c r="L2475">
        <v>19730212</v>
      </c>
      <c r="M2475" t="s">
        <v>3729</v>
      </c>
      <c r="N2475">
        <v>230449</v>
      </c>
      <c r="Q2475" t="s">
        <v>248</v>
      </c>
      <c r="S2475" t="s">
        <v>249</v>
      </c>
      <c r="T2475" t="s">
        <v>3730</v>
      </c>
      <c r="U2475" t="s">
        <v>227</v>
      </c>
      <c r="V2475" t="s">
        <v>3731</v>
      </c>
      <c r="X2475" t="s">
        <v>228</v>
      </c>
      <c r="Z2475" t="s">
        <v>229</v>
      </c>
      <c r="AA2475" t="s">
        <v>3732</v>
      </c>
      <c r="AB2475" t="s">
        <v>227</v>
      </c>
      <c r="AD2475" t="s">
        <v>227</v>
      </c>
      <c r="AG2475" t="s">
        <v>253</v>
      </c>
    </row>
    <row r="2476" spans="1:33">
      <c r="A2476" t="s">
        <v>3735</v>
      </c>
      <c r="B2476">
        <v>97678542</v>
      </c>
      <c r="C2476" t="s">
        <v>3733</v>
      </c>
      <c r="D2476" t="s">
        <v>3734</v>
      </c>
      <c r="E2476" t="s">
        <v>242</v>
      </c>
      <c r="F2476">
        <v>23</v>
      </c>
      <c r="G2476" t="s">
        <v>227</v>
      </c>
      <c r="H2476">
        <v>31063</v>
      </c>
      <c r="I2476" t="s">
        <v>3719</v>
      </c>
      <c r="J2476" t="s">
        <v>3720</v>
      </c>
      <c r="K2476" t="s">
        <v>3721</v>
      </c>
      <c r="L2476">
        <v>19740129</v>
      </c>
      <c r="M2476" t="s">
        <v>3735</v>
      </c>
      <c r="N2476">
        <v>230449</v>
      </c>
      <c r="Q2476" t="s">
        <v>248</v>
      </c>
      <c r="S2476" t="s">
        <v>249</v>
      </c>
      <c r="T2476" t="s">
        <v>3736</v>
      </c>
      <c r="U2476" t="s">
        <v>227</v>
      </c>
      <c r="V2476" t="s">
        <v>3737</v>
      </c>
      <c r="X2476" t="s">
        <v>228</v>
      </c>
      <c r="Z2476" t="s">
        <v>229</v>
      </c>
      <c r="AA2476" t="s">
        <v>3738</v>
      </c>
      <c r="AB2476" t="s">
        <v>227</v>
      </c>
      <c r="AD2476" t="s">
        <v>227</v>
      </c>
      <c r="AG2476" t="s">
        <v>253</v>
      </c>
    </row>
    <row r="2477" spans="1:33">
      <c r="A2477" t="s">
        <v>3741</v>
      </c>
      <c r="B2477">
        <v>97679442</v>
      </c>
      <c r="C2477" t="s">
        <v>3739</v>
      </c>
      <c r="D2477" t="s">
        <v>3740</v>
      </c>
      <c r="E2477" t="s">
        <v>262</v>
      </c>
      <c r="F2477">
        <v>23</v>
      </c>
      <c r="G2477" t="s">
        <v>227</v>
      </c>
      <c r="H2477">
        <v>31063</v>
      </c>
      <c r="I2477" t="s">
        <v>3719</v>
      </c>
      <c r="J2477" t="s">
        <v>3720</v>
      </c>
      <c r="K2477" t="s">
        <v>3721</v>
      </c>
      <c r="L2477">
        <v>19600225</v>
      </c>
      <c r="M2477" t="s">
        <v>3741</v>
      </c>
      <c r="N2477">
        <v>230449</v>
      </c>
      <c r="Q2477" t="s">
        <v>248</v>
      </c>
      <c r="S2477" t="s">
        <v>249</v>
      </c>
      <c r="T2477" t="s">
        <v>3742</v>
      </c>
      <c r="U2477" t="s">
        <v>227</v>
      </c>
      <c r="V2477" t="s">
        <v>3743</v>
      </c>
      <c r="W2477" t="s">
        <v>3744</v>
      </c>
      <c r="X2477" t="s">
        <v>228</v>
      </c>
      <c r="Z2477" t="s">
        <v>229</v>
      </c>
      <c r="AA2477" t="s">
        <v>3745</v>
      </c>
      <c r="AB2477" t="s">
        <v>265</v>
      </c>
      <c r="AD2477" t="s">
        <v>265</v>
      </c>
      <c r="AG2477" t="s">
        <v>253</v>
      </c>
    </row>
    <row r="2478" spans="1:33">
      <c r="A2478" t="s">
        <v>3748</v>
      </c>
      <c r="B2478">
        <v>97679139</v>
      </c>
      <c r="C2478" t="s">
        <v>3746</v>
      </c>
      <c r="D2478" t="s">
        <v>3747</v>
      </c>
      <c r="E2478" t="s">
        <v>242</v>
      </c>
      <c r="F2478">
        <v>23</v>
      </c>
      <c r="G2478" t="s">
        <v>227</v>
      </c>
      <c r="H2478">
        <v>31063</v>
      </c>
      <c r="I2478" t="s">
        <v>3719</v>
      </c>
      <c r="J2478" t="s">
        <v>3720</v>
      </c>
      <c r="K2478" t="s">
        <v>3721</v>
      </c>
      <c r="L2478">
        <v>19741018</v>
      </c>
      <c r="M2478" t="s">
        <v>3748</v>
      </c>
      <c r="N2478">
        <v>230449</v>
      </c>
      <c r="Q2478" t="s">
        <v>248</v>
      </c>
      <c r="S2478" t="s">
        <v>249</v>
      </c>
      <c r="T2478" t="s">
        <v>3107</v>
      </c>
      <c r="U2478" t="s">
        <v>227</v>
      </c>
      <c r="V2478" t="s">
        <v>3749</v>
      </c>
      <c r="X2478" t="s">
        <v>228</v>
      </c>
      <c r="Z2478" t="s">
        <v>229</v>
      </c>
      <c r="AA2478" t="s">
        <v>3750</v>
      </c>
      <c r="AB2478" t="s">
        <v>227</v>
      </c>
      <c r="AD2478" t="s">
        <v>227</v>
      </c>
      <c r="AG2478" t="s">
        <v>253</v>
      </c>
    </row>
    <row r="2479" spans="1:33">
      <c r="A2479" t="s">
        <v>3753</v>
      </c>
      <c r="B2479">
        <v>85199941</v>
      </c>
      <c r="C2479" t="s">
        <v>3751</v>
      </c>
      <c r="D2479" t="s">
        <v>3752</v>
      </c>
      <c r="E2479" t="s">
        <v>242</v>
      </c>
      <c r="F2479">
        <v>23</v>
      </c>
      <c r="G2479" t="s">
        <v>227</v>
      </c>
      <c r="H2479">
        <v>31063</v>
      </c>
      <c r="I2479" t="s">
        <v>3719</v>
      </c>
      <c r="J2479" t="s">
        <v>3720</v>
      </c>
      <c r="K2479" t="s">
        <v>3721</v>
      </c>
      <c r="L2479">
        <v>19600909</v>
      </c>
      <c r="M2479" t="s">
        <v>3753</v>
      </c>
      <c r="N2479">
        <v>230449</v>
      </c>
      <c r="Q2479" t="s">
        <v>248</v>
      </c>
      <c r="S2479" t="s">
        <v>249</v>
      </c>
      <c r="T2479" t="s">
        <v>3754</v>
      </c>
      <c r="U2479" t="s">
        <v>227</v>
      </c>
      <c r="V2479" t="s">
        <v>3755</v>
      </c>
      <c r="X2479" t="s">
        <v>228</v>
      </c>
      <c r="Z2479" t="s">
        <v>229</v>
      </c>
      <c r="AA2479" t="s">
        <v>3756</v>
      </c>
      <c r="AB2479" t="s">
        <v>227</v>
      </c>
      <c r="AD2479" t="s">
        <v>227</v>
      </c>
      <c r="AG2479" t="s">
        <v>253</v>
      </c>
    </row>
    <row r="2480" spans="1:33">
      <c r="A2480" t="s">
        <v>3759</v>
      </c>
      <c r="B2480">
        <v>97679543</v>
      </c>
      <c r="C2480" t="s">
        <v>3757</v>
      </c>
      <c r="D2480" t="s">
        <v>3758</v>
      </c>
      <c r="E2480" t="s">
        <v>262</v>
      </c>
      <c r="F2480">
        <v>23</v>
      </c>
      <c r="G2480" t="s">
        <v>227</v>
      </c>
      <c r="H2480">
        <v>31063</v>
      </c>
      <c r="I2480" t="s">
        <v>3719</v>
      </c>
      <c r="J2480" t="s">
        <v>3720</v>
      </c>
      <c r="K2480" t="s">
        <v>3721</v>
      </c>
      <c r="L2480">
        <v>19700723</v>
      </c>
      <c r="M2480" t="s">
        <v>3759</v>
      </c>
      <c r="N2480">
        <v>230449</v>
      </c>
      <c r="Q2480" t="s">
        <v>248</v>
      </c>
      <c r="S2480" t="s">
        <v>249</v>
      </c>
      <c r="T2480" t="s">
        <v>3760</v>
      </c>
      <c r="U2480" t="s">
        <v>227</v>
      </c>
      <c r="V2480" t="s">
        <v>3761</v>
      </c>
      <c r="W2480" t="s">
        <v>3762</v>
      </c>
      <c r="X2480" t="s">
        <v>228</v>
      </c>
      <c r="Z2480" t="s">
        <v>229</v>
      </c>
      <c r="AA2480" t="s">
        <v>3763</v>
      </c>
      <c r="AB2480" t="s">
        <v>227</v>
      </c>
      <c r="AD2480" t="s">
        <v>227</v>
      </c>
      <c r="AG2480" t="s">
        <v>253</v>
      </c>
    </row>
    <row r="2481" spans="1:35">
      <c r="A2481" t="s">
        <v>3766</v>
      </c>
      <c r="B2481">
        <v>97679341</v>
      </c>
      <c r="C2481" t="s">
        <v>3764</v>
      </c>
      <c r="D2481" t="s">
        <v>3765</v>
      </c>
      <c r="E2481" t="s">
        <v>262</v>
      </c>
      <c r="F2481">
        <v>23</v>
      </c>
      <c r="G2481" t="s">
        <v>227</v>
      </c>
      <c r="H2481">
        <v>31063</v>
      </c>
      <c r="I2481" t="s">
        <v>3719</v>
      </c>
      <c r="J2481" t="s">
        <v>3720</v>
      </c>
      <c r="K2481" t="s">
        <v>3721</v>
      </c>
      <c r="L2481">
        <v>19830726</v>
      </c>
      <c r="M2481" t="s">
        <v>3766</v>
      </c>
      <c r="N2481">
        <v>230449</v>
      </c>
      <c r="Q2481" t="s">
        <v>248</v>
      </c>
      <c r="S2481" t="s">
        <v>249</v>
      </c>
      <c r="T2481" t="s">
        <v>3767</v>
      </c>
      <c r="U2481" t="s">
        <v>227</v>
      </c>
      <c r="V2481" t="s">
        <v>3768</v>
      </c>
      <c r="W2481" t="s">
        <v>3769</v>
      </c>
      <c r="X2481" t="s">
        <v>228</v>
      </c>
      <c r="Z2481" t="s">
        <v>229</v>
      </c>
      <c r="AA2481" t="s">
        <v>3770</v>
      </c>
      <c r="AB2481" t="s">
        <v>227</v>
      </c>
      <c r="AD2481" t="s">
        <v>227</v>
      </c>
      <c r="AG2481" t="s">
        <v>253</v>
      </c>
    </row>
    <row r="2482" spans="1:35">
      <c r="A2482" t="s">
        <v>3773</v>
      </c>
      <c r="B2482">
        <v>73208727</v>
      </c>
      <c r="C2482" t="s">
        <v>3771</v>
      </c>
      <c r="D2482" t="s">
        <v>3772</v>
      </c>
      <c r="E2482" t="s">
        <v>242</v>
      </c>
      <c r="F2482">
        <v>23</v>
      </c>
      <c r="G2482" t="s">
        <v>227</v>
      </c>
      <c r="H2482">
        <v>31063</v>
      </c>
      <c r="I2482" t="s">
        <v>3719</v>
      </c>
      <c r="J2482" t="s">
        <v>3720</v>
      </c>
      <c r="K2482" t="s">
        <v>3721</v>
      </c>
      <c r="L2482">
        <v>19660721</v>
      </c>
      <c r="M2482" t="s">
        <v>3773</v>
      </c>
      <c r="N2482">
        <v>230449</v>
      </c>
      <c r="Q2482" t="s">
        <v>248</v>
      </c>
      <c r="S2482" t="s">
        <v>249</v>
      </c>
      <c r="T2482" t="s">
        <v>3774</v>
      </c>
      <c r="U2482" t="s">
        <v>227</v>
      </c>
      <c r="V2482" t="s">
        <v>3775</v>
      </c>
      <c r="X2482" t="s">
        <v>228</v>
      </c>
      <c r="Z2482" t="s">
        <v>229</v>
      </c>
      <c r="AB2482" t="s">
        <v>227</v>
      </c>
      <c r="AD2482" t="s">
        <v>227</v>
      </c>
      <c r="AG2482" t="s">
        <v>253</v>
      </c>
    </row>
    <row r="2483" spans="1:35">
      <c r="A2483" t="s">
        <v>3778</v>
      </c>
      <c r="B2483">
        <v>97677945</v>
      </c>
      <c r="C2483" t="s">
        <v>3776</v>
      </c>
      <c r="D2483" t="s">
        <v>3777</v>
      </c>
      <c r="E2483" t="s">
        <v>262</v>
      </c>
      <c r="F2483">
        <v>23</v>
      </c>
      <c r="G2483" t="s">
        <v>227</v>
      </c>
      <c r="H2483">
        <v>31063</v>
      </c>
      <c r="I2483" t="s">
        <v>3719</v>
      </c>
      <c r="J2483" t="s">
        <v>3720</v>
      </c>
      <c r="K2483" t="s">
        <v>3721</v>
      </c>
      <c r="L2483">
        <v>19780620</v>
      </c>
      <c r="M2483" t="s">
        <v>3778</v>
      </c>
      <c r="N2483">
        <v>230449</v>
      </c>
      <c r="Q2483" t="s">
        <v>248</v>
      </c>
      <c r="S2483" t="s">
        <v>249</v>
      </c>
      <c r="T2483" t="s">
        <v>3779</v>
      </c>
      <c r="U2483" t="s">
        <v>227</v>
      </c>
      <c r="V2483" t="s">
        <v>3780</v>
      </c>
      <c r="X2483" t="s">
        <v>228</v>
      </c>
      <c r="Z2483" t="s">
        <v>229</v>
      </c>
      <c r="AA2483" t="s">
        <v>3781</v>
      </c>
      <c r="AB2483" t="s">
        <v>227</v>
      </c>
      <c r="AD2483" t="s">
        <v>227</v>
      </c>
      <c r="AG2483" t="s">
        <v>253</v>
      </c>
    </row>
    <row r="2484" spans="1:35">
      <c r="A2484" t="s">
        <v>3784</v>
      </c>
      <c r="B2484">
        <v>97678643</v>
      </c>
      <c r="C2484" t="s">
        <v>3782</v>
      </c>
      <c r="D2484" t="s">
        <v>3783</v>
      </c>
      <c r="E2484" t="s">
        <v>242</v>
      </c>
      <c r="F2484">
        <v>23</v>
      </c>
      <c r="G2484" t="s">
        <v>227</v>
      </c>
      <c r="H2484">
        <v>31063</v>
      </c>
      <c r="I2484" t="s">
        <v>3719</v>
      </c>
      <c r="J2484" t="s">
        <v>3720</v>
      </c>
      <c r="K2484" t="s">
        <v>3721</v>
      </c>
      <c r="L2484">
        <v>19731213</v>
      </c>
      <c r="M2484" t="s">
        <v>3784</v>
      </c>
      <c r="N2484">
        <v>230449</v>
      </c>
      <c r="Q2484" t="s">
        <v>248</v>
      </c>
      <c r="S2484" t="s">
        <v>249</v>
      </c>
      <c r="T2484" t="s">
        <v>1978</v>
      </c>
      <c r="U2484" t="s">
        <v>227</v>
      </c>
      <c r="V2484" t="s">
        <v>3785</v>
      </c>
      <c r="W2484" t="s">
        <v>3786</v>
      </c>
      <c r="X2484" t="s">
        <v>228</v>
      </c>
      <c r="Z2484" t="s">
        <v>229</v>
      </c>
      <c r="AA2484" t="s">
        <v>3787</v>
      </c>
      <c r="AB2484" t="s">
        <v>1008</v>
      </c>
      <c r="AD2484" t="s">
        <v>1008</v>
      </c>
      <c r="AG2484" t="s">
        <v>253</v>
      </c>
    </row>
    <row r="2485" spans="1:35">
      <c r="A2485" t="s">
        <v>3790</v>
      </c>
      <c r="B2485">
        <v>2428824</v>
      </c>
      <c r="C2485" t="s">
        <v>3788</v>
      </c>
      <c r="D2485" t="s">
        <v>3789</v>
      </c>
      <c r="E2485" t="s">
        <v>242</v>
      </c>
      <c r="F2485">
        <v>23</v>
      </c>
      <c r="G2485" t="s">
        <v>227</v>
      </c>
      <c r="H2485">
        <v>31063</v>
      </c>
      <c r="I2485" t="s">
        <v>3719</v>
      </c>
      <c r="J2485" t="s">
        <v>3720</v>
      </c>
      <c r="K2485" t="s">
        <v>3721</v>
      </c>
      <c r="L2485">
        <v>19660204</v>
      </c>
      <c r="M2485" t="s">
        <v>3790</v>
      </c>
      <c r="N2485">
        <v>230449</v>
      </c>
      <c r="Q2485" t="s">
        <v>248</v>
      </c>
      <c r="S2485" t="s">
        <v>249</v>
      </c>
      <c r="T2485" t="s">
        <v>3791</v>
      </c>
      <c r="U2485" t="s">
        <v>227</v>
      </c>
      <c r="V2485" t="s">
        <v>3792</v>
      </c>
      <c r="W2485" t="s">
        <v>3793</v>
      </c>
      <c r="X2485" t="s">
        <v>228</v>
      </c>
      <c r="Z2485" t="s">
        <v>229</v>
      </c>
      <c r="AA2485" t="s">
        <v>3794</v>
      </c>
      <c r="AB2485" t="s">
        <v>227</v>
      </c>
      <c r="AD2485" t="s">
        <v>227</v>
      </c>
      <c r="AG2485" t="s">
        <v>253</v>
      </c>
    </row>
    <row r="2486" spans="1:35">
      <c r="A2486" t="s">
        <v>3797</v>
      </c>
      <c r="B2486">
        <v>37325323</v>
      </c>
      <c r="C2486" t="s">
        <v>3795</v>
      </c>
      <c r="D2486" t="s">
        <v>3796</v>
      </c>
      <c r="E2486" t="s">
        <v>242</v>
      </c>
      <c r="F2486">
        <v>23</v>
      </c>
      <c r="G2486" t="s">
        <v>227</v>
      </c>
      <c r="H2486">
        <v>31063</v>
      </c>
      <c r="I2486" t="s">
        <v>3719</v>
      </c>
      <c r="J2486" t="s">
        <v>3720</v>
      </c>
      <c r="K2486" t="s">
        <v>3721</v>
      </c>
      <c r="L2486">
        <v>19680125</v>
      </c>
      <c r="M2486" t="s">
        <v>3797</v>
      </c>
      <c r="N2486">
        <v>230449</v>
      </c>
      <c r="Q2486" t="s">
        <v>248</v>
      </c>
      <c r="S2486" t="s">
        <v>249</v>
      </c>
      <c r="T2486" t="s">
        <v>3798</v>
      </c>
      <c r="U2486" t="s">
        <v>227</v>
      </c>
      <c r="V2486" t="s">
        <v>3799</v>
      </c>
      <c r="W2486" t="s">
        <v>3800</v>
      </c>
      <c r="X2486" t="s">
        <v>228</v>
      </c>
      <c r="Z2486" t="s">
        <v>229</v>
      </c>
      <c r="AB2486" t="s">
        <v>2147</v>
      </c>
      <c r="AD2486" t="s">
        <v>2147</v>
      </c>
      <c r="AG2486" t="s">
        <v>253</v>
      </c>
    </row>
    <row r="2487" spans="1:35">
      <c r="A2487" t="s">
        <v>3803</v>
      </c>
      <c r="B2487">
        <v>97678744</v>
      </c>
      <c r="C2487" t="s">
        <v>3801</v>
      </c>
      <c r="D2487" t="s">
        <v>3802</v>
      </c>
      <c r="E2487" t="s">
        <v>242</v>
      </c>
      <c r="F2487">
        <v>23</v>
      </c>
      <c r="G2487" t="s">
        <v>227</v>
      </c>
      <c r="H2487">
        <v>31063</v>
      </c>
      <c r="I2487" t="s">
        <v>3719</v>
      </c>
      <c r="J2487" t="s">
        <v>3720</v>
      </c>
      <c r="K2487" t="s">
        <v>3721</v>
      </c>
      <c r="L2487">
        <v>19700619</v>
      </c>
      <c r="M2487" t="s">
        <v>3803</v>
      </c>
      <c r="N2487">
        <v>230449</v>
      </c>
      <c r="Q2487" t="s">
        <v>248</v>
      </c>
      <c r="S2487" t="s">
        <v>249</v>
      </c>
      <c r="T2487" t="s">
        <v>3804</v>
      </c>
      <c r="U2487" t="s">
        <v>227</v>
      </c>
      <c r="V2487" t="s">
        <v>3805</v>
      </c>
      <c r="W2487" t="s">
        <v>3806</v>
      </c>
      <c r="X2487" t="s">
        <v>228</v>
      </c>
      <c r="Z2487" t="s">
        <v>229</v>
      </c>
      <c r="AA2487" t="s">
        <v>3807</v>
      </c>
      <c r="AB2487" t="s">
        <v>1073</v>
      </c>
      <c r="AD2487" t="s">
        <v>1073</v>
      </c>
      <c r="AG2487" t="s">
        <v>253</v>
      </c>
    </row>
    <row r="2488" spans="1:35">
      <c r="A2488" t="s">
        <v>3810</v>
      </c>
      <c r="B2488">
        <v>89473839</v>
      </c>
      <c r="C2488" t="s">
        <v>3808</v>
      </c>
      <c r="D2488" t="s">
        <v>3809</v>
      </c>
      <c r="E2488" t="s">
        <v>242</v>
      </c>
      <c r="F2488">
        <v>23</v>
      </c>
      <c r="G2488" t="s">
        <v>227</v>
      </c>
      <c r="H2488">
        <v>31063</v>
      </c>
      <c r="I2488" t="s">
        <v>3719</v>
      </c>
      <c r="J2488" t="s">
        <v>3720</v>
      </c>
      <c r="K2488" t="s">
        <v>3721</v>
      </c>
      <c r="L2488">
        <v>19670702</v>
      </c>
      <c r="M2488" t="s">
        <v>3810</v>
      </c>
      <c r="N2488">
        <v>230449</v>
      </c>
      <c r="Q2488" t="s">
        <v>248</v>
      </c>
      <c r="S2488" t="s">
        <v>249</v>
      </c>
      <c r="T2488" t="s">
        <v>2284</v>
      </c>
      <c r="U2488" t="s">
        <v>227</v>
      </c>
      <c r="V2488" t="s">
        <v>3811</v>
      </c>
      <c r="W2488" t="s">
        <v>3812</v>
      </c>
      <c r="X2488" t="s">
        <v>228</v>
      </c>
      <c r="Z2488" t="s">
        <v>229</v>
      </c>
      <c r="AA2488" t="s">
        <v>3813</v>
      </c>
      <c r="AB2488" t="s">
        <v>2147</v>
      </c>
      <c r="AD2488" t="s">
        <v>2147</v>
      </c>
      <c r="AG2488" t="s">
        <v>253</v>
      </c>
    </row>
    <row r="2489" spans="1:35">
      <c r="A2489" t="s">
        <v>3816</v>
      </c>
      <c r="B2489">
        <v>85272024</v>
      </c>
      <c r="C2489" t="s">
        <v>3814</v>
      </c>
      <c r="D2489" t="s">
        <v>3815</v>
      </c>
      <c r="E2489" t="s">
        <v>242</v>
      </c>
      <c r="F2489">
        <v>23</v>
      </c>
      <c r="G2489" t="s">
        <v>227</v>
      </c>
      <c r="H2489">
        <v>31063</v>
      </c>
      <c r="I2489" t="s">
        <v>3719</v>
      </c>
      <c r="J2489" t="s">
        <v>3720</v>
      </c>
      <c r="K2489" t="s">
        <v>3721</v>
      </c>
      <c r="L2489">
        <v>19680116</v>
      </c>
      <c r="M2489" t="s">
        <v>3816</v>
      </c>
      <c r="N2489">
        <v>230449</v>
      </c>
      <c r="Q2489" t="s">
        <v>248</v>
      </c>
      <c r="S2489" t="s">
        <v>249</v>
      </c>
      <c r="T2489" t="s">
        <v>3817</v>
      </c>
      <c r="U2489" t="s">
        <v>227</v>
      </c>
      <c r="V2489" t="s">
        <v>3818</v>
      </c>
      <c r="X2489" t="s">
        <v>228</v>
      </c>
      <c r="Z2489" t="s">
        <v>229</v>
      </c>
      <c r="AG2489" t="s">
        <v>253</v>
      </c>
    </row>
    <row r="2490" spans="1:35">
      <c r="A2490" t="s">
        <v>3821</v>
      </c>
      <c r="B2490">
        <v>97678845</v>
      </c>
      <c r="C2490" t="s">
        <v>3819</v>
      </c>
      <c r="D2490" t="s">
        <v>3820</v>
      </c>
      <c r="E2490" t="s">
        <v>262</v>
      </c>
      <c r="F2490">
        <v>23</v>
      </c>
      <c r="G2490" t="s">
        <v>227</v>
      </c>
      <c r="H2490">
        <v>31063</v>
      </c>
      <c r="I2490" t="s">
        <v>3719</v>
      </c>
      <c r="J2490" t="s">
        <v>3720</v>
      </c>
      <c r="K2490" t="s">
        <v>3721</v>
      </c>
      <c r="L2490">
        <v>19691025</v>
      </c>
      <c r="M2490" t="s">
        <v>3821</v>
      </c>
      <c r="N2490">
        <v>230449</v>
      </c>
      <c r="Q2490" t="s">
        <v>248</v>
      </c>
      <c r="S2490" t="s">
        <v>249</v>
      </c>
      <c r="T2490" t="s">
        <v>495</v>
      </c>
      <c r="U2490" t="s">
        <v>227</v>
      </c>
      <c r="V2490" t="s">
        <v>3822</v>
      </c>
      <c r="X2490" t="s">
        <v>228</v>
      </c>
      <c r="Z2490" t="s">
        <v>229</v>
      </c>
      <c r="AA2490" t="s">
        <v>3823</v>
      </c>
      <c r="AB2490" t="s">
        <v>227</v>
      </c>
      <c r="AD2490" t="s">
        <v>227</v>
      </c>
      <c r="AG2490" t="s">
        <v>253</v>
      </c>
    </row>
    <row r="2491" spans="1:35">
      <c r="A2491" t="s">
        <v>3826</v>
      </c>
      <c r="B2491">
        <v>16864025</v>
      </c>
      <c r="C2491" t="s">
        <v>3824</v>
      </c>
      <c r="D2491" t="s">
        <v>3825</v>
      </c>
      <c r="E2491" t="s">
        <v>262</v>
      </c>
      <c r="F2491">
        <v>23</v>
      </c>
      <c r="G2491" t="s">
        <v>227</v>
      </c>
      <c r="H2491">
        <v>31063</v>
      </c>
      <c r="I2491" t="s">
        <v>3719</v>
      </c>
      <c r="J2491" t="s">
        <v>3720</v>
      </c>
      <c r="K2491" t="s">
        <v>3721</v>
      </c>
      <c r="L2491">
        <v>19600928</v>
      </c>
      <c r="M2491" t="s">
        <v>3826</v>
      </c>
      <c r="N2491">
        <v>230449</v>
      </c>
      <c r="Q2491" t="s">
        <v>248</v>
      </c>
      <c r="S2491" t="s">
        <v>249</v>
      </c>
      <c r="T2491" t="s">
        <v>1843</v>
      </c>
      <c r="U2491" t="s">
        <v>227</v>
      </c>
      <c r="V2491" t="s">
        <v>3827</v>
      </c>
      <c r="X2491" t="s">
        <v>228</v>
      </c>
      <c r="Y2491" t="s">
        <v>3828</v>
      </c>
      <c r="Z2491" t="s">
        <v>680</v>
      </c>
      <c r="AA2491" t="s">
        <v>3829</v>
      </c>
      <c r="AB2491" t="s">
        <v>227</v>
      </c>
      <c r="AD2491" t="s">
        <v>227</v>
      </c>
      <c r="AF2491" t="s">
        <v>3830</v>
      </c>
      <c r="AG2491" t="s">
        <v>3831</v>
      </c>
      <c r="AH2491" t="s">
        <v>3832</v>
      </c>
      <c r="AI2491" t="s">
        <v>3833</v>
      </c>
    </row>
    <row r="2492" spans="1:35">
      <c r="A2492" t="s">
        <v>3836</v>
      </c>
      <c r="B2492">
        <v>16863428</v>
      </c>
      <c r="C2492" t="s">
        <v>3834</v>
      </c>
      <c r="D2492" t="s">
        <v>3835</v>
      </c>
      <c r="E2492" t="s">
        <v>242</v>
      </c>
      <c r="F2492">
        <v>23</v>
      </c>
      <c r="G2492" t="s">
        <v>227</v>
      </c>
      <c r="H2492">
        <v>31063</v>
      </c>
      <c r="I2492" t="s">
        <v>3719</v>
      </c>
      <c r="J2492" t="s">
        <v>3720</v>
      </c>
      <c r="K2492" t="s">
        <v>3721</v>
      </c>
      <c r="L2492">
        <v>19550831</v>
      </c>
      <c r="M2492" t="s">
        <v>3836</v>
      </c>
      <c r="N2492">
        <v>230449</v>
      </c>
      <c r="Q2492" t="s">
        <v>248</v>
      </c>
      <c r="S2492" t="s">
        <v>249</v>
      </c>
      <c r="T2492" t="s">
        <v>1843</v>
      </c>
      <c r="U2492" t="s">
        <v>227</v>
      </c>
      <c r="V2492" t="s">
        <v>3837</v>
      </c>
      <c r="X2492" t="s">
        <v>228</v>
      </c>
      <c r="Z2492" t="s">
        <v>229</v>
      </c>
      <c r="AA2492" t="s">
        <v>3829</v>
      </c>
      <c r="AB2492" t="s">
        <v>227</v>
      </c>
      <c r="AD2492" t="s">
        <v>227</v>
      </c>
      <c r="AF2492" t="s">
        <v>3838</v>
      </c>
      <c r="AG2492" t="s">
        <v>253</v>
      </c>
    </row>
    <row r="2493" spans="1:35">
      <c r="A2493" t="s">
        <v>3841</v>
      </c>
      <c r="B2493">
        <v>59480026</v>
      </c>
      <c r="C2493" t="s">
        <v>3839</v>
      </c>
      <c r="D2493" t="s">
        <v>3840</v>
      </c>
      <c r="E2493" t="s">
        <v>242</v>
      </c>
      <c r="F2493">
        <v>23</v>
      </c>
      <c r="G2493" t="s">
        <v>227</v>
      </c>
      <c r="H2493">
        <v>31063</v>
      </c>
      <c r="I2493" t="s">
        <v>3719</v>
      </c>
      <c r="J2493" t="s">
        <v>3720</v>
      </c>
      <c r="K2493" t="s">
        <v>3721</v>
      </c>
      <c r="L2493">
        <v>19670825</v>
      </c>
      <c r="M2493" t="s">
        <v>3841</v>
      </c>
      <c r="N2493">
        <v>230449</v>
      </c>
      <c r="Q2493" t="s">
        <v>248</v>
      </c>
      <c r="S2493" t="s">
        <v>249</v>
      </c>
      <c r="T2493" t="s">
        <v>1117</v>
      </c>
      <c r="U2493" t="s">
        <v>227</v>
      </c>
      <c r="V2493" t="s">
        <v>3842</v>
      </c>
      <c r="X2493" t="s">
        <v>228</v>
      </c>
      <c r="Z2493" t="s">
        <v>229</v>
      </c>
      <c r="AA2493" t="s">
        <v>3843</v>
      </c>
      <c r="AB2493" t="s">
        <v>227</v>
      </c>
      <c r="AD2493" t="s">
        <v>778</v>
      </c>
      <c r="AG2493" t="s">
        <v>253</v>
      </c>
    </row>
    <row r="2494" spans="1:35">
      <c r="A2494" t="s">
        <v>3846</v>
      </c>
      <c r="B2494">
        <v>97678037</v>
      </c>
      <c r="C2494" t="s">
        <v>3844</v>
      </c>
      <c r="D2494" t="s">
        <v>3845</v>
      </c>
      <c r="E2494" t="s">
        <v>262</v>
      </c>
      <c r="F2494">
        <v>23</v>
      </c>
      <c r="G2494" t="s">
        <v>227</v>
      </c>
      <c r="H2494">
        <v>31063</v>
      </c>
      <c r="I2494" t="s">
        <v>3719</v>
      </c>
      <c r="J2494" t="s">
        <v>3720</v>
      </c>
      <c r="K2494" t="s">
        <v>3721</v>
      </c>
      <c r="L2494">
        <v>19620827</v>
      </c>
      <c r="M2494" t="s">
        <v>3846</v>
      </c>
      <c r="N2494">
        <v>230449</v>
      </c>
      <c r="Q2494" t="s">
        <v>248</v>
      </c>
      <c r="S2494" t="s">
        <v>249</v>
      </c>
      <c r="T2494" t="s">
        <v>3847</v>
      </c>
      <c r="U2494" t="s">
        <v>227</v>
      </c>
      <c r="V2494" t="s">
        <v>3848</v>
      </c>
      <c r="X2494" t="s">
        <v>228</v>
      </c>
      <c r="Z2494" t="s">
        <v>229</v>
      </c>
      <c r="AA2494" t="s">
        <v>3849</v>
      </c>
      <c r="AB2494" t="s">
        <v>227</v>
      </c>
      <c r="AD2494" t="s">
        <v>227</v>
      </c>
      <c r="AG2494" t="s">
        <v>253</v>
      </c>
    </row>
    <row r="2495" spans="1:35">
      <c r="A2495" t="s">
        <v>3852</v>
      </c>
      <c r="B2495">
        <v>97679038</v>
      </c>
      <c r="C2495" t="s">
        <v>3850</v>
      </c>
      <c r="D2495" t="s">
        <v>3851</v>
      </c>
      <c r="E2495" t="s">
        <v>262</v>
      </c>
      <c r="F2495">
        <v>23</v>
      </c>
      <c r="G2495" t="s">
        <v>227</v>
      </c>
      <c r="H2495">
        <v>31063</v>
      </c>
      <c r="I2495" t="s">
        <v>3719</v>
      </c>
      <c r="J2495" t="s">
        <v>3720</v>
      </c>
      <c r="K2495" t="s">
        <v>3721</v>
      </c>
      <c r="L2495">
        <v>19680501</v>
      </c>
      <c r="M2495" t="s">
        <v>3852</v>
      </c>
      <c r="N2495">
        <v>230449</v>
      </c>
      <c r="Q2495" t="s">
        <v>248</v>
      </c>
      <c r="S2495" t="s">
        <v>249</v>
      </c>
      <c r="T2495" t="s">
        <v>3853</v>
      </c>
      <c r="U2495" t="s">
        <v>227</v>
      </c>
      <c r="V2495" t="s">
        <v>3854</v>
      </c>
      <c r="X2495" t="s">
        <v>228</v>
      </c>
      <c r="Z2495" t="s">
        <v>229</v>
      </c>
      <c r="AA2495" t="s">
        <v>3855</v>
      </c>
      <c r="AB2495" t="s">
        <v>227</v>
      </c>
      <c r="AD2495" t="s">
        <v>227</v>
      </c>
      <c r="AG2495" t="s">
        <v>253</v>
      </c>
    </row>
    <row r="2496" spans="1:35">
      <c r="A2496" t="s">
        <v>3858</v>
      </c>
      <c r="B2496">
        <v>97678239</v>
      </c>
      <c r="C2496" t="s">
        <v>3856</v>
      </c>
      <c r="D2496" t="s">
        <v>3857</v>
      </c>
      <c r="E2496" t="s">
        <v>242</v>
      </c>
      <c r="F2496">
        <v>23</v>
      </c>
      <c r="G2496" t="s">
        <v>227</v>
      </c>
      <c r="H2496">
        <v>31063</v>
      </c>
      <c r="I2496" t="s">
        <v>3719</v>
      </c>
      <c r="J2496" t="s">
        <v>3720</v>
      </c>
      <c r="K2496" t="s">
        <v>3721</v>
      </c>
      <c r="L2496">
        <v>19780203</v>
      </c>
      <c r="M2496" t="s">
        <v>3858</v>
      </c>
      <c r="N2496">
        <v>230449</v>
      </c>
      <c r="Q2496" t="s">
        <v>248</v>
      </c>
      <c r="S2496" t="s">
        <v>249</v>
      </c>
      <c r="T2496" t="s">
        <v>3859</v>
      </c>
      <c r="U2496" t="s">
        <v>227</v>
      </c>
      <c r="V2496" t="s">
        <v>3860</v>
      </c>
      <c r="X2496" t="s">
        <v>228</v>
      </c>
      <c r="Z2496" t="s">
        <v>229</v>
      </c>
      <c r="AA2496" t="s">
        <v>3861</v>
      </c>
      <c r="AB2496" t="s">
        <v>1084</v>
      </c>
      <c r="AD2496" t="s">
        <v>1084</v>
      </c>
      <c r="AG2496" t="s">
        <v>253</v>
      </c>
    </row>
    <row r="2497" spans="1:35">
      <c r="A2497" t="s">
        <v>3866</v>
      </c>
      <c r="B2497">
        <v>48369737</v>
      </c>
      <c r="C2497" t="s">
        <v>3862</v>
      </c>
      <c r="D2497" t="s">
        <v>3863</v>
      </c>
      <c r="E2497" t="s">
        <v>242</v>
      </c>
      <c r="F2497">
        <v>23</v>
      </c>
      <c r="G2497" t="s">
        <v>227</v>
      </c>
      <c r="H2497">
        <v>30897</v>
      </c>
      <c r="I2497" t="s">
        <v>3864</v>
      </c>
      <c r="J2497" t="s">
        <v>3865</v>
      </c>
      <c r="K2497" t="s">
        <v>3864</v>
      </c>
      <c r="L2497">
        <v>19960419</v>
      </c>
      <c r="M2497" t="s">
        <v>3866</v>
      </c>
      <c r="N2497">
        <v>230443</v>
      </c>
      <c r="Q2497" t="s">
        <v>248</v>
      </c>
      <c r="S2497" t="s">
        <v>249</v>
      </c>
      <c r="T2497" t="s">
        <v>3867</v>
      </c>
      <c r="U2497" t="s">
        <v>227</v>
      </c>
      <c r="V2497" t="s">
        <v>3868</v>
      </c>
      <c r="X2497" t="s">
        <v>228</v>
      </c>
      <c r="Z2497" t="s">
        <v>229</v>
      </c>
      <c r="AG2497" t="s">
        <v>253</v>
      </c>
    </row>
    <row r="2498" spans="1:35">
      <c r="A2498" t="s">
        <v>3871</v>
      </c>
      <c r="B2498">
        <v>39098534</v>
      </c>
      <c r="C2498" t="s">
        <v>3869</v>
      </c>
      <c r="D2498" t="s">
        <v>3870</v>
      </c>
      <c r="E2498" t="s">
        <v>242</v>
      </c>
      <c r="F2498">
        <v>23</v>
      </c>
      <c r="G2498" t="s">
        <v>227</v>
      </c>
      <c r="H2498">
        <v>30897</v>
      </c>
      <c r="I2498" t="s">
        <v>3864</v>
      </c>
      <c r="J2498" t="s">
        <v>3865</v>
      </c>
      <c r="K2498" t="s">
        <v>3864</v>
      </c>
      <c r="L2498">
        <v>19951205</v>
      </c>
      <c r="M2498" t="s">
        <v>3871</v>
      </c>
      <c r="N2498">
        <v>230443</v>
      </c>
      <c r="Q2498" t="s">
        <v>248</v>
      </c>
      <c r="S2498" t="s">
        <v>249</v>
      </c>
      <c r="T2498" t="s">
        <v>1997</v>
      </c>
      <c r="U2498" t="s">
        <v>227</v>
      </c>
      <c r="V2498" t="s">
        <v>3872</v>
      </c>
      <c r="X2498" t="s">
        <v>228</v>
      </c>
      <c r="Z2498" t="s">
        <v>229</v>
      </c>
      <c r="AC2498" t="s">
        <v>3873</v>
      </c>
      <c r="AG2498" t="s">
        <v>253</v>
      </c>
    </row>
    <row r="2499" spans="1:35">
      <c r="A2499" t="s">
        <v>3876</v>
      </c>
      <c r="B2499">
        <v>58186735</v>
      </c>
      <c r="C2499" t="s">
        <v>3874</v>
      </c>
      <c r="D2499" t="s">
        <v>3875</v>
      </c>
      <c r="E2499" t="s">
        <v>242</v>
      </c>
      <c r="F2499">
        <v>23</v>
      </c>
      <c r="G2499" t="s">
        <v>227</v>
      </c>
      <c r="H2499">
        <v>30897</v>
      </c>
      <c r="I2499" t="s">
        <v>3864</v>
      </c>
      <c r="J2499" t="s">
        <v>3865</v>
      </c>
      <c r="K2499" t="s">
        <v>3864</v>
      </c>
      <c r="L2499">
        <v>19960925</v>
      </c>
      <c r="M2499" t="s">
        <v>3876</v>
      </c>
      <c r="N2499">
        <v>230443</v>
      </c>
      <c r="Q2499" t="s">
        <v>248</v>
      </c>
      <c r="S2499" t="s">
        <v>249</v>
      </c>
      <c r="T2499" t="s">
        <v>3877</v>
      </c>
      <c r="U2499" t="s">
        <v>227</v>
      </c>
      <c r="V2499" t="s">
        <v>3878</v>
      </c>
      <c r="X2499" t="s">
        <v>228</v>
      </c>
      <c r="Z2499" t="s">
        <v>229</v>
      </c>
      <c r="AB2499" t="s">
        <v>227</v>
      </c>
      <c r="AD2499" t="s">
        <v>227</v>
      </c>
      <c r="AG2499" t="s">
        <v>253</v>
      </c>
    </row>
    <row r="2500" spans="1:35">
      <c r="A2500" t="s">
        <v>3881</v>
      </c>
      <c r="B2500">
        <v>5131717</v>
      </c>
      <c r="C2500" t="s">
        <v>3879</v>
      </c>
      <c r="D2500" t="s">
        <v>3880</v>
      </c>
      <c r="E2500" t="s">
        <v>242</v>
      </c>
      <c r="F2500">
        <v>23</v>
      </c>
      <c r="G2500" t="s">
        <v>227</v>
      </c>
      <c r="H2500">
        <v>30897</v>
      </c>
      <c r="I2500" t="s">
        <v>3864</v>
      </c>
      <c r="J2500" t="s">
        <v>3865</v>
      </c>
      <c r="K2500" t="s">
        <v>3864</v>
      </c>
      <c r="L2500">
        <v>19920319</v>
      </c>
      <c r="M2500" t="s">
        <v>3881</v>
      </c>
      <c r="N2500">
        <v>230443</v>
      </c>
      <c r="Q2500" t="s">
        <v>248</v>
      </c>
      <c r="S2500" t="s">
        <v>249</v>
      </c>
      <c r="T2500" t="s">
        <v>2200</v>
      </c>
      <c r="U2500" t="s">
        <v>227</v>
      </c>
      <c r="V2500" t="s">
        <v>2201</v>
      </c>
      <c r="W2500" t="s">
        <v>3882</v>
      </c>
      <c r="X2500" t="s">
        <v>228</v>
      </c>
      <c r="Z2500" t="s">
        <v>229</v>
      </c>
      <c r="AA2500" t="s">
        <v>3883</v>
      </c>
      <c r="AB2500" t="s">
        <v>227</v>
      </c>
      <c r="AD2500" t="s">
        <v>227</v>
      </c>
      <c r="AG2500" t="s">
        <v>253</v>
      </c>
    </row>
    <row r="2501" spans="1:35">
      <c r="A2501" t="s">
        <v>3886</v>
      </c>
      <c r="B2501">
        <v>48370527</v>
      </c>
      <c r="C2501" t="s">
        <v>3884</v>
      </c>
      <c r="D2501" t="s">
        <v>3885</v>
      </c>
      <c r="E2501" t="s">
        <v>242</v>
      </c>
      <c r="F2501">
        <v>23</v>
      </c>
      <c r="G2501" t="s">
        <v>227</v>
      </c>
      <c r="H2501">
        <v>30897</v>
      </c>
      <c r="I2501" t="s">
        <v>3864</v>
      </c>
      <c r="J2501" t="s">
        <v>3865</v>
      </c>
      <c r="K2501" t="s">
        <v>3864</v>
      </c>
      <c r="L2501">
        <v>19960906</v>
      </c>
      <c r="M2501" t="s">
        <v>3886</v>
      </c>
      <c r="N2501">
        <v>230443</v>
      </c>
      <c r="Q2501" t="s">
        <v>248</v>
      </c>
      <c r="S2501" t="s">
        <v>249</v>
      </c>
      <c r="T2501" t="s">
        <v>3887</v>
      </c>
      <c r="U2501" t="s">
        <v>227</v>
      </c>
      <c r="V2501" t="s">
        <v>3888</v>
      </c>
      <c r="X2501" t="s">
        <v>228</v>
      </c>
      <c r="Z2501" t="s">
        <v>229</v>
      </c>
      <c r="AG2501" t="s">
        <v>253</v>
      </c>
    </row>
    <row r="2502" spans="1:35">
      <c r="A2502" t="s">
        <v>3893</v>
      </c>
      <c r="B2502">
        <v>2978935</v>
      </c>
      <c r="C2502" t="s">
        <v>3889</v>
      </c>
      <c r="D2502" t="s">
        <v>3890</v>
      </c>
      <c r="E2502" t="s">
        <v>242</v>
      </c>
      <c r="F2502">
        <v>23</v>
      </c>
      <c r="G2502" t="s">
        <v>227</v>
      </c>
      <c r="H2502">
        <v>8219</v>
      </c>
      <c r="I2502" t="s">
        <v>3891</v>
      </c>
      <c r="J2502" t="s">
        <v>3891</v>
      </c>
      <c r="K2502" t="s">
        <v>3892</v>
      </c>
      <c r="L2502">
        <v>19730427</v>
      </c>
      <c r="M2502" t="s">
        <v>3893</v>
      </c>
      <c r="N2502">
        <v>230099</v>
      </c>
      <c r="Q2502" t="s">
        <v>248</v>
      </c>
      <c r="S2502" t="s">
        <v>249</v>
      </c>
      <c r="T2502" t="s">
        <v>3894</v>
      </c>
      <c r="U2502" t="s">
        <v>227</v>
      </c>
      <c r="V2502" t="s">
        <v>3895</v>
      </c>
      <c r="X2502" t="s">
        <v>228</v>
      </c>
      <c r="Z2502" t="s">
        <v>229</v>
      </c>
    </row>
    <row r="2503" spans="1:35">
      <c r="A2503" t="s">
        <v>3898</v>
      </c>
      <c r="B2503">
        <v>57183529</v>
      </c>
      <c r="C2503" t="s">
        <v>3896</v>
      </c>
      <c r="D2503" t="s">
        <v>3897</v>
      </c>
      <c r="E2503" t="s">
        <v>262</v>
      </c>
      <c r="F2503">
        <v>23</v>
      </c>
      <c r="G2503" t="s">
        <v>227</v>
      </c>
      <c r="H2503">
        <v>8219</v>
      </c>
      <c r="I2503" t="s">
        <v>3891</v>
      </c>
      <c r="J2503" t="s">
        <v>3891</v>
      </c>
      <c r="K2503" t="s">
        <v>3892</v>
      </c>
      <c r="L2503">
        <v>19670930</v>
      </c>
      <c r="M2503" t="s">
        <v>3898</v>
      </c>
      <c r="N2503">
        <v>230099</v>
      </c>
      <c r="Q2503" t="s">
        <v>248</v>
      </c>
      <c r="S2503" t="s">
        <v>249</v>
      </c>
      <c r="T2503" t="s">
        <v>3899</v>
      </c>
      <c r="U2503" t="s">
        <v>227</v>
      </c>
      <c r="V2503" t="s">
        <v>3900</v>
      </c>
      <c r="W2503" t="s">
        <v>3901</v>
      </c>
      <c r="X2503" t="s">
        <v>228</v>
      </c>
      <c r="Z2503" t="s">
        <v>229</v>
      </c>
      <c r="AB2503" t="s">
        <v>1013</v>
      </c>
      <c r="AD2503" t="s">
        <v>1013</v>
      </c>
      <c r="AG2503" t="s">
        <v>253</v>
      </c>
    </row>
    <row r="2504" spans="1:35">
      <c r="A2504" t="s">
        <v>3904</v>
      </c>
      <c r="B2504">
        <v>2977126</v>
      </c>
      <c r="C2504" t="s">
        <v>3902</v>
      </c>
      <c r="D2504" t="s">
        <v>3903</v>
      </c>
      <c r="E2504" t="s">
        <v>242</v>
      </c>
      <c r="F2504">
        <v>23</v>
      </c>
      <c r="G2504" t="s">
        <v>227</v>
      </c>
      <c r="H2504">
        <v>8219</v>
      </c>
      <c r="I2504" t="s">
        <v>3891</v>
      </c>
      <c r="J2504" t="s">
        <v>3891</v>
      </c>
      <c r="K2504" t="s">
        <v>3892</v>
      </c>
      <c r="L2504">
        <v>19650531</v>
      </c>
      <c r="M2504" t="s">
        <v>3904</v>
      </c>
      <c r="N2504">
        <v>230099</v>
      </c>
      <c r="Q2504" t="s">
        <v>248</v>
      </c>
      <c r="S2504" t="s">
        <v>249</v>
      </c>
      <c r="T2504" t="s">
        <v>3905</v>
      </c>
      <c r="U2504" t="s">
        <v>227</v>
      </c>
      <c r="V2504" t="s">
        <v>3906</v>
      </c>
      <c r="X2504" t="s">
        <v>228</v>
      </c>
      <c r="Z2504" t="s">
        <v>229</v>
      </c>
    </row>
    <row r="2505" spans="1:35">
      <c r="A2505" t="s">
        <v>3909</v>
      </c>
      <c r="B2505">
        <v>61397834</v>
      </c>
      <c r="C2505" t="s">
        <v>3907</v>
      </c>
      <c r="D2505" t="s">
        <v>3908</v>
      </c>
      <c r="E2505" t="s">
        <v>262</v>
      </c>
      <c r="F2505">
        <v>23</v>
      </c>
      <c r="G2505" t="s">
        <v>227</v>
      </c>
      <c r="H2505">
        <v>8219</v>
      </c>
      <c r="I2505" t="s">
        <v>3891</v>
      </c>
      <c r="J2505" t="s">
        <v>3891</v>
      </c>
      <c r="K2505" t="s">
        <v>3892</v>
      </c>
      <c r="L2505">
        <v>19901126</v>
      </c>
      <c r="M2505" t="s">
        <v>3909</v>
      </c>
      <c r="N2505">
        <v>230099</v>
      </c>
      <c r="Q2505" t="s">
        <v>248</v>
      </c>
      <c r="S2505" t="s">
        <v>249</v>
      </c>
      <c r="T2505" t="s">
        <v>3910</v>
      </c>
      <c r="U2505" t="s">
        <v>227</v>
      </c>
      <c r="V2505" t="s">
        <v>3911</v>
      </c>
      <c r="X2505" t="s">
        <v>228</v>
      </c>
      <c r="Z2505" t="s">
        <v>229</v>
      </c>
      <c r="AG2505" t="s">
        <v>253</v>
      </c>
    </row>
    <row r="2506" spans="1:35">
      <c r="A2506" t="s">
        <v>3914</v>
      </c>
      <c r="B2506">
        <v>60822826</v>
      </c>
      <c r="C2506" t="s">
        <v>3912</v>
      </c>
      <c r="D2506" t="s">
        <v>3913</v>
      </c>
      <c r="E2506" t="s">
        <v>262</v>
      </c>
      <c r="F2506">
        <v>23</v>
      </c>
      <c r="G2506" t="s">
        <v>227</v>
      </c>
      <c r="H2506">
        <v>8219</v>
      </c>
      <c r="I2506" t="s">
        <v>3891</v>
      </c>
      <c r="J2506" t="s">
        <v>3891</v>
      </c>
      <c r="K2506" t="s">
        <v>3892</v>
      </c>
      <c r="L2506">
        <v>19970708</v>
      </c>
      <c r="M2506" t="s">
        <v>3914</v>
      </c>
      <c r="N2506">
        <v>230099</v>
      </c>
      <c r="Q2506" t="s">
        <v>248</v>
      </c>
      <c r="S2506" t="s">
        <v>249</v>
      </c>
      <c r="T2506" t="s">
        <v>1363</v>
      </c>
      <c r="U2506" t="s">
        <v>227</v>
      </c>
      <c r="V2506" t="s">
        <v>3915</v>
      </c>
      <c r="X2506" t="s">
        <v>228</v>
      </c>
      <c r="Z2506" t="s">
        <v>229</v>
      </c>
      <c r="AG2506" t="s">
        <v>253</v>
      </c>
    </row>
    <row r="2507" spans="1:35">
      <c r="A2507" t="s">
        <v>3918</v>
      </c>
      <c r="B2507">
        <v>2977530</v>
      </c>
      <c r="C2507" t="s">
        <v>3916</v>
      </c>
      <c r="D2507" t="s">
        <v>3917</v>
      </c>
      <c r="E2507" t="s">
        <v>262</v>
      </c>
      <c r="F2507">
        <v>23</v>
      </c>
      <c r="G2507" t="s">
        <v>227</v>
      </c>
      <c r="H2507">
        <v>8219</v>
      </c>
      <c r="I2507" t="s">
        <v>3891</v>
      </c>
      <c r="J2507" t="s">
        <v>3891</v>
      </c>
      <c r="K2507" t="s">
        <v>3892</v>
      </c>
      <c r="L2507">
        <v>19620214</v>
      </c>
      <c r="M2507" t="s">
        <v>3918</v>
      </c>
      <c r="N2507">
        <v>230099</v>
      </c>
      <c r="Q2507" t="s">
        <v>248</v>
      </c>
      <c r="S2507" t="s">
        <v>249</v>
      </c>
      <c r="T2507" t="s">
        <v>3919</v>
      </c>
      <c r="U2507" t="s">
        <v>227</v>
      </c>
      <c r="V2507" t="s">
        <v>3920</v>
      </c>
      <c r="X2507" t="s">
        <v>228</v>
      </c>
      <c r="Z2507" t="s">
        <v>229</v>
      </c>
    </row>
    <row r="2508" spans="1:35">
      <c r="A2508" t="s">
        <v>3923</v>
      </c>
      <c r="B2508">
        <v>6615927</v>
      </c>
      <c r="C2508" t="s">
        <v>3921</v>
      </c>
      <c r="D2508" t="s">
        <v>3922</v>
      </c>
      <c r="E2508" t="s">
        <v>242</v>
      </c>
      <c r="F2508">
        <v>23</v>
      </c>
      <c r="G2508" t="s">
        <v>227</v>
      </c>
      <c r="H2508">
        <v>8219</v>
      </c>
      <c r="I2508" t="s">
        <v>3891</v>
      </c>
      <c r="J2508" t="s">
        <v>3891</v>
      </c>
      <c r="K2508" t="s">
        <v>3892</v>
      </c>
      <c r="L2508">
        <v>19781206</v>
      </c>
      <c r="M2508" t="s">
        <v>3923</v>
      </c>
      <c r="N2508">
        <v>230099</v>
      </c>
      <c r="Q2508" t="s">
        <v>248</v>
      </c>
      <c r="S2508" t="s">
        <v>249</v>
      </c>
      <c r="T2508" t="s">
        <v>3924</v>
      </c>
      <c r="U2508" t="s">
        <v>227</v>
      </c>
      <c r="V2508" t="s">
        <v>3925</v>
      </c>
      <c r="W2508" t="s">
        <v>3926</v>
      </c>
      <c r="X2508" t="s">
        <v>228</v>
      </c>
      <c r="Z2508" t="s">
        <v>229</v>
      </c>
      <c r="AG2508" t="s">
        <v>253</v>
      </c>
    </row>
    <row r="2509" spans="1:35">
      <c r="A2509" t="s">
        <v>3929</v>
      </c>
      <c r="B2509">
        <v>96827739</v>
      </c>
      <c r="C2509" t="s">
        <v>3927</v>
      </c>
      <c r="D2509" t="s">
        <v>3928</v>
      </c>
      <c r="E2509" t="s">
        <v>242</v>
      </c>
      <c r="F2509">
        <v>23</v>
      </c>
      <c r="G2509" t="s">
        <v>227</v>
      </c>
      <c r="H2509">
        <v>8219</v>
      </c>
      <c r="I2509" t="s">
        <v>3891</v>
      </c>
      <c r="J2509" t="s">
        <v>3891</v>
      </c>
      <c r="K2509" t="s">
        <v>3892</v>
      </c>
      <c r="L2509">
        <v>19870730</v>
      </c>
      <c r="M2509" t="s">
        <v>3929</v>
      </c>
      <c r="N2509">
        <v>230099</v>
      </c>
      <c r="Q2509" t="s">
        <v>248</v>
      </c>
      <c r="S2509" t="s">
        <v>249</v>
      </c>
      <c r="T2509" t="s">
        <v>3930</v>
      </c>
      <c r="U2509" t="s">
        <v>227</v>
      </c>
      <c r="V2509" t="s">
        <v>3931</v>
      </c>
      <c r="W2509" t="s">
        <v>3932</v>
      </c>
      <c r="X2509" t="s">
        <v>228</v>
      </c>
      <c r="Z2509" t="s">
        <v>229</v>
      </c>
      <c r="AG2509" t="s">
        <v>253</v>
      </c>
    </row>
    <row r="2510" spans="1:35">
      <c r="A2510" t="s">
        <v>3935</v>
      </c>
      <c r="B2510">
        <v>5224013</v>
      </c>
      <c r="C2510" t="s">
        <v>3933</v>
      </c>
      <c r="D2510" t="s">
        <v>3934</v>
      </c>
      <c r="E2510" t="s">
        <v>262</v>
      </c>
      <c r="F2510">
        <v>23</v>
      </c>
      <c r="G2510" t="s">
        <v>227</v>
      </c>
      <c r="H2510">
        <v>8219</v>
      </c>
      <c r="I2510" t="s">
        <v>3891</v>
      </c>
      <c r="J2510" t="s">
        <v>3891</v>
      </c>
      <c r="K2510" t="s">
        <v>3892</v>
      </c>
      <c r="L2510">
        <v>19600803</v>
      </c>
      <c r="M2510" t="s">
        <v>3935</v>
      </c>
      <c r="N2510">
        <v>230099</v>
      </c>
      <c r="Q2510" t="s">
        <v>248</v>
      </c>
      <c r="S2510" t="s">
        <v>249</v>
      </c>
      <c r="T2510" t="s">
        <v>3936</v>
      </c>
      <c r="U2510" t="s">
        <v>227</v>
      </c>
      <c r="V2510" t="s">
        <v>3937</v>
      </c>
      <c r="X2510" t="s">
        <v>228</v>
      </c>
      <c r="Z2510" t="s">
        <v>229</v>
      </c>
      <c r="AG2510" t="s">
        <v>253</v>
      </c>
    </row>
    <row r="2511" spans="1:35">
      <c r="A2511" t="s">
        <v>3943</v>
      </c>
      <c r="B2511">
        <v>96945134</v>
      </c>
      <c r="C2511" t="s">
        <v>3938</v>
      </c>
      <c r="D2511" t="s">
        <v>3939</v>
      </c>
      <c r="E2511" t="s">
        <v>242</v>
      </c>
      <c r="F2511">
        <v>23</v>
      </c>
      <c r="G2511" t="s">
        <v>227</v>
      </c>
      <c r="H2511">
        <v>30941</v>
      </c>
      <c r="I2511" t="s">
        <v>3940</v>
      </c>
      <c r="J2511" t="s">
        <v>3941</v>
      </c>
      <c r="K2511" t="s">
        <v>3942</v>
      </c>
      <c r="L2511">
        <v>19861024</v>
      </c>
      <c r="M2511" t="s">
        <v>3943</v>
      </c>
      <c r="N2511">
        <v>230445</v>
      </c>
      <c r="Q2511" t="s">
        <v>248</v>
      </c>
      <c r="S2511" t="s">
        <v>249</v>
      </c>
      <c r="T2511" t="s">
        <v>3944</v>
      </c>
      <c r="U2511" t="s">
        <v>227</v>
      </c>
      <c r="V2511" t="s">
        <v>3945</v>
      </c>
      <c r="W2511" t="s">
        <v>3946</v>
      </c>
      <c r="X2511" t="s">
        <v>228</v>
      </c>
      <c r="Z2511" t="s">
        <v>229</v>
      </c>
      <c r="AG2511" t="s">
        <v>253</v>
      </c>
    </row>
    <row r="2512" spans="1:35">
      <c r="A2512" t="s">
        <v>3949</v>
      </c>
      <c r="B2512">
        <v>72370322</v>
      </c>
      <c r="C2512" t="s">
        <v>3947</v>
      </c>
      <c r="D2512" t="s">
        <v>3948</v>
      </c>
      <c r="E2512" t="s">
        <v>262</v>
      </c>
      <c r="F2512">
        <v>23</v>
      </c>
      <c r="G2512" t="s">
        <v>227</v>
      </c>
      <c r="H2512">
        <v>30941</v>
      </c>
      <c r="I2512" t="s">
        <v>3940</v>
      </c>
      <c r="J2512" t="s">
        <v>3941</v>
      </c>
      <c r="K2512" t="s">
        <v>3942</v>
      </c>
      <c r="L2512">
        <v>19911215</v>
      </c>
      <c r="M2512" t="s">
        <v>3949</v>
      </c>
      <c r="N2512">
        <v>230445</v>
      </c>
      <c r="Q2512" t="s">
        <v>248</v>
      </c>
      <c r="S2512" t="s">
        <v>249</v>
      </c>
      <c r="T2512" t="s">
        <v>3950</v>
      </c>
      <c r="U2512" t="s">
        <v>227</v>
      </c>
      <c r="V2512" t="s">
        <v>3951</v>
      </c>
      <c r="W2512" t="s">
        <v>3952</v>
      </c>
      <c r="X2512" t="s">
        <v>228</v>
      </c>
      <c r="Z2512" t="s">
        <v>229</v>
      </c>
      <c r="AA2512" t="s">
        <v>3953</v>
      </c>
      <c r="AB2512" t="s">
        <v>1084</v>
      </c>
      <c r="AC2512" t="s">
        <v>3954</v>
      </c>
      <c r="AD2512" t="s">
        <v>1084</v>
      </c>
      <c r="AF2512" t="s">
        <v>3955</v>
      </c>
      <c r="AG2512" t="s">
        <v>287</v>
      </c>
      <c r="AH2512" t="s">
        <v>3956</v>
      </c>
      <c r="AI2512" t="s">
        <v>3957</v>
      </c>
    </row>
    <row r="2513" spans="1:33">
      <c r="A2513" t="s">
        <v>3960</v>
      </c>
      <c r="B2513">
        <v>96950130</v>
      </c>
      <c r="C2513" t="s">
        <v>3958</v>
      </c>
      <c r="D2513" t="s">
        <v>3959</v>
      </c>
      <c r="E2513" t="s">
        <v>242</v>
      </c>
      <c r="F2513">
        <v>23</v>
      </c>
      <c r="G2513" t="s">
        <v>227</v>
      </c>
      <c r="H2513">
        <v>30941</v>
      </c>
      <c r="I2513" t="s">
        <v>3940</v>
      </c>
      <c r="J2513" t="s">
        <v>3941</v>
      </c>
      <c r="K2513" t="s">
        <v>3942</v>
      </c>
      <c r="L2513">
        <v>19841103</v>
      </c>
      <c r="M2513" t="s">
        <v>3960</v>
      </c>
      <c r="N2513">
        <v>230445</v>
      </c>
      <c r="Q2513" t="s">
        <v>248</v>
      </c>
      <c r="S2513" t="s">
        <v>249</v>
      </c>
      <c r="T2513" t="s">
        <v>1341</v>
      </c>
      <c r="U2513" t="s">
        <v>227</v>
      </c>
      <c r="V2513" t="s">
        <v>3961</v>
      </c>
      <c r="X2513" t="s">
        <v>228</v>
      </c>
      <c r="Z2513" t="s">
        <v>229</v>
      </c>
      <c r="AG2513" t="s">
        <v>253</v>
      </c>
    </row>
    <row r="2514" spans="1:33">
      <c r="A2514" t="s">
        <v>3964</v>
      </c>
      <c r="B2514">
        <v>96949845</v>
      </c>
      <c r="C2514" t="s">
        <v>3962</v>
      </c>
      <c r="D2514" t="s">
        <v>3963</v>
      </c>
      <c r="E2514" t="s">
        <v>242</v>
      </c>
      <c r="F2514">
        <v>23</v>
      </c>
      <c r="G2514" t="s">
        <v>227</v>
      </c>
      <c r="H2514">
        <v>30941</v>
      </c>
      <c r="I2514" t="s">
        <v>3940</v>
      </c>
      <c r="J2514" t="s">
        <v>3941</v>
      </c>
      <c r="K2514" t="s">
        <v>3942</v>
      </c>
      <c r="L2514">
        <v>19870210</v>
      </c>
      <c r="M2514" t="s">
        <v>3964</v>
      </c>
      <c r="N2514">
        <v>230445</v>
      </c>
      <c r="Q2514" t="s">
        <v>248</v>
      </c>
      <c r="S2514" t="s">
        <v>249</v>
      </c>
      <c r="T2514" t="s">
        <v>3965</v>
      </c>
      <c r="U2514" t="s">
        <v>227</v>
      </c>
      <c r="V2514" t="s">
        <v>3966</v>
      </c>
      <c r="W2514" t="s">
        <v>3967</v>
      </c>
      <c r="X2514" t="s">
        <v>228</v>
      </c>
      <c r="Z2514" t="s">
        <v>229</v>
      </c>
      <c r="AG2514" t="s">
        <v>253</v>
      </c>
    </row>
    <row r="2515" spans="1:33">
      <c r="A2515" t="s">
        <v>3970</v>
      </c>
      <c r="B2515">
        <v>96944941</v>
      </c>
      <c r="C2515" t="s">
        <v>3968</v>
      </c>
      <c r="D2515" t="s">
        <v>3969</v>
      </c>
      <c r="E2515" t="s">
        <v>242</v>
      </c>
      <c r="F2515">
        <v>23</v>
      </c>
      <c r="G2515" t="s">
        <v>227</v>
      </c>
      <c r="H2515">
        <v>30941</v>
      </c>
      <c r="I2515" t="s">
        <v>3940</v>
      </c>
      <c r="J2515" t="s">
        <v>3941</v>
      </c>
      <c r="K2515" t="s">
        <v>3942</v>
      </c>
      <c r="L2515">
        <v>19911221</v>
      </c>
      <c r="M2515" t="s">
        <v>3970</v>
      </c>
      <c r="N2515">
        <v>230445</v>
      </c>
      <c r="Q2515" t="s">
        <v>248</v>
      </c>
      <c r="S2515" t="s">
        <v>249</v>
      </c>
      <c r="T2515" t="s">
        <v>3971</v>
      </c>
      <c r="U2515" t="s">
        <v>227</v>
      </c>
      <c r="V2515" t="s">
        <v>3972</v>
      </c>
      <c r="W2515" t="s">
        <v>3973</v>
      </c>
      <c r="X2515" t="s">
        <v>228</v>
      </c>
      <c r="Z2515" t="s">
        <v>229</v>
      </c>
      <c r="AG2515" t="s">
        <v>253</v>
      </c>
    </row>
    <row r="2516" spans="1:33">
      <c r="A2516" t="s">
        <v>3978</v>
      </c>
      <c r="B2516">
        <v>97012019</v>
      </c>
      <c r="C2516" t="s">
        <v>3974</v>
      </c>
      <c r="D2516" t="s">
        <v>3975</v>
      </c>
      <c r="E2516" t="s">
        <v>242</v>
      </c>
      <c r="F2516">
        <v>23</v>
      </c>
      <c r="G2516" t="s">
        <v>227</v>
      </c>
      <c r="H2516">
        <v>8238</v>
      </c>
      <c r="I2516" t="s">
        <v>3976</v>
      </c>
      <c r="J2516" t="s">
        <v>3977</v>
      </c>
      <c r="K2516" t="s">
        <v>3976</v>
      </c>
      <c r="L2516">
        <v>19780728</v>
      </c>
      <c r="M2516" t="s">
        <v>3978</v>
      </c>
      <c r="N2516">
        <v>230123</v>
      </c>
      <c r="Q2516" t="s">
        <v>248</v>
      </c>
      <c r="S2516" t="s">
        <v>249</v>
      </c>
      <c r="T2516" t="s">
        <v>3979</v>
      </c>
      <c r="U2516" t="s">
        <v>227</v>
      </c>
      <c r="V2516" t="s">
        <v>3980</v>
      </c>
      <c r="X2516" t="s">
        <v>228</v>
      </c>
      <c r="Z2516" t="s">
        <v>229</v>
      </c>
      <c r="AB2516" t="s">
        <v>937</v>
      </c>
      <c r="AD2516" t="s">
        <v>937</v>
      </c>
      <c r="AG2516" t="s">
        <v>253</v>
      </c>
    </row>
    <row r="2517" spans="1:33">
      <c r="A2517" t="s">
        <v>3983</v>
      </c>
      <c r="B2517">
        <v>2991930</v>
      </c>
      <c r="C2517" t="s">
        <v>3981</v>
      </c>
      <c r="D2517" t="s">
        <v>3982</v>
      </c>
      <c r="E2517" t="s">
        <v>242</v>
      </c>
      <c r="F2517">
        <v>23</v>
      </c>
      <c r="G2517" t="s">
        <v>227</v>
      </c>
      <c r="H2517">
        <v>8238</v>
      </c>
      <c r="I2517" t="s">
        <v>3976</v>
      </c>
      <c r="J2517" t="s">
        <v>3977</v>
      </c>
      <c r="K2517" t="s">
        <v>3976</v>
      </c>
      <c r="L2517">
        <v>19811224</v>
      </c>
      <c r="M2517" t="s">
        <v>3983</v>
      </c>
      <c r="N2517">
        <v>230123</v>
      </c>
      <c r="Q2517" t="s">
        <v>248</v>
      </c>
      <c r="S2517" t="s">
        <v>249</v>
      </c>
      <c r="T2517" t="s">
        <v>3984</v>
      </c>
      <c r="U2517" t="s">
        <v>227</v>
      </c>
      <c r="V2517" t="s">
        <v>3985</v>
      </c>
      <c r="X2517" t="s">
        <v>228</v>
      </c>
      <c r="Z2517" t="s">
        <v>229</v>
      </c>
    </row>
    <row r="2518" spans="1:33">
      <c r="A2518" t="s">
        <v>3988</v>
      </c>
      <c r="B2518">
        <v>72754934</v>
      </c>
      <c r="C2518" t="s">
        <v>3986</v>
      </c>
      <c r="D2518" t="s">
        <v>3987</v>
      </c>
      <c r="E2518" t="s">
        <v>242</v>
      </c>
      <c r="F2518">
        <v>23</v>
      </c>
      <c r="G2518" t="s">
        <v>227</v>
      </c>
      <c r="H2518">
        <v>8238</v>
      </c>
      <c r="I2518" t="s">
        <v>3976</v>
      </c>
      <c r="J2518" t="s">
        <v>3977</v>
      </c>
      <c r="K2518" t="s">
        <v>3976</v>
      </c>
      <c r="L2518">
        <v>19840327</v>
      </c>
      <c r="M2518" t="s">
        <v>3988</v>
      </c>
      <c r="N2518">
        <v>230123</v>
      </c>
      <c r="Q2518" t="s">
        <v>248</v>
      </c>
      <c r="S2518" t="s">
        <v>249</v>
      </c>
      <c r="T2518" t="s">
        <v>421</v>
      </c>
      <c r="U2518" t="s">
        <v>227</v>
      </c>
      <c r="V2518" t="s">
        <v>3989</v>
      </c>
      <c r="W2518" t="s">
        <v>3990</v>
      </c>
      <c r="X2518" t="s">
        <v>228</v>
      </c>
      <c r="Z2518" t="s">
        <v>229</v>
      </c>
      <c r="AB2518" t="s">
        <v>2463</v>
      </c>
      <c r="AD2518" t="s">
        <v>2463</v>
      </c>
      <c r="AG2518" t="s">
        <v>253</v>
      </c>
    </row>
    <row r="2519" spans="1:33">
      <c r="A2519" t="s">
        <v>3993</v>
      </c>
      <c r="B2519">
        <v>72123419</v>
      </c>
      <c r="C2519" t="s">
        <v>3991</v>
      </c>
      <c r="D2519" t="s">
        <v>3992</v>
      </c>
      <c r="E2519" t="s">
        <v>242</v>
      </c>
      <c r="F2519">
        <v>23</v>
      </c>
      <c r="G2519" t="s">
        <v>227</v>
      </c>
      <c r="H2519">
        <v>8238</v>
      </c>
      <c r="I2519" t="s">
        <v>3976</v>
      </c>
      <c r="J2519" t="s">
        <v>3977</v>
      </c>
      <c r="K2519" t="s">
        <v>3976</v>
      </c>
      <c r="L2519">
        <v>19891031</v>
      </c>
      <c r="M2519" t="s">
        <v>3993</v>
      </c>
      <c r="N2519">
        <v>230123</v>
      </c>
      <c r="Q2519" t="s">
        <v>248</v>
      </c>
      <c r="S2519" t="s">
        <v>249</v>
      </c>
      <c r="T2519" t="s">
        <v>421</v>
      </c>
      <c r="U2519" t="s">
        <v>227</v>
      </c>
      <c r="V2519" t="s">
        <v>3994</v>
      </c>
      <c r="X2519" t="s">
        <v>228</v>
      </c>
      <c r="Z2519" t="s">
        <v>229</v>
      </c>
      <c r="AC2519" t="s">
        <v>3995</v>
      </c>
      <c r="AG2519" t="s">
        <v>253</v>
      </c>
    </row>
    <row r="2520" spans="1:33">
      <c r="A2520" t="s">
        <v>3998</v>
      </c>
      <c r="B2520">
        <v>2992426</v>
      </c>
      <c r="C2520" t="s">
        <v>3996</v>
      </c>
      <c r="D2520" t="s">
        <v>3997</v>
      </c>
      <c r="E2520" t="s">
        <v>242</v>
      </c>
      <c r="F2520">
        <v>23</v>
      </c>
      <c r="G2520" t="s">
        <v>227</v>
      </c>
      <c r="H2520">
        <v>8238</v>
      </c>
      <c r="I2520" t="s">
        <v>3976</v>
      </c>
      <c r="J2520" t="s">
        <v>3977</v>
      </c>
      <c r="K2520" t="s">
        <v>3976</v>
      </c>
      <c r="L2520">
        <v>19780210</v>
      </c>
      <c r="M2520" t="s">
        <v>3998</v>
      </c>
      <c r="N2520">
        <v>230123</v>
      </c>
      <c r="Q2520" t="s">
        <v>248</v>
      </c>
      <c r="S2520" t="s">
        <v>249</v>
      </c>
      <c r="T2520" t="s">
        <v>3999</v>
      </c>
      <c r="U2520" t="s">
        <v>227</v>
      </c>
      <c r="V2520" t="s">
        <v>4000</v>
      </c>
      <c r="X2520" t="s">
        <v>228</v>
      </c>
      <c r="Z2520" t="s">
        <v>229</v>
      </c>
    </row>
    <row r="2521" spans="1:33">
      <c r="A2521" t="s">
        <v>4003</v>
      </c>
      <c r="B2521">
        <v>58326529</v>
      </c>
      <c r="C2521" t="s">
        <v>4001</v>
      </c>
      <c r="D2521" t="s">
        <v>4002</v>
      </c>
      <c r="E2521" t="s">
        <v>242</v>
      </c>
      <c r="F2521">
        <v>23</v>
      </c>
      <c r="G2521" t="s">
        <v>227</v>
      </c>
      <c r="H2521">
        <v>8238</v>
      </c>
      <c r="I2521" t="s">
        <v>3976</v>
      </c>
      <c r="J2521" t="s">
        <v>3977</v>
      </c>
      <c r="K2521" t="s">
        <v>3976</v>
      </c>
      <c r="L2521">
        <v>19820727</v>
      </c>
      <c r="M2521" t="s">
        <v>4003</v>
      </c>
      <c r="N2521">
        <v>230123</v>
      </c>
      <c r="Q2521" t="s">
        <v>248</v>
      </c>
      <c r="S2521" t="s">
        <v>249</v>
      </c>
      <c r="T2521" t="s">
        <v>4004</v>
      </c>
      <c r="U2521" t="s">
        <v>227</v>
      </c>
      <c r="V2521" t="s">
        <v>4005</v>
      </c>
      <c r="X2521" t="s">
        <v>228</v>
      </c>
      <c r="Z2521" t="s">
        <v>229</v>
      </c>
      <c r="AB2521" t="s">
        <v>227</v>
      </c>
      <c r="AD2521" t="s">
        <v>778</v>
      </c>
      <c r="AG2521" t="s">
        <v>253</v>
      </c>
    </row>
    <row r="2522" spans="1:33">
      <c r="A2522" t="s">
        <v>4008</v>
      </c>
      <c r="B2522">
        <v>97012221</v>
      </c>
      <c r="C2522" t="s">
        <v>4006</v>
      </c>
      <c r="D2522" t="s">
        <v>4007</v>
      </c>
      <c r="E2522" t="s">
        <v>242</v>
      </c>
      <c r="F2522">
        <v>23</v>
      </c>
      <c r="G2522" t="s">
        <v>227</v>
      </c>
      <c r="H2522">
        <v>8238</v>
      </c>
      <c r="I2522" t="s">
        <v>3976</v>
      </c>
      <c r="J2522" t="s">
        <v>3977</v>
      </c>
      <c r="K2522" t="s">
        <v>3976</v>
      </c>
      <c r="L2522">
        <v>19900517</v>
      </c>
      <c r="M2522" t="s">
        <v>4008</v>
      </c>
      <c r="N2522">
        <v>230123</v>
      </c>
      <c r="Q2522" t="s">
        <v>248</v>
      </c>
      <c r="S2522" t="s">
        <v>249</v>
      </c>
      <c r="T2522" t="s">
        <v>421</v>
      </c>
      <c r="U2522" t="s">
        <v>227</v>
      </c>
      <c r="V2522" t="s">
        <v>4009</v>
      </c>
      <c r="X2522" t="s">
        <v>228</v>
      </c>
      <c r="Z2522" t="s">
        <v>229</v>
      </c>
      <c r="AB2522" t="s">
        <v>560</v>
      </c>
      <c r="AD2522" t="s">
        <v>560</v>
      </c>
      <c r="AG2522" t="s">
        <v>253</v>
      </c>
    </row>
    <row r="2523" spans="1:33">
      <c r="A2523" t="s">
        <v>4012</v>
      </c>
      <c r="B2523">
        <v>2992224</v>
      </c>
      <c r="C2523" t="s">
        <v>4010</v>
      </c>
      <c r="D2523" t="s">
        <v>4011</v>
      </c>
      <c r="E2523" t="s">
        <v>242</v>
      </c>
      <c r="F2523">
        <v>23</v>
      </c>
      <c r="G2523" t="s">
        <v>227</v>
      </c>
      <c r="H2523">
        <v>8238</v>
      </c>
      <c r="I2523" t="s">
        <v>3976</v>
      </c>
      <c r="J2523" t="s">
        <v>3977</v>
      </c>
      <c r="K2523" t="s">
        <v>3976</v>
      </c>
      <c r="L2523">
        <v>19630707</v>
      </c>
      <c r="M2523" t="s">
        <v>4012</v>
      </c>
      <c r="N2523">
        <v>230123</v>
      </c>
      <c r="Q2523" t="s">
        <v>248</v>
      </c>
      <c r="S2523" t="s">
        <v>249</v>
      </c>
      <c r="T2523" t="s">
        <v>421</v>
      </c>
      <c r="U2523" t="s">
        <v>227</v>
      </c>
      <c r="V2523" t="s">
        <v>4013</v>
      </c>
      <c r="X2523" t="s">
        <v>228</v>
      </c>
      <c r="Z2523" t="s">
        <v>229</v>
      </c>
    </row>
    <row r="2524" spans="1:33">
      <c r="A2524" t="s">
        <v>4016</v>
      </c>
      <c r="B2524">
        <v>2992527</v>
      </c>
      <c r="C2524" t="s">
        <v>4014</v>
      </c>
      <c r="D2524" t="s">
        <v>4015</v>
      </c>
      <c r="E2524" t="s">
        <v>242</v>
      </c>
      <c r="F2524">
        <v>23</v>
      </c>
      <c r="G2524" t="s">
        <v>227</v>
      </c>
      <c r="H2524">
        <v>8238</v>
      </c>
      <c r="I2524" t="s">
        <v>3976</v>
      </c>
      <c r="J2524" t="s">
        <v>3977</v>
      </c>
      <c r="K2524" t="s">
        <v>3976</v>
      </c>
      <c r="L2524">
        <v>19870901</v>
      </c>
      <c r="M2524" t="s">
        <v>4016</v>
      </c>
      <c r="N2524">
        <v>230123</v>
      </c>
      <c r="Q2524" t="s">
        <v>248</v>
      </c>
      <c r="S2524" t="s">
        <v>249</v>
      </c>
      <c r="T2524" t="s">
        <v>4017</v>
      </c>
      <c r="U2524" t="s">
        <v>227</v>
      </c>
      <c r="V2524" t="s">
        <v>4018</v>
      </c>
      <c r="X2524" t="s">
        <v>228</v>
      </c>
      <c r="Z2524" t="s">
        <v>229</v>
      </c>
    </row>
    <row r="2525" spans="1:33">
      <c r="A2525" t="s">
        <v>4021</v>
      </c>
      <c r="B2525">
        <v>7263624</v>
      </c>
      <c r="C2525" t="s">
        <v>4019</v>
      </c>
      <c r="D2525" t="s">
        <v>4020</v>
      </c>
      <c r="E2525" t="s">
        <v>242</v>
      </c>
      <c r="F2525">
        <v>23</v>
      </c>
      <c r="G2525" t="s">
        <v>227</v>
      </c>
      <c r="H2525">
        <v>8238</v>
      </c>
      <c r="I2525" t="s">
        <v>3976</v>
      </c>
      <c r="J2525" t="s">
        <v>3977</v>
      </c>
      <c r="K2525" t="s">
        <v>3976</v>
      </c>
      <c r="L2525">
        <v>19941208</v>
      </c>
      <c r="M2525" t="s">
        <v>4021</v>
      </c>
      <c r="N2525">
        <v>230123</v>
      </c>
      <c r="Q2525" t="s">
        <v>248</v>
      </c>
      <c r="S2525" t="s">
        <v>249</v>
      </c>
      <c r="T2525" t="s">
        <v>4022</v>
      </c>
      <c r="U2525" t="s">
        <v>227</v>
      </c>
      <c r="V2525" t="s">
        <v>4023</v>
      </c>
      <c r="W2525" t="s">
        <v>4024</v>
      </c>
      <c r="X2525" t="s">
        <v>228</v>
      </c>
      <c r="Z2525" t="s">
        <v>229</v>
      </c>
      <c r="AB2525" t="s">
        <v>962</v>
      </c>
      <c r="AD2525" t="s">
        <v>962</v>
      </c>
      <c r="AG2525" t="s">
        <v>253</v>
      </c>
    </row>
    <row r="2526" spans="1:33">
      <c r="A2526" t="s">
        <v>4027</v>
      </c>
      <c r="B2526">
        <v>26848735</v>
      </c>
      <c r="C2526" t="s">
        <v>4025</v>
      </c>
      <c r="D2526" t="s">
        <v>4026</v>
      </c>
      <c r="E2526" t="s">
        <v>242</v>
      </c>
      <c r="F2526">
        <v>23</v>
      </c>
      <c r="G2526" t="s">
        <v>227</v>
      </c>
      <c r="H2526">
        <v>8238</v>
      </c>
      <c r="I2526" t="s">
        <v>3976</v>
      </c>
      <c r="J2526" t="s">
        <v>3977</v>
      </c>
      <c r="K2526" t="s">
        <v>3976</v>
      </c>
      <c r="L2526">
        <v>19911031</v>
      </c>
      <c r="M2526" t="s">
        <v>4027</v>
      </c>
      <c r="N2526">
        <v>230123</v>
      </c>
      <c r="Q2526" t="s">
        <v>248</v>
      </c>
      <c r="S2526" t="s">
        <v>249</v>
      </c>
      <c r="T2526" t="s">
        <v>1553</v>
      </c>
      <c r="U2526" t="s">
        <v>227</v>
      </c>
      <c r="V2526" t="s">
        <v>4028</v>
      </c>
      <c r="W2526" t="s">
        <v>4029</v>
      </c>
      <c r="X2526" t="s">
        <v>228</v>
      </c>
      <c r="Z2526" t="s">
        <v>229</v>
      </c>
      <c r="AB2526" t="s">
        <v>227</v>
      </c>
      <c r="AD2526" t="s">
        <v>227</v>
      </c>
      <c r="AG2526" t="s">
        <v>253</v>
      </c>
    </row>
    <row r="2527" spans="1:33">
      <c r="A2527" t="s">
        <v>4032</v>
      </c>
      <c r="B2527">
        <v>2991829</v>
      </c>
      <c r="C2527" t="s">
        <v>4030</v>
      </c>
      <c r="D2527" t="s">
        <v>4031</v>
      </c>
      <c r="E2527" t="s">
        <v>242</v>
      </c>
      <c r="F2527">
        <v>23</v>
      </c>
      <c r="G2527" t="s">
        <v>227</v>
      </c>
      <c r="H2527">
        <v>8238</v>
      </c>
      <c r="I2527" t="s">
        <v>3976</v>
      </c>
      <c r="J2527" t="s">
        <v>3977</v>
      </c>
      <c r="K2527" t="s">
        <v>3976</v>
      </c>
      <c r="L2527">
        <v>19750805</v>
      </c>
      <c r="M2527" t="s">
        <v>4032</v>
      </c>
      <c r="N2527">
        <v>230123</v>
      </c>
      <c r="Q2527" t="s">
        <v>248</v>
      </c>
      <c r="S2527" t="s">
        <v>249</v>
      </c>
      <c r="T2527" t="s">
        <v>1471</v>
      </c>
      <c r="U2527" t="s">
        <v>227</v>
      </c>
      <c r="V2527" t="s">
        <v>4033</v>
      </c>
      <c r="X2527" t="s">
        <v>228</v>
      </c>
      <c r="Z2527" t="s">
        <v>229</v>
      </c>
    </row>
    <row r="2528" spans="1:33">
      <c r="A2528" t="s">
        <v>4036</v>
      </c>
      <c r="B2528">
        <v>2992022</v>
      </c>
      <c r="C2528" t="s">
        <v>4034</v>
      </c>
      <c r="D2528" t="s">
        <v>4035</v>
      </c>
      <c r="E2528" t="s">
        <v>242</v>
      </c>
      <c r="F2528">
        <v>23</v>
      </c>
      <c r="G2528" t="s">
        <v>227</v>
      </c>
      <c r="H2528">
        <v>8238</v>
      </c>
      <c r="I2528" t="s">
        <v>3976</v>
      </c>
      <c r="J2528" t="s">
        <v>3977</v>
      </c>
      <c r="K2528" t="s">
        <v>3976</v>
      </c>
      <c r="L2528">
        <v>19650905</v>
      </c>
      <c r="M2528" t="s">
        <v>4036</v>
      </c>
      <c r="N2528">
        <v>230123</v>
      </c>
      <c r="Q2528" t="s">
        <v>248</v>
      </c>
      <c r="S2528" t="s">
        <v>249</v>
      </c>
      <c r="T2528" t="s">
        <v>4037</v>
      </c>
      <c r="U2528" t="s">
        <v>227</v>
      </c>
      <c r="V2528" t="s">
        <v>4038</v>
      </c>
      <c r="X2528" t="s">
        <v>228</v>
      </c>
      <c r="Z2528" t="s">
        <v>229</v>
      </c>
    </row>
    <row r="2529" spans="1:33">
      <c r="A2529" t="s">
        <v>4041</v>
      </c>
      <c r="B2529">
        <v>2992325</v>
      </c>
      <c r="C2529" t="s">
        <v>4039</v>
      </c>
      <c r="D2529" t="s">
        <v>4040</v>
      </c>
      <c r="E2529" t="s">
        <v>242</v>
      </c>
      <c r="F2529">
        <v>23</v>
      </c>
      <c r="G2529" t="s">
        <v>227</v>
      </c>
      <c r="H2529">
        <v>8238</v>
      </c>
      <c r="I2529" t="s">
        <v>3976</v>
      </c>
      <c r="J2529" t="s">
        <v>3977</v>
      </c>
      <c r="K2529" t="s">
        <v>3976</v>
      </c>
      <c r="L2529">
        <v>19890301</v>
      </c>
      <c r="M2529" t="s">
        <v>4041</v>
      </c>
      <c r="N2529">
        <v>230123</v>
      </c>
      <c r="Q2529" t="s">
        <v>248</v>
      </c>
      <c r="S2529" t="s">
        <v>249</v>
      </c>
      <c r="T2529" t="s">
        <v>4022</v>
      </c>
      <c r="U2529" t="s">
        <v>227</v>
      </c>
      <c r="V2529" t="s">
        <v>4042</v>
      </c>
      <c r="X2529" t="s">
        <v>228</v>
      </c>
      <c r="Z2529" t="s">
        <v>229</v>
      </c>
    </row>
    <row r="2530" spans="1:33">
      <c r="A2530" t="s">
        <v>4048</v>
      </c>
      <c r="B2530">
        <v>89370431</v>
      </c>
      <c r="C2530" t="s">
        <v>4043</v>
      </c>
      <c r="D2530" t="s">
        <v>4044</v>
      </c>
      <c r="E2530" t="s">
        <v>242</v>
      </c>
      <c r="F2530">
        <v>23</v>
      </c>
      <c r="G2530" t="s">
        <v>227</v>
      </c>
      <c r="H2530">
        <v>30543</v>
      </c>
      <c r="I2530" t="s">
        <v>4045</v>
      </c>
      <c r="J2530" t="s">
        <v>4046</v>
      </c>
      <c r="K2530" t="s">
        <v>4047</v>
      </c>
      <c r="L2530">
        <v>19760705</v>
      </c>
      <c r="M2530" t="s">
        <v>4048</v>
      </c>
      <c r="N2530">
        <v>230438</v>
      </c>
      <c r="Q2530" t="s">
        <v>248</v>
      </c>
      <c r="S2530" t="s">
        <v>249</v>
      </c>
      <c r="T2530" t="s">
        <v>4049</v>
      </c>
      <c r="U2530" t="s">
        <v>227</v>
      </c>
      <c r="V2530" t="s">
        <v>4050</v>
      </c>
      <c r="X2530" t="s">
        <v>228</v>
      </c>
      <c r="Z2530" t="s">
        <v>229</v>
      </c>
      <c r="AG2530" t="s">
        <v>253</v>
      </c>
    </row>
    <row r="2531" spans="1:33">
      <c r="A2531" t="s">
        <v>4053</v>
      </c>
      <c r="B2531">
        <v>89368640</v>
      </c>
      <c r="C2531" t="s">
        <v>4051</v>
      </c>
      <c r="D2531" t="s">
        <v>4052</v>
      </c>
      <c r="E2531" t="s">
        <v>242</v>
      </c>
      <c r="F2531">
        <v>23</v>
      </c>
      <c r="G2531" t="s">
        <v>227</v>
      </c>
      <c r="H2531">
        <v>30543</v>
      </c>
      <c r="I2531" t="s">
        <v>4045</v>
      </c>
      <c r="J2531" t="s">
        <v>4046</v>
      </c>
      <c r="K2531" t="s">
        <v>4047</v>
      </c>
      <c r="L2531">
        <v>19870127</v>
      </c>
      <c r="M2531" t="s">
        <v>4053</v>
      </c>
      <c r="N2531">
        <v>230438</v>
      </c>
      <c r="Q2531" t="s">
        <v>248</v>
      </c>
      <c r="S2531" t="s">
        <v>249</v>
      </c>
      <c r="T2531" t="s">
        <v>4054</v>
      </c>
      <c r="U2531" t="s">
        <v>1084</v>
      </c>
      <c r="V2531" t="s">
        <v>4055</v>
      </c>
      <c r="W2531" t="s">
        <v>4056</v>
      </c>
      <c r="X2531" t="s">
        <v>228</v>
      </c>
      <c r="Z2531" t="s">
        <v>229</v>
      </c>
      <c r="AG2531" t="s">
        <v>253</v>
      </c>
    </row>
    <row r="2532" spans="1:33">
      <c r="A2532" t="s">
        <v>4059</v>
      </c>
      <c r="B2532">
        <v>89369136</v>
      </c>
      <c r="C2532" t="s">
        <v>4057</v>
      </c>
      <c r="D2532" t="s">
        <v>4058</v>
      </c>
      <c r="E2532" t="s">
        <v>242</v>
      </c>
      <c r="F2532">
        <v>23</v>
      </c>
      <c r="G2532" t="s">
        <v>227</v>
      </c>
      <c r="H2532">
        <v>30543</v>
      </c>
      <c r="I2532" t="s">
        <v>4045</v>
      </c>
      <c r="J2532" t="s">
        <v>4046</v>
      </c>
      <c r="K2532" t="s">
        <v>4047</v>
      </c>
      <c r="L2532">
        <v>19800704</v>
      </c>
      <c r="M2532" t="s">
        <v>4059</v>
      </c>
      <c r="N2532">
        <v>230438</v>
      </c>
      <c r="Q2532" t="s">
        <v>248</v>
      </c>
      <c r="S2532" t="s">
        <v>249</v>
      </c>
      <c r="T2532" t="s">
        <v>4060</v>
      </c>
      <c r="U2532" t="s">
        <v>227</v>
      </c>
      <c r="V2532" t="s">
        <v>4061</v>
      </c>
      <c r="X2532" t="s">
        <v>228</v>
      </c>
      <c r="Z2532" t="s">
        <v>229</v>
      </c>
      <c r="AG2532" t="s">
        <v>253</v>
      </c>
    </row>
    <row r="2533" spans="1:33">
      <c r="A2533" t="s">
        <v>4064</v>
      </c>
      <c r="B2533">
        <v>89369742</v>
      </c>
      <c r="C2533" t="s">
        <v>4062</v>
      </c>
      <c r="D2533" t="s">
        <v>4063</v>
      </c>
      <c r="E2533" t="s">
        <v>242</v>
      </c>
      <c r="F2533">
        <v>23</v>
      </c>
      <c r="G2533" t="s">
        <v>227</v>
      </c>
      <c r="H2533">
        <v>30543</v>
      </c>
      <c r="I2533" t="s">
        <v>4045</v>
      </c>
      <c r="J2533" t="s">
        <v>4046</v>
      </c>
      <c r="K2533" t="s">
        <v>4047</v>
      </c>
      <c r="L2533">
        <v>19791203</v>
      </c>
      <c r="M2533" t="s">
        <v>4064</v>
      </c>
      <c r="N2533">
        <v>230438</v>
      </c>
      <c r="Q2533" t="s">
        <v>248</v>
      </c>
      <c r="S2533" t="s">
        <v>249</v>
      </c>
      <c r="T2533" t="s">
        <v>401</v>
      </c>
      <c r="U2533" t="s">
        <v>227</v>
      </c>
      <c r="V2533" t="s">
        <v>4065</v>
      </c>
      <c r="W2533" t="s">
        <v>4066</v>
      </c>
      <c r="X2533" t="s">
        <v>228</v>
      </c>
      <c r="Z2533" t="s">
        <v>229</v>
      </c>
      <c r="AG2533" t="s">
        <v>253</v>
      </c>
    </row>
    <row r="2534" spans="1:33">
      <c r="A2534" t="s">
        <v>4069</v>
      </c>
      <c r="B2534">
        <v>58995642</v>
      </c>
      <c r="C2534" t="s">
        <v>4067</v>
      </c>
      <c r="D2534" t="s">
        <v>4068</v>
      </c>
      <c r="E2534" t="s">
        <v>242</v>
      </c>
      <c r="F2534">
        <v>23</v>
      </c>
      <c r="G2534" t="s">
        <v>227</v>
      </c>
      <c r="H2534">
        <v>30543</v>
      </c>
      <c r="I2534" t="s">
        <v>4045</v>
      </c>
      <c r="J2534" t="s">
        <v>4046</v>
      </c>
      <c r="K2534" t="s">
        <v>4047</v>
      </c>
      <c r="L2534">
        <v>19880608</v>
      </c>
      <c r="M2534" t="s">
        <v>4069</v>
      </c>
      <c r="N2534">
        <v>230438</v>
      </c>
      <c r="Q2534" t="s">
        <v>248</v>
      </c>
      <c r="S2534" t="s">
        <v>249</v>
      </c>
      <c r="T2534" t="s">
        <v>1212</v>
      </c>
      <c r="U2534" t="s">
        <v>227</v>
      </c>
      <c r="V2534" t="s">
        <v>4070</v>
      </c>
      <c r="W2534" t="s">
        <v>4071</v>
      </c>
      <c r="X2534" t="s">
        <v>228</v>
      </c>
      <c r="Y2534" t="s">
        <v>4072</v>
      </c>
      <c r="Z2534" t="s">
        <v>680</v>
      </c>
      <c r="AA2534" t="s">
        <v>4073</v>
      </c>
      <c r="AB2534" t="s">
        <v>1100</v>
      </c>
      <c r="AD2534" t="s">
        <v>1100</v>
      </c>
      <c r="AF2534" t="s">
        <v>4074</v>
      </c>
      <c r="AG2534" t="s">
        <v>253</v>
      </c>
    </row>
    <row r="2535" spans="1:33">
      <c r="A2535" t="s">
        <v>4080</v>
      </c>
      <c r="B2535">
        <v>58749134</v>
      </c>
      <c r="C2535" t="s">
        <v>4075</v>
      </c>
      <c r="D2535" t="s">
        <v>4076</v>
      </c>
      <c r="E2535" t="s">
        <v>262</v>
      </c>
      <c r="F2535">
        <v>23</v>
      </c>
      <c r="G2535" t="s">
        <v>227</v>
      </c>
      <c r="H2535">
        <v>21732</v>
      </c>
      <c r="I2535" t="s">
        <v>4077</v>
      </c>
      <c r="J2535" t="s">
        <v>4078</v>
      </c>
      <c r="K2535" t="s">
        <v>4079</v>
      </c>
      <c r="L2535">
        <v>19761201</v>
      </c>
      <c r="M2535" t="s">
        <v>4080</v>
      </c>
      <c r="N2535">
        <v>230368</v>
      </c>
      <c r="Q2535" t="s">
        <v>248</v>
      </c>
      <c r="S2535" t="s">
        <v>249</v>
      </c>
      <c r="T2535" t="s">
        <v>4081</v>
      </c>
      <c r="U2535" t="s">
        <v>227</v>
      </c>
      <c r="V2535" t="s">
        <v>4082</v>
      </c>
      <c r="X2535" t="s">
        <v>228</v>
      </c>
      <c r="Z2535" t="s">
        <v>229</v>
      </c>
      <c r="AG2535" t="s">
        <v>253</v>
      </c>
    </row>
    <row r="2536" spans="1:33">
      <c r="A2536" t="s">
        <v>4085</v>
      </c>
      <c r="B2536">
        <v>96770130</v>
      </c>
      <c r="C2536" t="s">
        <v>4083</v>
      </c>
      <c r="D2536" t="s">
        <v>4084</v>
      </c>
      <c r="E2536" t="s">
        <v>262</v>
      </c>
      <c r="F2536">
        <v>23</v>
      </c>
      <c r="G2536" t="s">
        <v>227</v>
      </c>
      <c r="H2536">
        <v>21732</v>
      </c>
      <c r="I2536" t="s">
        <v>4077</v>
      </c>
      <c r="J2536" t="s">
        <v>4078</v>
      </c>
      <c r="K2536" t="s">
        <v>4079</v>
      </c>
      <c r="L2536">
        <v>19810403</v>
      </c>
      <c r="M2536" t="s">
        <v>4085</v>
      </c>
      <c r="N2536">
        <v>230368</v>
      </c>
      <c r="Q2536" t="s">
        <v>248</v>
      </c>
      <c r="S2536" t="s">
        <v>249</v>
      </c>
      <c r="T2536" t="s">
        <v>510</v>
      </c>
      <c r="U2536" t="s">
        <v>227</v>
      </c>
      <c r="V2536" t="s">
        <v>4086</v>
      </c>
      <c r="W2536" t="s">
        <v>4087</v>
      </c>
      <c r="X2536" t="s">
        <v>228</v>
      </c>
      <c r="Z2536" t="s">
        <v>229</v>
      </c>
      <c r="AG2536" t="s">
        <v>253</v>
      </c>
    </row>
    <row r="2537" spans="1:33">
      <c r="A2537" t="s">
        <v>4090</v>
      </c>
      <c r="B2537">
        <v>33887837</v>
      </c>
      <c r="C2537" t="s">
        <v>4088</v>
      </c>
      <c r="D2537" t="s">
        <v>4089</v>
      </c>
      <c r="E2537" t="s">
        <v>262</v>
      </c>
      <c r="F2537">
        <v>23</v>
      </c>
      <c r="G2537" t="s">
        <v>227</v>
      </c>
      <c r="H2537">
        <v>21732</v>
      </c>
      <c r="I2537" t="s">
        <v>4077</v>
      </c>
      <c r="J2537" t="s">
        <v>4078</v>
      </c>
      <c r="K2537" t="s">
        <v>4079</v>
      </c>
      <c r="L2537">
        <v>19610524</v>
      </c>
      <c r="M2537" t="s">
        <v>4090</v>
      </c>
      <c r="N2537">
        <v>230368</v>
      </c>
      <c r="Q2537" t="s">
        <v>248</v>
      </c>
      <c r="S2537" t="s">
        <v>249</v>
      </c>
      <c r="T2537" t="s">
        <v>1139</v>
      </c>
      <c r="U2537" t="s">
        <v>227</v>
      </c>
      <c r="V2537" t="s">
        <v>4091</v>
      </c>
      <c r="W2537" t="s">
        <v>4092</v>
      </c>
      <c r="X2537" t="s">
        <v>228</v>
      </c>
      <c r="Z2537" t="s">
        <v>229</v>
      </c>
      <c r="AG2537" t="s">
        <v>253</v>
      </c>
    </row>
    <row r="2538" spans="1:33">
      <c r="A2538" t="s">
        <v>4095</v>
      </c>
      <c r="B2538">
        <v>96770231</v>
      </c>
      <c r="C2538" t="s">
        <v>4093</v>
      </c>
      <c r="D2538" t="s">
        <v>4094</v>
      </c>
      <c r="E2538" t="s">
        <v>242</v>
      </c>
      <c r="F2538">
        <v>23</v>
      </c>
      <c r="G2538" t="s">
        <v>227</v>
      </c>
      <c r="H2538">
        <v>21732</v>
      </c>
      <c r="I2538" t="s">
        <v>4077</v>
      </c>
      <c r="J2538" t="s">
        <v>4078</v>
      </c>
      <c r="K2538" t="s">
        <v>4079</v>
      </c>
      <c r="L2538">
        <v>19650802</v>
      </c>
      <c r="M2538" t="s">
        <v>4095</v>
      </c>
      <c r="N2538">
        <v>230368</v>
      </c>
      <c r="Q2538" t="s">
        <v>248</v>
      </c>
      <c r="S2538" t="s">
        <v>249</v>
      </c>
      <c r="T2538" t="s">
        <v>4096</v>
      </c>
      <c r="U2538" t="s">
        <v>227</v>
      </c>
      <c r="V2538" t="s">
        <v>4097</v>
      </c>
      <c r="X2538" t="s">
        <v>228</v>
      </c>
      <c r="Z2538" t="s">
        <v>229</v>
      </c>
      <c r="AG2538" t="s">
        <v>253</v>
      </c>
    </row>
    <row r="2539" spans="1:33">
      <c r="A2539" t="s">
        <v>4100</v>
      </c>
      <c r="B2539">
        <v>96769138</v>
      </c>
      <c r="C2539" t="s">
        <v>4098</v>
      </c>
      <c r="D2539" t="s">
        <v>4099</v>
      </c>
      <c r="E2539" t="s">
        <v>242</v>
      </c>
      <c r="F2539">
        <v>23</v>
      </c>
      <c r="G2539" t="s">
        <v>227</v>
      </c>
      <c r="H2539">
        <v>21732</v>
      </c>
      <c r="I2539" t="s">
        <v>4077</v>
      </c>
      <c r="J2539" t="s">
        <v>4078</v>
      </c>
      <c r="K2539" t="s">
        <v>4079</v>
      </c>
      <c r="L2539">
        <v>19750207</v>
      </c>
      <c r="M2539" t="s">
        <v>4100</v>
      </c>
      <c r="N2539">
        <v>230368</v>
      </c>
      <c r="Q2539" t="s">
        <v>248</v>
      </c>
      <c r="S2539" t="s">
        <v>249</v>
      </c>
      <c r="T2539" t="s">
        <v>3170</v>
      </c>
      <c r="U2539" t="s">
        <v>227</v>
      </c>
      <c r="V2539" t="s">
        <v>4101</v>
      </c>
      <c r="X2539" t="s">
        <v>228</v>
      </c>
      <c r="Z2539" t="s">
        <v>229</v>
      </c>
      <c r="AG2539" t="s">
        <v>253</v>
      </c>
    </row>
    <row r="2540" spans="1:33">
      <c r="A2540" t="s">
        <v>4104</v>
      </c>
      <c r="B2540">
        <v>33887938</v>
      </c>
      <c r="C2540" t="s">
        <v>4102</v>
      </c>
      <c r="D2540" t="s">
        <v>4103</v>
      </c>
      <c r="E2540" t="s">
        <v>262</v>
      </c>
      <c r="F2540">
        <v>23</v>
      </c>
      <c r="G2540" t="s">
        <v>227</v>
      </c>
      <c r="H2540">
        <v>21732</v>
      </c>
      <c r="I2540" t="s">
        <v>4077</v>
      </c>
      <c r="J2540" t="s">
        <v>4078</v>
      </c>
      <c r="K2540" t="s">
        <v>4079</v>
      </c>
      <c r="L2540">
        <v>19741016</v>
      </c>
      <c r="M2540" t="s">
        <v>4104</v>
      </c>
      <c r="N2540">
        <v>230368</v>
      </c>
      <c r="Q2540" t="s">
        <v>248</v>
      </c>
      <c r="S2540" t="s">
        <v>249</v>
      </c>
      <c r="T2540" t="s">
        <v>4105</v>
      </c>
      <c r="U2540" t="s">
        <v>227</v>
      </c>
      <c r="V2540" t="s">
        <v>4106</v>
      </c>
      <c r="X2540" t="s">
        <v>228</v>
      </c>
      <c r="Z2540" t="s">
        <v>229</v>
      </c>
      <c r="AG2540" t="s">
        <v>253</v>
      </c>
    </row>
    <row r="2541" spans="1:33">
      <c r="A2541" t="s">
        <v>4109</v>
      </c>
      <c r="B2541">
        <v>2492017</v>
      </c>
      <c r="C2541" t="s">
        <v>4107</v>
      </c>
      <c r="D2541" t="s">
        <v>4108</v>
      </c>
      <c r="E2541" t="s">
        <v>242</v>
      </c>
      <c r="F2541">
        <v>23</v>
      </c>
      <c r="G2541" t="s">
        <v>227</v>
      </c>
      <c r="H2541">
        <v>21732</v>
      </c>
      <c r="I2541" t="s">
        <v>4077</v>
      </c>
      <c r="J2541" t="s">
        <v>4078</v>
      </c>
      <c r="K2541" t="s">
        <v>4079</v>
      </c>
      <c r="L2541">
        <v>19650822</v>
      </c>
      <c r="M2541" t="s">
        <v>4109</v>
      </c>
      <c r="N2541">
        <v>230368</v>
      </c>
      <c r="Q2541" t="s">
        <v>248</v>
      </c>
      <c r="S2541" t="s">
        <v>249</v>
      </c>
      <c r="T2541" t="s">
        <v>4110</v>
      </c>
      <c r="U2541" t="s">
        <v>227</v>
      </c>
      <c r="V2541" t="s">
        <v>4111</v>
      </c>
      <c r="X2541" t="s">
        <v>228</v>
      </c>
      <c r="Y2541" t="s">
        <v>4112</v>
      </c>
      <c r="Z2541" t="s">
        <v>680</v>
      </c>
      <c r="AG2541" t="s">
        <v>253</v>
      </c>
    </row>
    <row r="2542" spans="1:33">
      <c r="A2542" t="s">
        <v>4115</v>
      </c>
      <c r="B2542">
        <v>86627635</v>
      </c>
      <c r="C2542" t="s">
        <v>4113</v>
      </c>
      <c r="D2542" t="s">
        <v>4114</v>
      </c>
      <c r="E2542" t="s">
        <v>262</v>
      </c>
      <c r="F2542">
        <v>23</v>
      </c>
      <c r="G2542" t="s">
        <v>227</v>
      </c>
      <c r="H2542">
        <v>21732</v>
      </c>
      <c r="I2542" t="s">
        <v>4077</v>
      </c>
      <c r="J2542" t="s">
        <v>4078</v>
      </c>
      <c r="K2542" t="s">
        <v>4079</v>
      </c>
      <c r="L2542">
        <v>19630929</v>
      </c>
      <c r="M2542" t="s">
        <v>4115</v>
      </c>
      <c r="N2542">
        <v>230368</v>
      </c>
      <c r="Q2542" t="s">
        <v>248</v>
      </c>
      <c r="S2542" t="s">
        <v>249</v>
      </c>
      <c r="T2542" t="s">
        <v>4116</v>
      </c>
      <c r="U2542" t="s">
        <v>227</v>
      </c>
      <c r="V2542" t="s">
        <v>4117</v>
      </c>
      <c r="X2542" t="s">
        <v>228</v>
      </c>
      <c r="Z2542" t="s">
        <v>229</v>
      </c>
      <c r="AG2542" t="s">
        <v>253</v>
      </c>
    </row>
    <row r="2543" spans="1:33">
      <c r="A2543" t="s">
        <v>4120</v>
      </c>
      <c r="B2543">
        <v>96773032</v>
      </c>
      <c r="C2543" t="s">
        <v>4118</v>
      </c>
      <c r="D2543" t="s">
        <v>4119</v>
      </c>
      <c r="E2543" t="s">
        <v>262</v>
      </c>
      <c r="F2543">
        <v>23</v>
      </c>
      <c r="G2543" t="s">
        <v>227</v>
      </c>
      <c r="H2543">
        <v>21732</v>
      </c>
      <c r="I2543" t="s">
        <v>4077</v>
      </c>
      <c r="J2543" t="s">
        <v>4078</v>
      </c>
      <c r="K2543" t="s">
        <v>4079</v>
      </c>
      <c r="L2543">
        <v>19650929</v>
      </c>
      <c r="M2543" t="s">
        <v>4120</v>
      </c>
      <c r="N2543">
        <v>230368</v>
      </c>
      <c r="Q2543" t="s">
        <v>248</v>
      </c>
      <c r="S2543" t="s">
        <v>249</v>
      </c>
      <c r="T2543" t="s">
        <v>4121</v>
      </c>
      <c r="U2543" t="s">
        <v>227</v>
      </c>
      <c r="V2543" t="s">
        <v>4122</v>
      </c>
      <c r="X2543" t="s">
        <v>228</v>
      </c>
      <c r="Z2543" t="s">
        <v>229</v>
      </c>
      <c r="AG2543" t="s">
        <v>253</v>
      </c>
    </row>
    <row r="2544" spans="1:33">
      <c r="A2544" t="s">
        <v>4125</v>
      </c>
      <c r="B2544">
        <v>96771030</v>
      </c>
      <c r="C2544" t="s">
        <v>4123</v>
      </c>
      <c r="D2544" t="s">
        <v>4124</v>
      </c>
      <c r="E2544" t="s">
        <v>262</v>
      </c>
      <c r="F2544">
        <v>23</v>
      </c>
      <c r="G2544" t="s">
        <v>227</v>
      </c>
      <c r="H2544">
        <v>21732</v>
      </c>
      <c r="I2544" t="s">
        <v>4077</v>
      </c>
      <c r="J2544" t="s">
        <v>4078</v>
      </c>
      <c r="K2544" t="s">
        <v>4079</v>
      </c>
      <c r="L2544">
        <v>19700301</v>
      </c>
      <c r="M2544" t="s">
        <v>4125</v>
      </c>
      <c r="N2544">
        <v>230368</v>
      </c>
      <c r="Q2544" t="s">
        <v>248</v>
      </c>
      <c r="S2544" t="s">
        <v>249</v>
      </c>
      <c r="T2544" t="s">
        <v>4126</v>
      </c>
      <c r="U2544" t="s">
        <v>227</v>
      </c>
      <c r="V2544" t="s">
        <v>4127</v>
      </c>
      <c r="W2544" t="s">
        <v>4128</v>
      </c>
      <c r="X2544" t="s">
        <v>228</v>
      </c>
      <c r="Z2544" t="s">
        <v>229</v>
      </c>
      <c r="AG2544" t="s">
        <v>253</v>
      </c>
    </row>
    <row r="2545" spans="1:33">
      <c r="A2545" t="s">
        <v>4131</v>
      </c>
      <c r="B2545">
        <v>96769744</v>
      </c>
      <c r="C2545" t="s">
        <v>4129</v>
      </c>
      <c r="D2545" t="s">
        <v>4130</v>
      </c>
      <c r="E2545" t="s">
        <v>242</v>
      </c>
      <c r="F2545">
        <v>23</v>
      </c>
      <c r="G2545" t="s">
        <v>227</v>
      </c>
      <c r="H2545">
        <v>21732</v>
      </c>
      <c r="I2545" t="s">
        <v>4077</v>
      </c>
      <c r="J2545" t="s">
        <v>4078</v>
      </c>
      <c r="K2545" t="s">
        <v>4079</v>
      </c>
      <c r="L2545">
        <v>19890919</v>
      </c>
      <c r="M2545" t="s">
        <v>4131</v>
      </c>
      <c r="N2545">
        <v>230368</v>
      </c>
      <c r="Q2545" t="s">
        <v>248</v>
      </c>
      <c r="S2545" t="s">
        <v>249</v>
      </c>
      <c r="T2545" t="s">
        <v>4132</v>
      </c>
      <c r="U2545" t="s">
        <v>227</v>
      </c>
      <c r="V2545" t="s">
        <v>4133</v>
      </c>
      <c r="W2545" t="s">
        <v>4134</v>
      </c>
      <c r="X2545" t="s">
        <v>228</v>
      </c>
      <c r="Z2545" t="s">
        <v>229</v>
      </c>
      <c r="AG2545" t="s">
        <v>253</v>
      </c>
    </row>
    <row r="2546" spans="1:33">
      <c r="A2546" t="s">
        <v>4137</v>
      </c>
      <c r="B2546">
        <v>96772536</v>
      </c>
      <c r="C2546" t="s">
        <v>4135</v>
      </c>
      <c r="D2546" t="s">
        <v>4136</v>
      </c>
      <c r="E2546" t="s">
        <v>262</v>
      </c>
      <c r="F2546">
        <v>23</v>
      </c>
      <c r="G2546" t="s">
        <v>227</v>
      </c>
      <c r="H2546">
        <v>21732</v>
      </c>
      <c r="I2546" t="s">
        <v>4077</v>
      </c>
      <c r="J2546" t="s">
        <v>4078</v>
      </c>
      <c r="K2546" t="s">
        <v>4079</v>
      </c>
      <c r="L2546">
        <v>19670824</v>
      </c>
      <c r="M2546" t="s">
        <v>4137</v>
      </c>
      <c r="N2546">
        <v>230368</v>
      </c>
      <c r="Q2546" t="s">
        <v>248</v>
      </c>
      <c r="S2546" t="s">
        <v>249</v>
      </c>
      <c r="T2546" t="s">
        <v>1775</v>
      </c>
      <c r="U2546" t="s">
        <v>227</v>
      </c>
      <c r="V2546" t="s">
        <v>4138</v>
      </c>
      <c r="X2546" t="s">
        <v>228</v>
      </c>
      <c r="Z2546" t="s">
        <v>229</v>
      </c>
      <c r="AG2546" t="s">
        <v>253</v>
      </c>
    </row>
    <row r="2547" spans="1:33">
      <c r="A2547" t="s">
        <v>4141</v>
      </c>
      <c r="B2547">
        <v>35539227</v>
      </c>
      <c r="C2547" t="s">
        <v>4139</v>
      </c>
      <c r="D2547" t="s">
        <v>4140</v>
      </c>
      <c r="E2547" t="s">
        <v>262</v>
      </c>
      <c r="F2547">
        <v>23</v>
      </c>
      <c r="G2547" t="s">
        <v>227</v>
      </c>
      <c r="H2547">
        <v>21732</v>
      </c>
      <c r="I2547" t="s">
        <v>4077</v>
      </c>
      <c r="J2547" t="s">
        <v>4078</v>
      </c>
      <c r="K2547" t="s">
        <v>4079</v>
      </c>
      <c r="L2547">
        <v>19600402</v>
      </c>
      <c r="M2547" t="s">
        <v>4141</v>
      </c>
      <c r="N2547">
        <v>230368</v>
      </c>
      <c r="Q2547" t="s">
        <v>248</v>
      </c>
      <c r="S2547" t="s">
        <v>249</v>
      </c>
      <c r="T2547" t="s">
        <v>4142</v>
      </c>
      <c r="U2547" t="s">
        <v>227</v>
      </c>
      <c r="V2547" t="s">
        <v>4143</v>
      </c>
      <c r="X2547" t="s">
        <v>228</v>
      </c>
      <c r="Z2547" t="s">
        <v>229</v>
      </c>
      <c r="AB2547" t="s">
        <v>227</v>
      </c>
      <c r="AG2547" t="s">
        <v>253</v>
      </c>
    </row>
    <row r="2548" spans="1:33">
      <c r="A2548" t="s">
        <v>4146</v>
      </c>
      <c r="B2548">
        <v>85765334</v>
      </c>
      <c r="C2548" t="s">
        <v>4144</v>
      </c>
      <c r="D2548" t="s">
        <v>4145</v>
      </c>
      <c r="E2548" t="s">
        <v>262</v>
      </c>
      <c r="F2548">
        <v>23</v>
      </c>
      <c r="G2548" t="s">
        <v>227</v>
      </c>
      <c r="H2548">
        <v>21732</v>
      </c>
      <c r="I2548" t="s">
        <v>4077</v>
      </c>
      <c r="J2548" t="s">
        <v>4078</v>
      </c>
      <c r="K2548" t="s">
        <v>4079</v>
      </c>
      <c r="L2548">
        <v>19780125</v>
      </c>
      <c r="M2548" t="s">
        <v>4146</v>
      </c>
      <c r="N2548">
        <v>230368</v>
      </c>
      <c r="Q2548" t="s">
        <v>248</v>
      </c>
      <c r="S2548" t="s">
        <v>249</v>
      </c>
      <c r="T2548" t="s">
        <v>4147</v>
      </c>
      <c r="U2548" t="s">
        <v>227</v>
      </c>
      <c r="V2548" t="s">
        <v>4148</v>
      </c>
      <c r="W2548">
        <v>1102</v>
      </c>
      <c r="X2548" t="s">
        <v>228</v>
      </c>
      <c r="Z2548" t="s">
        <v>229</v>
      </c>
      <c r="AG2548" t="s">
        <v>253</v>
      </c>
    </row>
    <row r="2549" spans="1:33">
      <c r="B2549">
        <v>96770029</v>
      </c>
      <c r="C2549" t="s">
        <v>4149</v>
      </c>
      <c r="D2549" t="s">
        <v>4150</v>
      </c>
      <c r="E2549" t="s">
        <v>262</v>
      </c>
      <c r="F2549">
        <v>23</v>
      </c>
      <c r="G2549" t="s">
        <v>227</v>
      </c>
      <c r="H2549">
        <v>21732</v>
      </c>
      <c r="I2549" t="s">
        <v>4077</v>
      </c>
      <c r="J2549" t="s">
        <v>4078</v>
      </c>
      <c r="K2549" t="s">
        <v>4079</v>
      </c>
      <c r="L2549">
        <v>19770516</v>
      </c>
      <c r="N2549">
        <v>230368</v>
      </c>
      <c r="Q2549" t="s">
        <v>248</v>
      </c>
      <c r="S2549" t="s">
        <v>249</v>
      </c>
      <c r="T2549" t="s">
        <v>4151</v>
      </c>
      <c r="U2549" t="s">
        <v>227</v>
      </c>
      <c r="V2549" t="s">
        <v>4152</v>
      </c>
      <c r="X2549" t="s">
        <v>228</v>
      </c>
      <c r="Z2549" t="s">
        <v>229</v>
      </c>
      <c r="AG2549" t="s">
        <v>253</v>
      </c>
    </row>
    <row r="2550" spans="1:33">
      <c r="A2550" t="s">
        <v>4155</v>
      </c>
      <c r="B2550">
        <v>85789845</v>
      </c>
      <c r="C2550" t="s">
        <v>4153</v>
      </c>
      <c r="D2550" t="s">
        <v>4154</v>
      </c>
      <c r="E2550" t="s">
        <v>262</v>
      </c>
      <c r="F2550">
        <v>23</v>
      </c>
      <c r="G2550" t="s">
        <v>227</v>
      </c>
      <c r="H2550">
        <v>21732</v>
      </c>
      <c r="I2550" t="s">
        <v>4077</v>
      </c>
      <c r="J2550" t="s">
        <v>4078</v>
      </c>
      <c r="K2550" t="s">
        <v>4079</v>
      </c>
      <c r="L2550">
        <v>19840918</v>
      </c>
      <c r="M2550" t="s">
        <v>4155</v>
      </c>
      <c r="N2550">
        <v>230368</v>
      </c>
      <c r="Q2550" t="s">
        <v>248</v>
      </c>
      <c r="S2550" t="s">
        <v>249</v>
      </c>
      <c r="T2550" t="s">
        <v>4156</v>
      </c>
      <c r="U2550" t="s">
        <v>227</v>
      </c>
      <c r="V2550" t="s">
        <v>4157</v>
      </c>
      <c r="W2550" t="s">
        <v>4158</v>
      </c>
      <c r="X2550" t="s">
        <v>228</v>
      </c>
      <c r="Z2550" t="s">
        <v>229</v>
      </c>
      <c r="AG2550" t="s">
        <v>253</v>
      </c>
    </row>
    <row r="2551" spans="1:33">
      <c r="A2551" t="s">
        <v>4161</v>
      </c>
      <c r="B2551">
        <v>96772334</v>
      </c>
      <c r="C2551" t="s">
        <v>4159</v>
      </c>
      <c r="D2551" t="s">
        <v>4160</v>
      </c>
      <c r="E2551" t="s">
        <v>242</v>
      </c>
      <c r="F2551">
        <v>23</v>
      </c>
      <c r="G2551" t="s">
        <v>227</v>
      </c>
      <c r="H2551">
        <v>21732</v>
      </c>
      <c r="I2551" t="s">
        <v>4077</v>
      </c>
      <c r="J2551" t="s">
        <v>4078</v>
      </c>
      <c r="K2551" t="s">
        <v>4079</v>
      </c>
      <c r="L2551">
        <v>19671017</v>
      </c>
      <c r="M2551" t="s">
        <v>4161</v>
      </c>
      <c r="N2551">
        <v>230368</v>
      </c>
      <c r="Q2551" t="s">
        <v>248</v>
      </c>
      <c r="S2551" t="s">
        <v>249</v>
      </c>
      <c r="T2551" t="s">
        <v>4162</v>
      </c>
      <c r="U2551" t="s">
        <v>227</v>
      </c>
      <c r="V2551" t="s">
        <v>4163</v>
      </c>
      <c r="X2551" t="s">
        <v>228</v>
      </c>
      <c r="Z2551" t="s">
        <v>229</v>
      </c>
      <c r="AG2551" t="s">
        <v>253</v>
      </c>
    </row>
    <row r="2552" spans="1:33">
      <c r="A2552" t="s">
        <v>4166</v>
      </c>
      <c r="B2552">
        <v>45741425</v>
      </c>
      <c r="C2552" t="s">
        <v>4164</v>
      </c>
      <c r="D2552" t="s">
        <v>4165</v>
      </c>
      <c r="E2552" t="s">
        <v>262</v>
      </c>
      <c r="F2552">
        <v>23</v>
      </c>
      <c r="G2552" t="s">
        <v>227</v>
      </c>
      <c r="H2552">
        <v>21732</v>
      </c>
      <c r="I2552" t="s">
        <v>4077</v>
      </c>
      <c r="J2552" t="s">
        <v>4078</v>
      </c>
      <c r="K2552" t="s">
        <v>4079</v>
      </c>
      <c r="L2552">
        <v>19810313</v>
      </c>
      <c r="M2552" t="s">
        <v>4166</v>
      </c>
      <c r="N2552">
        <v>230368</v>
      </c>
      <c r="Q2552" t="s">
        <v>248</v>
      </c>
      <c r="S2552" t="s">
        <v>249</v>
      </c>
      <c r="T2552" t="s">
        <v>4081</v>
      </c>
      <c r="U2552" t="s">
        <v>227</v>
      </c>
      <c r="V2552" t="s">
        <v>4167</v>
      </c>
      <c r="X2552" t="s">
        <v>228</v>
      </c>
      <c r="Z2552" t="s">
        <v>229</v>
      </c>
      <c r="AG2552" t="s">
        <v>253</v>
      </c>
    </row>
    <row r="2553" spans="1:33">
      <c r="A2553" t="s">
        <v>4170</v>
      </c>
      <c r="B2553">
        <v>96772940</v>
      </c>
      <c r="C2553" t="s">
        <v>4168</v>
      </c>
      <c r="D2553" t="s">
        <v>4169</v>
      </c>
      <c r="E2553" t="s">
        <v>262</v>
      </c>
      <c r="F2553">
        <v>23</v>
      </c>
      <c r="G2553" t="s">
        <v>227</v>
      </c>
      <c r="H2553">
        <v>21732</v>
      </c>
      <c r="I2553" t="s">
        <v>4077</v>
      </c>
      <c r="J2553" t="s">
        <v>4078</v>
      </c>
      <c r="K2553" t="s">
        <v>4079</v>
      </c>
      <c r="L2553">
        <v>19610206</v>
      </c>
      <c r="M2553" t="s">
        <v>4170</v>
      </c>
      <c r="N2553">
        <v>230368</v>
      </c>
      <c r="Q2553" t="s">
        <v>248</v>
      </c>
      <c r="S2553" t="s">
        <v>249</v>
      </c>
      <c r="T2553" t="s">
        <v>4171</v>
      </c>
      <c r="U2553" t="s">
        <v>227</v>
      </c>
      <c r="V2553" t="s">
        <v>4172</v>
      </c>
      <c r="X2553" t="s">
        <v>228</v>
      </c>
      <c r="Z2553" t="s">
        <v>229</v>
      </c>
      <c r="AG2553" t="s">
        <v>253</v>
      </c>
    </row>
    <row r="2554" spans="1:33">
      <c r="A2554" t="s">
        <v>4175</v>
      </c>
      <c r="B2554">
        <v>96772738</v>
      </c>
      <c r="C2554" t="s">
        <v>4173</v>
      </c>
      <c r="D2554" t="s">
        <v>4174</v>
      </c>
      <c r="E2554" t="s">
        <v>262</v>
      </c>
      <c r="F2554">
        <v>23</v>
      </c>
      <c r="G2554" t="s">
        <v>227</v>
      </c>
      <c r="H2554">
        <v>21732</v>
      </c>
      <c r="I2554" t="s">
        <v>4077</v>
      </c>
      <c r="J2554" t="s">
        <v>4078</v>
      </c>
      <c r="K2554" t="s">
        <v>4079</v>
      </c>
      <c r="L2554">
        <v>19840128</v>
      </c>
      <c r="M2554" t="s">
        <v>4175</v>
      </c>
      <c r="N2554">
        <v>230368</v>
      </c>
      <c r="Q2554" t="s">
        <v>248</v>
      </c>
      <c r="S2554" t="s">
        <v>249</v>
      </c>
      <c r="T2554" t="s">
        <v>1392</v>
      </c>
      <c r="U2554" t="s">
        <v>227</v>
      </c>
      <c r="V2554" t="s">
        <v>4176</v>
      </c>
      <c r="W2554" t="s">
        <v>4177</v>
      </c>
      <c r="X2554" t="s">
        <v>228</v>
      </c>
      <c r="Z2554" t="s">
        <v>229</v>
      </c>
      <c r="AG2554" t="s">
        <v>253</v>
      </c>
    </row>
    <row r="2555" spans="1:33">
      <c r="A2555" t="s">
        <v>4183</v>
      </c>
      <c r="B2555">
        <v>3007515</v>
      </c>
      <c r="C2555" t="s">
        <v>4178</v>
      </c>
      <c r="D2555" t="s">
        <v>4179</v>
      </c>
      <c r="E2555" t="s">
        <v>262</v>
      </c>
      <c r="F2555">
        <v>23</v>
      </c>
      <c r="G2555" t="s">
        <v>227</v>
      </c>
      <c r="H2555">
        <v>19082</v>
      </c>
      <c r="I2555" t="s">
        <v>4180</v>
      </c>
      <c r="J2555" t="s">
        <v>4181</v>
      </c>
      <c r="K2555" t="s">
        <v>4182</v>
      </c>
      <c r="L2555">
        <v>19650311</v>
      </c>
      <c r="M2555" t="s">
        <v>4183</v>
      </c>
      <c r="N2555">
        <v>230083</v>
      </c>
      <c r="Q2555" t="s">
        <v>248</v>
      </c>
      <c r="S2555" t="s">
        <v>249</v>
      </c>
      <c r="T2555" t="s">
        <v>4184</v>
      </c>
      <c r="U2555" t="s">
        <v>227</v>
      </c>
      <c r="V2555" t="s">
        <v>4185</v>
      </c>
      <c r="X2555" t="s">
        <v>228</v>
      </c>
      <c r="Z2555" t="s">
        <v>229</v>
      </c>
      <c r="AA2555" t="s">
        <v>4186</v>
      </c>
      <c r="AG2555" t="s">
        <v>253</v>
      </c>
    </row>
    <row r="2556" spans="1:33">
      <c r="A2556" t="s">
        <v>4189</v>
      </c>
      <c r="B2556">
        <v>2465017</v>
      </c>
      <c r="C2556" t="s">
        <v>4187</v>
      </c>
      <c r="D2556" t="s">
        <v>4188</v>
      </c>
      <c r="E2556" t="s">
        <v>262</v>
      </c>
      <c r="F2556">
        <v>23</v>
      </c>
      <c r="G2556" t="s">
        <v>227</v>
      </c>
      <c r="H2556">
        <v>19082</v>
      </c>
      <c r="I2556" t="s">
        <v>4180</v>
      </c>
      <c r="J2556" t="s">
        <v>4181</v>
      </c>
      <c r="K2556" t="s">
        <v>4182</v>
      </c>
      <c r="L2556">
        <v>19660406</v>
      </c>
      <c r="M2556" t="s">
        <v>4189</v>
      </c>
      <c r="N2556">
        <v>230083</v>
      </c>
      <c r="Q2556" t="s">
        <v>248</v>
      </c>
      <c r="S2556" t="s">
        <v>249</v>
      </c>
      <c r="T2556" t="s">
        <v>4190</v>
      </c>
      <c r="U2556" t="s">
        <v>227</v>
      </c>
      <c r="V2556" t="s">
        <v>4191</v>
      </c>
      <c r="X2556" t="s">
        <v>228</v>
      </c>
      <c r="Z2556" t="s">
        <v>229</v>
      </c>
      <c r="AA2556" t="s">
        <v>4192</v>
      </c>
      <c r="AG2556" t="s">
        <v>253</v>
      </c>
    </row>
    <row r="2557" spans="1:33">
      <c r="B2557">
        <v>105854730</v>
      </c>
      <c r="C2557" t="s">
        <v>16262</v>
      </c>
      <c r="D2557" t="s">
        <v>16263</v>
      </c>
      <c r="E2557" t="s">
        <v>262</v>
      </c>
      <c r="F2557">
        <v>23</v>
      </c>
      <c r="G2557" t="s">
        <v>227</v>
      </c>
      <c r="H2557">
        <v>19082</v>
      </c>
      <c r="I2557" t="s">
        <v>4180</v>
      </c>
      <c r="J2557" t="s">
        <v>4181</v>
      </c>
      <c r="K2557" t="s">
        <v>4182</v>
      </c>
      <c r="L2557">
        <v>19781011</v>
      </c>
      <c r="N2557">
        <v>230083</v>
      </c>
      <c r="Q2557" t="s">
        <v>248</v>
      </c>
      <c r="S2557" t="s">
        <v>249</v>
      </c>
      <c r="T2557" t="s">
        <v>16264</v>
      </c>
      <c r="U2557" t="s">
        <v>560</v>
      </c>
      <c r="V2557" t="s">
        <v>16265</v>
      </c>
      <c r="W2557" t="s">
        <v>16266</v>
      </c>
      <c r="X2557" t="s">
        <v>228</v>
      </c>
      <c r="Z2557" t="s">
        <v>229</v>
      </c>
      <c r="AA2557" t="s">
        <v>16267</v>
      </c>
      <c r="AG2557" t="s">
        <v>253</v>
      </c>
    </row>
    <row r="2558" spans="1:33">
      <c r="A2558" t="s">
        <v>4195</v>
      </c>
      <c r="B2558">
        <v>58441830</v>
      </c>
      <c r="C2558" t="s">
        <v>4193</v>
      </c>
      <c r="D2558" t="s">
        <v>4194</v>
      </c>
      <c r="E2558" t="s">
        <v>262</v>
      </c>
      <c r="F2558">
        <v>23</v>
      </c>
      <c r="G2558" t="s">
        <v>227</v>
      </c>
      <c r="H2558">
        <v>19082</v>
      </c>
      <c r="I2558" t="s">
        <v>4180</v>
      </c>
      <c r="J2558" t="s">
        <v>4181</v>
      </c>
      <c r="K2558" t="s">
        <v>4182</v>
      </c>
      <c r="L2558">
        <v>19761115</v>
      </c>
      <c r="M2558" t="s">
        <v>4195</v>
      </c>
      <c r="N2558">
        <v>230083</v>
      </c>
      <c r="Q2558" t="s">
        <v>248</v>
      </c>
      <c r="S2558" t="s">
        <v>249</v>
      </c>
      <c r="T2558" t="s">
        <v>475</v>
      </c>
      <c r="U2558" t="s">
        <v>227</v>
      </c>
      <c r="V2558" t="s">
        <v>4196</v>
      </c>
      <c r="W2558" t="s">
        <v>4197</v>
      </c>
      <c r="X2558" t="s">
        <v>228</v>
      </c>
      <c r="Z2558" t="s">
        <v>229</v>
      </c>
      <c r="AG2558" t="s">
        <v>253</v>
      </c>
    </row>
    <row r="2559" spans="1:33">
      <c r="A2559" t="s">
        <v>4200</v>
      </c>
      <c r="B2559">
        <v>5130918</v>
      </c>
      <c r="C2559" t="s">
        <v>4198</v>
      </c>
      <c r="D2559" t="s">
        <v>4199</v>
      </c>
      <c r="E2559" t="s">
        <v>242</v>
      </c>
      <c r="F2559">
        <v>23</v>
      </c>
      <c r="G2559" t="s">
        <v>227</v>
      </c>
      <c r="H2559">
        <v>19082</v>
      </c>
      <c r="I2559" t="s">
        <v>4180</v>
      </c>
      <c r="J2559" t="s">
        <v>4181</v>
      </c>
      <c r="K2559" t="s">
        <v>4182</v>
      </c>
      <c r="L2559">
        <v>19680302</v>
      </c>
      <c r="M2559" t="s">
        <v>4200</v>
      </c>
      <c r="N2559">
        <v>230083</v>
      </c>
      <c r="Q2559" t="s">
        <v>248</v>
      </c>
      <c r="S2559" t="s">
        <v>249</v>
      </c>
      <c r="T2559" t="s">
        <v>4201</v>
      </c>
      <c r="U2559" t="s">
        <v>227</v>
      </c>
      <c r="V2559" t="s">
        <v>4202</v>
      </c>
      <c r="X2559" t="s">
        <v>228</v>
      </c>
      <c r="Z2559" t="s">
        <v>229</v>
      </c>
      <c r="AA2559" t="s">
        <v>4203</v>
      </c>
      <c r="AG2559" t="s">
        <v>253</v>
      </c>
    </row>
    <row r="2560" spans="1:33">
      <c r="A2560" t="s">
        <v>4206</v>
      </c>
      <c r="B2560">
        <v>2965022</v>
      </c>
      <c r="C2560" t="s">
        <v>4204</v>
      </c>
      <c r="D2560" t="s">
        <v>4205</v>
      </c>
      <c r="E2560" t="s">
        <v>262</v>
      </c>
      <c r="F2560">
        <v>23</v>
      </c>
      <c r="G2560" t="s">
        <v>227</v>
      </c>
      <c r="H2560">
        <v>19082</v>
      </c>
      <c r="I2560" t="s">
        <v>4180</v>
      </c>
      <c r="J2560" t="s">
        <v>4181</v>
      </c>
      <c r="K2560" t="s">
        <v>4182</v>
      </c>
      <c r="L2560">
        <v>19630930</v>
      </c>
      <c r="M2560" t="s">
        <v>4206</v>
      </c>
      <c r="N2560">
        <v>230083</v>
      </c>
      <c r="Q2560" t="s">
        <v>248</v>
      </c>
      <c r="S2560" t="s">
        <v>249</v>
      </c>
      <c r="T2560" t="s">
        <v>3564</v>
      </c>
      <c r="U2560" t="s">
        <v>227</v>
      </c>
      <c r="V2560" t="s">
        <v>4207</v>
      </c>
      <c r="X2560" t="s">
        <v>228</v>
      </c>
      <c r="Z2560" t="s">
        <v>229</v>
      </c>
    </row>
    <row r="2561" spans="1:33">
      <c r="A2561" t="s">
        <v>4210</v>
      </c>
      <c r="B2561">
        <v>38783736</v>
      </c>
      <c r="C2561" t="s">
        <v>4208</v>
      </c>
      <c r="D2561" t="s">
        <v>4209</v>
      </c>
      <c r="E2561" t="s">
        <v>242</v>
      </c>
      <c r="F2561">
        <v>23</v>
      </c>
      <c r="G2561" t="s">
        <v>227</v>
      </c>
      <c r="H2561">
        <v>19082</v>
      </c>
      <c r="I2561" t="s">
        <v>4180</v>
      </c>
      <c r="J2561" t="s">
        <v>4181</v>
      </c>
      <c r="K2561" t="s">
        <v>4182</v>
      </c>
      <c r="L2561">
        <v>19760316</v>
      </c>
      <c r="M2561" t="s">
        <v>4210</v>
      </c>
      <c r="N2561">
        <v>230083</v>
      </c>
      <c r="Q2561" t="s">
        <v>248</v>
      </c>
      <c r="S2561" t="s">
        <v>249</v>
      </c>
      <c r="T2561" t="s">
        <v>4211</v>
      </c>
      <c r="U2561" t="s">
        <v>4212</v>
      </c>
      <c r="V2561" t="s">
        <v>4213</v>
      </c>
      <c r="X2561" t="s">
        <v>228</v>
      </c>
      <c r="Z2561" t="s">
        <v>229</v>
      </c>
      <c r="AG2561" t="s">
        <v>253</v>
      </c>
    </row>
    <row r="2562" spans="1:33">
      <c r="A2562" t="s">
        <v>4216</v>
      </c>
      <c r="B2562">
        <v>45881127</v>
      </c>
      <c r="C2562" t="s">
        <v>4214</v>
      </c>
      <c r="D2562" t="s">
        <v>4215</v>
      </c>
      <c r="E2562" t="s">
        <v>262</v>
      </c>
      <c r="F2562">
        <v>23</v>
      </c>
      <c r="G2562" t="s">
        <v>227</v>
      </c>
      <c r="H2562">
        <v>19082</v>
      </c>
      <c r="I2562" t="s">
        <v>4180</v>
      </c>
      <c r="J2562" t="s">
        <v>4181</v>
      </c>
      <c r="K2562" t="s">
        <v>4182</v>
      </c>
      <c r="L2562">
        <v>19691024</v>
      </c>
      <c r="M2562" t="s">
        <v>4216</v>
      </c>
      <c r="N2562">
        <v>230083</v>
      </c>
      <c r="Q2562" t="s">
        <v>248</v>
      </c>
      <c r="S2562" t="s">
        <v>249</v>
      </c>
      <c r="T2562" t="s">
        <v>4190</v>
      </c>
      <c r="U2562" t="s">
        <v>227</v>
      </c>
      <c r="V2562" t="s">
        <v>4191</v>
      </c>
      <c r="X2562" t="s">
        <v>228</v>
      </c>
      <c r="Z2562" t="s">
        <v>229</v>
      </c>
      <c r="AA2562" t="s">
        <v>4192</v>
      </c>
      <c r="AG2562" t="s">
        <v>253</v>
      </c>
    </row>
    <row r="2563" spans="1:33">
      <c r="A2563" t="s">
        <v>4219</v>
      </c>
      <c r="B2563">
        <v>2964728</v>
      </c>
      <c r="C2563" t="s">
        <v>4217</v>
      </c>
      <c r="D2563" t="s">
        <v>4218</v>
      </c>
      <c r="E2563" t="s">
        <v>242</v>
      </c>
      <c r="F2563">
        <v>23</v>
      </c>
      <c r="G2563" t="s">
        <v>227</v>
      </c>
      <c r="H2563">
        <v>19082</v>
      </c>
      <c r="I2563" t="s">
        <v>4180</v>
      </c>
      <c r="J2563" t="s">
        <v>4181</v>
      </c>
      <c r="K2563" t="s">
        <v>4182</v>
      </c>
      <c r="L2563">
        <v>19600129</v>
      </c>
      <c r="M2563" t="s">
        <v>4219</v>
      </c>
      <c r="N2563">
        <v>230083</v>
      </c>
      <c r="Q2563" t="s">
        <v>248</v>
      </c>
      <c r="S2563" t="s">
        <v>249</v>
      </c>
      <c r="T2563" t="s">
        <v>4220</v>
      </c>
      <c r="U2563" t="s">
        <v>227</v>
      </c>
      <c r="V2563" t="s">
        <v>4221</v>
      </c>
      <c r="X2563" t="s">
        <v>228</v>
      </c>
      <c r="Z2563" t="s">
        <v>229</v>
      </c>
    </row>
    <row r="2564" spans="1:33">
      <c r="A2564" t="s">
        <v>4224</v>
      </c>
      <c r="B2564">
        <v>2964223</v>
      </c>
      <c r="C2564" t="s">
        <v>4222</v>
      </c>
      <c r="D2564" t="s">
        <v>4223</v>
      </c>
      <c r="E2564" t="s">
        <v>242</v>
      </c>
      <c r="F2564">
        <v>23</v>
      </c>
      <c r="G2564" t="s">
        <v>227</v>
      </c>
      <c r="H2564">
        <v>19082</v>
      </c>
      <c r="I2564" t="s">
        <v>4180</v>
      </c>
      <c r="J2564" t="s">
        <v>4181</v>
      </c>
      <c r="K2564" t="s">
        <v>4182</v>
      </c>
      <c r="L2564">
        <v>19550928</v>
      </c>
      <c r="M2564" t="s">
        <v>4224</v>
      </c>
      <c r="N2564">
        <v>230083</v>
      </c>
      <c r="Q2564" t="s">
        <v>248</v>
      </c>
      <c r="S2564" t="s">
        <v>249</v>
      </c>
      <c r="T2564" t="s">
        <v>4225</v>
      </c>
      <c r="U2564" t="s">
        <v>227</v>
      </c>
      <c r="V2564" t="s">
        <v>4226</v>
      </c>
      <c r="X2564" t="s">
        <v>228</v>
      </c>
      <c r="Z2564" t="s">
        <v>229</v>
      </c>
    </row>
    <row r="2565" spans="1:33">
      <c r="A2565" t="s">
        <v>4229</v>
      </c>
      <c r="B2565">
        <v>3106818</v>
      </c>
      <c r="C2565" t="s">
        <v>4227</v>
      </c>
      <c r="D2565" t="s">
        <v>4228</v>
      </c>
      <c r="E2565" t="s">
        <v>242</v>
      </c>
      <c r="F2565">
        <v>23</v>
      </c>
      <c r="G2565" t="s">
        <v>227</v>
      </c>
      <c r="H2565">
        <v>19082</v>
      </c>
      <c r="I2565" t="s">
        <v>4180</v>
      </c>
      <c r="J2565" t="s">
        <v>4181</v>
      </c>
      <c r="K2565" t="s">
        <v>4182</v>
      </c>
      <c r="L2565">
        <v>19661024</v>
      </c>
      <c r="M2565" t="s">
        <v>4229</v>
      </c>
      <c r="N2565">
        <v>230083</v>
      </c>
      <c r="Q2565" t="s">
        <v>248</v>
      </c>
      <c r="S2565" t="s">
        <v>249</v>
      </c>
      <c r="T2565" t="s">
        <v>4230</v>
      </c>
      <c r="U2565" t="s">
        <v>227</v>
      </c>
      <c r="V2565" t="s">
        <v>4231</v>
      </c>
      <c r="X2565" t="s">
        <v>228</v>
      </c>
      <c r="Z2565" t="s">
        <v>229</v>
      </c>
    </row>
    <row r="2566" spans="1:33">
      <c r="A2566" t="s">
        <v>4234</v>
      </c>
      <c r="B2566">
        <v>58179838</v>
      </c>
      <c r="C2566" t="s">
        <v>4232</v>
      </c>
      <c r="D2566" t="s">
        <v>4233</v>
      </c>
      <c r="E2566" t="s">
        <v>262</v>
      </c>
      <c r="F2566">
        <v>23</v>
      </c>
      <c r="G2566" t="s">
        <v>227</v>
      </c>
      <c r="H2566">
        <v>19082</v>
      </c>
      <c r="I2566" t="s">
        <v>4180</v>
      </c>
      <c r="J2566" t="s">
        <v>4181</v>
      </c>
      <c r="K2566" t="s">
        <v>4182</v>
      </c>
      <c r="L2566">
        <v>19650119</v>
      </c>
      <c r="M2566" t="s">
        <v>4234</v>
      </c>
      <c r="N2566">
        <v>230083</v>
      </c>
      <c r="Q2566" t="s">
        <v>248</v>
      </c>
      <c r="S2566" t="s">
        <v>249</v>
      </c>
      <c r="T2566" t="s">
        <v>4235</v>
      </c>
      <c r="U2566" t="s">
        <v>265</v>
      </c>
      <c r="V2566" t="s">
        <v>4236</v>
      </c>
      <c r="X2566" t="s">
        <v>228</v>
      </c>
      <c r="Z2566" t="s">
        <v>229</v>
      </c>
      <c r="AA2566" t="s">
        <v>4237</v>
      </c>
      <c r="AG2566" t="s">
        <v>253</v>
      </c>
    </row>
    <row r="2567" spans="1:33">
      <c r="A2567" t="s">
        <v>4240</v>
      </c>
      <c r="B2567">
        <v>97554939</v>
      </c>
      <c r="C2567" t="s">
        <v>4238</v>
      </c>
      <c r="D2567" t="s">
        <v>4239</v>
      </c>
      <c r="E2567" t="s">
        <v>242</v>
      </c>
      <c r="F2567">
        <v>23</v>
      </c>
      <c r="G2567" t="s">
        <v>227</v>
      </c>
      <c r="H2567">
        <v>19082</v>
      </c>
      <c r="I2567" t="s">
        <v>4180</v>
      </c>
      <c r="J2567" t="s">
        <v>4181</v>
      </c>
      <c r="K2567" t="s">
        <v>4182</v>
      </c>
      <c r="L2567">
        <v>19600219</v>
      </c>
      <c r="M2567" t="s">
        <v>4240</v>
      </c>
      <c r="N2567">
        <v>230083</v>
      </c>
      <c r="Q2567" t="s">
        <v>248</v>
      </c>
      <c r="S2567" t="s">
        <v>249</v>
      </c>
      <c r="T2567" t="s">
        <v>4241</v>
      </c>
      <c r="U2567" t="s">
        <v>227</v>
      </c>
      <c r="V2567" t="s">
        <v>4242</v>
      </c>
      <c r="X2567" t="s">
        <v>228</v>
      </c>
      <c r="Z2567" t="s">
        <v>229</v>
      </c>
      <c r="AA2567" t="s">
        <v>4243</v>
      </c>
      <c r="AG2567" t="s">
        <v>253</v>
      </c>
    </row>
    <row r="2568" spans="1:33">
      <c r="A2568" t="s">
        <v>4246</v>
      </c>
      <c r="B2568">
        <v>97555132</v>
      </c>
      <c r="C2568" t="s">
        <v>4244</v>
      </c>
      <c r="D2568" t="s">
        <v>4245</v>
      </c>
      <c r="E2568" t="s">
        <v>262</v>
      </c>
      <c r="F2568">
        <v>23</v>
      </c>
      <c r="G2568" t="s">
        <v>227</v>
      </c>
      <c r="H2568">
        <v>19082</v>
      </c>
      <c r="I2568" t="s">
        <v>4180</v>
      </c>
      <c r="J2568" t="s">
        <v>4181</v>
      </c>
      <c r="K2568" t="s">
        <v>4182</v>
      </c>
      <c r="L2568">
        <v>19720629</v>
      </c>
      <c r="M2568" t="s">
        <v>4246</v>
      </c>
      <c r="N2568">
        <v>230083</v>
      </c>
      <c r="Q2568" t="s">
        <v>248</v>
      </c>
      <c r="S2568" t="s">
        <v>249</v>
      </c>
      <c r="T2568" t="s">
        <v>1997</v>
      </c>
      <c r="U2568" t="s">
        <v>227</v>
      </c>
      <c r="V2568" t="s">
        <v>4247</v>
      </c>
      <c r="X2568" t="s">
        <v>228</v>
      </c>
      <c r="Z2568" t="s">
        <v>229</v>
      </c>
      <c r="AG2568" t="s">
        <v>253</v>
      </c>
    </row>
    <row r="2569" spans="1:33">
      <c r="A2569" t="s">
        <v>4250</v>
      </c>
      <c r="B2569">
        <v>24773932</v>
      </c>
      <c r="C2569" t="s">
        <v>4248</v>
      </c>
      <c r="D2569" t="s">
        <v>4249</v>
      </c>
      <c r="E2569" t="s">
        <v>242</v>
      </c>
      <c r="F2569">
        <v>23</v>
      </c>
      <c r="G2569" t="s">
        <v>227</v>
      </c>
      <c r="H2569">
        <v>19082</v>
      </c>
      <c r="I2569" t="s">
        <v>4180</v>
      </c>
      <c r="J2569" t="s">
        <v>4181</v>
      </c>
      <c r="K2569" t="s">
        <v>4182</v>
      </c>
      <c r="L2569">
        <v>19761203</v>
      </c>
      <c r="M2569" t="s">
        <v>4250</v>
      </c>
      <c r="N2569">
        <v>230083</v>
      </c>
      <c r="Q2569" t="s">
        <v>248</v>
      </c>
      <c r="S2569" t="s">
        <v>249</v>
      </c>
      <c r="T2569" t="s">
        <v>4251</v>
      </c>
      <c r="U2569" t="s">
        <v>227</v>
      </c>
      <c r="V2569" t="s">
        <v>4252</v>
      </c>
      <c r="W2569" t="s">
        <v>4253</v>
      </c>
      <c r="X2569" t="s">
        <v>228</v>
      </c>
      <c r="Z2569" t="s">
        <v>229</v>
      </c>
      <c r="AG2569" t="s">
        <v>253</v>
      </c>
    </row>
    <row r="2570" spans="1:33">
      <c r="A2570" t="s">
        <v>4256</v>
      </c>
      <c r="B2570">
        <v>91436831</v>
      </c>
      <c r="C2570" t="s">
        <v>4254</v>
      </c>
      <c r="D2570" t="s">
        <v>4255</v>
      </c>
      <c r="E2570" t="s">
        <v>242</v>
      </c>
      <c r="F2570">
        <v>23</v>
      </c>
      <c r="G2570" t="s">
        <v>227</v>
      </c>
      <c r="H2570">
        <v>19082</v>
      </c>
      <c r="I2570" t="s">
        <v>4180</v>
      </c>
      <c r="J2570" t="s">
        <v>4181</v>
      </c>
      <c r="K2570" t="s">
        <v>4182</v>
      </c>
      <c r="L2570">
        <v>19920130</v>
      </c>
      <c r="M2570" t="s">
        <v>4256</v>
      </c>
      <c r="N2570">
        <v>230083</v>
      </c>
      <c r="Q2570" t="s">
        <v>248</v>
      </c>
      <c r="S2570" t="s">
        <v>249</v>
      </c>
      <c r="T2570" t="s">
        <v>4257</v>
      </c>
      <c r="U2570" t="s">
        <v>227</v>
      </c>
      <c r="V2570" t="s">
        <v>4258</v>
      </c>
      <c r="X2570" t="s">
        <v>228</v>
      </c>
      <c r="Z2570" t="s">
        <v>229</v>
      </c>
      <c r="AA2570" t="s">
        <v>4259</v>
      </c>
      <c r="AG2570" t="s">
        <v>253</v>
      </c>
    </row>
    <row r="2571" spans="1:33">
      <c r="A2571" t="s">
        <v>4262</v>
      </c>
      <c r="B2571">
        <v>45881228</v>
      </c>
      <c r="C2571" t="s">
        <v>4260</v>
      </c>
      <c r="D2571" t="s">
        <v>4261</v>
      </c>
      <c r="E2571" t="s">
        <v>242</v>
      </c>
      <c r="F2571">
        <v>23</v>
      </c>
      <c r="G2571" t="s">
        <v>227</v>
      </c>
      <c r="H2571">
        <v>19082</v>
      </c>
      <c r="I2571" t="s">
        <v>4180</v>
      </c>
      <c r="J2571" t="s">
        <v>4181</v>
      </c>
      <c r="K2571" t="s">
        <v>4182</v>
      </c>
      <c r="L2571">
        <v>19800829</v>
      </c>
      <c r="M2571" t="s">
        <v>4262</v>
      </c>
      <c r="N2571">
        <v>230083</v>
      </c>
      <c r="Q2571" t="s">
        <v>248</v>
      </c>
      <c r="S2571" t="s">
        <v>249</v>
      </c>
      <c r="T2571" t="s">
        <v>4263</v>
      </c>
      <c r="U2571" t="s">
        <v>227</v>
      </c>
      <c r="V2571" t="s">
        <v>4264</v>
      </c>
      <c r="W2571" t="s">
        <v>4265</v>
      </c>
      <c r="X2571" t="s">
        <v>228</v>
      </c>
      <c r="Z2571" t="s">
        <v>229</v>
      </c>
      <c r="AA2571" t="s">
        <v>4266</v>
      </c>
      <c r="AG2571" t="s">
        <v>253</v>
      </c>
    </row>
    <row r="2572" spans="1:33">
      <c r="A2572" t="s">
        <v>4269</v>
      </c>
      <c r="B2572">
        <v>2965224</v>
      </c>
      <c r="C2572" t="s">
        <v>4267</v>
      </c>
      <c r="D2572" t="s">
        <v>4268</v>
      </c>
      <c r="E2572" t="s">
        <v>262</v>
      </c>
      <c r="F2572">
        <v>23</v>
      </c>
      <c r="G2572" t="s">
        <v>227</v>
      </c>
      <c r="H2572">
        <v>19082</v>
      </c>
      <c r="I2572" t="s">
        <v>4180</v>
      </c>
      <c r="J2572" t="s">
        <v>4181</v>
      </c>
      <c r="K2572" t="s">
        <v>4182</v>
      </c>
      <c r="L2572">
        <v>19700210</v>
      </c>
      <c r="M2572" t="s">
        <v>4269</v>
      </c>
      <c r="N2572">
        <v>230083</v>
      </c>
      <c r="Q2572" t="s">
        <v>248</v>
      </c>
      <c r="S2572" t="s">
        <v>249</v>
      </c>
      <c r="T2572" t="s">
        <v>4270</v>
      </c>
      <c r="U2572" t="s">
        <v>227</v>
      </c>
      <c r="V2572" t="s">
        <v>4271</v>
      </c>
      <c r="X2572" t="s">
        <v>228</v>
      </c>
      <c r="Z2572" t="s">
        <v>229</v>
      </c>
    </row>
    <row r="2573" spans="1:33">
      <c r="A2573" t="s">
        <v>4274</v>
      </c>
      <c r="B2573">
        <v>2964122</v>
      </c>
      <c r="C2573" t="s">
        <v>4272</v>
      </c>
      <c r="D2573" t="s">
        <v>4273</v>
      </c>
      <c r="E2573" t="s">
        <v>242</v>
      </c>
      <c r="F2573">
        <v>23</v>
      </c>
      <c r="G2573" t="s">
        <v>227</v>
      </c>
      <c r="H2573">
        <v>19082</v>
      </c>
      <c r="I2573" t="s">
        <v>4180</v>
      </c>
      <c r="J2573" t="s">
        <v>4181</v>
      </c>
      <c r="K2573" t="s">
        <v>4182</v>
      </c>
      <c r="L2573">
        <v>19370311</v>
      </c>
      <c r="M2573" t="s">
        <v>4274</v>
      </c>
      <c r="N2573">
        <v>230083</v>
      </c>
      <c r="Q2573" t="s">
        <v>248</v>
      </c>
      <c r="S2573" t="s">
        <v>249</v>
      </c>
      <c r="T2573" t="s">
        <v>4275</v>
      </c>
      <c r="U2573" t="s">
        <v>227</v>
      </c>
      <c r="V2573" t="s">
        <v>4276</v>
      </c>
      <c r="X2573" t="s">
        <v>228</v>
      </c>
      <c r="Z2573" t="s">
        <v>229</v>
      </c>
    </row>
    <row r="2574" spans="1:33">
      <c r="A2574" t="s">
        <v>4279</v>
      </c>
      <c r="B2574">
        <v>2964324</v>
      </c>
      <c r="C2574" t="s">
        <v>4277</v>
      </c>
      <c r="D2574" t="s">
        <v>4278</v>
      </c>
      <c r="E2574" t="s">
        <v>242</v>
      </c>
      <c r="F2574">
        <v>23</v>
      </c>
      <c r="G2574" t="s">
        <v>227</v>
      </c>
      <c r="H2574">
        <v>19082</v>
      </c>
      <c r="I2574" t="s">
        <v>4180</v>
      </c>
      <c r="J2574" t="s">
        <v>4181</v>
      </c>
      <c r="K2574" t="s">
        <v>4182</v>
      </c>
      <c r="L2574">
        <v>19490906</v>
      </c>
      <c r="M2574" t="s">
        <v>4279</v>
      </c>
      <c r="N2574">
        <v>230083</v>
      </c>
      <c r="Q2574" t="s">
        <v>248</v>
      </c>
      <c r="S2574" t="s">
        <v>249</v>
      </c>
      <c r="T2574" t="s">
        <v>4280</v>
      </c>
      <c r="U2574" t="s">
        <v>227</v>
      </c>
      <c r="V2574" t="s">
        <v>4281</v>
      </c>
      <c r="X2574" t="s">
        <v>228</v>
      </c>
      <c r="Z2574" t="s">
        <v>229</v>
      </c>
    </row>
    <row r="2575" spans="1:33">
      <c r="A2575" t="s">
        <v>4284</v>
      </c>
      <c r="B2575">
        <v>85126527</v>
      </c>
      <c r="C2575" t="s">
        <v>4282</v>
      </c>
      <c r="D2575" t="s">
        <v>4283</v>
      </c>
      <c r="E2575" t="s">
        <v>262</v>
      </c>
      <c r="F2575">
        <v>23</v>
      </c>
      <c r="G2575" t="s">
        <v>227</v>
      </c>
      <c r="H2575">
        <v>19082</v>
      </c>
      <c r="I2575" t="s">
        <v>4180</v>
      </c>
      <c r="J2575" t="s">
        <v>4181</v>
      </c>
      <c r="K2575" t="s">
        <v>4182</v>
      </c>
      <c r="L2575">
        <v>19770531</v>
      </c>
      <c r="M2575" t="s">
        <v>4284</v>
      </c>
      <c r="N2575">
        <v>230083</v>
      </c>
      <c r="Q2575" t="s">
        <v>248</v>
      </c>
      <c r="S2575" t="s">
        <v>249</v>
      </c>
      <c r="T2575" t="s">
        <v>1859</v>
      </c>
      <c r="U2575" t="s">
        <v>227</v>
      </c>
      <c r="V2575" t="s">
        <v>4285</v>
      </c>
      <c r="X2575" t="s">
        <v>228</v>
      </c>
      <c r="Z2575" t="s">
        <v>229</v>
      </c>
      <c r="AG2575" t="s">
        <v>253</v>
      </c>
    </row>
    <row r="2576" spans="1:33">
      <c r="A2576" t="s">
        <v>4288</v>
      </c>
      <c r="B2576">
        <v>85126426</v>
      </c>
      <c r="C2576" t="s">
        <v>4286</v>
      </c>
      <c r="D2576" t="s">
        <v>4287</v>
      </c>
      <c r="E2576" t="s">
        <v>242</v>
      </c>
      <c r="F2576">
        <v>23</v>
      </c>
      <c r="G2576" t="s">
        <v>227</v>
      </c>
      <c r="H2576">
        <v>19082</v>
      </c>
      <c r="I2576" t="s">
        <v>4180</v>
      </c>
      <c r="J2576" t="s">
        <v>4181</v>
      </c>
      <c r="K2576" t="s">
        <v>4182</v>
      </c>
      <c r="L2576">
        <v>19770525</v>
      </c>
      <c r="M2576" t="s">
        <v>4288</v>
      </c>
      <c r="N2576">
        <v>230083</v>
      </c>
      <c r="Q2576" t="s">
        <v>248</v>
      </c>
      <c r="S2576" t="s">
        <v>249</v>
      </c>
      <c r="T2576" t="s">
        <v>1859</v>
      </c>
      <c r="U2576" t="s">
        <v>227</v>
      </c>
      <c r="V2576" t="s">
        <v>4285</v>
      </c>
      <c r="X2576" t="s">
        <v>228</v>
      </c>
      <c r="Z2576" t="s">
        <v>229</v>
      </c>
      <c r="AG2576" t="s">
        <v>253</v>
      </c>
    </row>
    <row r="2577" spans="1:33">
      <c r="A2577" t="s">
        <v>4291</v>
      </c>
      <c r="B2577">
        <v>16853528</v>
      </c>
      <c r="C2577" t="s">
        <v>4289</v>
      </c>
      <c r="D2577" t="s">
        <v>4290</v>
      </c>
      <c r="E2577" t="s">
        <v>262</v>
      </c>
      <c r="F2577">
        <v>23</v>
      </c>
      <c r="G2577" t="s">
        <v>227</v>
      </c>
      <c r="H2577">
        <v>19082</v>
      </c>
      <c r="I2577" t="s">
        <v>4180</v>
      </c>
      <c r="J2577" t="s">
        <v>4181</v>
      </c>
      <c r="K2577" t="s">
        <v>4182</v>
      </c>
      <c r="L2577">
        <v>19590809</v>
      </c>
      <c r="M2577" t="s">
        <v>4291</v>
      </c>
      <c r="N2577">
        <v>230083</v>
      </c>
      <c r="Q2577" t="s">
        <v>248</v>
      </c>
      <c r="S2577" t="s">
        <v>249</v>
      </c>
      <c r="T2577" t="s">
        <v>1398</v>
      </c>
      <c r="U2577" t="s">
        <v>227</v>
      </c>
      <c r="V2577" t="s">
        <v>4292</v>
      </c>
      <c r="W2577" t="s">
        <v>4293</v>
      </c>
      <c r="X2577" t="s">
        <v>228</v>
      </c>
      <c r="Z2577" t="s">
        <v>229</v>
      </c>
      <c r="AA2577" t="s">
        <v>4294</v>
      </c>
      <c r="AG2577" t="s">
        <v>253</v>
      </c>
    </row>
    <row r="2578" spans="1:33">
      <c r="A2578" t="s">
        <v>4297</v>
      </c>
      <c r="B2578">
        <v>24758430</v>
      </c>
      <c r="C2578" t="s">
        <v>4295</v>
      </c>
      <c r="D2578" t="s">
        <v>4296</v>
      </c>
      <c r="E2578" t="s">
        <v>242</v>
      </c>
      <c r="F2578">
        <v>23</v>
      </c>
      <c r="G2578" t="s">
        <v>227</v>
      </c>
      <c r="H2578">
        <v>19082</v>
      </c>
      <c r="I2578" t="s">
        <v>4180</v>
      </c>
      <c r="J2578" t="s">
        <v>4181</v>
      </c>
      <c r="K2578" t="s">
        <v>4182</v>
      </c>
      <c r="L2578">
        <v>19541012</v>
      </c>
      <c r="M2578" t="s">
        <v>4297</v>
      </c>
      <c r="N2578">
        <v>230083</v>
      </c>
      <c r="Q2578" t="s">
        <v>248</v>
      </c>
      <c r="S2578" t="s">
        <v>249</v>
      </c>
      <c r="T2578" t="s">
        <v>4298</v>
      </c>
      <c r="U2578" t="s">
        <v>265</v>
      </c>
      <c r="V2578" t="s">
        <v>4299</v>
      </c>
      <c r="X2578" t="s">
        <v>228</v>
      </c>
      <c r="Z2578" t="s">
        <v>229</v>
      </c>
      <c r="AG2578" t="s">
        <v>253</v>
      </c>
    </row>
    <row r="2579" spans="1:33">
      <c r="A2579" t="s">
        <v>4302</v>
      </c>
      <c r="B2579">
        <v>3106717</v>
      </c>
      <c r="C2579" t="s">
        <v>4300</v>
      </c>
      <c r="D2579" t="s">
        <v>4301</v>
      </c>
      <c r="E2579" t="s">
        <v>242</v>
      </c>
      <c r="F2579">
        <v>23</v>
      </c>
      <c r="G2579" t="s">
        <v>227</v>
      </c>
      <c r="H2579">
        <v>19082</v>
      </c>
      <c r="I2579" t="s">
        <v>4180</v>
      </c>
      <c r="J2579" t="s">
        <v>4181</v>
      </c>
      <c r="K2579" t="s">
        <v>4182</v>
      </c>
      <c r="L2579">
        <v>19790412</v>
      </c>
      <c r="M2579" t="s">
        <v>4302</v>
      </c>
      <c r="N2579">
        <v>230083</v>
      </c>
      <c r="Q2579" t="s">
        <v>248</v>
      </c>
      <c r="S2579" t="s">
        <v>249</v>
      </c>
      <c r="T2579" t="s">
        <v>4303</v>
      </c>
      <c r="U2579" t="s">
        <v>227</v>
      </c>
      <c r="V2579" t="s">
        <v>4304</v>
      </c>
      <c r="W2579" t="s">
        <v>4305</v>
      </c>
      <c r="X2579" t="s">
        <v>228</v>
      </c>
      <c r="Z2579" t="s">
        <v>229</v>
      </c>
      <c r="AA2579" t="s">
        <v>4306</v>
      </c>
      <c r="AG2579" t="s">
        <v>253</v>
      </c>
    </row>
    <row r="2580" spans="1:33">
      <c r="A2580" t="s">
        <v>4309</v>
      </c>
      <c r="B2580">
        <v>2964829</v>
      </c>
      <c r="C2580" t="s">
        <v>4307</v>
      </c>
      <c r="D2580" t="s">
        <v>4308</v>
      </c>
      <c r="E2580" t="s">
        <v>242</v>
      </c>
      <c r="F2580">
        <v>23</v>
      </c>
      <c r="G2580" t="s">
        <v>227</v>
      </c>
      <c r="H2580">
        <v>19082</v>
      </c>
      <c r="I2580" t="s">
        <v>4180</v>
      </c>
      <c r="J2580" t="s">
        <v>4181</v>
      </c>
      <c r="K2580" t="s">
        <v>4182</v>
      </c>
      <c r="L2580">
        <v>19620915</v>
      </c>
      <c r="M2580" t="s">
        <v>4309</v>
      </c>
      <c r="N2580">
        <v>230083</v>
      </c>
      <c r="Q2580" t="s">
        <v>248</v>
      </c>
      <c r="S2580" t="s">
        <v>249</v>
      </c>
      <c r="T2580" t="s">
        <v>4310</v>
      </c>
      <c r="U2580" t="s">
        <v>227</v>
      </c>
      <c r="V2580" t="s">
        <v>4311</v>
      </c>
      <c r="X2580" t="s">
        <v>228</v>
      </c>
      <c r="Z2580" t="s">
        <v>229</v>
      </c>
    </row>
    <row r="2581" spans="1:33">
      <c r="A2581" t="s">
        <v>4314</v>
      </c>
      <c r="B2581">
        <v>97555334</v>
      </c>
      <c r="C2581" t="s">
        <v>4312</v>
      </c>
      <c r="D2581" t="s">
        <v>4313</v>
      </c>
      <c r="E2581" t="s">
        <v>242</v>
      </c>
      <c r="F2581">
        <v>23</v>
      </c>
      <c r="G2581" t="s">
        <v>227</v>
      </c>
      <c r="H2581">
        <v>19082</v>
      </c>
      <c r="I2581" t="s">
        <v>4180</v>
      </c>
      <c r="J2581" t="s">
        <v>4181</v>
      </c>
      <c r="K2581" t="s">
        <v>4182</v>
      </c>
      <c r="L2581">
        <v>19650425</v>
      </c>
      <c r="M2581" t="s">
        <v>4314</v>
      </c>
      <c r="N2581">
        <v>230083</v>
      </c>
      <c r="Q2581" t="s">
        <v>248</v>
      </c>
      <c r="S2581" t="s">
        <v>249</v>
      </c>
      <c r="T2581" t="s">
        <v>287</v>
      </c>
      <c r="U2581" t="s">
        <v>227</v>
      </c>
      <c r="V2581" t="s">
        <v>4315</v>
      </c>
      <c r="W2581" t="s">
        <v>4316</v>
      </c>
      <c r="X2581" t="s">
        <v>228</v>
      </c>
      <c r="Z2581" t="s">
        <v>229</v>
      </c>
      <c r="AA2581" t="s">
        <v>4317</v>
      </c>
      <c r="AG2581" t="s">
        <v>253</v>
      </c>
    </row>
    <row r="2582" spans="1:33">
      <c r="A2582" t="s">
        <v>4320</v>
      </c>
      <c r="B2582">
        <v>97555031</v>
      </c>
      <c r="C2582" t="s">
        <v>4318</v>
      </c>
      <c r="D2582" t="s">
        <v>4319</v>
      </c>
      <c r="E2582" t="s">
        <v>262</v>
      </c>
      <c r="F2582">
        <v>23</v>
      </c>
      <c r="G2582" t="s">
        <v>227</v>
      </c>
      <c r="H2582">
        <v>19082</v>
      </c>
      <c r="I2582" t="s">
        <v>4180</v>
      </c>
      <c r="J2582" t="s">
        <v>4181</v>
      </c>
      <c r="K2582" t="s">
        <v>4182</v>
      </c>
      <c r="L2582">
        <v>19680120</v>
      </c>
      <c r="M2582" t="s">
        <v>4320</v>
      </c>
      <c r="N2582">
        <v>230083</v>
      </c>
      <c r="Q2582" t="s">
        <v>248</v>
      </c>
      <c r="S2582" t="s">
        <v>249</v>
      </c>
      <c r="T2582" t="s">
        <v>4321</v>
      </c>
      <c r="U2582" t="s">
        <v>227</v>
      </c>
      <c r="V2582" t="s">
        <v>4322</v>
      </c>
      <c r="X2582" t="s">
        <v>228</v>
      </c>
      <c r="Z2582" t="s">
        <v>229</v>
      </c>
      <c r="AA2582" t="s">
        <v>4323</v>
      </c>
      <c r="AG2582" t="s">
        <v>253</v>
      </c>
    </row>
    <row r="2583" spans="1:33">
      <c r="A2583" t="s">
        <v>4326</v>
      </c>
      <c r="B2583">
        <v>58442629</v>
      </c>
      <c r="C2583" t="s">
        <v>4324</v>
      </c>
      <c r="D2583" t="s">
        <v>4325</v>
      </c>
      <c r="E2583" t="s">
        <v>242</v>
      </c>
      <c r="F2583">
        <v>23</v>
      </c>
      <c r="G2583" t="s">
        <v>227</v>
      </c>
      <c r="H2583">
        <v>19082</v>
      </c>
      <c r="I2583" t="s">
        <v>4180</v>
      </c>
      <c r="J2583" t="s">
        <v>4181</v>
      </c>
      <c r="K2583" t="s">
        <v>4182</v>
      </c>
      <c r="L2583">
        <v>19630911</v>
      </c>
      <c r="M2583" t="s">
        <v>4326</v>
      </c>
      <c r="N2583">
        <v>230083</v>
      </c>
      <c r="Q2583" t="s">
        <v>248</v>
      </c>
      <c r="S2583" t="s">
        <v>249</v>
      </c>
      <c r="T2583" t="s">
        <v>4321</v>
      </c>
      <c r="U2583" t="s">
        <v>227</v>
      </c>
      <c r="V2583" t="s">
        <v>4322</v>
      </c>
      <c r="X2583" t="s">
        <v>228</v>
      </c>
      <c r="Z2583" t="s">
        <v>229</v>
      </c>
      <c r="AA2583" t="s">
        <v>4323</v>
      </c>
      <c r="AG2583" t="s">
        <v>253</v>
      </c>
    </row>
    <row r="2584" spans="1:33">
      <c r="A2584" t="s">
        <v>4329</v>
      </c>
      <c r="B2584">
        <v>85126628</v>
      </c>
      <c r="C2584" t="s">
        <v>4327</v>
      </c>
      <c r="D2584" t="s">
        <v>4328</v>
      </c>
      <c r="E2584" t="s">
        <v>262</v>
      </c>
      <c r="F2584">
        <v>23</v>
      </c>
      <c r="G2584" t="s">
        <v>227</v>
      </c>
      <c r="H2584">
        <v>19082</v>
      </c>
      <c r="I2584" t="s">
        <v>4180</v>
      </c>
      <c r="J2584" t="s">
        <v>4181</v>
      </c>
      <c r="K2584" t="s">
        <v>4182</v>
      </c>
      <c r="L2584">
        <v>19701124</v>
      </c>
      <c r="M2584" t="s">
        <v>4329</v>
      </c>
      <c r="N2584">
        <v>230083</v>
      </c>
      <c r="Q2584" t="s">
        <v>248</v>
      </c>
      <c r="S2584" t="s">
        <v>249</v>
      </c>
      <c r="T2584" t="s">
        <v>4330</v>
      </c>
      <c r="U2584" t="s">
        <v>265</v>
      </c>
      <c r="V2584" t="s">
        <v>4331</v>
      </c>
      <c r="X2584" t="s">
        <v>228</v>
      </c>
      <c r="Z2584" t="s">
        <v>229</v>
      </c>
      <c r="AA2584" t="s">
        <v>4332</v>
      </c>
      <c r="AG2584" t="s">
        <v>253</v>
      </c>
    </row>
    <row r="2585" spans="1:33">
      <c r="A2585" t="s">
        <v>4335</v>
      </c>
      <c r="B2585">
        <v>2964627</v>
      </c>
      <c r="C2585" t="s">
        <v>4333</v>
      </c>
      <c r="D2585" t="s">
        <v>4334</v>
      </c>
      <c r="E2585" t="s">
        <v>262</v>
      </c>
      <c r="F2585">
        <v>23</v>
      </c>
      <c r="G2585" t="s">
        <v>227</v>
      </c>
      <c r="H2585">
        <v>19082</v>
      </c>
      <c r="I2585" t="s">
        <v>4180</v>
      </c>
      <c r="J2585" t="s">
        <v>4181</v>
      </c>
      <c r="K2585" t="s">
        <v>4182</v>
      </c>
      <c r="L2585">
        <v>19530421</v>
      </c>
      <c r="M2585" t="s">
        <v>4335</v>
      </c>
      <c r="N2585">
        <v>230083</v>
      </c>
      <c r="Q2585" t="s">
        <v>248</v>
      </c>
      <c r="S2585" t="s">
        <v>249</v>
      </c>
      <c r="T2585" t="s">
        <v>4336</v>
      </c>
      <c r="U2585" t="s">
        <v>227</v>
      </c>
      <c r="V2585" t="s">
        <v>4337</v>
      </c>
      <c r="X2585" t="s">
        <v>228</v>
      </c>
      <c r="Z2585" t="s">
        <v>229</v>
      </c>
    </row>
    <row r="2586" spans="1:33">
      <c r="A2586" t="s">
        <v>4340</v>
      </c>
      <c r="B2586">
        <v>85609129</v>
      </c>
      <c r="C2586" t="s">
        <v>4338</v>
      </c>
      <c r="D2586" t="s">
        <v>4339</v>
      </c>
      <c r="E2586" t="s">
        <v>262</v>
      </c>
      <c r="F2586">
        <v>23</v>
      </c>
      <c r="G2586" t="s">
        <v>227</v>
      </c>
      <c r="H2586">
        <v>19082</v>
      </c>
      <c r="I2586" t="s">
        <v>4180</v>
      </c>
      <c r="J2586" t="s">
        <v>4181</v>
      </c>
      <c r="K2586" t="s">
        <v>4182</v>
      </c>
      <c r="L2586">
        <v>19660919</v>
      </c>
      <c r="M2586" t="s">
        <v>4340</v>
      </c>
      <c r="N2586">
        <v>230083</v>
      </c>
      <c r="Q2586" t="s">
        <v>248</v>
      </c>
      <c r="S2586" t="s">
        <v>249</v>
      </c>
      <c r="T2586" t="s">
        <v>4341</v>
      </c>
      <c r="U2586" t="s">
        <v>227</v>
      </c>
      <c r="V2586" t="s">
        <v>4342</v>
      </c>
      <c r="X2586" t="s">
        <v>228</v>
      </c>
      <c r="Z2586" t="s">
        <v>229</v>
      </c>
      <c r="AA2586" t="s">
        <v>4343</v>
      </c>
      <c r="AG2586" t="s">
        <v>253</v>
      </c>
    </row>
    <row r="2587" spans="1:33">
      <c r="A2587" t="s">
        <v>16268</v>
      </c>
      <c r="B2587">
        <v>10453114</v>
      </c>
      <c r="C2587" t="s">
        <v>16269</v>
      </c>
      <c r="D2587" t="s">
        <v>16270</v>
      </c>
      <c r="E2587" t="s">
        <v>242</v>
      </c>
      <c r="F2587">
        <v>23</v>
      </c>
      <c r="G2587" t="s">
        <v>227</v>
      </c>
      <c r="H2587">
        <v>7672</v>
      </c>
      <c r="I2587" t="s">
        <v>16271</v>
      </c>
      <c r="J2587" t="s">
        <v>16272</v>
      </c>
      <c r="K2587" t="s">
        <v>16273</v>
      </c>
      <c r="L2587">
        <v>19650513</v>
      </c>
      <c r="M2587" t="s">
        <v>16268</v>
      </c>
      <c r="N2587">
        <v>230326</v>
      </c>
      <c r="Q2587" t="s">
        <v>248</v>
      </c>
      <c r="S2587" t="s">
        <v>249</v>
      </c>
      <c r="T2587" t="s">
        <v>16274</v>
      </c>
      <c r="U2587" t="s">
        <v>227</v>
      </c>
      <c r="V2587" t="s">
        <v>16275</v>
      </c>
      <c r="X2587" t="s">
        <v>228</v>
      </c>
      <c r="Y2587" t="s">
        <v>16276</v>
      </c>
      <c r="Z2587" t="s">
        <v>680</v>
      </c>
      <c r="AG2587" t="s">
        <v>253</v>
      </c>
    </row>
    <row r="2588" spans="1:33">
      <c r="A2588" t="s">
        <v>16277</v>
      </c>
      <c r="B2588">
        <v>47466633</v>
      </c>
      <c r="C2588" t="s">
        <v>16278</v>
      </c>
      <c r="D2588" t="s">
        <v>16279</v>
      </c>
      <c r="E2588" t="s">
        <v>262</v>
      </c>
      <c r="F2588">
        <v>23</v>
      </c>
      <c r="G2588" t="s">
        <v>227</v>
      </c>
      <c r="H2588">
        <v>7672</v>
      </c>
      <c r="I2588" t="s">
        <v>16271</v>
      </c>
      <c r="J2588" t="s">
        <v>16272</v>
      </c>
      <c r="K2588" t="s">
        <v>16273</v>
      </c>
      <c r="L2588">
        <v>19651026</v>
      </c>
      <c r="M2588" t="s">
        <v>16277</v>
      </c>
      <c r="N2588">
        <v>230326</v>
      </c>
      <c r="Q2588" t="s">
        <v>248</v>
      </c>
      <c r="S2588" t="s">
        <v>249</v>
      </c>
      <c r="T2588" t="s">
        <v>16274</v>
      </c>
      <c r="U2588" t="s">
        <v>227</v>
      </c>
      <c r="V2588" t="s">
        <v>16275</v>
      </c>
      <c r="X2588" t="s">
        <v>228</v>
      </c>
      <c r="Z2588" t="s">
        <v>229</v>
      </c>
      <c r="AG2588" t="s">
        <v>253</v>
      </c>
    </row>
    <row r="2589" spans="1:33">
      <c r="A2589" t="s">
        <v>16280</v>
      </c>
      <c r="B2589">
        <v>89562434</v>
      </c>
      <c r="C2589" t="s">
        <v>16281</v>
      </c>
      <c r="D2589" t="s">
        <v>16282</v>
      </c>
      <c r="E2589" t="s">
        <v>262</v>
      </c>
      <c r="F2589">
        <v>23</v>
      </c>
      <c r="G2589" t="s">
        <v>227</v>
      </c>
      <c r="H2589">
        <v>7672</v>
      </c>
      <c r="I2589" t="s">
        <v>16271</v>
      </c>
      <c r="J2589" t="s">
        <v>16272</v>
      </c>
      <c r="K2589" t="s">
        <v>16273</v>
      </c>
      <c r="L2589">
        <v>19940920</v>
      </c>
      <c r="M2589" t="s">
        <v>16280</v>
      </c>
      <c r="N2589">
        <v>230326</v>
      </c>
      <c r="Q2589" t="s">
        <v>248</v>
      </c>
      <c r="S2589" t="s">
        <v>249</v>
      </c>
      <c r="T2589" t="s">
        <v>16274</v>
      </c>
      <c r="U2589" t="s">
        <v>227</v>
      </c>
      <c r="V2589" t="s">
        <v>16275</v>
      </c>
      <c r="X2589" t="s">
        <v>228</v>
      </c>
      <c r="Z2589" t="s">
        <v>229</v>
      </c>
      <c r="AG2589" t="s">
        <v>253</v>
      </c>
    </row>
    <row r="2590" spans="1:33">
      <c r="A2590" t="s">
        <v>16283</v>
      </c>
      <c r="B2590">
        <v>10472721</v>
      </c>
      <c r="C2590" t="s">
        <v>16284</v>
      </c>
      <c r="D2590" t="s">
        <v>16285</v>
      </c>
      <c r="E2590" t="s">
        <v>262</v>
      </c>
      <c r="F2590">
        <v>23</v>
      </c>
      <c r="G2590" t="s">
        <v>227</v>
      </c>
      <c r="H2590">
        <v>7672</v>
      </c>
      <c r="I2590" t="s">
        <v>16271</v>
      </c>
      <c r="J2590" t="s">
        <v>16272</v>
      </c>
      <c r="K2590" t="s">
        <v>16273</v>
      </c>
      <c r="L2590">
        <v>19700824</v>
      </c>
      <c r="M2590" t="s">
        <v>16283</v>
      </c>
      <c r="N2590">
        <v>230326</v>
      </c>
      <c r="Q2590" t="s">
        <v>248</v>
      </c>
      <c r="S2590" t="s">
        <v>249</v>
      </c>
      <c r="T2590" t="s">
        <v>8200</v>
      </c>
      <c r="U2590" t="s">
        <v>227</v>
      </c>
      <c r="V2590" t="s">
        <v>16286</v>
      </c>
      <c r="X2590" t="s">
        <v>228</v>
      </c>
      <c r="Z2590" t="s">
        <v>229</v>
      </c>
    </row>
    <row r="2591" spans="1:33">
      <c r="A2591" t="s">
        <v>16287</v>
      </c>
      <c r="B2591">
        <v>58420221</v>
      </c>
      <c r="C2591" t="s">
        <v>16288</v>
      </c>
      <c r="D2591" t="s">
        <v>16289</v>
      </c>
      <c r="E2591" t="s">
        <v>262</v>
      </c>
      <c r="F2591">
        <v>23</v>
      </c>
      <c r="G2591" t="s">
        <v>227</v>
      </c>
      <c r="H2591">
        <v>7672</v>
      </c>
      <c r="I2591" t="s">
        <v>16271</v>
      </c>
      <c r="J2591" t="s">
        <v>16272</v>
      </c>
      <c r="K2591" t="s">
        <v>16273</v>
      </c>
      <c r="L2591">
        <v>19880729</v>
      </c>
      <c r="M2591" t="s">
        <v>16287</v>
      </c>
      <c r="N2591">
        <v>230326</v>
      </c>
      <c r="Q2591" t="s">
        <v>248</v>
      </c>
      <c r="S2591" t="s">
        <v>249</v>
      </c>
      <c r="T2591" t="s">
        <v>1785</v>
      </c>
      <c r="U2591" t="s">
        <v>227</v>
      </c>
      <c r="V2591" t="s">
        <v>16290</v>
      </c>
      <c r="X2591" t="s">
        <v>228</v>
      </c>
      <c r="Z2591" t="s">
        <v>229</v>
      </c>
      <c r="AG2591" t="s">
        <v>253</v>
      </c>
    </row>
    <row r="2592" spans="1:33">
      <c r="A2592" t="s">
        <v>16291</v>
      </c>
      <c r="B2592">
        <v>5112615</v>
      </c>
      <c r="C2592" t="s">
        <v>16292</v>
      </c>
      <c r="D2592" t="s">
        <v>16293</v>
      </c>
      <c r="E2592" t="s">
        <v>262</v>
      </c>
      <c r="F2592">
        <v>23</v>
      </c>
      <c r="G2592" t="s">
        <v>227</v>
      </c>
      <c r="H2592">
        <v>7672</v>
      </c>
      <c r="I2592" t="s">
        <v>16271</v>
      </c>
      <c r="J2592" t="s">
        <v>16272</v>
      </c>
      <c r="K2592" t="s">
        <v>16273</v>
      </c>
      <c r="L2592">
        <v>19620817</v>
      </c>
      <c r="M2592" t="s">
        <v>16291</v>
      </c>
      <c r="N2592">
        <v>230326</v>
      </c>
      <c r="Q2592" t="s">
        <v>248</v>
      </c>
      <c r="S2592" t="s">
        <v>249</v>
      </c>
      <c r="T2592" t="s">
        <v>3390</v>
      </c>
      <c r="U2592" t="s">
        <v>227</v>
      </c>
      <c r="V2592" t="s">
        <v>16294</v>
      </c>
      <c r="X2592" t="s">
        <v>228</v>
      </c>
      <c r="Z2592" t="s">
        <v>229</v>
      </c>
      <c r="AG2592" t="s">
        <v>253</v>
      </c>
    </row>
    <row r="2593" spans="1:33">
      <c r="A2593" t="s">
        <v>16295</v>
      </c>
      <c r="B2593">
        <v>47466734</v>
      </c>
      <c r="C2593" t="s">
        <v>16296</v>
      </c>
      <c r="D2593" t="s">
        <v>16297</v>
      </c>
      <c r="E2593" t="s">
        <v>242</v>
      </c>
      <c r="F2593">
        <v>23</v>
      </c>
      <c r="G2593" t="s">
        <v>227</v>
      </c>
      <c r="H2593">
        <v>7672</v>
      </c>
      <c r="I2593" t="s">
        <v>16271</v>
      </c>
      <c r="J2593" t="s">
        <v>16272</v>
      </c>
      <c r="K2593" t="s">
        <v>16273</v>
      </c>
      <c r="L2593">
        <v>19621114</v>
      </c>
      <c r="M2593" t="s">
        <v>16295</v>
      </c>
      <c r="N2593">
        <v>230326</v>
      </c>
      <c r="Q2593" t="s">
        <v>248</v>
      </c>
      <c r="S2593" t="s">
        <v>249</v>
      </c>
      <c r="T2593" t="s">
        <v>3390</v>
      </c>
      <c r="U2593" t="s">
        <v>227</v>
      </c>
      <c r="V2593" t="s">
        <v>16294</v>
      </c>
      <c r="X2593" t="s">
        <v>228</v>
      </c>
      <c r="Z2593" t="s">
        <v>229</v>
      </c>
      <c r="AG2593" t="s">
        <v>253</v>
      </c>
    </row>
    <row r="2594" spans="1:33">
      <c r="A2594" t="s">
        <v>16298</v>
      </c>
      <c r="B2594">
        <v>47467129</v>
      </c>
      <c r="C2594" t="s">
        <v>16299</v>
      </c>
      <c r="D2594" t="s">
        <v>16300</v>
      </c>
      <c r="E2594" t="s">
        <v>262</v>
      </c>
      <c r="F2594">
        <v>23</v>
      </c>
      <c r="G2594" t="s">
        <v>227</v>
      </c>
      <c r="H2594">
        <v>7672</v>
      </c>
      <c r="I2594" t="s">
        <v>16271</v>
      </c>
      <c r="J2594" t="s">
        <v>16272</v>
      </c>
      <c r="K2594" t="s">
        <v>16273</v>
      </c>
      <c r="L2594">
        <v>19900830</v>
      </c>
      <c r="M2594" t="s">
        <v>16298</v>
      </c>
      <c r="N2594">
        <v>230326</v>
      </c>
      <c r="Q2594" t="s">
        <v>248</v>
      </c>
      <c r="S2594" t="s">
        <v>249</v>
      </c>
      <c r="T2594" t="s">
        <v>3390</v>
      </c>
      <c r="U2594" t="s">
        <v>227</v>
      </c>
      <c r="V2594" t="s">
        <v>16294</v>
      </c>
      <c r="X2594" t="s">
        <v>228</v>
      </c>
      <c r="Z2594" t="s">
        <v>229</v>
      </c>
      <c r="AG2594" t="s">
        <v>253</v>
      </c>
    </row>
    <row r="2595" spans="1:33">
      <c r="A2595" t="s">
        <v>16301</v>
      </c>
      <c r="B2595">
        <v>102916625</v>
      </c>
      <c r="C2595" t="s">
        <v>16302</v>
      </c>
      <c r="D2595" t="s">
        <v>16303</v>
      </c>
      <c r="E2595" t="s">
        <v>262</v>
      </c>
      <c r="F2595">
        <v>23</v>
      </c>
      <c r="G2595" t="s">
        <v>227</v>
      </c>
      <c r="H2595">
        <v>7672</v>
      </c>
      <c r="I2595" t="s">
        <v>16271</v>
      </c>
      <c r="J2595" t="s">
        <v>16272</v>
      </c>
      <c r="K2595" t="s">
        <v>16273</v>
      </c>
      <c r="L2595">
        <v>19710806</v>
      </c>
      <c r="M2595" t="s">
        <v>16301</v>
      </c>
      <c r="N2595">
        <v>230326</v>
      </c>
      <c r="Q2595" t="s">
        <v>248</v>
      </c>
      <c r="S2595" t="s">
        <v>249</v>
      </c>
      <c r="T2595" t="s">
        <v>8561</v>
      </c>
      <c r="U2595" t="s">
        <v>227</v>
      </c>
      <c r="V2595" t="s">
        <v>16304</v>
      </c>
      <c r="X2595" t="s">
        <v>228</v>
      </c>
      <c r="Z2595" t="s">
        <v>229</v>
      </c>
      <c r="AG2595" t="s">
        <v>253</v>
      </c>
    </row>
    <row r="2596" spans="1:33">
      <c r="A2596" t="s">
        <v>16305</v>
      </c>
      <c r="B2596">
        <v>62116723</v>
      </c>
      <c r="C2596" t="s">
        <v>16306</v>
      </c>
      <c r="D2596" t="s">
        <v>16307</v>
      </c>
      <c r="E2596" t="s">
        <v>262</v>
      </c>
      <c r="F2596">
        <v>23</v>
      </c>
      <c r="G2596" t="s">
        <v>227</v>
      </c>
      <c r="H2596">
        <v>7672</v>
      </c>
      <c r="I2596" t="s">
        <v>16271</v>
      </c>
      <c r="J2596" t="s">
        <v>16272</v>
      </c>
      <c r="K2596" t="s">
        <v>16273</v>
      </c>
      <c r="L2596">
        <v>19680108</v>
      </c>
      <c r="M2596" t="s">
        <v>16305</v>
      </c>
      <c r="N2596">
        <v>230326</v>
      </c>
      <c r="Q2596" t="s">
        <v>248</v>
      </c>
      <c r="S2596" t="s">
        <v>249</v>
      </c>
      <c r="T2596" t="s">
        <v>16308</v>
      </c>
      <c r="U2596" t="s">
        <v>227</v>
      </c>
      <c r="V2596" t="s">
        <v>16309</v>
      </c>
      <c r="W2596">
        <v>38597</v>
      </c>
      <c r="X2596" t="s">
        <v>228</v>
      </c>
      <c r="Z2596" t="s">
        <v>229</v>
      </c>
      <c r="AG2596" t="s">
        <v>253</v>
      </c>
    </row>
    <row r="2597" spans="1:33">
      <c r="A2597" t="s">
        <v>4348</v>
      </c>
      <c r="B2597">
        <v>2917625</v>
      </c>
      <c r="C2597" t="s">
        <v>4344</v>
      </c>
      <c r="D2597" t="s">
        <v>4345</v>
      </c>
      <c r="E2597" t="s">
        <v>242</v>
      </c>
      <c r="F2597">
        <v>23</v>
      </c>
      <c r="G2597" t="s">
        <v>227</v>
      </c>
      <c r="H2597">
        <v>19073</v>
      </c>
      <c r="I2597" t="s">
        <v>4346</v>
      </c>
      <c r="J2597" t="s">
        <v>4347</v>
      </c>
      <c r="K2597" t="s">
        <v>4346</v>
      </c>
      <c r="L2597">
        <v>19651221</v>
      </c>
      <c r="M2597" t="s">
        <v>4348</v>
      </c>
      <c r="N2597">
        <v>230035</v>
      </c>
      <c r="Q2597" t="s">
        <v>248</v>
      </c>
      <c r="S2597" t="s">
        <v>249</v>
      </c>
      <c r="T2597" t="s">
        <v>421</v>
      </c>
      <c r="U2597" t="s">
        <v>227</v>
      </c>
      <c r="V2597" t="s">
        <v>4349</v>
      </c>
      <c r="X2597" t="s">
        <v>267</v>
      </c>
      <c r="Z2597" t="s">
        <v>229</v>
      </c>
      <c r="AG2597" t="s">
        <v>253</v>
      </c>
    </row>
    <row r="2598" spans="1:33">
      <c r="A2598" t="s">
        <v>4352</v>
      </c>
      <c r="B2598">
        <v>2917221</v>
      </c>
      <c r="C2598" t="s">
        <v>4350</v>
      </c>
      <c r="D2598" t="s">
        <v>4351</v>
      </c>
      <c r="E2598" t="s">
        <v>262</v>
      </c>
      <c r="F2598">
        <v>23</v>
      </c>
      <c r="G2598" t="s">
        <v>227</v>
      </c>
      <c r="H2598">
        <v>19073</v>
      </c>
      <c r="I2598" t="s">
        <v>4346</v>
      </c>
      <c r="J2598" t="s">
        <v>4347</v>
      </c>
      <c r="K2598" t="s">
        <v>4346</v>
      </c>
      <c r="L2598">
        <v>19881202</v>
      </c>
      <c r="M2598" t="s">
        <v>4352</v>
      </c>
      <c r="N2598">
        <v>230035</v>
      </c>
      <c r="Q2598" t="s">
        <v>248</v>
      </c>
      <c r="S2598" t="s">
        <v>249</v>
      </c>
      <c r="T2598" t="s">
        <v>4353</v>
      </c>
      <c r="U2598" t="s">
        <v>227</v>
      </c>
      <c r="V2598" t="s">
        <v>4354</v>
      </c>
      <c r="W2598" t="s">
        <v>4355</v>
      </c>
      <c r="X2598" t="s">
        <v>267</v>
      </c>
      <c r="Z2598" t="s">
        <v>229</v>
      </c>
      <c r="AB2598" t="s">
        <v>227</v>
      </c>
      <c r="AD2598" t="s">
        <v>227</v>
      </c>
      <c r="AG2598" t="s">
        <v>253</v>
      </c>
    </row>
    <row r="2599" spans="1:33">
      <c r="A2599" t="s">
        <v>4358</v>
      </c>
      <c r="B2599">
        <v>2918020</v>
      </c>
      <c r="C2599" t="s">
        <v>4356</v>
      </c>
      <c r="D2599" t="s">
        <v>4357</v>
      </c>
      <c r="E2599" t="s">
        <v>242</v>
      </c>
      <c r="F2599">
        <v>23</v>
      </c>
      <c r="G2599" t="s">
        <v>227</v>
      </c>
      <c r="H2599">
        <v>19073</v>
      </c>
      <c r="I2599" t="s">
        <v>4346</v>
      </c>
      <c r="J2599" t="s">
        <v>4347</v>
      </c>
      <c r="K2599" t="s">
        <v>4346</v>
      </c>
      <c r="L2599">
        <v>19700726</v>
      </c>
      <c r="M2599" t="s">
        <v>4358</v>
      </c>
      <c r="N2599">
        <v>230035</v>
      </c>
      <c r="Q2599" t="s">
        <v>248</v>
      </c>
      <c r="S2599" t="s">
        <v>249</v>
      </c>
      <c r="T2599" t="s">
        <v>1500</v>
      </c>
      <c r="U2599" t="s">
        <v>227</v>
      </c>
      <c r="V2599" t="s">
        <v>4359</v>
      </c>
      <c r="X2599" t="s">
        <v>267</v>
      </c>
      <c r="Z2599" t="s">
        <v>229</v>
      </c>
      <c r="AG2599" t="s">
        <v>253</v>
      </c>
    </row>
    <row r="2600" spans="1:33">
      <c r="A2600" t="s">
        <v>4362</v>
      </c>
      <c r="B2600">
        <v>85177432</v>
      </c>
      <c r="C2600" t="s">
        <v>4360</v>
      </c>
      <c r="D2600" t="s">
        <v>4361</v>
      </c>
      <c r="E2600" t="s">
        <v>242</v>
      </c>
      <c r="F2600">
        <v>23</v>
      </c>
      <c r="G2600" t="s">
        <v>227</v>
      </c>
      <c r="H2600">
        <v>19073</v>
      </c>
      <c r="I2600" t="s">
        <v>4346</v>
      </c>
      <c r="J2600" t="s">
        <v>4347</v>
      </c>
      <c r="K2600" t="s">
        <v>4346</v>
      </c>
      <c r="L2600">
        <v>19700615</v>
      </c>
      <c r="M2600" t="s">
        <v>4362</v>
      </c>
      <c r="N2600">
        <v>230035</v>
      </c>
      <c r="Q2600" t="s">
        <v>248</v>
      </c>
      <c r="S2600" t="s">
        <v>249</v>
      </c>
      <c r="T2600" t="s">
        <v>4363</v>
      </c>
      <c r="U2600" t="s">
        <v>227</v>
      </c>
      <c r="V2600" t="s">
        <v>4364</v>
      </c>
      <c r="X2600" t="s">
        <v>267</v>
      </c>
      <c r="Z2600" t="s">
        <v>229</v>
      </c>
      <c r="AB2600" t="s">
        <v>227</v>
      </c>
      <c r="AD2600" t="s">
        <v>227</v>
      </c>
      <c r="AG2600" t="s">
        <v>253</v>
      </c>
    </row>
    <row r="2601" spans="1:33">
      <c r="A2601" t="s">
        <v>4367</v>
      </c>
      <c r="B2601">
        <v>2918121</v>
      </c>
      <c r="C2601" t="s">
        <v>4365</v>
      </c>
      <c r="D2601" t="s">
        <v>4366</v>
      </c>
      <c r="E2601" t="s">
        <v>242</v>
      </c>
      <c r="F2601">
        <v>23</v>
      </c>
      <c r="G2601" t="s">
        <v>227</v>
      </c>
      <c r="H2601">
        <v>19073</v>
      </c>
      <c r="I2601" t="s">
        <v>4346</v>
      </c>
      <c r="J2601" t="s">
        <v>4347</v>
      </c>
      <c r="K2601" t="s">
        <v>4346</v>
      </c>
      <c r="L2601">
        <v>19900114</v>
      </c>
      <c r="M2601" t="s">
        <v>4367</v>
      </c>
      <c r="N2601">
        <v>230035</v>
      </c>
      <c r="Q2601" t="s">
        <v>248</v>
      </c>
      <c r="S2601" t="s">
        <v>249</v>
      </c>
      <c r="T2601" t="s">
        <v>4368</v>
      </c>
      <c r="U2601" t="s">
        <v>227</v>
      </c>
      <c r="V2601" t="s">
        <v>4369</v>
      </c>
      <c r="X2601" t="s">
        <v>267</v>
      </c>
      <c r="Z2601" t="s">
        <v>229</v>
      </c>
      <c r="AG2601" t="s">
        <v>253</v>
      </c>
    </row>
    <row r="2602" spans="1:33">
      <c r="A2602" t="s">
        <v>4372</v>
      </c>
      <c r="B2602">
        <v>2917322</v>
      </c>
      <c r="C2602" t="s">
        <v>4370</v>
      </c>
      <c r="D2602" t="s">
        <v>4371</v>
      </c>
      <c r="E2602" t="s">
        <v>242</v>
      </c>
      <c r="F2602">
        <v>23</v>
      </c>
      <c r="G2602" t="s">
        <v>227</v>
      </c>
      <c r="H2602">
        <v>19073</v>
      </c>
      <c r="I2602" t="s">
        <v>4346</v>
      </c>
      <c r="J2602" t="s">
        <v>4347</v>
      </c>
      <c r="K2602" t="s">
        <v>4346</v>
      </c>
      <c r="L2602">
        <v>19650923</v>
      </c>
      <c r="M2602" t="s">
        <v>4372</v>
      </c>
      <c r="N2602">
        <v>230035</v>
      </c>
      <c r="Q2602" t="s">
        <v>248</v>
      </c>
      <c r="S2602" t="s">
        <v>249</v>
      </c>
      <c r="T2602" t="s">
        <v>4373</v>
      </c>
      <c r="U2602" t="s">
        <v>227</v>
      </c>
      <c r="V2602" t="s">
        <v>4374</v>
      </c>
      <c r="X2602" t="s">
        <v>267</v>
      </c>
      <c r="Z2602" t="s">
        <v>229</v>
      </c>
      <c r="AG2602" t="s">
        <v>253</v>
      </c>
    </row>
    <row r="2603" spans="1:33">
      <c r="A2603" t="s">
        <v>4377</v>
      </c>
      <c r="B2603">
        <v>2917120</v>
      </c>
      <c r="C2603" t="s">
        <v>4375</v>
      </c>
      <c r="D2603" t="s">
        <v>4376</v>
      </c>
      <c r="E2603" t="s">
        <v>242</v>
      </c>
      <c r="F2603">
        <v>23</v>
      </c>
      <c r="G2603" t="s">
        <v>227</v>
      </c>
      <c r="H2603">
        <v>19073</v>
      </c>
      <c r="I2603" t="s">
        <v>4346</v>
      </c>
      <c r="J2603" t="s">
        <v>4347</v>
      </c>
      <c r="K2603" t="s">
        <v>4346</v>
      </c>
      <c r="L2603">
        <v>19550205</v>
      </c>
      <c r="M2603" t="s">
        <v>4377</v>
      </c>
      <c r="N2603">
        <v>230035</v>
      </c>
      <c r="Q2603" t="s">
        <v>248</v>
      </c>
      <c r="S2603" t="s">
        <v>249</v>
      </c>
      <c r="T2603" t="s">
        <v>4378</v>
      </c>
      <c r="U2603" t="s">
        <v>227</v>
      </c>
      <c r="V2603" t="s">
        <v>4379</v>
      </c>
      <c r="X2603" t="s">
        <v>267</v>
      </c>
      <c r="Y2603" t="s">
        <v>4380</v>
      </c>
      <c r="Z2603" t="s">
        <v>680</v>
      </c>
      <c r="AG2603" t="s">
        <v>253</v>
      </c>
    </row>
    <row r="2604" spans="1:33">
      <c r="A2604" t="s">
        <v>4383</v>
      </c>
      <c r="B2604">
        <v>72859536</v>
      </c>
      <c r="C2604" t="s">
        <v>4381</v>
      </c>
      <c r="D2604" t="s">
        <v>4382</v>
      </c>
      <c r="E2604" t="s">
        <v>262</v>
      </c>
      <c r="F2604">
        <v>23</v>
      </c>
      <c r="G2604" t="s">
        <v>227</v>
      </c>
      <c r="H2604">
        <v>19073</v>
      </c>
      <c r="I2604" t="s">
        <v>4346</v>
      </c>
      <c r="J2604" t="s">
        <v>4347</v>
      </c>
      <c r="K2604" t="s">
        <v>4346</v>
      </c>
      <c r="L2604">
        <v>19910501</v>
      </c>
      <c r="M2604" t="s">
        <v>4383</v>
      </c>
      <c r="N2604">
        <v>230035</v>
      </c>
      <c r="Q2604" t="s">
        <v>248</v>
      </c>
      <c r="S2604" t="s">
        <v>249</v>
      </c>
      <c r="T2604" t="s">
        <v>4378</v>
      </c>
      <c r="U2604" t="s">
        <v>227</v>
      </c>
      <c r="V2604" t="s">
        <v>4384</v>
      </c>
      <c r="X2604" t="s">
        <v>267</v>
      </c>
      <c r="Z2604" t="s">
        <v>229</v>
      </c>
      <c r="AB2604" t="s">
        <v>227</v>
      </c>
      <c r="AD2604" t="s">
        <v>227</v>
      </c>
      <c r="AG2604" t="s">
        <v>253</v>
      </c>
    </row>
    <row r="2605" spans="1:33">
      <c r="A2605" t="s">
        <v>4387</v>
      </c>
      <c r="B2605">
        <v>2917524</v>
      </c>
      <c r="C2605" t="s">
        <v>4385</v>
      </c>
      <c r="D2605" t="s">
        <v>4386</v>
      </c>
      <c r="E2605" t="s">
        <v>242</v>
      </c>
      <c r="F2605">
        <v>23</v>
      </c>
      <c r="G2605" t="s">
        <v>227</v>
      </c>
      <c r="H2605">
        <v>19073</v>
      </c>
      <c r="I2605" t="s">
        <v>4346</v>
      </c>
      <c r="J2605" t="s">
        <v>4347</v>
      </c>
      <c r="K2605" t="s">
        <v>4346</v>
      </c>
      <c r="L2605">
        <v>19650125</v>
      </c>
      <c r="M2605" t="s">
        <v>4387</v>
      </c>
      <c r="N2605">
        <v>230035</v>
      </c>
      <c r="Q2605" t="s">
        <v>248</v>
      </c>
      <c r="S2605" t="s">
        <v>249</v>
      </c>
      <c r="T2605" t="s">
        <v>386</v>
      </c>
      <c r="U2605" t="s">
        <v>227</v>
      </c>
      <c r="V2605" t="s">
        <v>4388</v>
      </c>
      <c r="X2605" t="s">
        <v>267</v>
      </c>
      <c r="Z2605" t="s">
        <v>229</v>
      </c>
      <c r="AG2605" t="s">
        <v>253</v>
      </c>
    </row>
    <row r="2606" spans="1:33">
      <c r="A2606" t="s">
        <v>4391</v>
      </c>
      <c r="B2606">
        <v>2917827</v>
      </c>
      <c r="C2606" t="s">
        <v>4389</v>
      </c>
      <c r="D2606" t="s">
        <v>4390</v>
      </c>
      <c r="E2606" t="s">
        <v>242</v>
      </c>
      <c r="F2606">
        <v>23</v>
      </c>
      <c r="G2606" t="s">
        <v>227</v>
      </c>
      <c r="H2606">
        <v>19073</v>
      </c>
      <c r="I2606" t="s">
        <v>4346</v>
      </c>
      <c r="J2606" t="s">
        <v>4347</v>
      </c>
      <c r="K2606" t="s">
        <v>4346</v>
      </c>
      <c r="L2606">
        <v>19640919</v>
      </c>
      <c r="M2606" t="s">
        <v>4391</v>
      </c>
      <c r="N2606">
        <v>230035</v>
      </c>
      <c r="Q2606" t="s">
        <v>248</v>
      </c>
      <c r="S2606" t="s">
        <v>249</v>
      </c>
      <c r="T2606" t="s">
        <v>4392</v>
      </c>
      <c r="U2606" t="s">
        <v>227</v>
      </c>
      <c r="V2606" t="s">
        <v>4393</v>
      </c>
      <c r="X2606" t="s">
        <v>267</v>
      </c>
      <c r="Z2606" t="s">
        <v>229</v>
      </c>
      <c r="AG2606" t="s">
        <v>253</v>
      </c>
    </row>
    <row r="2607" spans="1:33">
      <c r="B2607">
        <v>105952527</v>
      </c>
      <c r="C2607" t="s">
        <v>16310</v>
      </c>
      <c r="D2607" t="s">
        <v>16311</v>
      </c>
      <c r="E2607" t="s">
        <v>262</v>
      </c>
      <c r="F2607">
        <v>23</v>
      </c>
      <c r="G2607" t="s">
        <v>227</v>
      </c>
      <c r="H2607">
        <v>19073</v>
      </c>
      <c r="I2607" t="s">
        <v>4346</v>
      </c>
      <c r="J2607" t="s">
        <v>4347</v>
      </c>
      <c r="K2607" t="s">
        <v>4346</v>
      </c>
      <c r="L2607">
        <v>19720828</v>
      </c>
      <c r="N2607">
        <v>230035</v>
      </c>
      <c r="Q2607" t="s">
        <v>248</v>
      </c>
      <c r="S2607" t="s">
        <v>249</v>
      </c>
      <c r="T2607" t="s">
        <v>11503</v>
      </c>
      <c r="U2607" t="s">
        <v>227</v>
      </c>
      <c r="V2607" t="s">
        <v>16312</v>
      </c>
      <c r="X2607" t="s">
        <v>267</v>
      </c>
      <c r="Z2607" t="s">
        <v>229</v>
      </c>
      <c r="AA2607" t="s">
        <v>11505</v>
      </c>
      <c r="AB2607" t="s">
        <v>227</v>
      </c>
      <c r="AD2607" t="s">
        <v>227</v>
      </c>
      <c r="AG2607" t="s">
        <v>253</v>
      </c>
    </row>
    <row r="2608" spans="1:33">
      <c r="A2608" t="s">
        <v>4396</v>
      </c>
      <c r="B2608">
        <v>2917423</v>
      </c>
      <c r="C2608" t="s">
        <v>4394</v>
      </c>
      <c r="D2608" t="s">
        <v>4395</v>
      </c>
      <c r="E2608" t="s">
        <v>242</v>
      </c>
      <c r="F2608">
        <v>23</v>
      </c>
      <c r="G2608" t="s">
        <v>227</v>
      </c>
      <c r="H2608">
        <v>19073</v>
      </c>
      <c r="I2608" t="s">
        <v>4346</v>
      </c>
      <c r="J2608" t="s">
        <v>4347</v>
      </c>
      <c r="K2608" t="s">
        <v>4346</v>
      </c>
      <c r="L2608">
        <v>19540610</v>
      </c>
      <c r="M2608" t="s">
        <v>4396</v>
      </c>
      <c r="N2608">
        <v>230035</v>
      </c>
      <c r="Q2608" t="s">
        <v>248</v>
      </c>
      <c r="S2608" t="s">
        <v>249</v>
      </c>
      <c r="T2608" t="s">
        <v>421</v>
      </c>
      <c r="U2608" t="s">
        <v>227</v>
      </c>
      <c r="V2608" t="s">
        <v>4397</v>
      </c>
      <c r="X2608" t="s">
        <v>349</v>
      </c>
      <c r="Z2608" t="s">
        <v>229</v>
      </c>
      <c r="AG2608" t="s">
        <v>253</v>
      </c>
    </row>
    <row r="2609" spans="1:35">
      <c r="A2609" t="s">
        <v>4403</v>
      </c>
      <c r="B2609">
        <v>83494028</v>
      </c>
      <c r="C2609" t="s">
        <v>4398</v>
      </c>
      <c r="D2609" t="s">
        <v>4399</v>
      </c>
      <c r="E2609" t="s">
        <v>242</v>
      </c>
      <c r="F2609">
        <v>23</v>
      </c>
      <c r="G2609" t="s">
        <v>227</v>
      </c>
      <c r="H2609">
        <v>8209</v>
      </c>
      <c r="I2609" t="s">
        <v>4400</v>
      </c>
      <c r="J2609" t="s">
        <v>4401</v>
      </c>
      <c r="K2609" t="s">
        <v>4402</v>
      </c>
      <c r="L2609">
        <v>19880908</v>
      </c>
      <c r="M2609" t="s">
        <v>4403</v>
      </c>
      <c r="N2609">
        <v>230086</v>
      </c>
      <c r="Q2609" t="s">
        <v>248</v>
      </c>
      <c r="S2609" t="s">
        <v>249</v>
      </c>
      <c r="T2609" t="s">
        <v>4392</v>
      </c>
      <c r="U2609" t="s">
        <v>227</v>
      </c>
      <c r="V2609" t="s">
        <v>4404</v>
      </c>
      <c r="X2609" t="s">
        <v>267</v>
      </c>
      <c r="Z2609" t="s">
        <v>229</v>
      </c>
      <c r="AB2609" t="s">
        <v>227</v>
      </c>
      <c r="AD2609" t="s">
        <v>227</v>
      </c>
      <c r="AG2609" t="s">
        <v>253</v>
      </c>
    </row>
    <row r="2610" spans="1:35">
      <c r="A2610" t="s">
        <v>4407</v>
      </c>
      <c r="B2610">
        <v>68675638</v>
      </c>
      <c r="C2610" t="s">
        <v>4405</v>
      </c>
      <c r="D2610" t="s">
        <v>4406</v>
      </c>
      <c r="E2610" t="s">
        <v>242</v>
      </c>
      <c r="F2610">
        <v>23</v>
      </c>
      <c r="G2610" t="s">
        <v>227</v>
      </c>
      <c r="H2610">
        <v>8209</v>
      </c>
      <c r="I2610" t="s">
        <v>4400</v>
      </c>
      <c r="J2610" t="s">
        <v>4401</v>
      </c>
      <c r="K2610" t="s">
        <v>4402</v>
      </c>
      <c r="L2610">
        <v>19810905</v>
      </c>
      <c r="M2610" t="s">
        <v>4407</v>
      </c>
      <c r="N2610">
        <v>230086</v>
      </c>
      <c r="O2610" t="s">
        <v>247</v>
      </c>
      <c r="Q2610" t="s">
        <v>248</v>
      </c>
      <c r="S2610" t="s">
        <v>249</v>
      </c>
      <c r="T2610" t="s">
        <v>4408</v>
      </c>
      <c r="U2610" t="s">
        <v>227</v>
      </c>
      <c r="V2610" t="s">
        <v>4409</v>
      </c>
      <c r="W2610" t="s">
        <v>4410</v>
      </c>
      <c r="X2610" t="s">
        <v>267</v>
      </c>
      <c r="Z2610" t="s">
        <v>229</v>
      </c>
      <c r="AG2610" t="s">
        <v>253</v>
      </c>
    </row>
    <row r="2611" spans="1:35">
      <c r="A2611" t="s">
        <v>4413</v>
      </c>
      <c r="B2611">
        <v>83493229</v>
      </c>
      <c r="C2611" t="s">
        <v>4411</v>
      </c>
      <c r="D2611" t="s">
        <v>4412</v>
      </c>
      <c r="E2611" t="s">
        <v>242</v>
      </c>
      <c r="F2611">
        <v>23</v>
      </c>
      <c r="G2611" t="s">
        <v>227</v>
      </c>
      <c r="H2611">
        <v>8209</v>
      </c>
      <c r="I2611" t="s">
        <v>4400</v>
      </c>
      <c r="J2611" t="s">
        <v>4401</v>
      </c>
      <c r="K2611" t="s">
        <v>4402</v>
      </c>
      <c r="L2611">
        <v>19861026</v>
      </c>
      <c r="M2611" t="s">
        <v>4413</v>
      </c>
      <c r="N2611">
        <v>230086</v>
      </c>
      <c r="Q2611" t="s">
        <v>248</v>
      </c>
      <c r="S2611" t="s">
        <v>249</v>
      </c>
      <c r="T2611" t="s">
        <v>4414</v>
      </c>
      <c r="U2611" t="s">
        <v>227</v>
      </c>
      <c r="V2611" t="s">
        <v>4415</v>
      </c>
      <c r="W2611" t="s">
        <v>4416</v>
      </c>
      <c r="X2611" t="s">
        <v>267</v>
      </c>
      <c r="Z2611" t="s">
        <v>229</v>
      </c>
      <c r="AB2611" t="s">
        <v>265</v>
      </c>
      <c r="AD2611" t="s">
        <v>265</v>
      </c>
      <c r="AG2611" t="s">
        <v>253</v>
      </c>
    </row>
    <row r="2612" spans="1:35">
      <c r="A2612" t="s">
        <v>4419</v>
      </c>
      <c r="B2612">
        <v>3978128</v>
      </c>
      <c r="C2612" t="s">
        <v>4417</v>
      </c>
      <c r="D2612" t="s">
        <v>4418</v>
      </c>
      <c r="E2612" t="s">
        <v>262</v>
      </c>
      <c r="F2612">
        <v>23</v>
      </c>
      <c r="G2612" t="s">
        <v>227</v>
      </c>
      <c r="H2612">
        <v>8209</v>
      </c>
      <c r="I2612" t="s">
        <v>4400</v>
      </c>
      <c r="J2612" t="s">
        <v>4401</v>
      </c>
      <c r="K2612" t="s">
        <v>4402</v>
      </c>
      <c r="L2612">
        <v>19580102</v>
      </c>
      <c r="M2612" t="s">
        <v>4419</v>
      </c>
      <c r="N2612">
        <v>230086</v>
      </c>
      <c r="Q2612" t="s">
        <v>248</v>
      </c>
      <c r="S2612" t="s">
        <v>249</v>
      </c>
      <c r="T2612" t="s">
        <v>2412</v>
      </c>
      <c r="U2612" t="s">
        <v>227</v>
      </c>
      <c r="V2612" t="s">
        <v>4420</v>
      </c>
      <c r="X2612" t="s">
        <v>267</v>
      </c>
      <c r="Z2612" t="s">
        <v>229</v>
      </c>
      <c r="AG2612" t="s">
        <v>253</v>
      </c>
    </row>
    <row r="2613" spans="1:35">
      <c r="A2613" t="s">
        <v>4423</v>
      </c>
      <c r="B2613">
        <v>39229631</v>
      </c>
      <c r="C2613" t="s">
        <v>4421</v>
      </c>
      <c r="D2613" t="s">
        <v>4422</v>
      </c>
      <c r="E2613" t="s">
        <v>242</v>
      </c>
      <c r="F2613">
        <v>23</v>
      </c>
      <c r="G2613" t="s">
        <v>227</v>
      </c>
      <c r="H2613">
        <v>8209</v>
      </c>
      <c r="I2613" t="s">
        <v>4400</v>
      </c>
      <c r="J2613" t="s">
        <v>4401</v>
      </c>
      <c r="K2613" t="s">
        <v>4402</v>
      </c>
      <c r="L2613">
        <v>19940322</v>
      </c>
      <c r="M2613" t="s">
        <v>4423</v>
      </c>
      <c r="N2613">
        <v>230086</v>
      </c>
      <c r="Q2613" t="s">
        <v>248</v>
      </c>
      <c r="S2613" t="s">
        <v>249</v>
      </c>
      <c r="T2613" t="s">
        <v>1363</v>
      </c>
      <c r="U2613" t="s">
        <v>227</v>
      </c>
      <c r="V2613" t="s">
        <v>1364</v>
      </c>
      <c r="W2613" t="s">
        <v>4424</v>
      </c>
      <c r="X2613" t="s">
        <v>267</v>
      </c>
      <c r="Z2613" t="s">
        <v>229</v>
      </c>
      <c r="AB2613" t="s">
        <v>227</v>
      </c>
      <c r="AC2613" t="s">
        <v>4425</v>
      </c>
      <c r="AD2613" t="s">
        <v>227</v>
      </c>
      <c r="AG2613" t="s">
        <v>253</v>
      </c>
    </row>
    <row r="2614" spans="1:35">
      <c r="A2614" t="s">
        <v>4428</v>
      </c>
      <c r="B2614">
        <v>3979735</v>
      </c>
      <c r="C2614" t="s">
        <v>4426</v>
      </c>
      <c r="D2614" t="s">
        <v>4427</v>
      </c>
      <c r="E2614" t="s">
        <v>242</v>
      </c>
      <c r="F2614">
        <v>23</v>
      </c>
      <c r="G2614" t="s">
        <v>227</v>
      </c>
      <c r="H2614">
        <v>8209</v>
      </c>
      <c r="I2614" t="s">
        <v>4400</v>
      </c>
      <c r="J2614" t="s">
        <v>4401</v>
      </c>
      <c r="K2614" t="s">
        <v>4402</v>
      </c>
      <c r="L2614">
        <v>19810917</v>
      </c>
      <c r="M2614" t="s">
        <v>4428</v>
      </c>
      <c r="N2614">
        <v>230086</v>
      </c>
      <c r="Q2614" t="s">
        <v>248</v>
      </c>
      <c r="S2614" t="s">
        <v>249</v>
      </c>
      <c r="T2614" t="s">
        <v>4429</v>
      </c>
      <c r="U2614" t="s">
        <v>227</v>
      </c>
      <c r="V2614" t="s">
        <v>4430</v>
      </c>
      <c r="X2614" t="s">
        <v>267</v>
      </c>
      <c r="Z2614" t="s">
        <v>229</v>
      </c>
      <c r="AG2614" t="s">
        <v>253</v>
      </c>
    </row>
    <row r="2615" spans="1:35">
      <c r="A2615" t="s">
        <v>4433</v>
      </c>
      <c r="B2615">
        <v>69020017</v>
      </c>
      <c r="C2615" t="s">
        <v>4431</v>
      </c>
      <c r="D2615" t="s">
        <v>4432</v>
      </c>
      <c r="E2615" t="s">
        <v>242</v>
      </c>
      <c r="F2615">
        <v>23</v>
      </c>
      <c r="G2615" t="s">
        <v>227</v>
      </c>
      <c r="H2615">
        <v>8209</v>
      </c>
      <c r="I2615" t="s">
        <v>4400</v>
      </c>
      <c r="J2615" t="s">
        <v>4401</v>
      </c>
      <c r="K2615" t="s">
        <v>4402</v>
      </c>
      <c r="L2615">
        <v>19830108</v>
      </c>
      <c r="M2615" t="s">
        <v>4433</v>
      </c>
      <c r="N2615">
        <v>230086</v>
      </c>
      <c r="Q2615" t="s">
        <v>248</v>
      </c>
      <c r="S2615" t="s">
        <v>249</v>
      </c>
      <c r="T2615" t="s">
        <v>396</v>
      </c>
      <c r="U2615" t="s">
        <v>227</v>
      </c>
      <c r="V2615" t="s">
        <v>4434</v>
      </c>
      <c r="W2615" t="s">
        <v>4435</v>
      </c>
      <c r="X2615" t="s">
        <v>267</v>
      </c>
      <c r="Z2615" t="s">
        <v>229</v>
      </c>
      <c r="AB2615" t="s">
        <v>227</v>
      </c>
      <c r="AD2615" t="s">
        <v>227</v>
      </c>
      <c r="AG2615" t="s">
        <v>253</v>
      </c>
    </row>
    <row r="2616" spans="1:35">
      <c r="A2616" t="s">
        <v>4438</v>
      </c>
      <c r="B2616">
        <v>3981021</v>
      </c>
      <c r="C2616" t="s">
        <v>4436</v>
      </c>
      <c r="D2616" t="s">
        <v>4437</v>
      </c>
      <c r="E2616" t="s">
        <v>242</v>
      </c>
      <c r="F2616">
        <v>23</v>
      </c>
      <c r="G2616" t="s">
        <v>227</v>
      </c>
      <c r="H2616">
        <v>8209</v>
      </c>
      <c r="I2616" t="s">
        <v>4400</v>
      </c>
      <c r="J2616" t="s">
        <v>4401</v>
      </c>
      <c r="K2616" t="s">
        <v>4402</v>
      </c>
      <c r="L2616">
        <v>19781223</v>
      </c>
      <c r="M2616" t="s">
        <v>4438</v>
      </c>
      <c r="N2616">
        <v>230086</v>
      </c>
      <c r="O2616" t="s">
        <v>247</v>
      </c>
      <c r="Q2616" t="s">
        <v>248</v>
      </c>
      <c r="S2616" t="s">
        <v>249</v>
      </c>
      <c r="T2616" t="s">
        <v>396</v>
      </c>
      <c r="U2616" t="s">
        <v>227</v>
      </c>
      <c r="V2616" t="s">
        <v>4439</v>
      </c>
      <c r="X2616" t="s">
        <v>267</v>
      </c>
      <c r="Z2616" t="s">
        <v>229</v>
      </c>
      <c r="AG2616" t="s">
        <v>253</v>
      </c>
    </row>
    <row r="2617" spans="1:35">
      <c r="A2617" t="s">
        <v>4442</v>
      </c>
      <c r="B2617">
        <v>25983835</v>
      </c>
      <c r="C2617" t="s">
        <v>4440</v>
      </c>
      <c r="D2617" t="s">
        <v>4441</v>
      </c>
      <c r="E2617" t="s">
        <v>242</v>
      </c>
      <c r="F2617">
        <v>23</v>
      </c>
      <c r="G2617" t="s">
        <v>227</v>
      </c>
      <c r="H2617">
        <v>8209</v>
      </c>
      <c r="I2617" t="s">
        <v>4400</v>
      </c>
      <c r="J2617" t="s">
        <v>4401</v>
      </c>
      <c r="K2617" t="s">
        <v>4402</v>
      </c>
      <c r="L2617">
        <v>19630504</v>
      </c>
      <c r="M2617" t="s">
        <v>4442</v>
      </c>
      <c r="N2617">
        <v>230086</v>
      </c>
      <c r="O2617" t="s">
        <v>247</v>
      </c>
      <c r="Q2617" t="s">
        <v>248</v>
      </c>
      <c r="S2617" t="s">
        <v>249</v>
      </c>
      <c r="T2617" t="s">
        <v>421</v>
      </c>
      <c r="U2617" t="s">
        <v>227</v>
      </c>
      <c r="V2617" t="s">
        <v>4443</v>
      </c>
      <c r="X2617" t="s">
        <v>267</v>
      </c>
      <c r="Z2617" t="s">
        <v>229</v>
      </c>
      <c r="AG2617" t="s">
        <v>253</v>
      </c>
    </row>
    <row r="2618" spans="1:35">
      <c r="A2618" t="s">
        <v>4446</v>
      </c>
      <c r="B2618">
        <v>5818931</v>
      </c>
      <c r="C2618" t="s">
        <v>4444</v>
      </c>
      <c r="D2618" t="s">
        <v>4445</v>
      </c>
      <c r="E2618" t="s">
        <v>242</v>
      </c>
      <c r="F2618">
        <v>23</v>
      </c>
      <c r="G2618" t="s">
        <v>227</v>
      </c>
      <c r="H2618">
        <v>8209</v>
      </c>
      <c r="I2618" t="s">
        <v>4400</v>
      </c>
      <c r="J2618" t="s">
        <v>4401</v>
      </c>
      <c r="K2618" t="s">
        <v>4402</v>
      </c>
      <c r="L2618">
        <v>19611013</v>
      </c>
      <c r="M2618" t="s">
        <v>4446</v>
      </c>
      <c r="N2618">
        <v>230086</v>
      </c>
      <c r="O2618" t="s">
        <v>247</v>
      </c>
      <c r="Q2618" t="s">
        <v>248</v>
      </c>
      <c r="S2618" t="s">
        <v>249</v>
      </c>
      <c r="T2618" t="s">
        <v>4447</v>
      </c>
      <c r="U2618" t="s">
        <v>227</v>
      </c>
      <c r="V2618" t="s">
        <v>4448</v>
      </c>
      <c r="X2618" t="s">
        <v>267</v>
      </c>
      <c r="Z2618" t="s">
        <v>229</v>
      </c>
      <c r="AG2618" t="s">
        <v>253</v>
      </c>
    </row>
    <row r="2619" spans="1:35">
      <c r="A2619" t="s">
        <v>4451</v>
      </c>
      <c r="B2619">
        <v>4460216</v>
      </c>
      <c r="C2619" t="s">
        <v>4449</v>
      </c>
      <c r="D2619" t="s">
        <v>4450</v>
      </c>
      <c r="E2619" t="s">
        <v>242</v>
      </c>
      <c r="F2619">
        <v>23</v>
      </c>
      <c r="G2619" t="s">
        <v>227</v>
      </c>
      <c r="H2619">
        <v>8209</v>
      </c>
      <c r="I2619" t="s">
        <v>4400</v>
      </c>
      <c r="J2619" t="s">
        <v>4401</v>
      </c>
      <c r="K2619" t="s">
        <v>4402</v>
      </c>
      <c r="L2619">
        <v>19401128</v>
      </c>
      <c r="M2619" t="s">
        <v>4451</v>
      </c>
      <c r="N2619">
        <v>230086</v>
      </c>
      <c r="O2619" t="s">
        <v>247</v>
      </c>
      <c r="Q2619" t="s">
        <v>248</v>
      </c>
      <c r="S2619" t="s">
        <v>249</v>
      </c>
      <c r="T2619" t="s">
        <v>4452</v>
      </c>
      <c r="U2619" t="s">
        <v>227</v>
      </c>
      <c r="V2619" t="s">
        <v>4453</v>
      </c>
      <c r="X2619" t="s">
        <v>349</v>
      </c>
      <c r="Z2619" t="s">
        <v>229</v>
      </c>
      <c r="AG2619" t="s">
        <v>253</v>
      </c>
    </row>
    <row r="2620" spans="1:35">
      <c r="A2620" t="s">
        <v>4456</v>
      </c>
      <c r="B2620">
        <v>29969136</v>
      </c>
      <c r="C2620" t="s">
        <v>4454</v>
      </c>
      <c r="D2620" t="s">
        <v>4455</v>
      </c>
      <c r="E2620" t="s">
        <v>242</v>
      </c>
      <c r="F2620">
        <v>23</v>
      </c>
      <c r="G2620" t="s">
        <v>227</v>
      </c>
      <c r="H2620">
        <v>8209</v>
      </c>
      <c r="I2620" t="s">
        <v>4400</v>
      </c>
      <c r="J2620" t="s">
        <v>4401</v>
      </c>
      <c r="K2620" t="s">
        <v>4402</v>
      </c>
      <c r="L2620">
        <v>19880404</v>
      </c>
      <c r="M2620" t="s">
        <v>4456</v>
      </c>
      <c r="N2620">
        <v>230086</v>
      </c>
      <c r="Q2620" t="s">
        <v>248</v>
      </c>
      <c r="S2620" t="s">
        <v>249</v>
      </c>
      <c r="T2620" t="s">
        <v>4457</v>
      </c>
      <c r="U2620" t="s">
        <v>227</v>
      </c>
      <c r="V2620" t="s">
        <v>4458</v>
      </c>
      <c r="W2620" t="s">
        <v>4459</v>
      </c>
      <c r="X2620" t="s">
        <v>267</v>
      </c>
      <c r="Z2620" t="s">
        <v>229</v>
      </c>
      <c r="AA2620" t="s">
        <v>4460</v>
      </c>
      <c r="AB2620" t="s">
        <v>2056</v>
      </c>
      <c r="AD2620" t="s">
        <v>2056</v>
      </c>
      <c r="AF2620" t="s">
        <v>4461</v>
      </c>
      <c r="AG2620" t="s">
        <v>2069</v>
      </c>
      <c r="AH2620" t="s">
        <v>4462</v>
      </c>
      <c r="AI2620" t="s">
        <v>4463</v>
      </c>
    </row>
    <row r="2621" spans="1:35">
      <c r="A2621" t="s">
        <v>4466</v>
      </c>
      <c r="B2621">
        <v>29968236</v>
      </c>
      <c r="C2621" t="s">
        <v>4464</v>
      </c>
      <c r="D2621" t="s">
        <v>4465</v>
      </c>
      <c r="E2621" t="s">
        <v>242</v>
      </c>
      <c r="F2621">
        <v>23</v>
      </c>
      <c r="G2621" t="s">
        <v>227</v>
      </c>
      <c r="H2621">
        <v>8209</v>
      </c>
      <c r="I2621" t="s">
        <v>4400</v>
      </c>
      <c r="J2621" t="s">
        <v>4401</v>
      </c>
      <c r="K2621" t="s">
        <v>4402</v>
      </c>
      <c r="L2621">
        <v>19870716</v>
      </c>
      <c r="M2621" t="s">
        <v>4466</v>
      </c>
      <c r="N2621">
        <v>230086</v>
      </c>
      <c r="Q2621" t="s">
        <v>248</v>
      </c>
      <c r="S2621" t="s">
        <v>249</v>
      </c>
      <c r="T2621" t="s">
        <v>4467</v>
      </c>
      <c r="U2621" t="s">
        <v>227</v>
      </c>
      <c r="V2621" t="s">
        <v>4468</v>
      </c>
      <c r="W2621" t="s">
        <v>4469</v>
      </c>
      <c r="X2621" t="s">
        <v>267</v>
      </c>
      <c r="Z2621" t="s">
        <v>229</v>
      </c>
      <c r="AA2621" t="s">
        <v>4470</v>
      </c>
      <c r="AB2621" t="s">
        <v>4471</v>
      </c>
      <c r="AD2621" t="s">
        <v>4471</v>
      </c>
      <c r="AF2621" t="s">
        <v>4472</v>
      </c>
      <c r="AG2621" t="s">
        <v>4473</v>
      </c>
      <c r="AH2621" t="s">
        <v>4474</v>
      </c>
      <c r="AI2621" t="s">
        <v>4475</v>
      </c>
    </row>
    <row r="2622" spans="1:35">
      <c r="A2622" t="s">
        <v>4478</v>
      </c>
      <c r="B2622">
        <v>3980626</v>
      </c>
      <c r="C2622" t="s">
        <v>4476</v>
      </c>
      <c r="D2622" t="s">
        <v>4477</v>
      </c>
      <c r="E2622" t="s">
        <v>262</v>
      </c>
      <c r="F2622">
        <v>23</v>
      </c>
      <c r="G2622" t="s">
        <v>227</v>
      </c>
      <c r="H2622">
        <v>8209</v>
      </c>
      <c r="I2622" t="s">
        <v>4400</v>
      </c>
      <c r="J2622" t="s">
        <v>4401</v>
      </c>
      <c r="K2622" t="s">
        <v>4402</v>
      </c>
      <c r="L2622">
        <v>19690727</v>
      </c>
      <c r="M2622" t="s">
        <v>4478</v>
      </c>
      <c r="N2622">
        <v>230086</v>
      </c>
      <c r="Q2622" t="s">
        <v>248</v>
      </c>
      <c r="S2622" t="s">
        <v>249</v>
      </c>
      <c r="T2622" t="s">
        <v>2046</v>
      </c>
      <c r="U2622" t="s">
        <v>227</v>
      </c>
      <c r="V2622" t="s">
        <v>4479</v>
      </c>
      <c r="X2622" t="s">
        <v>267</v>
      </c>
      <c r="Z2622" t="s">
        <v>229</v>
      </c>
      <c r="AG2622" t="s">
        <v>253</v>
      </c>
    </row>
    <row r="2623" spans="1:35">
      <c r="A2623" t="s">
        <v>4482</v>
      </c>
      <c r="B2623">
        <v>3614418</v>
      </c>
      <c r="C2623" t="s">
        <v>4480</v>
      </c>
      <c r="D2623" t="s">
        <v>4481</v>
      </c>
      <c r="E2623" t="s">
        <v>242</v>
      </c>
      <c r="F2623">
        <v>23</v>
      </c>
      <c r="G2623" t="s">
        <v>227</v>
      </c>
      <c r="H2623">
        <v>8209</v>
      </c>
      <c r="I2623" t="s">
        <v>4400</v>
      </c>
      <c r="J2623" t="s">
        <v>4401</v>
      </c>
      <c r="K2623" t="s">
        <v>4402</v>
      </c>
      <c r="L2623">
        <v>19481206</v>
      </c>
      <c r="M2623" t="s">
        <v>4482</v>
      </c>
      <c r="N2623">
        <v>230086</v>
      </c>
      <c r="O2623" t="s">
        <v>247</v>
      </c>
      <c r="Q2623" t="s">
        <v>248</v>
      </c>
      <c r="S2623" t="s">
        <v>249</v>
      </c>
      <c r="T2623" t="s">
        <v>4483</v>
      </c>
      <c r="U2623" t="s">
        <v>227</v>
      </c>
      <c r="V2623" t="s">
        <v>4484</v>
      </c>
      <c r="X2623" t="s">
        <v>343</v>
      </c>
      <c r="Y2623" t="s">
        <v>4485</v>
      </c>
      <c r="Z2623" t="s">
        <v>680</v>
      </c>
      <c r="AG2623" t="s">
        <v>253</v>
      </c>
    </row>
    <row r="2624" spans="1:35">
      <c r="A2624" t="s">
        <v>4488</v>
      </c>
      <c r="B2624">
        <v>4462218</v>
      </c>
      <c r="C2624" t="s">
        <v>4486</v>
      </c>
      <c r="D2624" t="s">
        <v>4487</v>
      </c>
      <c r="E2624" t="s">
        <v>242</v>
      </c>
      <c r="F2624">
        <v>23</v>
      </c>
      <c r="G2624" t="s">
        <v>227</v>
      </c>
      <c r="H2624">
        <v>8209</v>
      </c>
      <c r="I2624" t="s">
        <v>4400</v>
      </c>
      <c r="J2624" t="s">
        <v>4401</v>
      </c>
      <c r="K2624" t="s">
        <v>4402</v>
      </c>
      <c r="L2624">
        <v>19600718</v>
      </c>
      <c r="M2624" t="s">
        <v>4488</v>
      </c>
      <c r="N2624">
        <v>230086</v>
      </c>
      <c r="O2624" t="s">
        <v>247</v>
      </c>
      <c r="Q2624" t="s">
        <v>248</v>
      </c>
      <c r="S2624" t="s">
        <v>249</v>
      </c>
      <c r="T2624" t="s">
        <v>4489</v>
      </c>
      <c r="U2624" t="s">
        <v>227</v>
      </c>
      <c r="V2624" t="s">
        <v>4490</v>
      </c>
      <c r="X2624" t="s">
        <v>349</v>
      </c>
      <c r="Z2624" t="s">
        <v>229</v>
      </c>
      <c r="AG2624" t="s">
        <v>253</v>
      </c>
    </row>
    <row r="2625" spans="1:33">
      <c r="A2625" t="s">
        <v>4493</v>
      </c>
      <c r="B2625">
        <v>83493734</v>
      </c>
      <c r="C2625" t="s">
        <v>4491</v>
      </c>
      <c r="D2625" t="s">
        <v>4492</v>
      </c>
      <c r="E2625" t="s">
        <v>262</v>
      </c>
      <c r="F2625">
        <v>23</v>
      </c>
      <c r="G2625" t="s">
        <v>227</v>
      </c>
      <c r="H2625">
        <v>8209</v>
      </c>
      <c r="I2625" t="s">
        <v>4400</v>
      </c>
      <c r="J2625" t="s">
        <v>4401</v>
      </c>
      <c r="K2625" t="s">
        <v>4402</v>
      </c>
      <c r="L2625">
        <v>19780801</v>
      </c>
      <c r="M2625" t="s">
        <v>4493</v>
      </c>
      <c r="N2625">
        <v>230086</v>
      </c>
      <c r="Q2625" t="s">
        <v>248</v>
      </c>
      <c r="S2625" t="s">
        <v>249</v>
      </c>
      <c r="T2625" t="s">
        <v>4494</v>
      </c>
      <c r="U2625" t="s">
        <v>227</v>
      </c>
      <c r="V2625" t="s">
        <v>4495</v>
      </c>
      <c r="W2625" t="s">
        <v>4496</v>
      </c>
      <c r="X2625" t="s">
        <v>267</v>
      </c>
      <c r="Z2625" t="s">
        <v>229</v>
      </c>
      <c r="AB2625" t="s">
        <v>227</v>
      </c>
      <c r="AD2625" t="s">
        <v>227</v>
      </c>
      <c r="AG2625" t="s">
        <v>253</v>
      </c>
    </row>
    <row r="2626" spans="1:33">
      <c r="A2626" t="s">
        <v>4499</v>
      </c>
      <c r="B2626">
        <v>46765129</v>
      </c>
      <c r="C2626" t="s">
        <v>4497</v>
      </c>
      <c r="D2626" t="s">
        <v>4498</v>
      </c>
      <c r="E2626" t="s">
        <v>242</v>
      </c>
      <c r="F2626">
        <v>23</v>
      </c>
      <c r="G2626" t="s">
        <v>227</v>
      </c>
      <c r="H2626">
        <v>8209</v>
      </c>
      <c r="I2626" t="s">
        <v>4400</v>
      </c>
      <c r="J2626" t="s">
        <v>4401</v>
      </c>
      <c r="K2626" t="s">
        <v>4402</v>
      </c>
      <c r="L2626">
        <v>19821022</v>
      </c>
      <c r="M2626" t="s">
        <v>4499</v>
      </c>
      <c r="N2626">
        <v>230086</v>
      </c>
      <c r="Q2626" t="s">
        <v>248</v>
      </c>
      <c r="S2626" t="s">
        <v>249</v>
      </c>
      <c r="T2626" t="s">
        <v>4489</v>
      </c>
      <c r="U2626" t="s">
        <v>227</v>
      </c>
      <c r="V2626" t="s">
        <v>4500</v>
      </c>
      <c r="X2626" t="s">
        <v>267</v>
      </c>
      <c r="Z2626" t="s">
        <v>229</v>
      </c>
      <c r="AB2626" t="s">
        <v>227</v>
      </c>
      <c r="AD2626" t="s">
        <v>227</v>
      </c>
      <c r="AG2626" t="s">
        <v>253</v>
      </c>
    </row>
    <row r="2627" spans="1:33">
      <c r="A2627" t="s">
        <v>4503</v>
      </c>
      <c r="B2627">
        <v>96704531</v>
      </c>
      <c r="C2627" t="s">
        <v>4501</v>
      </c>
      <c r="D2627" t="s">
        <v>4502</v>
      </c>
      <c r="E2627" t="s">
        <v>242</v>
      </c>
      <c r="F2627">
        <v>23</v>
      </c>
      <c r="G2627" t="s">
        <v>227</v>
      </c>
      <c r="H2627">
        <v>8209</v>
      </c>
      <c r="I2627" t="s">
        <v>4400</v>
      </c>
      <c r="J2627" t="s">
        <v>4401</v>
      </c>
      <c r="K2627" t="s">
        <v>4402</v>
      </c>
      <c r="L2627">
        <v>19541012</v>
      </c>
      <c r="M2627" t="s">
        <v>4503</v>
      </c>
      <c r="N2627">
        <v>230086</v>
      </c>
      <c r="O2627" t="s">
        <v>247</v>
      </c>
      <c r="Q2627" t="s">
        <v>248</v>
      </c>
      <c r="S2627" t="s">
        <v>249</v>
      </c>
      <c r="T2627" t="s">
        <v>4504</v>
      </c>
      <c r="U2627" t="s">
        <v>227</v>
      </c>
      <c r="V2627" t="s">
        <v>4505</v>
      </c>
      <c r="X2627" t="s">
        <v>267</v>
      </c>
      <c r="Z2627" t="s">
        <v>229</v>
      </c>
      <c r="AB2627" t="s">
        <v>227</v>
      </c>
      <c r="AD2627" t="s">
        <v>227</v>
      </c>
      <c r="AG2627" t="s">
        <v>253</v>
      </c>
    </row>
    <row r="2628" spans="1:33">
      <c r="A2628" t="s">
        <v>4508</v>
      </c>
      <c r="B2628">
        <v>68675436</v>
      </c>
      <c r="C2628" t="s">
        <v>4506</v>
      </c>
      <c r="D2628" t="s">
        <v>4507</v>
      </c>
      <c r="E2628" t="s">
        <v>262</v>
      </c>
      <c r="F2628">
        <v>23</v>
      </c>
      <c r="G2628" t="s">
        <v>227</v>
      </c>
      <c r="H2628">
        <v>8209</v>
      </c>
      <c r="I2628" t="s">
        <v>4400</v>
      </c>
      <c r="J2628" t="s">
        <v>4401</v>
      </c>
      <c r="K2628" t="s">
        <v>4402</v>
      </c>
      <c r="L2628">
        <v>19770503</v>
      </c>
      <c r="M2628" t="s">
        <v>4508</v>
      </c>
      <c r="N2628">
        <v>230086</v>
      </c>
      <c r="O2628" t="s">
        <v>247</v>
      </c>
      <c r="Q2628" t="s">
        <v>248</v>
      </c>
      <c r="S2628" t="s">
        <v>249</v>
      </c>
      <c r="T2628" t="s">
        <v>616</v>
      </c>
      <c r="U2628" t="s">
        <v>227</v>
      </c>
      <c r="V2628" t="s">
        <v>4509</v>
      </c>
      <c r="X2628" t="s">
        <v>267</v>
      </c>
      <c r="Z2628" t="s">
        <v>229</v>
      </c>
      <c r="AG2628" t="s">
        <v>253</v>
      </c>
    </row>
    <row r="2629" spans="1:33">
      <c r="A2629" t="s">
        <v>4512</v>
      </c>
      <c r="B2629">
        <v>83493835</v>
      </c>
      <c r="C2629" t="s">
        <v>4510</v>
      </c>
      <c r="D2629" t="s">
        <v>4511</v>
      </c>
      <c r="E2629" t="s">
        <v>242</v>
      </c>
      <c r="F2629">
        <v>23</v>
      </c>
      <c r="G2629" t="s">
        <v>227</v>
      </c>
      <c r="H2629">
        <v>8209</v>
      </c>
      <c r="I2629" t="s">
        <v>4400</v>
      </c>
      <c r="J2629" t="s">
        <v>4401</v>
      </c>
      <c r="K2629" t="s">
        <v>4402</v>
      </c>
      <c r="L2629">
        <v>19840729</v>
      </c>
      <c r="M2629" t="s">
        <v>4512</v>
      </c>
      <c r="N2629">
        <v>230086</v>
      </c>
      <c r="Q2629" t="s">
        <v>248</v>
      </c>
      <c r="S2629" t="s">
        <v>249</v>
      </c>
      <c r="T2629" t="s">
        <v>4513</v>
      </c>
      <c r="U2629" t="s">
        <v>227</v>
      </c>
      <c r="V2629" t="s">
        <v>4514</v>
      </c>
      <c r="X2629" t="s">
        <v>228</v>
      </c>
      <c r="Z2629" t="s">
        <v>229</v>
      </c>
      <c r="AB2629" t="s">
        <v>227</v>
      </c>
      <c r="AD2629" t="s">
        <v>227</v>
      </c>
      <c r="AG2629" t="s">
        <v>253</v>
      </c>
    </row>
    <row r="2630" spans="1:33">
      <c r="A2630" t="s">
        <v>4517</v>
      </c>
      <c r="B2630">
        <v>4275523</v>
      </c>
      <c r="C2630" t="s">
        <v>4515</v>
      </c>
      <c r="D2630" t="s">
        <v>4516</v>
      </c>
      <c r="E2630" t="s">
        <v>242</v>
      </c>
      <c r="F2630">
        <v>23</v>
      </c>
      <c r="G2630" t="s">
        <v>227</v>
      </c>
      <c r="H2630">
        <v>8209</v>
      </c>
      <c r="I2630" t="s">
        <v>4400</v>
      </c>
      <c r="J2630" t="s">
        <v>4401</v>
      </c>
      <c r="K2630" t="s">
        <v>4402</v>
      </c>
      <c r="L2630">
        <v>19600930</v>
      </c>
      <c r="M2630" t="s">
        <v>4517</v>
      </c>
      <c r="N2630">
        <v>230086</v>
      </c>
      <c r="O2630" t="s">
        <v>247</v>
      </c>
      <c r="Q2630" t="s">
        <v>248</v>
      </c>
      <c r="S2630" t="s">
        <v>249</v>
      </c>
      <c r="T2630" t="s">
        <v>4518</v>
      </c>
      <c r="U2630" t="s">
        <v>227</v>
      </c>
      <c r="V2630" t="s">
        <v>4519</v>
      </c>
      <c r="X2630" t="s">
        <v>267</v>
      </c>
      <c r="Z2630" t="s">
        <v>229</v>
      </c>
      <c r="AG2630" t="s">
        <v>253</v>
      </c>
    </row>
    <row r="2631" spans="1:33">
      <c r="A2631" t="s">
        <v>4522</v>
      </c>
      <c r="B2631">
        <v>83493431</v>
      </c>
      <c r="C2631" t="s">
        <v>4520</v>
      </c>
      <c r="D2631" t="s">
        <v>4521</v>
      </c>
      <c r="E2631" t="s">
        <v>242</v>
      </c>
      <c r="F2631">
        <v>23</v>
      </c>
      <c r="G2631" t="s">
        <v>227</v>
      </c>
      <c r="H2631">
        <v>8209</v>
      </c>
      <c r="I2631" t="s">
        <v>4400</v>
      </c>
      <c r="J2631" t="s">
        <v>4401</v>
      </c>
      <c r="K2631" t="s">
        <v>4402</v>
      </c>
      <c r="L2631">
        <v>19850809</v>
      </c>
      <c r="M2631" t="s">
        <v>4522</v>
      </c>
      <c r="N2631">
        <v>230086</v>
      </c>
      <c r="Q2631" t="s">
        <v>248</v>
      </c>
      <c r="S2631" t="s">
        <v>249</v>
      </c>
      <c r="T2631" t="s">
        <v>4523</v>
      </c>
      <c r="U2631" t="s">
        <v>227</v>
      </c>
      <c r="V2631" t="s">
        <v>4524</v>
      </c>
      <c r="W2631" t="s">
        <v>4525</v>
      </c>
      <c r="X2631" t="s">
        <v>228</v>
      </c>
      <c r="Z2631" t="s">
        <v>229</v>
      </c>
      <c r="AB2631" t="s">
        <v>560</v>
      </c>
      <c r="AD2631" t="s">
        <v>560</v>
      </c>
      <c r="AG2631" t="s">
        <v>253</v>
      </c>
    </row>
    <row r="2632" spans="1:33">
      <c r="A2632" t="s">
        <v>4528</v>
      </c>
      <c r="B2632">
        <v>72065626</v>
      </c>
      <c r="C2632" t="s">
        <v>4526</v>
      </c>
      <c r="D2632" t="s">
        <v>4527</v>
      </c>
      <c r="E2632" t="s">
        <v>242</v>
      </c>
      <c r="F2632">
        <v>23</v>
      </c>
      <c r="G2632" t="s">
        <v>227</v>
      </c>
      <c r="H2632">
        <v>8209</v>
      </c>
      <c r="I2632" t="s">
        <v>4400</v>
      </c>
      <c r="J2632" t="s">
        <v>4401</v>
      </c>
      <c r="K2632" t="s">
        <v>4402</v>
      </c>
      <c r="L2632">
        <v>19920803</v>
      </c>
      <c r="M2632" t="s">
        <v>4528</v>
      </c>
      <c r="N2632">
        <v>230086</v>
      </c>
      <c r="Q2632" t="s">
        <v>248</v>
      </c>
      <c r="S2632" t="s">
        <v>249</v>
      </c>
      <c r="T2632" t="s">
        <v>1587</v>
      </c>
      <c r="U2632" t="s">
        <v>227</v>
      </c>
      <c r="V2632" t="s">
        <v>4529</v>
      </c>
      <c r="X2632" t="s">
        <v>267</v>
      </c>
      <c r="Z2632" t="s">
        <v>229</v>
      </c>
      <c r="AB2632" t="s">
        <v>227</v>
      </c>
      <c r="AC2632" t="s">
        <v>4530</v>
      </c>
      <c r="AD2632" t="s">
        <v>227</v>
      </c>
      <c r="AG2632" t="s">
        <v>253</v>
      </c>
    </row>
    <row r="2633" spans="1:33">
      <c r="A2633" t="s">
        <v>4533</v>
      </c>
      <c r="B2633">
        <v>37112014</v>
      </c>
      <c r="C2633" t="s">
        <v>4531</v>
      </c>
      <c r="D2633" t="s">
        <v>4532</v>
      </c>
      <c r="E2633" t="s">
        <v>242</v>
      </c>
      <c r="F2633">
        <v>23</v>
      </c>
      <c r="G2633" t="s">
        <v>227</v>
      </c>
      <c r="H2633">
        <v>8209</v>
      </c>
      <c r="I2633" t="s">
        <v>4400</v>
      </c>
      <c r="J2633" t="s">
        <v>4401</v>
      </c>
      <c r="K2633" t="s">
        <v>4402</v>
      </c>
      <c r="L2633">
        <v>19770605</v>
      </c>
      <c r="M2633" t="s">
        <v>4533</v>
      </c>
      <c r="N2633">
        <v>230086</v>
      </c>
      <c r="Q2633" t="s">
        <v>248</v>
      </c>
      <c r="S2633" t="s">
        <v>249</v>
      </c>
      <c r="T2633" t="s">
        <v>4534</v>
      </c>
      <c r="U2633" t="s">
        <v>227</v>
      </c>
      <c r="V2633" t="s">
        <v>4535</v>
      </c>
      <c r="W2633" t="s">
        <v>4536</v>
      </c>
      <c r="X2633" t="s">
        <v>267</v>
      </c>
      <c r="Z2633" t="s">
        <v>229</v>
      </c>
      <c r="AB2633" t="s">
        <v>2573</v>
      </c>
      <c r="AD2633" t="s">
        <v>2573</v>
      </c>
      <c r="AG2633" t="s">
        <v>253</v>
      </c>
    </row>
    <row r="2634" spans="1:33">
      <c r="A2634" t="s">
        <v>4539</v>
      </c>
      <c r="B2634">
        <v>4289629</v>
      </c>
      <c r="C2634" t="s">
        <v>4537</v>
      </c>
      <c r="D2634" t="s">
        <v>4538</v>
      </c>
      <c r="E2634" t="s">
        <v>242</v>
      </c>
      <c r="F2634">
        <v>23</v>
      </c>
      <c r="G2634" t="s">
        <v>227</v>
      </c>
      <c r="H2634">
        <v>8209</v>
      </c>
      <c r="I2634" t="s">
        <v>4400</v>
      </c>
      <c r="J2634" t="s">
        <v>4401</v>
      </c>
      <c r="K2634" t="s">
        <v>4402</v>
      </c>
      <c r="L2634">
        <v>19580807</v>
      </c>
      <c r="M2634" t="s">
        <v>4539</v>
      </c>
      <c r="N2634">
        <v>230086</v>
      </c>
      <c r="O2634" t="s">
        <v>247</v>
      </c>
      <c r="Q2634" t="s">
        <v>248</v>
      </c>
      <c r="S2634" t="s">
        <v>249</v>
      </c>
      <c r="T2634" t="s">
        <v>3421</v>
      </c>
      <c r="U2634" t="s">
        <v>227</v>
      </c>
      <c r="V2634" t="s">
        <v>4540</v>
      </c>
      <c r="X2634" t="s">
        <v>267</v>
      </c>
      <c r="Z2634" t="s">
        <v>229</v>
      </c>
      <c r="AG2634" t="s">
        <v>253</v>
      </c>
    </row>
    <row r="2635" spans="1:33">
      <c r="A2635" t="s">
        <v>4543</v>
      </c>
      <c r="B2635">
        <v>4462824</v>
      </c>
      <c r="C2635" t="s">
        <v>4541</v>
      </c>
      <c r="D2635" t="s">
        <v>4542</v>
      </c>
      <c r="E2635" t="s">
        <v>242</v>
      </c>
      <c r="F2635">
        <v>23</v>
      </c>
      <c r="G2635" t="s">
        <v>227</v>
      </c>
      <c r="H2635">
        <v>8209</v>
      </c>
      <c r="I2635" t="s">
        <v>4400</v>
      </c>
      <c r="J2635" t="s">
        <v>4401</v>
      </c>
      <c r="K2635" t="s">
        <v>4402</v>
      </c>
      <c r="L2635">
        <v>19700320</v>
      </c>
      <c r="M2635" t="s">
        <v>4543</v>
      </c>
      <c r="N2635">
        <v>230086</v>
      </c>
      <c r="Q2635" t="s">
        <v>248</v>
      </c>
      <c r="S2635" t="s">
        <v>249</v>
      </c>
      <c r="T2635" t="s">
        <v>4544</v>
      </c>
      <c r="U2635" t="s">
        <v>227</v>
      </c>
      <c r="V2635" t="s">
        <v>4545</v>
      </c>
      <c r="X2635" t="s">
        <v>349</v>
      </c>
      <c r="Z2635" t="s">
        <v>229</v>
      </c>
      <c r="AG2635" t="s">
        <v>253</v>
      </c>
    </row>
    <row r="2636" spans="1:33">
      <c r="A2636" t="s">
        <v>4548</v>
      </c>
      <c r="B2636">
        <v>46766433</v>
      </c>
      <c r="C2636" t="s">
        <v>4546</v>
      </c>
      <c r="D2636" t="s">
        <v>4547</v>
      </c>
      <c r="E2636" t="s">
        <v>242</v>
      </c>
      <c r="F2636">
        <v>23</v>
      </c>
      <c r="G2636" t="s">
        <v>227</v>
      </c>
      <c r="H2636">
        <v>8209</v>
      </c>
      <c r="I2636" t="s">
        <v>4400</v>
      </c>
      <c r="J2636" t="s">
        <v>4401</v>
      </c>
      <c r="K2636" t="s">
        <v>4402</v>
      </c>
      <c r="L2636">
        <v>19860707</v>
      </c>
      <c r="M2636" t="s">
        <v>4548</v>
      </c>
      <c r="N2636">
        <v>230086</v>
      </c>
      <c r="Q2636" t="s">
        <v>248</v>
      </c>
      <c r="S2636" t="s">
        <v>249</v>
      </c>
      <c r="T2636" t="s">
        <v>4447</v>
      </c>
      <c r="U2636" t="s">
        <v>227</v>
      </c>
      <c r="V2636" t="s">
        <v>4549</v>
      </c>
      <c r="W2636" t="s">
        <v>4550</v>
      </c>
      <c r="X2636" t="s">
        <v>267</v>
      </c>
      <c r="Z2636" t="s">
        <v>229</v>
      </c>
      <c r="AB2636" t="s">
        <v>227</v>
      </c>
      <c r="AD2636" t="s">
        <v>227</v>
      </c>
      <c r="AG2636" t="s">
        <v>253</v>
      </c>
    </row>
    <row r="2637" spans="1:33">
      <c r="A2637" t="s">
        <v>4553</v>
      </c>
      <c r="B2637">
        <v>3982830</v>
      </c>
      <c r="C2637" t="s">
        <v>4551</v>
      </c>
      <c r="D2637" t="s">
        <v>4552</v>
      </c>
      <c r="E2637" t="s">
        <v>242</v>
      </c>
      <c r="F2637">
        <v>23</v>
      </c>
      <c r="G2637" t="s">
        <v>227</v>
      </c>
      <c r="H2637">
        <v>8209</v>
      </c>
      <c r="I2637" t="s">
        <v>4400</v>
      </c>
      <c r="J2637" t="s">
        <v>4401</v>
      </c>
      <c r="K2637" t="s">
        <v>4402</v>
      </c>
      <c r="L2637">
        <v>19810508</v>
      </c>
      <c r="M2637" t="s">
        <v>4553</v>
      </c>
      <c r="N2637">
        <v>230086</v>
      </c>
      <c r="O2637" t="s">
        <v>247</v>
      </c>
      <c r="Q2637" t="s">
        <v>248</v>
      </c>
      <c r="S2637" t="s">
        <v>249</v>
      </c>
      <c r="T2637" t="s">
        <v>4554</v>
      </c>
      <c r="U2637" t="s">
        <v>227</v>
      </c>
      <c r="V2637" t="s">
        <v>4555</v>
      </c>
      <c r="X2637" t="s">
        <v>267</v>
      </c>
      <c r="Z2637" t="s">
        <v>229</v>
      </c>
      <c r="AG2637" t="s">
        <v>253</v>
      </c>
    </row>
    <row r="2638" spans="1:33">
      <c r="A2638" t="s">
        <v>4558</v>
      </c>
      <c r="B2638">
        <v>3981526</v>
      </c>
      <c r="C2638" t="s">
        <v>4556</v>
      </c>
      <c r="D2638" t="s">
        <v>4557</v>
      </c>
      <c r="E2638" t="s">
        <v>242</v>
      </c>
      <c r="F2638">
        <v>23</v>
      </c>
      <c r="G2638" t="s">
        <v>227</v>
      </c>
      <c r="H2638">
        <v>8209</v>
      </c>
      <c r="I2638" t="s">
        <v>4400</v>
      </c>
      <c r="J2638" t="s">
        <v>4401</v>
      </c>
      <c r="K2638" t="s">
        <v>4402</v>
      </c>
      <c r="L2638">
        <v>19730304</v>
      </c>
      <c r="M2638" t="s">
        <v>4558</v>
      </c>
      <c r="N2638">
        <v>230086</v>
      </c>
      <c r="O2638" t="s">
        <v>247</v>
      </c>
      <c r="Q2638" t="s">
        <v>248</v>
      </c>
      <c r="S2638" t="s">
        <v>249</v>
      </c>
      <c r="T2638" t="s">
        <v>1363</v>
      </c>
      <c r="U2638" t="s">
        <v>227</v>
      </c>
      <c r="V2638" t="s">
        <v>4559</v>
      </c>
      <c r="X2638" t="s">
        <v>267</v>
      </c>
      <c r="Z2638" t="s">
        <v>229</v>
      </c>
      <c r="AG2638" t="s">
        <v>253</v>
      </c>
    </row>
    <row r="2639" spans="1:33">
      <c r="A2639" t="s">
        <v>4562</v>
      </c>
      <c r="B2639">
        <v>46765937</v>
      </c>
      <c r="C2639" t="s">
        <v>4560</v>
      </c>
      <c r="D2639" t="s">
        <v>4561</v>
      </c>
      <c r="E2639" t="s">
        <v>242</v>
      </c>
      <c r="F2639">
        <v>23</v>
      </c>
      <c r="G2639" t="s">
        <v>227</v>
      </c>
      <c r="H2639">
        <v>8209</v>
      </c>
      <c r="I2639" t="s">
        <v>4400</v>
      </c>
      <c r="J2639" t="s">
        <v>4401</v>
      </c>
      <c r="K2639" t="s">
        <v>4402</v>
      </c>
      <c r="L2639">
        <v>19891127</v>
      </c>
      <c r="M2639" t="s">
        <v>4562</v>
      </c>
      <c r="N2639">
        <v>230086</v>
      </c>
      <c r="Q2639" t="s">
        <v>248</v>
      </c>
      <c r="S2639" t="s">
        <v>249</v>
      </c>
      <c r="T2639" t="s">
        <v>1464</v>
      </c>
      <c r="U2639" t="s">
        <v>227</v>
      </c>
      <c r="V2639" t="s">
        <v>4563</v>
      </c>
      <c r="X2639" t="s">
        <v>267</v>
      </c>
      <c r="Z2639" t="s">
        <v>229</v>
      </c>
      <c r="AB2639" t="s">
        <v>227</v>
      </c>
      <c r="AD2639" t="s">
        <v>227</v>
      </c>
      <c r="AG2639" t="s">
        <v>253</v>
      </c>
    </row>
    <row r="2640" spans="1:33">
      <c r="A2640" t="s">
        <v>4566</v>
      </c>
      <c r="B2640">
        <v>5132718</v>
      </c>
      <c r="C2640" t="s">
        <v>4564</v>
      </c>
      <c r="D2640" t="s">
        <v>4565</v>
      </c>
      <c r="E2640" t="s">
        <v>242</v>
      </c>
      <c r="F2640">
        <v>23</v>
      </c>
      <c r="G2640" t="s">
        <v>227</v>
      </c>
      <c r="H2640">
        <v>8209</v>
      </c>
      <c r="I2640" t="s">
        <v>4400</v>
      </c>
      <c r="J2640" t="s">
        <v>4401</v>
      </c>
      <c r="K2640" t="s">
        <v>4402</v>
      </c>
      <c r="L2640">
        <v>19851207</v>
      </c>
      <c r="M2640" t="s">
        <v>4566</v>
      </c>
      <c r="N2640">
        <v>230086</v>
      </c>
      <c r="Q2640" t="s">
        <v>248</v>
      </c>
      <c r="S2640" t="s">
        <v>249</v>
      </c>
      <c r="T2640" t="s">
        <v>4373</v>
      </c>
      <c r="U2640" t="s">
        <v>227</v>
      </c>
      <c r="V2640" t="s">
        <v>4567</v>
      </c>
      <c r="W2640" t="s">
        <v>4568</v>
      </c>
      <c r="X2640" t="s">
        <v>267</v>
      </c>
      <c r="Z2640" t="s">
        <v>229</v>
      </c>
      <c r="AB2640" t="s">
        <v>227</v>
      </c>
      <c r="AD2640" t="s">
        <v>227</v>
      </c>
      <c r="AG2640" t="s">
        <v>253</v>
      </c>
    </row>
    <row r="2641" spans="1:33">
      <c r="A2641" t="s">
        <v>4571</v>
      </c>
      <c r="B2641">
        <v>4460115</v>
      </c>
      <c r="C2641" t="s">
        <v>4569</v>
      </c>
      <c r="D2641" t="s">
        <v>4570</v>
      </c>
      <c r="E2641" t="s">
        <v>242</v>
      </c>
      <c r="F2641">
        <v>23</v>
      </c>
      <c r="G2641" t="s">
        <v>227</v>
      </c>
      <c r="H2641">
        <v>8209</v>
      </c>
      <c r="I2641" t="s">
        <v>4400</v>
      </c>
      <c r="J2641" t="s">
        <v>4401</v>
      </c>
      <c r="K2641" t="s">
        <v>4402</v>
      </c>
      <c r="L2641">
        <v>19620319</v>
      </c>
      <c r="M2641" t="s">
        <v>4571</v>
      </c>
      <c r="N2641">
        <v>230086</v>
      </c>
      <c r="O2641" t="s">
        <v>247</v>
      </c>
      <c r="Q2641" t="s">
        <v>248</v>
      </c>
      <c r="S2641" t="s">
        <v>249</v>
      </c>
      <c r="T2641" t="s">
        <v>4572</v>
      </c>
      <c r="U2641" t="s">
        <v>227</v>
      </c>
      <c r="V2641" t="s">
        <v>4573</v>
      </c>
      <c r="X2641" t="s">
        <v>349</v>
      </c>
      <c r="Z2641" t="s">
        <v>229</v>
      </c>
      <c r="AG2641" t="s">
        <v>253</v>
      </c>
    </row>
    <row r="2642" spans="1:33">
      <c r="A2642" t="s">
        <v>4576</v>
      </c>
      <c r="B2642">
        <v>4461116</v>
      </c>
      <c r="C2642" t="s">
        <v>4574</v>
      </c>
      <c r="D2642" t="s">
        <v>4575</v>
      </c>
      <c r="E2642" t="s">
        <v>242</v>
      </c>
      <c r="F2642">
        <v>23</v>
      </c>
      <c r="G2642" t="s">
        <v>227</v>
      </c>
      <c r="H2642">
        <v>8209</v>
      </c>
      <c r="I2642" t="s">
        <v>4400</v>
      </c>
      <c r="J2642" t="s">
        <v>4401</v>
      </c>
      <c r="K2642" t="s">
        <v>4402</v>
      </c>
      <c r="L2642">
        <v>19510910</v>
      </c>
      <c r="M2642" t="s">
        <v>4576</v>
      </c>
      <c r="N2642">
        <v>230086</v>
      </c>
      <c r="O2642" t="s">
        <v>247</v>
      </c>
      <c r="Q2642" t="s">
        <v>248</v>
      </c>
      <c r="S2642" t="s">
        <v>249</v>
      </c>
      <c r="T2642" t="s">
        <v>684</v>
      </c>
      <c r="U2642" t="s">
        <v>227</v>
      </c>
      <c r="V2642" t="s">
        <v>4577</v>
      </c>
      <c r="X2642" t="s">
        <v>349</v>
      </c>
      <c r="Z2642" t="s">
        <v>229</v>
      </c>
      <c r="AG2642" t="s">
        <v>253</v>
      </c>
    </row>
    <row r="2643" spans="1:33">
      <c r="A2643" t="s">
        <v>4580</v>
      </c>
      <c r="B2643">
        <v>83493532</v>
      </c>
      <c r="C2643" t="s">
        <v>4578</v>
      </c>
      <c r="D2643" t="s">
        <v>4579</v>
      </c>
      <c r="E2643" t="s">
        <v>242</v>
      </c>
      <c r="F2643">
        <v>23</v>
      </c>
      <c r="G2643" t="s">
        <v>227</v>
      </c>
      <c r="H2643">
        <v>8209</v>
      </c>
      <c r="I2643" t="s">
        <v>4400</v>
      </c>
      <c r="J2643" t="s">
        <v>4401</v>
      </c>
      <c r="K2643" t="s">
        <v>4402</v>
      </c>
      <c r="L2643">
        <v>19860215</v>
      </c>
      <c r="M2643" t="s">
        <v>4580</v>
      </c>
      <c r="N2643">
        <v>230086</v>
      </c>
      <c r="Q2643" t="s">
        <v>248</v>
      </c>
      <c r="S2643" t="s">
        <v>249</v>
      </c>
      <c r="T2643" t="s">
        <v>4581</v>
      </c>
      <c r="U2643" t="s">
        <v>227</v>
      </c>
      <c r="V2643" t="s">
        <v>4582</v>
      </c>
      <c r="W2643" t="s">
        <v>4583</v>
      </c>
      <c r="X2643" t="s">
        <v>267</v>
      </c>
      <c r="Z2643" t="s">
        <v>229</v>
      </c>
      <c r="AB2643" t="s">
        <v>4212</v>
      </c>
      <c r="AD2643" t="s">
        <v>4212</v>
      </c>
      <c r="AG2643" t="s">
        <v>253</v>
      </c>
    </row>
    <row r="2644" spans="1:33">
      <c r="A2644" t="s">
        <v>4586</v>
      </c>
      <c r="B2644">
        <v>3984327</v>
      </c>
      <c r="C2644" t="s">
        <v>4584</v>
      </c>
      <c r="D2644" t="s">
        <v>4585</v>
      </c>
      <c r="E2644" t="s">
        <v>262</v>
      </c>
      <c r="F2644">
        <v>23</v>
      </c>
      <c r="G2644" t="s">
        <v>227</v>
      </c>
      <c r="H2644">
        <v>8209</v>
      </c>
      <c r="I2644" t="s">
        <v>4400</v>
      </c>
      <c r="J2644" t="s">
        <v>4401</v>
      </c>
      <c r="K2644" t="s">
        <v>4402</v>
      </c>
      <c r="L2644">
        <v>19750925</v>
      </c>
      <c r="M2644" t="s">
        <v>4586</v>
      </c>
      <c r="N2644">
        <v>230086</v>
      </c>
      <c r="Q2644" t="s">
        <v>248</v>
      </c>
      <c r="S2644" t="s">
        <v>249</v>
      </c>
      <c r="T2644" t="s">
        <v>4587</v>
      </c>
      <c r="U2644" t="s">
        <v>227</v>
      </c>
      <c r="V2644" t="s">
        <v>4588</v>
      </c>
      <c r="X2644" t="s">
        <v>267</v>
      </c>
      <c r="Z2644" t="s">
        <v>229</v>
      </c>
      <c r="AG2644" t="s">
        <v>253</v>
      </c>
    </row>
    <row r="2645" spans="1:33">
      <c r="A2645" t="s">
        <v>4591</v>
      </c>
      <c r="B2645">
        <v>4461823</v>
      </c>
      <c r="C2645" t="s">
        <v>4589</v>
      </c>
      <c r="D2645" t="s">
        <v>4590</v>
      </c>
      <c r="E2645" t="s">
        <v>242</v>
      </c>
      <c r="F2645">
        <v>23</v>
      </c>
      <c r="G2645" t="s">
        <v>227</v>
      </c>
      <c r="H2645">
        <v>8209</v>
      </c>
      <c r="I2645" t="s">
        <v>4400</v>
      </c>
      <c r="J2645" t="s">
        <v>4401</v>
      </c>
      <c r="K2645" t="s">
        <v>4402</v>
      </c>
      <c r="L2645">
        <v>19561017</v>
      </c>
      <c r="M2645" t="s">
        <v>4591</v>
      </c>
      <c r="N2645">
        <v>230086</v>
      </c>
      <c r="O2645" t="s">
        <v>247</v>
      </c>
      <c r="Q2645" t="s">
        <v>248</v>
      </c>
      <c r="S2645" t="s">
        <v>249</v>
      </c>
      <c r="T2645" t="s">
        <v>4592</v>
      </c>
      <c r="U2645" t="s">
        <v>227</v>
      </c>
      <c r="V2645" t="s">
        <v>4593</v>
      </c>
      <c r="X2645" t="s">
        <v>349</v>
      </c>
      <c r="Z2645" t="s">
        <v>229</v>
      </c>
      <c r="AG2645" t="s">
        <v>253</v>
      </c>
    </row>
    <row r="2646" spans="1:33">
      <c r="A2646" t="s">
        <v>4596</v>
      </c>
      <c r="B2646">
        <v>72066223</v>
      </c>
      <c r="C2646" t="s">
        <v>4594</v>
      </c>
      <c r="D2646" t="s">
        <v>4595</v>
      </c>
      <c r="E2646" t="s">
        <v>242</v>
      </c>
      <c r="F2646">
        <v>23</v>
      </c>
      <c r="G2646" t="s">
        <v>227</v>
      </c>
      <c r="H2646">
        <v>8209</v>
      </c>
      <c r="I2646" t="s">
        <v>4400</v>
      </c>
      <c r="J2646" t="s">
        <v>4401</v>
      </c>
      <c r="K2646" t="s">
        <v>4402</v>
      </c>
      <c r="L2646">
        <v>19921026</v>
      </c>
      <c r="M2646" t="s">
        <v>4596</v>
      </c>
      <c r="N2646">
        <v>230086</v>
      </c>
      <c r="Q2646" t="s">
        <v>248</v>
      </c>
      <c r="S2646" t="s">
        <v>249</v>
      </c>
      <c r="T2646" t="s">
        <v>4597</v>
      </c>
      <c r="U2646" t="s">
        <v>227</v>
      </c>
      <c r="V2646" t="s">
        <v>4598</v>
      </c>
      <c r="X2646" t="s">
        <v>267</v>
      </c>
      <c r="Z2646" t="s">
        <v>229</v>
      </c>
      <c r="AC2646" t="s">
        <v>4530</v>
      </c>
      <c r="AG2646" t="s">
        <v>253</v>
      </c>
    </row>
    <row r="2647" spans="1:33">
      <c r="A2647" t="s">
        <v>4601</v>
      </c>
      <c r="B2647">
        <v>5125417</v>
      </c>
      <c r="C2647" t="s">
        <v>4599</v>
      </c>
      <c r="D2647" t="s">
        <v>4600</v>
      </c>
      <c r="E2647" t="s">
        <v>242</v>
      </c>
      <c r="F2647">
        <v>23</v>
      </c>
      <c r="G2647" t="s">
        <v>227</v>
      </c>
      <c r="H2647">
        <v>8209</v>
      </c>
      <c r="I2647" t="s">
        <v>4400</v>
      </c>
      <c r="J2647" t="s">
        <v>4401</v>
      </c>
      <c r="K2647" t="s">
        <v>4402</v>
      </c>
      <c r="L2647">
        <v>19740208</v>
      </c>
      <c r="M2647" t="s">
        <v>4601</v>
      </c>
      <c r="N2647">
        <v>230086</v>
      </c>
      <c r="O2647" t="s">
        <v>247</v>
      </c>
      <c r="Q2647" t="s">
        <v>248</v>
      </c>
      <c r="S2647" t="s">
        <v>249</v>
      </c>
      <c r="T2647" t="s">
        <v>850</v>
      </c>
      <c r="U2647" t="s">
        <v>227</v>
      </c>
      <c r="V2647" t="s">
        <v>4602</v>
      </c>
      <c r="X2647" t="s">
        <v>267</v>
      </c>
      <c r="Z2647" t="s">
        <v>229</v>
      </c>
      <c r="AG2647" t="s">
        <v>253</v>
      </c>
    </row>
    <row r="2648" spans="1:33">
      <c r="A2648" t="s">
        <v>4605</v>
      </c>
      <c r="B2648">
        <v>84933532</v>
      </c>
      <c r="C2648" t="s">
        <v>4603</v>
      </c>
      <c r="D2648" t="s">
        <v>4604</v>
      </c>
      <c r="E2648" t="s">
        <v>242</v>
      </c>
      <c r="F2648">
        <v>23</v>
      </c>
      <c r="G2648" t="s">
        <v>227</v>
      </c>
      <c r="H2648">
        <v>8209</v>
      </c>
      <c r="I2648" t="s">
        <v>4400</v>
      </c>
      <c r="J2648" t="s">
        <v>4401</v>
      </c>
      <c r="K2648" t="s">
        <v>4402</v>
      </c>
      <c r="L2648">
        <v>19890712</v>
      </c>
      <c r="M2648" t="s">
        <v>4605</v>
      </c>
      <c r="N2648">
        <v>230086</v>
      </c>
      <c r="Q2648" t="s">
        <v>248</v>
      </c>
      <c r="S2648" t="s">
        <v>249</v>
      </c>
      <c r="T2648" t="s">
        <v>4606</v>
      </c>
      <c r="U2648" t="s">
        <v>227</v>
      </c>
      <c r="V2648" t="s">
        <v>4607</v>
      </c>
      <c r="W2648" t="s">
        <v>4608</v>
      </c>
      <c r="X2648" t="s">
        <v>267</v>
      </c>
      <c r="Z2648" t="s">
        <v>229</v>
      </c>
      <c r="AB2648" t="s">
        <v>227</v>
      </c>
      <c r="AD2648" t="s">
        <v>227</v>
      </c>
      <c r="AG2648" t="s">
        <v>253</v>
      </c>
    </row>
    <row r="2649" spans="1:33">
      <c r="A2649" t="s">
        <v>4611</v>
      </c>
      <c r="B2649">
        <v>4462723</v>
      </c>
      <c r="C2649" t="s">
        <v>4609</v>
      </c>
      <c r="D2649" t="s">
        <v>4610</v>
      </c>
      <c r="E2649" t="s">
        <v>242</v>
      </c>
      <c r="F2649">
        <v>23</v>
      </c>
      <c r="G2649" t="s">
        <v>227</v>
      </c>
      <c r="H2649">
        <v>8209</v>
      </c>
      <c r="I2649" t="s">
        <v>4400</v>
      </c>
      <c r="J2649" t="s">
        <v>4401</v>
      </c>
      <c r="K2649" t="s">
        <v>4402</v>
      </c>
      <c r="L2649">
        <v>19630429</v>
      </c>
      <c r="M2649" t="s">
        <v>4611</v>
      </c>
      <c r="N2649">
        <v>230086</v>
      </c>
      <c r="O2649" t="s">
        <v>247</v>
      </c>
      <c r="Q2649" t="s">
        <v>248</v>
      </c>
      <c r="S2649" t="s">
        <v>249</v>
      </c>
      <c r="T2649" t="s">
        <v>4612</v>
      </c>
      <c r="U2649" t="s">
        <v>227</v>
      </c>
      <c r="V2649" t="s">
        <v>4613</v>
      </c>
      <c r="X2649" t="s">
        <v>349</v>
      </c>
      <c r="Z2649" t="s">
        <v>229</v>
      </c>
      <c r="AG2649" t="s">
        <v>253</v>
      </c>
    </row>
    <row r="2650" spans="1:33">
      <c r="A2650" t="s">
        <v>16313</v>
      </c>
      <c r="B2650">
        <v>22318117</v>
      </c>
      <c r="C2650" t="s">
        <v>16314</v>
      </c>
      <c r="D2650" t="s">
        <v>16315</v>
      </c>
      <c r="E2650" t="s">
        <v>242</v>
      </c>
      <c r="F2650">
        <v>23</v>
      </c>
      <c r="G2650" t="s">
        <v>227</v>
      </c>
      <c r="H2650">
        <v>8209</v>
      </c>
      <c r="I2650" t="s">
        <v>4400</v>
      </c>
      <c r="J2650" t="s">
        <v>4401</v>
      </c>
      <c r="K2650" t="s">
        <v>4402</v>
      </c>
      <c r="L2650">
        <v>19920123</v>
      </c>
      <c r="M2650" t="s">
        <v>16313</v>
      </c>
      <c r="N2650">
        <v>230086</v>
      </c>
      <c r="Q2650" t="s">
        <v>248</v>
      </c>
      <c r="S2650" t="s">
        <v>249</v>
      </c>
      <c r="T2650" t="s">
        <v>16316</v>
      </c>
      <c r="U2650" t="s">
        <v>227</v>
      </c>
      <c r="V2650" t="s">
        <v>16317</v>
      </c>
      <c r="X2650" t="s">
        <v>228</v>
      </c>
      <c r="Z2650" t="s">
        <v>229</v>
      </c>
      <c r="AB2650" t="s">
        <v>227</v>
      </c>
      <c r="AD2650" t="s">
        <v>227</v>
      </c>
      <c r="AG2650" t="s">
        <v>253</v>
      </c>
    </row>
    <row r="2651" spans="1:33">
      <c r="A2651" t="s">
        <v>4616</v>
      </c>
      <c r="B2651">
        <v>3977935</v>
      </c>
      <c r="C2651" t="s">
        <v>4614</v>
      </c>
      <c r="D2651" t="s">
        <v>4615</v>
      </c>
      <c r="E2651" t="s">
        <v>242</v>
      </c>
      <c r="F2651">
        <v>23</v>
      </c>
      <c r="G2651" t="s">
        <v>227</v>
      </c>
      <c r="H2651">
        <v>8209</v>
      </c>
      <c r="I2651" t="s">
        <v>4400</v>
      </c>
      <c r="J2651" t="s">
        <v>4401</v>
      </c>
      <c r="K2651" t="s">
        <v>4402</v>
      </c>
      <c r="L2651">
        <v>19490219</v>
      </c>
      <c r="M2651" t="s">
        <v>4616</v>
      </c>
      <c r="N2651">
        <v>230086</v>
      </c>
      <c r="O2651" t="s">
        <v>247</v>
      </c>
      <c r="Q2651" t="s">
        <v>248</v>
      </c>
      <c r="S2651" t="s">
        <v>249</v>
      </c>
      <c r="T2651" t="s">
        <v>4544</v>
      </c>
      <c r="U2651" t="s">
        <v>227</v>
      </c>
      <c r="V2651" t="s">
        <v>4617</v>
      </c>
      <c r="X2651" t="s">
        <v>349</v>
      </c>
      <c r="Z2651" t="s">
        <v>229</v>
      </c>
      <c r="AG2651" t="s">
        <v>253</v>
      </c>
    </row>
    <row r="2652" spans="1:33">
      <c r="A2652" t="s">
        <v>4620</v>
      </c>
      <c r="B2652">
        <v>3980121</v>
      </c>
      <c r="C2652" t="s">
        <v>4618</v>
      </c>
      <c r="D2652" t="s">
        <v>4619</v>
      </c>
      <c r="E2652" t="s">
        <v>242</v>
      </c>
      <c r="F2652">
        <v>23</v>
      </c>
      <c r="G2652" t="s">
        <v>227</v>
      </c>
      <c r="H2652">
        <v>8209</v>
      </c>
      <c r="I2652" t="s">
        <v>4400</v>
      </c>
      <c r="J2652" t="s">
        <v>4401</v>
      </c>
      <c r="K2652" t="s">
        <v>4402</v>
      </c>
      <c r="L2652">
        <v>19650619</v>
      </c>
      <c r="M2652" t="s">
        <v>4620</v>
      </c>
      <c r="N2652">
        <v>230086</v>
      </c>
      <c r="O2652" t="s">
        <v>247</v>
      </c>
      <c r="Q2652" t="s">
        <v>248</v>
      </c>
      <c r="S2652" t="s">
        <v>249</v>
      </c>
      <c r="T2652" t="s">
        <v>3018</v>
      </c>
      <c r="U2652" t="s">
        <v>227</v>
      </c>
      <c r="V2652" t="s">
        <v>4621</v>
      </c>
      <c r="X2652" t="s">
        <v>267</v>
      </c>
      <c r="Z2652" t="s">
        <v>229</v>
      </c>
      <c r="AG2652" t="s">
        <v>253</v>
      </c>
    </row>
    <row r="2653" spans="1:33">
      <c r="A2653" t="s">
        <v>4624</v>
      </c>
      <c r="B2653">
        <v>3979432</v>
      </c>
      <c r="C2653" t="s">
        <v>4622</v>
      </c>
      <c r="D2653" t="s">
        <v>4623</v>
      </c>
      <c r="E2653" t="s">
        <v>262</v>
      </c>
      <c r="F2653">
        <v>23</v>
      </c>
      <c r="G2653" t="s">
        <v>227</v>
      </c>
      <c r="H2653">
        <v>8209</v>
      </c>
      <c r="I2653" t="s">
        <v>4400</v>
      </c>
      <c r="J2653" t="s">
        <v>4401</v>
      </c>
      <c r="K2653" t="s">
        <v>4402</v>
      </c>
      <c r="L2653">
        <v>19641231</v>
      </c>
      <c r="M2653" t="s">
        <v>4624</v>
      </c>
      <c r="N2653">
        <v>230086</v>
      </c>
      <c r="Q2653" t="s">
        <v>248</v>
      </c>
      <c r="S2653" t="s">
        <v>249</v>
      </c>
      <c r="T2653" t="s">
        <v>2083</v>
      </c>
      <c r="U2653" t="s">
        <v>227</v>
      </c>
      <c r="V2653" t="s">
        <v>2084</v>
      </c>
      <c r="W2653" t="s">
        <v>4625</v>
      </c>
      <c r="X2653" t="s">
        <v>267</v>
      </c>
      <c r="Z2653" t="s">
        <v>229</v>
      </c>
      <c r="AG2653" t="s">
        <v>253</v>
      </c>
    </row>
    <row r="2654" spans="1:33">
      <c r="A2654" t="s">
        <v>4627</v>
      </c>
      <c r="B2654">
        <v>96501324</v>
      </c>
      <c r="C2654" t="s">
        <v>4626</v>
      </c>
      <c r="D2654" t="s">
        <v>3612</v>
      </c>
      <c r="E2654" t="s">
        <v>242</v>
      </c>
      <c r="F2654">
        <v>23</v>
      </c>
      <c r="G2654" t="s">
        <v>227</v>
      </c>
      <c r="H2654">
        <v>8209</v>
      </c>
      <c r="I2654" t="s">
        <v>4400</v>
      </c>
      <c r="J2654" t="s">
        <v>4401</v>
      </c>
      <c r="K2654" t="s">
        <v>4402</v>
      </c>
      <c r="L2654">
        <v>19860417</v>
      </c>
      <c r="M2654" t="s">
        <v>4627</v>
      </c>
      <c r="N2654">
        <v>230086</v>
      </c>
      <c r="Q2654" t="s">
        <v>248</v>
      </c>
      <c r="S2654" t="s">
        <v>249</v>
      </c>
      <c r="T2654" t="s">
        <v>4628</v>
      </c>
      <c r="U2654" t="s">
        <v>227</v>
      </c>
      <c r="V2654" t="s">
        <v>4629</v>
      </c>
      <c r="W2654" t="s">
        <v>4630</v>
      </c>
      <c r="X2654" t="s">
        <v>267</v>
      </c>
      <c r="Z2654" t="s">
        <v>229</v>
      </c>
      <c r="AB2654" t="s">
        <v>227</v>
      </c>
      <c r="AD2654" t="s">
        <v>227</v>
      </c>
      <c r="AG2654" t="s">
        <v>253</v>
      </c>
    </row>
    <row r="2655" spans="1:33">
      <c r="A2655" t="s">
        <v>4633</v>
      </c>
      <c r="B2655">
        <v>72456125</v>
      </c>
      <c r="C2655" t="s">
        <v>4631</v>
      </c>
      <c r="D2655" t="s">
        <v>4632</v>
      </c>
      <c r="E2655" t="s">
        <v>262</v>
      </c>
      <c r="F2655">
        <v>23</v>
      </c>
      <c r="G2655" t="s">
        <v>227</v>
      </c>
      <c r="H2655">
        <v>8209</v>
      </c>
      <c r="I2655" t="s">
        <v>4400</v>
      </c>
      <c r="J2655" t="s">
        <v>4401</v>
      </c>
      <c r="K2655" t="s">
        <v>4402</v>
      </c>
      <c r="L2655">
        <v>19911122</v>
      </c>
      <c r="M2655" t="s">
        <v>4633</v>
      </c>
      <c r="N2655">
        <v>230086</v>
      </c>
      <c r="Q2655" t="s">
        <v>248</v>
      </c>
      <c r="S2655" t="s">
        <v>249</v>
      </c>
      <c r="T2655" t="s">
        <v>1160</v>
      </c>
      <c r="U2655" t="s">
        <v>227</v>
      </c>
      <c r="V2655" t="s">
        <v>4634</v>
      </c>
      <c r="X2655" t="s">
        <v>267</v>
      </c>
      <c r="Z2655" t="s">
        <v>229</v>
      </c>
      <c r="AB2655" t="s">
        <v>227</v>
      </c>
      <c r="AC2655" t="s">
        <v>4530</v>
      </c>
      <c r="AD2655" t="s">
        <v>227</v>
      </c>
      <c r="AG2655" t="s">
        <v>253</v>
      </c>
    </row>
    <row r="2656" spans="1:33">
      <c r="A2656" t="s">
        <v>4637</v>
      </c>
      <c r="B2656">
        <v>69162933</v>
      </c>
      <c r="C2656" t="s">
        <v>4635</v>
      </c>
      <c r="D2656" t="s">
        <v>4636</v>
      </c>
      <c r="E2656" t="s">
        <v>242</v>
      </c>
      <c r="F2656">
        <v>23</v>
      </c>
      <c r="G2656" t="s">
        <v>227</v>
      </c>
      <c r="H2656">
        <v>8209</v>
      </c>
      <c r="I2656" t="s">
        <v>4400</v>
      </c>
      <c r="J2656" t="s">
        <v>4401</v>
      </c>
      <c r="K2656" t="s">
        <v>4402</v>
      </c>
      <c r="L2656">
        <v>19850313</v>
      </c>
      <c r="M2656" t="s">
        <v>4637</v>
      </c>
      <c r="N2656">
        <v>230086</v>
      </c>
      <c r="Q2656" t="s">
        <v>248</v>
      </c>
      <c r="S2656" t="s">
        <v>249</v>
      </c>
      <c r="T2656" t="s">
        <v>1310</v>
      </c>
      <c r="U2656" t="s">
        <v>227</v>
      </c>
      <c r="V2656" t="s">
        <v>4638</v>
      </c>
      <c r="W2656" t="s">
        <v>4639</v>
      </c>
      <c r="X2656" t="s">
        <v>267</v>
      </c>
      <c r="Z2656" t="s">
        <v>229</v>
      </c>
      <c r="AB2656" t="s">
        <v>227</v>
      </c>
      <c r="AD2656" t="s">
        <v>227</v>
      </c>
      <c r="AG2656" t="s">
        <v>253</v>
      </c>
    </row>
    <row r="2657" spans="1:33">
      <c r="A2657" t="s">
        <v>4642</v>
      </c>
      <c r="B2657">
        <v>72831324</v>
      </c>
      <c r="C2657" t="s">
        <v>4640</v>
      </c>
      <c r="D2657" t="s">
        <v>4641</v>
      </c>
      <c r="E2657" t="s">
        <v>242</v>
      </c>
      <c r="F2657">
        <v>23</v>
      </c>
      <c r="G2657" t="s">
        <v>227</v>
      </c>
      <c r="H2657">
        <v>8209</v>
      </c>
      <c r="I2657" t="s">
        <v>4400</v>
      </c>
      <c r="J2657" t="s">
        <v>4401</v>
      </c>
      <c r="K2657" t="s">
        <v>4402</v>
      </c>
      <c r="L2657">
        <v>19880511</v>
      </c>
      <c r="M2657" t="s">
        <v>4642</v>
      </c>
      <c r="N2657">
        <v>230086</v>
      </c>
      <c r="Q2657" t="s">
        <v>248</v>
      </c>
      <c r="S2657" t="s">
        <v>249</v>
      </c>
      <c r="T2657" t="s">
        <v>4587</v>
      </c>
      <c r="U2657" t="s">
        <v>227</v>
      </c>
      <c r="V2657" t="s">
        <v>4643</v>
      </c>
      <c r="X2657" t="s">
        <v>267</v>
      </c>
      <c r="Z2657" t="s">
        <v>229</v>
      </c>
      <c r="AB2657" t="s">
        <v>227</v>
      </c>
      <c r="AD2657" t="s">
        <v>227</v>
      </c>
      <c r="AG2657" t="s">
        <v>253</v>
      </c>
    </row>
    <row r="2658" spans="1:33">
      <c r="A2658" t="s">
        <v>4646</v>
      </c>
      <c r="B2658">
        <v>4461621</v>
      </c>
      <c r="C2658" t="s">
        <v>4644</v>
      </c>
      <c r="D2658" t="s">
        <v>4645</v>
      </c>
      <c r="E2658" t="s">
        <v>242</v>
      </c>
      <c r="F2658">
        <v>23</v>
      </c>
      <c r="G2658" t="s">
        <v>227</v>
      </c>
      <c r="H2658">
        <v>8209</v>
      </c>
      <c r="I2658" t="s">
        <v>4400</v>
      </c>
      <c r="J2658" t="s">
        <v>4401</v>
      </c>
      <c r="K2658" t="s">
        <v>4402</v>
      </c>
      <c r="L2658">
        <v>19610924</v>
      </c>
      <c r="M2658" t="s">
        <v>4646</v>
      </c>
      <c r="N2658">
        <v>230086</v>
      </c>
      <c r="O2658" t="s">
        <v>247</v>
      </c>
      <c r="Q2658" t="s">
        <v>248</v>
      </c>
      <c r="S2658" t="s">
        <v>249</v>
      </c>
      <c r="T2658" t="s">
        <v>4647</v>
      </c>
      <c r="U2658" t="s">
        <v>227</v>
      </c>
      <c r="V2658" t="s">
        <v>4648</v>
      </c>
      <c r="X2658" t="s">
        <v>349</v>
      </c>
      <c r="Z2658" t="s">
        <v>229</v>
      </c>
      <c r="AG2658" t="s">
        <v>253</v>
      </c>
    </row>
    <row r="2659" spans="1:33">
      <c r="A2659" t="s">
        <v>4651</v>
      </c>
      <c r="B2659">
        <v>72065424</v>
      </c>
      <c r="C2659" t="s">
        <v>4649</v>
      </c>
      <c r="D2659" t="s">
        <v>4650</v>
      </c>
      <c r="E2659" t="s">
        <v>242</v>
      </c>
      <c r="F2659">
        <v>23</v>
      </c>
      <c r="G2659" t="s">
        <v>227</v>
      </c>
      <c r="H2659">
        <v>8209</v>
      </c>
      <c r="I2659" t="s">
        <v>4400</v>
      </c>
      <c r="J2659" t="s">
        <v>4401</v>
      </c>
      <c r="K2659" t="s">
        <v>4402</v>
      </c>
      <c r="L2659">
        <v>19920425</v>
      </c>
      <c r="M2659" t="s">
        <v>4651</v>
      </c>
      <c r="N2659">
        <v>230086</v>
      </c>
      <c r="Q2659" t="s">
        <v>248</v>
      </c>
      <c r="S2659" t="s">
        <v>249</v>
      </c>
      <c r="T2659" t="s">
        <v>4652</v>
      </c>
      <c r="U2659" t="s">
        <v>227</v>
      </c>
      <c r="V2659" t="s">
        <v>4653</v>
      </c>
      <c r="X2659" t="s">
        <v>267</v>
      </c>
      <c r="Z2659" t="s">
        <v>229</v>
      </c>
      <c r="AB2659" t="s">
        <v>227</v>
      </c>
      <c r="AC2659" t="s">
        <v>4530</v>
      </c>
      <c r="AD2659" t="s">
        <v>227</v>
      </c>
      <c r="AG2659" t="s">
        <v>253</v>
      </c>
    </row>
    <row r="2660" spans="1:33">
      <c r="A2660" t="s">
        <v>4656</v>
      </c>
      <c r="B2660">
        <v>4461722</v>
      </c>
      <c r="C2660" t="s">
        <v>4654</v>
      </c>
      <c r="D2660" t="s">
        <v>4655</v>
      </c>
      <c r="E2660" t="s">
        <v>242</v>
      </c>
      <c r="F2660">
        <v>23</v>
      </c>
      <c r="G2660" t="s">
        <v>227</v>
      </c>
      <c r="H2660">
        <v>8209</v>
      </c>
      <c r="I2660" t="s">
        <v>4400</v>
      </c>
      <c r="J2660" t="s">
        <v>4401</v>
      </c>
      <c r="K2660" t="s">
        <v>4402</v>
      </c>
      <c r="L2660">
        <v>19470924</v>
      </c>
      <c r="M2660" t="s">
        <v>4656</v>
      </c>
      <c r="N2660">
        <v>230086</v>
      </c>
      <c r="O2660" t="s">
        <v>247</v>
      </c>
      <c r="Q2660" t="s">
        <v>248</v>
      </c>
      <c r="S2660" t="s">
        <v>249</v>
      </c>
      <c r="T2660" t="s">
        <v>4657</v>
      </c>
      <c r="U2660" t="s">
        <v>227</v>
      </c>
      <c r="V2660" t="s">
        <v>4658</v>
      </c>
      <c r="X2660" t="s">
        <v>349</v>
      </c>
      <c r="Z2660" t="s">
        <v>229</v>
      </c>
      <c r="AG2660" t="s">
        <v>253</v>
      </c>
    </row>
    <row r="2661" spans="1:33">
      <c r="A2661" t="s">
        <v>4661</v>
      </c>
      <c r="B2661">
        <v>3978936</v>
      </c>
      <c r="C2661" t="s">
        <v>4659</v>
      </c>
      <c r="D2661" t="s">
        <v>4660</v>
      </c>
      <c r="E2661" t="s">
        <v>242</v>
      </c>
      <c r="F2661">
        <v>23</v>
      </c>
      <c r="G2661" t="s">
        <v>227</v>
      </c>
      <c r="H2661">
        <v>8209</v>
      </c>
      <c r="I2661" t="s">
        <v>4400</v>
      </c>
      <c r="J2661" t="s">
        <v>4401</v>
      </c>
      <c r="K2661" t="s">
        <v>4402</v>
      </c>
      <c r="L2661">
        <v>19590119</v>
      </c>
      <c r="M2661" t="s">
        <v>4661</v>
      </c>
      <c r="N2661">
        <v>230086</v>
      </c>
      <c r="O2661" t="s">
        <v>247</v>
      </c>
      <c r="Q2661" t="s">
        <v>248</v>
      </c>
      <c r="S2661" t="s">
        <v>249</v>
      </c>
      <c r="T2661" t="s">
        <v>4662</v>
      </c>
      <c r="U2661" t="s">
        <v>227</v>
      </c>
      <c r="V2661" t="s">
        <v>4663</v>
      </c>
      <c r="X2661" t="s">
        <v>267</v>
      </c>
      <c r="Z2661" t="s">
        <v>229</v>
      </c>
      <c r="AG2661" t="s">
        <v>253</v>
      </c>
    </row>
    <row r="2662" spans="1:33">
      <c r="A2662" t="s">
        <v>4666</v>
      </c>
      <c r="B2662">
        <v>46765331</v>
      </c>
      <c r="C2662" t="s">
        <v>4664</v>
      </c>
      <c r="D2662" t="s">
        <v>4665</v>
      </c>
      <c r="E2662" t="s">
        <v>242</v>
      </c>
      <c r="F2662">
        <v>23</v>
      </c>
      <c r="G2662" t="s">
        <v>227</v>
      </c>
      <c r="H2662">
        <v>8209</v>
      </c>
      <c r="I2662" t="s">
        <v>4400</v>
      </c>
      <c r="J2662" t="s">
        <v>4401</v>
      </c>
      <c r="K2662" t="s">
        <v>4402</v>
      </c>
      <c r="L2662">
        <v>19881216</v>
      </c>
      <c r="M2662" t="s">
        <v>4666</v>
      </c>
      <c r="N2662">
        <v>230086</v>
      </c>
      <c r="Q2662" t="s">
        <v>248</v>
      </c>
      <c r="S2662" t="s">
        <v>249</v>
      </c>
      <c r="T2662" t="s">
        <v>4667</v>
      </c>
      <c r="U2662" t="s">
        <v>227</v>
      </c>
      <c r="V2662" t="s">
        <v>4668</v>
      </c>
      <c r="W2662" t="s">
        <v>4669</v>
      </c>
      <c r="X2662" t="s">
        <v>267</v>
      </c>
      <c r="Z2662" t="s">
        <v>229</v>
      </c>
      <c r="AB2662" t="s">
        <v>227</v>
      </c>
      <c r="AD2662" t="s">
        <v>227</v>
      </c>
      <c r="AG2662" t="s">
        <v>253</v>
      </c>
    </row>
    <row r="2663" spans="1:33">
      <c r="A2663" t="s">
        <v>4672</v>
      </c>
      <c r="B2663">
        <v>26905022</v>
      </c>
      <c r="C2663" t="s">
        <v>4670</v>
      </c>
      <c r="D2663" t="s">
        <v>4671</v>
      </c>
      <c r="E2663" t="s">
        <v>242</v>
      </c>
      <c r="F2663">
        <v>23</v>
      </c>
      <c r="G2663" t="s">
        <v>227</v>
      </c>
      <c r="H2663">
        <v>8209</v>
      </c>
      <c r="I2663" t="s">
        <v>4400</v>
      </c>
      <c r="J2663" t="s">
        <v>4401</v>
      </c>
      <c r="K2663" t="s">
        <v>4402</v>
      </c>
      <c r="L2663">
        <v>19930204</v>
      </c>
      <c r="M2663" t="s">
        <v>4672</v>
      </c>
      <c r="N2663">
        <v>230086</v>
      </c>
      <c r="Q2663" t="s">
        <v>248</v>
      </c>
      <c r="S2663" t="s">
        <v>249</v>
      </c>
      <c r="T2663" t="s">
        <v>4673</v>
      </c>
      <c r="U2663" t="s">
        <v>227</v>
      </c>
      <c r="V2663" t="s">
        <v>4674</v>
      </c>
      <c r="X2663" t="s">
        <v>267</v>
      </c>
      <c r="Z2663" t="s">
        <v>229</v>
      </c>
      <c r="AB2663" t="s">
        <v>227</v>
      </c>
      <c r="AD2663" t="s">
        <v>227</v>
      </c>
      <c r="AG2663" t="s">
        <v>253</v>
      </c>
    </row>
    <row r="2664" spans="1:33">
      <c r="A2664" t="s">
        <v>4677</v>
      </c>
      <c r="B2664">
        <v>46765230</v>
      </c>
      <c r="C2664" t="s">
        <v>4675</v>
      </c>
      <c r="D2664" t="s">
        <v>4676</v>
      </c>
      <c r="E2664" t="s">
        <v>262</v>
      </c>
      <c r="F2664">
        <v>23</v>
      </c>
      <c r="G2664" t="s">
        <v>227</v>
      </c>
      <c r="H2664">
        <v>8209</v>
      </c>
      <c r="I2664" t="s">
        <v>4400</v>
      </c>
      <c r="J2664" t="s">
        <v>4401</v>
      </c>
      <c r="K2664" t="s">
        <v>4402</v>
      </c>
      <c r="L2664">
        <v>19800518</v>
      </c>
      <c r="M2664" t="s">
        <v>4677</v>
      </c>
      <c r="N2664">
        <v>230086</v>
      </c>
      <c r="Q2664" t="s">
        <v>248</v>
      </c>
      <c r="S2664" t="s">
        <v>249</v>
      </c>
      <c r="T2664" t="s">
        <v>684</v>
      </c>
      <c r="U2664" t="s">
        <v>227</v>
      </c>
      <c r="V2664" t="s">
        <v>4678</v>
      </c>
      <c r="W2664" t="s">
        <v>4679</v>
      </c>
      <c r="X2664" t="s">
        <v>267</v>
      </c>
      <c r="Z2664" t="s">
        <v>229</v>
      </c>
      <c r="AB2664" t="s">
        <v>227</v>
      </c>
      <c r="AD2664" t="s">
        <v>227</v>
      </c>
      <c r="AG2664" t="s">
        <v>253</v>
      </c>
    </row>
    <row r="2665" spans="1:33">
      <c r="A2665" t="s">
        <v>4682</v>
      </c>
      <c r="B2665">
        <v>72246425</v>
      </c>
      <c r="C2665" t="s">
        <v>4680</v>
      </c>
      <c r="D2665" t="s">
        <v>4681</v>
      </c>
      <c r="E2665" t="s">
        <v>242</v>
      </c>
      <c r="F2665">
        <v>23</v>
      </c>
      <c r="G2665" t="s">
        <v>227</v>
      </c>
      <c r="H2665">
        <v>8209</v>
      </c>
      <c r="I2665" t="s">
        <v>4400</v>
      </c>
      <c r="J2665" t="s">
        <v>4401</v>
      </c>
      <c r="K2665" t="s">
        <v>4402</v>
      </c>
      <c r="L2665">
        <v>19910713</v>
      </c>
      <c r="M2665" t="s">
        <v>4682</v>
      </c>
      <c r="N2665">
        <v>230086</v>
      </c>
      <c r="Q2665" t="s">
        <v>248</v>
      </c>
      <c r="S2665" t="s">
        <v>249</v>
      </c>
      <c r="T2665" t="s">
        <v>4683</v>
      </c>
      <c r="U2665" t="s">
        <v>227</v>
      </c>
      <c r="V2665" t="s">
        <v>4684</v>
      </c>
      <c r="W2665" t="s">
        <v>4685</v>
      </c>
      <c r="X2665" t="s">
        <v>267</v>
      </c>
      <c r="Z2665" t="s">
        <v>229</v>
      </c>
      <c r="AB2665" t="s">
        <v>227</v>
      </c>
      <c r="AC2665" t="s">
        <v>2297</v>
      </c>
      <c r="AD2665" t="s">
        <v>227</v>
      </c>
      <c r="AG2665" t="s">
        <v>253</v>
      </c>
    </row>
    <row r="2666" spans="1:33">
      <c r="A2666" t="s">
        <v>4688</v>
      </c>
      <c r="B2666">
        <v>72830727</v>
      </c>
      <c r="C2666" t="s">
        <v>4686</v>
      </c>
      <c r="D2666" t="s">
        <v>4687</v>
      </c>
      <c r="E2666" t="s">
        <v>242</v>
      </c>
      <c r="F2666">
        <v>23</v>
      </c>
      <c r="G2666" t="s">
        <v>227</v>
      </c>
      <c r="H2666">
        <v>8209</v>
      </c>
      <c r="I2666" t="s">
        <v>4400</v>
      </c>
      <c r="J2666" t="s">
        <v>4401</v>
      </c>
      <c r="K2666" t="s">
        <v>4402</v>
      </c>
      <c r="L2666">
        <v>19840426</v>
      </c>
      <c r="M2666" t="s">
        <v>4688</v>
      </c>
      <c r="N2666">
        <v>230086</v>
      </c>
      <c r="Q2666" t="s">
        <v>248</v>
      </c>
      <c r="S2666" t="s">
        <v>249</v>
      </c>
      <c r="T2666" t="s">
        <v>426</v>
      </c>
      <c r="U2666" t="s">
        <v>227</v>
      </c>
      <c r="V2666" t="s">
        <v>4689</v>
      </c>
      <c r="W2666" t="s">
        <v>4690</v>
      </c>
      <c r="X2666" t="s">
        <v>267</v>
      </c>
      <c r="Z2666" t="s">
        <v>229</v>
      </c>
      <c r="AB2666" t="s">
        <v>227</v>
      </c>
      <c r="AD2666" t="s">
        <v>227</v>
      </c>
      <c r="AG2666" t="s">
        <v>253</v>
      </c>
    </row>
    <row r="2667" spans="1:33">
      <c r="A2667" t="s">
        <v>4693</v>
      </c>
      <c r="B2667">
        <v>83493633</v>
      </c>
      <c r="C2667" t="s">
        <v>4691</v>
      </c>
      <c r="D2667" t="s">
        <v>4692</v>
      </c>
      <c r="E2667" t="s">
        <v>262</v>
      </c>
      <c r="F2667">
        <v>23</v>
      </c>
      <c r="G2667" t="s">
        <v>227</v>
      </c>
      <c r="H2667">
        <v>8209</v>
      </c>
      <c r="I2667" t="s">
        <v>4400</v>
      </c>
      <c r="J2667" t="s">
        <v>4401</v>
      </c>
      <c r="K2667" t="s">
        <v>4402</v>
      </c>
      <c r="L2667">
        <v>19811226</v>
      </c>
      <c r="M2667" t="s">
        <v>4693</v>
      </c>
      <c r="N2667">
        <v>230086</v>
      </c>
      <c r="O2667" t="s">
        <v>247</v>
      </c>
      <c r="Q2667" t="s">
        <v>248</v>
      </c>
      <c r="S2667" t="s">
        <v>249</v>
      </c>
      <c r="T2667" t="s">
        <v>2090</v>
      </c>
      <c r="U2667" t="s">
        <v>227</v>
      </c>
      <c r="V2667" t="s">
        <v>4694</v>
      </c>
      <c r="W2667" t="s">
        <v>4695</v>
      </c>
      <c r="X2667" t="s">
        <v>267</v>
      </c>
      <c r="Z2667" t="s">
        <v>229</v>
      </c>
      <c r="AB2667" t="s">
        <v>227</v>
      </c>
      <c r="AD2667" t="s">
        <v>227</v>
      </c>
      <c r="AG2667" t="s">
        <v>253</v>
      </c>
    </row>
    <row r="2668" spans="1:33">
      <c r="A2668" t="s">
        <v>4698</v>
      </c>
      <c r="B2668">
        <v>46765028</v>
      </c>
      <c r="C2668" t="s">
        <v>4696</v>
      </c>
      <c r="D2668" t="s">
        <v>4697</v>
      </c>
      <c r="E2668" t="s">
        <v>242</v>
      </c>
      <c r="F2668">
        <v>23</v>
      </c>
      <c r="G2668" t="s">
        <v>227</v>
      </c>
      <c r="H2668">
        <v>8209</v>
      </c>
      <c r="I2668" t="s">
        <v>4400</v>
      </c>
      <c r="J2668" t="s">
        <v>4401</v>
      </c>
      <c r="K2668" t="s">
        <v>4402</v>
      </c>
      <c r="L2668">
        <v>19760427</v>
      </c>
      <c r="M2668" t="s">
        <v>4698</v>
      </c>
      <c r="N2668">
        <v>230086</v>
      </c>
      <c r="Q2668" t="s">
        <v>248</v>
      </c>
      <c r="S2668" t="s">
        <v>249</v>
      </c>
      <c r="T2668" t="s">
        <v>522</v>
      </c>
      <c r="U2668" t="s">
        <v>227</v>
      </c>
      <c r="V2668" t="s">
        <v>4699</v>
      </c>
      <c r="X2668" t="s">
        <v>267</v>
      </c>
      <c r="Z2668" t="s">
        <v>229</v>
      </c>
      <c r="AB2668" t="s">
        <v>227</v>
      </c>
      <c r="AD2668" t="s">
        <v>227</v>
      </c>
      <c r="AG2668" t="s">
        <v>253</v>
      </c>
    </row>
    <row r="2669" spans="1:33">
      <c r="A2669" t="s">
        <v>16318</v>
      </c>
      <c r="B2669">
        <v>102686225</v>
      </c>
      <c r="C2669" t="s">
        <v>16319</v>
      </c>
      <c r="D2669" t="s">
        <v>16320</v>
      </c>
      <c r="E2669" t="s">
        <v>242</v>
      </c>
      <c r="F2669">
        <v>23</v>
      </c>
      <c r="G2669" t="s">
        <v>227</v>
      </c>
      <c r="H2669">
        <v>8209</v>
      </c>
      <c r="I2669" t="s">
        <v>4400</v>
      </c>
      <c r="J2669" t="s">
        <v>4401</v>
      </c>
      <c r="K2669" t="s">
        <v>4402</v>
      </c>
      <c r="L2669">
        <v>19840814</v>
      </c>
      <c r="M2669" t="s">
        <v>16318</v>
      </c>
      <c r="N2669">
        <v>230086</v>
      </c>
      <c r="Q2669" t="s">
        <v>248</v>
      </c>
      <c r="S2669" t="s">
        <v>249</v>
      </c>
      <c r="T2669" t="s">
        <v>16321</v>
      </c>
      <c r="U2669" t="s">
        <v>227</v>
      </c>
      <c r="V2669" t="s">
        <v>16322</v>
      </c>
      <c r="W2669" t="s">
        <v>16323</v>
      </c>
      <c r="X2669" t="s">
        <v>228</v>
      </c>
      <c r="Z2669" t="s">
        <v>229</v>
      </c>
      <c r="AB2669" t="s">
        <v>227</v>
      </c>
      <c r="AD2669" t="s">
        <v>227</v>
      </c>
      <c r="AG2669" t="s">
        <v>253</v>
      </c>
    </row>
    <row r="2670" spans="1:33">
      <c r="A2670" t="s">
        <v>4702</v>
      </c>
      <c r="B2670">
        <v>4325519</v>
      </c>
      <c r="C2670" t="s">
        <v>4700</v>
      </c>
      <c r="D2670" t="s">
        <v>4701</v>
      </c>
      <c r="E2670" t="s">
        <v>262</v>
      </c>
      <c r="F2670">
        <v>23</v>
      </c>
      <c r="G2670" t="s">
        <v>227</v>
      </c>
      <c r="H2670">
        <v>8209</v>
      </c>
      <c r="I2670" t="s">
        <v>4400</v>
      </c>
      <c r="J2670" t="s">
        <v>4401</v>
      </c>
      <c r="K2670" t="s">
        <v>4402</v>
      </c>
      <c r="L2670">
        <v>19850408</v>
      </c>
      <c r="M2670" t="s">
        <v>4702</v>
      </c>
      <c r="N2670">
        <v>230086</v>
      </c>
      <c r="O2670" t="s">
        <v>247</v>
      </c>
      <c r="Q2670" t="s">
        <v>248</v>
      </c>
      <c r="S2670" t="s">
        <v>249</v>
      </c>
      <c r="T2670" t="s">
        <v>4703</v>
      </c>
      <c r="U2670" t="s">
        <v>227</v>
      </c>
      <c r="V2670" t="s">
        <v>4704</v>
      </c>
      <c r="X2670" t="s">
        <v>267</v>
      </c>
      <c r="Z2670" t="s">
        <v>229</v>
      </c>
      <c r="AB2670" t="s">
        <v>227</v>
      </c>
      <c r="AD2670" t="s">
        <v>227</v>
      </c>
      <c r="AG2670" t="s">
        <v>253</v>
      </c>
    </row>
    <row r="2671" spans="1:33">
      <c r="A2671" t="s">
        <v>4707</v>
      </c>
      <c r="B2671">
        <v>3983326</v>
      </c>
      <c r="C2671" t="s">
        <v>4705</v>
      </c>
      <c r="D2671" t="s">
        <v>4706</v>
      </c>
      <c r="E2671" t="s">
        <v>242</v>
      </c>
      <c r="F2671">
        <v>23</v>
      </c>
      <c r="G2671" t="s">
        <v>227</v>
      </c>
      <c r="H2671">
        <v>8209</v>
      </c>
      <c r="I2671" t="s">
        <v>4400</v>
      </c>
      <c r="J2671" t="s">
        <v>4401</v>
      </c>
      <c r="K2671" t="s">
        <v>4402</v>
      </c>
      <c r="L2671">
        <v>19740402</v>
      </c>
      <c r="M2671" t="s">
        <v>4707</v>
      </c>
      <c r="N2671">
        <v>230086</v>
      </c>
      <c r="Q2671" t="s">
        <v>248</v>
      </c>
      <c r="S2671" t="s">
        <v>249</v>
      </c>
      <c r="T2671" t="s">
        <v>1780</v>
      </c>
      <c r="U2671" t="s">
        <v>227</v>
      </c>
      <c r="V2671" t="s">
        <v>4708</v>
      </c>
      <c r="X2671" t="s">
        <v>267</v>
      </c>
      <c r="Z2671" t="s">
        <v>229</v>
      </c>
      <c r="AB2671" t="s">
        <v>227</v>
      </c>
      <c r="AD2671" t="s">
        <v>227</v>
      </c>
      <c r="AG2671" t="s">
        <v>253</v>
      </c>
    </row>
    <row r="2672" spans="1:33">
      <c r="A2672" t="s">
        <v>4711</v>
      </c>
      <c r="B2672">
        <v>3984428</v>
      </c>
      <c r="C2672" t="s">
        <v>4709</v>
      </c>
      <c r="D2672" t="s">
        <v>4710</v>
      </c>
      <c r="E2672" t="s">
        <v>242</v>
      </c>
      <c r="F2672">
        <v>23</v>
      </c>
      <c r="G2672" t="s">
        <v>227</v>
      </c>
      <c r="H2672">
        <v>8209</v>
      </c>
      <c r="I2672" t="s">
        <v>4400</v>
      </c>
      <c r="J2672" t="s">
        <v>4401</v>
      </c>
      <c r="K2672" t="s">
        <v>4402</v>
      </c>
      <c r="L2672">
        <v>19850909</v>
      </c>
      <c r="M2672" t="s">
        <v>4711</v>
      </c>
      <c r="N2672">
        <v>230086</v>
      </c>
      <c r="Q2672" t="s">
        <v>248</v>
      </c>
      <c r="S2672" t="s">
        <v>249</v>
      </c>
      <c r="T2672" t="s">
        <v>4712</v>
      </c>
      <c r="U2672" t="s">
        <v>227</v>
      </c>
      <c r="V2672" t="s">
        <v>4713</v>
      </c>
      <c r="X2672" t="s">
        <v>267</v>
      </c>
      <c r="Z2672" t="s">
        <v>229</v>
      </c>
      <c r="AG2672" t="s">
        <v>253</v>
      </c>
    </row>
    <row r="2673" spans="1:33">
      <c r="A2673" t="s">
        <v>4716</v>
      </c>
      <c r="B2673">
        <v>3980020</v>
      </c>
      <c r="C2673" t="s">
        <v>4714</v>
      </c>
      <c r="D2673" t="s">
        <v>4715</v>
      </c>
      <c r="E2673" t="s">
        <v>242</v>
      </c>
      <c r="F2673">
        <v>23</v>
      </c>
      <c r="G2673" t="s">
        <v>227</v>
      </c>
      <c r="H2673">
        <v>8209</v>
      </c>
      <c r="I2673" t="s">
        <v>4400</v>
      </c>
      <c r="J2673" t="s">
        <v>4401</v>
      </c>
      <c r="K2673" t="s">
        <v>4402</v>
      </c>
      <c r="L2673">
        <v>19540408</v>
      </c>
      <c r="M2673" t="s">
        <v>4716</v>
      </c>
      <c r="N2673">
        <v>230086</v>
      </c>
      <c r="O2673" t="s">
        <v>247</v>
      </c>
      <c r="Q2673" t="s">
        <v>248</v>
      </c>
      <c r="S2673" t="s">
        <v>249</v>
      </c>
      <c r="T2673" t="s">
        <v>4717</v>
      </c>
      <c r="U2673" t="s">
        <v>227</v>
      </c>
      <c r="V2673" t="s">
        <v>4718</v>
      </c>
      <c r="X2673" t="s">
        <v>267</v>
      </c>
      <c r="Z2673" t="s">
        <v>229</v>
      </c>
      <c r="AG2673" t="s">
        <v>253</v>
      </c>
    </row>
    <row r="2674" spans="1:33">
      <c r="A2674" t="s">
        <v>4721</v>
      </c>
      <c r="B2674">
        <v>96825535</v>
      </c>
      <c r="C2674" t="s">
        <v>4719</v>
      </c>
      <c r="D2674" t="s">
        <v>4720</v>
      </c>
      <c r="E2674" t="s">
        <v>262</v>
      </c>
      <c r="F2674">
        <v>23</v>
      </c>
      <c r="G2674" t="s">
        <v>227</v>
      </c>
      <c r="H2674">
        <v>8209</v>
      </c>
      <c r="I2674" t="s">
        <v>4400</v>
      </c>
      <c r="J2674" t="s">
        <v>4401</v>
      </c>
      <c r="K2674" t="s">
        <v>4402</v>
      </c>
      <c r="L2674">
        <v>19890526</v>
      </c>
      <c r="M2674" t="s">
        <v>4721</v>
      </c>
      <c r="N2674">
        <v>230086</v>
      </c>
      <c r="Q2674" t="s">
        <v>248</v>
      </c>
      <c r="S2674" t="s">
        <v>249</v>
      </c>
      <c r="T2674" t="s">
        <v>677</v>
      </c>
      <c r="U2674" t="s">
        <v>227</v>
      </c>
      <c r="V2674" t="s">
        <v>4722</v>
      </c>
      <c r="W2674" t="s">
        <v>4723</v>
      </c>
      <c r="X2674" t="s">
        <v>267</v>
      </c>
      <c r="Z2674" t="s">
        <v>229</v>
      </c>
      <c r="AB2674" t="s">
        <v>227</v>
      </c>
      <c r="AD2674" t="s">
        <v>227</v>
      </c>
      <c r="AG2674" t="s">
        <v>253</v>
      </c>
    </row>
    <row r="2675" spans="1:33">
      <c r="A2675" t="s">
        <v>4726</v>
      </c>
      <c r="B2675">
        <v>55835430</v>
      </c>
      <c r="C2675" t="s">
        <v>4724</v>
      </c>
      <c r="D2675" t="s">
        <v>4725</v>
      </c>
      <c r="E2675" t="s">
        <v>262</v>
      </c>
      <c r="F2675">
        <v>23</v>
      </c>
      <c r="G2675" t="s">
        <v>227</v>
      </c>
      <c r="H2675">
        <v>8209</v>
      </c>
      <c r="I2675" t="s">
        <v>4400</v>
      </c>
      <c r="J2675" t="s">
        <v>4401</v>
      </c>
      <c r="K2675" t="s">
        <v>4402</v>
      </c>
      <c r="L2675">
        <v>19890615</v>
      </c>
      <c r="M2675" t="s">
        <v>4726</v>
      </c>
      <c r="N2675">
        <v>230086</v>
      </c>
      <c r="Q2675" t="s">
        <v>248</v>
      </c>
      <c r="S2675" t="s">
        <v>249</v>
      </c>
      <c r="T2675" t="s">
        <v>4727</v>
      </c>
      <c r="U2675" t="s">
        <v>227</v>
      </c>
      <c r="V2675" t="s">
        <v>4728</v>
      </c>
      <c r="X2675" t="s">
        <v>267</v>
      </c>
      <c r="Z2675" t="s">
        <v>229</v>
      </c>
      <c r="AB2675" t="s">
        <v>227</v>
      </c>
      <c r="AD2675" t="s">
        <v>227</v>
      </c>
      <c r="AG2675" t="s">
        <v>253</v>
      </c>
    </row>
    <row r="2676" spans="1:33">
      <c r="A2676" t="s">
        <v>4731</v>
      </c>
      <c r="B2676">
        <v>68675739</v>
      </c>
      <c r="C2676" t="s">
        <v>4729</v>
      </c>
      <c r="D2676" t="s">
        <v>4730</v>
      </c>
      <c r="E2676" t="s">
        <v>242</v>
      </c>
      <c r="F2676">
        <v>23</v>
      </c>
      <c r="G2676" t="s">
        <v>227</v>
      </c>
      <c r="H2676">
        <v>8209</v>
      </c>
      <c r="I2676" t="s">
        <v>4400</v>
      </c>
      <c r="J2676" t="s">
        <v>4401</v>
      </c>
      <c r="K2676" t="s">
        <v>4402</v>
      </c>
      <c r="L2676">
        <v>19871007</v>
      </c>
      <c r="M2676" t="s">
        <v>4731</v>
      </c>
      <c r="N2676">
        <v>230086</v>
      </c>
      <c r="Q2676" t="s">
        <v>248</v>
      </c>
      <c r="S2676" t="s">
        <v>249</v>
      </c>
      <c r="T2676" t="s">
        <v>653</v>
      </c>
      <c r="U2676" t="s">
        <v>227</v>
      </c>
      <c r="V2676" t="s">
        <v>4732</v>
      </c>
      <c r="X2676" t="s">
        <v>267</v>
      </c>
      <c r="Z2676" t="s">
        <v>229</v>
      </c>
      <c r="AB2676" t="s">
        <v>227</v>
      </c>
      <c r="AD2676" t="s">
        <v>227</v>
      </c>
      <c r="AG2676" t="s">
        <v>253</v>
      </c>
    </row>
    <row r="2677" spans="1:33">
      <c r="A2677" t="s">
        <v>4737</v>
      </c>
      <c r="B2677">
        <v>2993023</v>
      </c>
      <c r="C2677" t="s">
        <v>4733</v>
      </c>
      <c r="D2677" t="s">
        <v>4734</v>
      </c>
      <c r="E2677" t="s">
        <v>242</v>
      </c>
      <c r="F2677">
        <v>23</v>
      </c>
      <c r="G2677" t="s">
        <v>227</v>
      </c>
      <c r="H2677">
        <v>19870</v>
      </c>
      <c r="I2677" t="s">
        <v>4735</v>
      </c>
      <c r="J2677" t="s">
        <v>4736</v>
      </c>
      <c r="K2677" t="s">
        <v>4735</v>
      </c>
      <c r="L2677">
        <v>19500302</v>
      </c>
      <c r="M2677" t="s">
        <v>4737</v>
      </c>
      <c r="N2677">
        <v>230354</v>
      </c>
      <c r="Q2677" t="s">
        <v>248</v>
      </c>
      <c r="S2677" t="s">
        <v>249</v>
      </c>
      <c r="T2677" t="s">
        <v>4738</v>
      </c>
      <c r="U2677" t="s">
        <v>227</v>
      </c>
      <c r="V2677" t="s">
        <v>4739</v>
      </c>
      <c r="X2677" t="s">
        <v>228</v>
      </c>
      <c r="Z2677" t="s">
        <v>229</v>
      </c>
      <c r="AA2677" t="s">
        <v>4740</v>
      </c>
      <c r="AG2677" t="s">
        <v>253</v>
      </c>
    </row>
    <row r="2678" spans="1:33">
      <c r="A2678" t="s">
        <v>4743</v>
      </c>
      <c r="B2678">
        <v>24759027</v>
      </c>
      <c r="C2678" t="s">
        <v>4741</v>
      </c>
      <c r="D2678" t="s">
        <v>4742</v>
      </c>
      <c r="E2678" t="s">
        <v>242</v>
      </c>
      <c r="F2678">
        <v>23</v>
      </c>
      <c r="G2678" t="s">
        <v>227</v>
      </c>
      <c r="H2678">
        <v>19870</v>
      </c>
      <c r="I2678" t="s">
        <v>4735</v>
      </c>
      <c r="J2678" t="s">
        <v>4736</v>
      </c>
      <c r="K2678" t="s">
        <v>4735</v>
      </c>
      <c r="L2678">
        <v>19600305</v>
      </c>
      <c r="M2678" t="s">
        <v>4743</v>
      </c>
      <c r="N2678">
        <v>230354</v>
      </c>
      <c r="Q2678" t="s">
        <v>248</v>
      </c>
      <c r="S2678" t="s">
        <v>249</v>
      </c>
      <c r="T2678" t="s">
        <v>4744</v>
      </c>
      <c r="U2678" t="s">
        <v>227</v>
      </c>
      <c r="V2678" t="s">
        <v>4745</v>
      </c>
      <c r="X2678" t="s">
        <v>228</v>
      </c>
      <c r="Z2678" t="s">
        <v>229</v>
      </c>
      <c r="AA2678" t="s">
        <v>4746</v>
      </c>
      <c r="AG2678" t="s">
        <v>253</v>
      </c>
    </row>
    <row r="2679" spans="1:33">
      <c r="A2679" t="s">
        <v>4749</v>
      </c>
      <c r="B2679">
        <v>46010213</v>
      </c>
      <c r="C2679" t="s">
        <v>4747</v>
      </c>
      <c r="D2679" t="s">
        <v>4748</v>
      </c>
      <c r="E2679" t="s">
        <v>242</v>
      </c>
      <c r="F2679">
        <v>23</v>
      </c>
      <c r="G2679" t="s">
        <v>227</v>
      </c>
      <c r="H2679">
        <v>19870</v>
      </c>
      <c r="I2679" t="s">
        <v>4735</v>
      </c>
      <c r="J2679" t="s">
        <v>4736</v>
      </c>
      <c r="K2679" t="s">
        <v>4735</v>
      </c>
      <c r="L2679">
        <v>19651008</v>
      </c>
      <c r="M2679" t="s">
        <v>4749</v>
      </c>
      <c r="N2679">
        <v>230354</v>
      </c>
      <c r="Q2679" t="s">
        <v>248</v>
      </c>
      <c r="S2679" t="s">
        <v>249</v>
      </c>
      <c r="T2679" t="s">
        <v>4750</v>
      </c>
      <c r="U2679" t="s">
        <v>227</v>
      </c>
      <c r="V2679" t="s">
        <v>4751</v>
      </c>
      <c r="W2679" t="s">
        <v>4752</v>
      </c>
      <c r="X2679" t="s">
        <v>228</v>
      </c>
      <c r="Z2679" t="s">
        <v>229</v>
      </c>
      <c r="AA2679" t="s">
        <v>4753</v>
      </c>
      <c r="AG2679" t="s">
        <v>253</v>
      </c>
    </row>
    <row r="2680" spans="1:33">
      <c r="A2680" t="s">
        <v>4756</v>
      </c>
      <c r="B2680">
        <v>58175632</v>
      </c>
      <c r="C2680" t="s">
        <v>4754</v>
      </c>
      <c r="D2680" t="s">
        <v>4755</v>
      </c>
      <c r="E2680" t="s">
        <v>262</v>
      </c>
      <c r="F2680">
        <v>23</v>
      </c>
      <c r="G2680" t="s">
        <v>227</v>
      </c>
      <c r="H2680">
        <v>19870</v>
      </c>
      <c r="I2680" t="s">
        <v>4735</v>
      </c>
      <c r="J2680" t="s">
        <v>4736</v>
      </c>
      <c r="K2680" t="s">
        <v>4735</v>
      </c>
      <c r="L2680">
        <v>19830502</v>
      </c>
      <c r="M2680" t="s">
        <v>4756</v>
      </c>
      <c r="N2680">
        <v>230354</v>
      </c>
      <c r="Q2680" t="s">
        <v>248</v>
      </c>
      <c r="S2680" t="s">
        <v>249</v>
      </c>
      <c r="T2680" t="s">
        <v>2654</v>
      </c>
      <c r="U2680" t="s">
        <v>227</v>
      </c>
      <c r="V2680" t="s">
        <v>4757</v>
      </c>
      <c r="X2680" t="s">
        <v>228</v>
      </c>
      <c r="Z2680" t="s">
        <v>229</v>
      </c>
      <c r="AG2680" t="s">
        <v>253</v>
      </c>
    </row>
    <row r="2681" spans="1:33">
      <c r="A2681" t="s">
        <v>4760</v>
      </c>
      <c r="B2681">
        <v>72995335</v>
      </c>
      <c r="C2681" t="s">
        <v>4758</v>
      </c>
      <c r="D2681" t="s">
        <v>4759</v>
      </c>
      <c r="E2681" t="s">
        <v>242</v>
      </c>
      <c r="F2681">
        <v>23</v>
      </c>
      <c r="G2681" t="s">
        <v>227</v>
      </c>
      <c r="H2681">
        <v>19870</v>
      </c>
      <c r="I2681" t="s">
        <v>4735</v>
      </c>
      <c r="J2681" t="s">
        <v>4736</v>
      </c>
      <c r="K2681" t="s">
        <v>4735</v>
      </c>
      <c r="L2681">
        <v>19631106</v>
      </c>
      <c r="M2681" t="s">
        <v>4760</v>
      </c>
      <c r="N2681">
        <v>230354</v>
      </c>
      <c r="Q2681" t="s">
        <v>248</v>
      </c>
      <c r="S2681" t="s">
        <v>249</v>
      </c>
      <c r="T2681" t="s">
        <v>4761</v>
      </c>
      <c r="U2681" t="s">
        <v>227</v>
      </c>
      <c r="V2681" t="s">
        <v>4762</v>
      </c>
      <c r="W2681" t="s">
        <v>4763</v>
      </c>
      <c r="X2681" t="s">
        <v>228</v>
      </c>
      <c r="Z2681" t="s">
        <v>229</v>
      </c>
      <c r="AG2681" t="s">
        <v>253</v>
      </c>
    </row>
    <row r="2682" spans="1:33">
      <c r="A2682" t="s">
        <v>4766</v>
      </c>
      <c r="B2682">
        <v>4795328</v>
      </c>
      <c r="C2682" t="s">
        <v>4764</v>
      </c>
      <c r="D2682" t="s">
        <v>4765</v>
      </c>
      <c r="E2682" t="s">
        <v>242</v>
      </c>
      <c r="F2682">
        <v>23</v>
      </c>
      <c r="G2682" t="s">
        <v>227</v>
      </c>
      <c r="H2682">
        <v>19870</v>
      </c>
      <c r="I2682" t="s">
        <v>4735</v>
      </c>
      <c r="J2682" t="s">
        <v>4736</v>
      </c>
      <c r="K2682" t="s">
        <v>4735</v>
      </c>
      <c r="L2682">
        <v>19650827</v>
      </c>
      <c r="M2682" t="s">
        <v>4766</v>
      </c>
      <c r="N2682">
        <v>230354</v>
      </c>
      <c r="Q2682" t="s">
        <v>248</v>
      </c>
      <c r="S2682" t="s">
        <v>249</v>
      </c>
      <c r="T2682" t="s">
        <v>4767</v>
      </c>
      <c r="U2682" t="s">
        <v>227</v>
      </c>
      <c r="V2682" t="s">
        <v>4768</v>
      </c>
      <c r="W2682" t="s">
        <v>4769</v>
      </c>
      <c r="X2682" t="s">
        <v>228</v>
      </c>
      <c r="Y2682" t="s">
        <v>4770</v>
      </c>
      <c r="Z2682" t="s">
        <v>680</v>
      </c>
      <c r="AG2682" t="s">
        <v>253</v>
      </c>
    </row>
    <row r="2683" spans="1:33">
      <c r="A2683" t="s">
        <v>4773</v>
      </c>
      <c r="B2683">
        <v>24758733</v>
      </c>
      <c r="C2683" t="s">
        <v>4771</v>
      </c>
      <c r="D2683" t="s">
        <v>4772</v>
      </c>
      <c r="E2683" t="s">
        <v>242</v>
      </c>
      <c r="F2683">
        <v>23</v>
      </c>
      <c r="G2683" t="s">
        <v>227</v>
      </c>
      <c r="H2683">
        <v>19870</v>
      </c>
      <c r="I2683" t="s">
        <v>4735</v>
      </c>
      <c r="J2683" t="s">
        <v>4736</v>
      </c>
      <c r="K2683" t="s">
        <v>4735</v>
      </c>
      <c r="L2683">
        <v>19680627</v>
      </c>
      <c r="M2683" t="s">
        <v>4773</v>
      </c>
      <c r="N2683">
        <v>230354</v>
      </c>
      <c r="Q2683" t="s">
        <v>248</v>
      </c>
      <c r="S2683" t="s">
        <v>249</v>
      </c>
      <c r="T2683" t="s">
        <v>4774</v>
      </c>
      <c r="U2683" t="s">
        <v>227</v>
      </c>
      <c r="V2683" t="s">
        <v>4775</v>
      </c>
      <c r="X2683" t="s">
        <v>228</v>
      </c>
      <c r="Y2683" t="s">
        <v>4776</v>
      </c>
      <c r="Z2683" t="s">
        <v>680</v>
      </c>
      <c r="AA2683" t="s">
        <v>4777</v>
      </c>
      <c r="AG2683" t="s">
        <v>253</v>
      </c>
    </row>
    <row r="2684" spans="1:33">
      <c r="A2684" t="s">
        <v>4782</v>
      </c>
      <c r="B2684">
        <v>10072010</v>
      </c>
      <c r="C2684" t="s">
        <v>4778</v>
      </c>
      <c r="D2684" t="s">
        <v>4779</v>
      </c>
      <c r="E2684" t="s">
        <v>242</v>
      </c>
      <c r="F2684">
        <v>23</v>
      </c>
      <c r="G2684" t="s">
        <v>227</v>
      </c>
      <c r="H2684">
        <v>8171</v>
      </c>
      <c r="I2684" t="s">
        <v>4780</v>
      </c>
      <c r="J2684" t="s">
        <v>4781</v>
      </c>
      <c r="K2684" t="s">
        <v>4780</v>
      </c>
      <c r="L2684">
        <v>19440325</v>
      </c>
      <c r="M2684" t="s">
        <v>4782</v>
      </c>
      <c r="N2684">
        <v>230024</v>
      </c>
      <c r="O2684" t="s">
        <v>247</v>
      </c>
      <c r="Q2684" t="s">
        <v>248</v>
      </c>
      <c r="S2684" t="s">
        <v>249</v>
      </c>
      <c r="T2684" t="s">
        <v>4717</v>
      </c>
      <c r="U2684" t="s">
        <v>227</v>
      </c>
      <c r="V2684" t="s">
        <v>4783</v>
      </c>
      <c r="X2684" t="s">
        <v>349</v>
      </c>
      <c r="Z2684" t="s">
        <v>229</v>
      </c>
      <c r="AG2684" t="s">
        <v>253</v>
      </c>
    </row>
    <row r="2685" spans="1:33">
      <c r="A2685" t="s">
        <v>4786</v>
      </c>
      <c r="B2685">
        <v>57372226</v>
      </c>
      <c r="C2685" t="s">
        <v>4784</v>
      </c>
      <c r="D2685" t="s">
        <v>4785</v>
      </c>
      <c r="E2685" t="s">
        <v>242</v>
      </c>
      <c r="F2685">
        <v>23</v>
      </c>
      <c r="G2685" t="s">
        <v>227</v>
      </c>
      <c r="H2685">
        <v>8171</v>
      </c>
      <c r="I2685" t="s">
        <v>4780</v>
      </c>
      <c r="J2685" t="s">
        <v>4781</v>
      </c>
      <c r="K2685" t="s">
        <v>4780</v>
      </c>
      <c r="L2685">
        <v>19540517</v>
      </c>
      <c r="M2685" t="s">
        <v>4786</v>
      </c>
      <c r="N2685">
        <v>230024</v>
      </c>
      <c r="O2685" t="s">
        <v>247</v>
      </c>
      <c r="Q2685" t="s">
        <v>248</v>
      </c>
      <c r="S2685" t="s">
        <v>249</v>
      </c>
      <c r="T2685" t="s">
        <v>4767</v>
      </c>
      <c r="U2685" t="s">
        <v>227</v>
      </c>
      <c r="V2685" t="s">
        <v>4787</v>
      </c>
      <c r="X2685" t="s">
        <v>267</v>
      </c>
      <c r="Z2685" t="s">
        <v>229</v>
      </c>
      <c r="AA2685" t="s">
        <v>4788</v>
      </c>
      <c r="AB2685" t="s">
        <v>945</v>
      </c>
      <c r="AD2685" t="s">
        <v>945</v>
      </c>
      <c r="AF2685" t="s">
        <v>4789</v>
      </c>
      <c r="AG2685" t="s">
        <v>253</v>
      </c>
    </row>
    <row r="2686" spans="1:33">
      <c r="A2686" t="s">
        <v>4792</v>
      </c>
      <c r="B2686">
        <v>97590131</v>
      </c>
      <c r="C2686" t="s">
        <v>4790</v>
      </c>
      <c r="D2686" t="s">
        <v>4791</v>
      </c>
      <c r="E2686" t="s">
        <v>242</v>
      </c>
      <c r="F2686">
        <v>23</v>
      </c>
      <c r="G2686" t="s">
        <v>227</v>
      </c>
      <c r="H2686">
        <v>8171</v>
      </c>
      <c r="I2686" t="s">
        <v>4780</v>
      </c>
      <c r="J2686" t="s">
        <v>4781</v>
      </c>
      <c r="K2686" t="s">
        <v>4780</v>
      </c>
      <c r="L2686">
        <v>19930705</v>
      </c>
      <c r="M2686" t="s">
        <v>4792</v>
      </c>
      <c r="N2686">
        <v>230024</v>
      </c>
      <c r="Q2686" t="s">
        <v>248</v>
      </c>
      <c r="S2686" t="s">
        <v>249</v>
      </c>
      <c r="T2686" t="s">
        <v>671</v>
      </c>
      <c r="U2686" t="s">
        <v>227</v>
      </c>
      <c r="V2686" t="s">
        <v>4793</v>
      </c>
      <c r="X2686" t="s">
        <v>228</v>
      </c>
      <c r="Z2686" t="s">
        <v>229</v>
      </c>
      <c r="AG2686" t="s">
        <v>253</v>
      </c>
    </row>
    <row r="2687" spans="1:33">
      <c r="A2687" t="s">
        <v>4796</v>
      </c>
      <c r="B2687">
        <v>10254719</v>
      </c>
      <c r="C2687" t="s">
        <v>4794</v>
      </c>
      <c r="D2687" t="s">
        <v>4795</v>
      </c>
      <c r="E2687" t="s">
        <v>262</v>
      </c>
      <c r="F2687">
        <v>23</v>
      </c>
      <c r="G2687" t="s">
        <v>227</v>
      </c>
      <c r="H2687">
        <v>8171</v>
      </c>
      <c r="I2687" t="s">
        <v>4780</v>
      </c>
      <c r="J2687" t="s">
        <v>4781</v>
      </c>
      <c r="K2687" t="s">
        <v>4780</v>
      </c>
      <c r="L2687">
        <v>19630719</v>
      </c>
      <c r="M2687" t="s">
        <v>4796</v>
      </c>
      <c r="N2687">
        <v>230024</v>
      </c>
      <c r="O2687" t="s">
        <v>247</v>
      </c>
      <c r="Q2687" t="s">
        <v>248</v>
      </c>
      <c r="S2687" t="s">
        <v>249</v>
      </c>
      <c r="T2687" t="s">
        <v>4797</v>
      </c>
      <c r="U2687" t="s">
        <v>227</v>
      </c>
      <c r="V2687" t="s">
        <v>4798</v>
      </c>
      <c r="X2687" t="s">
        <v>267</v>
      </c>
      <c r="Z2687" t="s">
        <v>229</v>
      </c>
      <c r="AG2687" t="s">
        <v>253</v>
      </c>
    </row>
    <row r="2688" spans="1:33">
      <c r="A2688" t="s">
        <v>4801</v>
      </c>
      <c r="B2688">
        <v>10082819</v>
      </c>
      <c r="C2688" t="s">
        <v>4799</v>
      </c>
      <c r="D2688" t="s">
        <v>4800</v>
      </c>
      <c r="E2688" t="s">
        <v>242</v>
      </c>
      <c r="F2688">
        <v>23</v>
      </c>
      <c r="G2688" t="s">
        <v>227</v>
      </c>
      <c r="H2688">
        <v>8171</v>
      </c>
      <c r="I2688" t="s">
        <v>4780</v>
      </c>
      <c r="J2688" t="s">
        <v>4781</v>
      </c>
      <c r="K2688" t="s">
        <v>4780</v>
      </c>
      <c r="L2688">
        <v>19520128</v>
      </c>
      <c r="M2688" t="s">
        <v>4801</v>
      </c>
      <c r="N2688">
        <v>230024</v>
      </c>
      <c r="O2688" t="s">
        <v>247</v>
      </c>
      <c r="Q2688" t="s">
        <v>248</v>
      </c>
      <c r="S2688" t="s">
        <v>249</v>
      </c>
      <c r="T2688" t="s">
        <v>684</v>
      </c>
      <c r="U2688" t="s">
        <v>227</v>
      </c>
      <c r="V2688" t="s">
        <v>4802</v>
      </c>
      <c r="X2688" t="s">
        <v>267</v>
      </c>
      <c r="Z2688" t="s">
        <v>229</v>
      </c>
      <c r="AG2688" t="s">
        <v>253</v>
      </c>
    </row>
    <row r="2689" spans="1:33">
      <c r="A2689" t="s">
        <v>4805</v>
      </c>
      <c r="B2689">
        <v>10470517</v>
      </c>
      <c r="C2689" t="s">
        <v>4803</v>
      </c>
      <c r="D2689" t="s">
        <v>4804</v>
      </c>
      <c r="E2689" t="s">
        <v>242</v>
      </c>
      <c r="F2689">
        <v>23</v>
      </c>
      <c r="G2689" t="s">
        <v>227</v>
      </c>
      <c r="H2689">
        <v>8171</v>
      </c>
      <c r="I2689" t="s">
        <v>4780</v>
      </c>
      <c r="J2689" t="s">
        <v>4781</v>
      </c>
      <c r="K2689" t="s">
        <v>4780</v>
      </c>
      <c r="L2689">
        <v>19780901</v>
      </c>
      <c r="M2689" t="s">
        <v>4805</v>
      </c>
      <c r="N2689">
        <v>230024</v>
      </c>
      <c r="O2689" t="s">
        <v>247</v>
      </c>
      <c r="Q2689" t="s">
        <v>248</v>
      </c>
      <c r="S2689" t="s">
        <v>249</v>
      </c>
      <c r="T2689" t="s">
        <v>4806</v>
      </c>
      <c r="U2689" t="s">
        <v>227</v>
      </c>
      <c r="V2689" t="s">
        <v>4807</v>
      </c>
      <c r="X2689" t="s">
        <v>267</v>
      </c>
      <c r="Z2689" t="s">
        <v>229</v>
      </c>
      <c r="AG2689" t="s">
        <v>253</v>
      </c>
    </row>
    <row r="2690" spans="1:33">
      <c r="A2690" t="s">
        <v>4810</v>
      </c>
      <c r="B2690">
        <v>60704724</v>
      </c>
      <c r="C2690" t="s">
        <v>4808</v>
      </c>
      <c r="D2690" t="s">
        <v>4809</v>
      </c>
      <c r="E2690" t="s">
        <v>242</v>
      </c>
      <c r="F2690">
        <v>23</v>
      </c>
      <c r="G2690" t="s">
        <v>227</v>
      </c>
      <c r="H2690">
        <v>8171</v>
      </c>
      <c r="I2690" t="s">
        <v>4780</v>
      </c>
      <c r="J2690" t="s">
        <v>4781</v>
      </c>
      <c r="K2690" t="s">
        <v>4780</v>
      </c>
      <c r="L2690">
        <v>19970424</v>
      </c>
      <c r="M2690" t="s">
        <v>4810</v>
      </c>
      <c r="N2690">
        <v>230024</v>
      </c>
      <c r="Q2690" t="s">
        <v>248</v>
      </c>
      <c r="S2690" t="s">
        <v>249</v>
      </c>
      <c r="T2690" t="s">
        <v>671</v>
      </c>
      <c r="U2690" t="s">
        <v>227</v>
      </c>
      <c r="V2690" t="s">
        <v>4811</v>
      </c>
      <c r="W2690" t="s">
        <v>4812</v>
      </c>
      <c r="X2690" t="s">
        <v>228</v>
      </c>
      <c r="Z2690" t="s">
        <v>229</v>
      </c>
      <c r="AG2690" t="s">
        <v>253</v>
      </c>
    </row>
    <row r="2691" spans="1:33">
      <c r="A2691" t="s">
        <v>4815</v>
      </c>
      <c r="B2691">
        <v>61950324</v>
      </c>
      <c r="C2691" t="s">
        <v>4813</v>
      </c>
      <c r="D2691" t="s">
        <v>4814</v>
      </c>
      <c r="E2691" t="s">
        <v>242</v>
      </c>
      <c r="F2691">
        <v>23</v>
      </c>
      <c r="G2691" t="s">
        <v>227</v>
      </c>
      <c r="H2691">
        <v>8171</v>
      </c>
      <c r="I2691" t="s">
        <v>4780</v>
      </c>
      <c r="J2691" t="s">
        <v>4781</v>
      </c>
      <c r="K2691" t="s">
        <v>4780</v>
      </c>
      <c r="L2691">
        <v>19970403</v>
      </c>
      <c r="M2691" t="s">
        <v>4815</v>
      </c>
      <c r="N2691">
        <v>230024</v>
      </c>
      <c r="Q2691" t="s">
        <v>248</v>
      </c>
      <c r="S2691" t="s">
        <v>249</v>
      </c>
      <c r="T2691" t="s">
        <v>671</v>
      </c>
      <c r="U2691" t="s">
        <v>227</v>
      </c>
      <c r="V2691" t="s">
        <v>4811</v>
      </c>
      <c r="W2691" t="s">
        <v>4812</v>
      </c>
      <c r="X2691" t="s">
        <v>228</v>
      </c>
      <c r="Z2691" t="s">
        <v>229</v>
      </c>
      <c r="AG2691" t="s">
        <v>253</v>
      </c>
    </row>
    <row r="2692" spans="1:33">
      <c r="A2692" t="s">
        <v>4818</v>
      </c>
      <c r="B2692">
        <v>10066821</v>
      </c>
      <c r="C2692" t="s">
        <v>4816</v>
      </c>
      <c r="D2692" t="s">
        <v>4817</v>
      </c>
      <c r="E2692" t="s">
        <v>242</v>
      </c>
      <c r="F2692">
        <v>23</v>
      </c>
      <c r="G2692" t="s">
        <v>227</v>
      </c>
      <c r="H2692">
        <v>8171</v>
      </c>
      <c r="I2692" t="s">
        <v>4780</v>
      </c>
      <c r="J2692" t="s">
        <v>4781</v>
      </c>
      <c r="K2692" t="s">
        <v>4780</v>
      </c>
      <c r="L2692">
        <v>19480109</v>
      </c>
      <c r="M2692" t="s">
        <v>4818</v>
      </c>
      <c r="N2692">
        <v>230024</v>
      </c>
      <c r="O2692" t="s">
        <v>247</v>
      </c>
      <c r="Q2692" t="s">
        <v>248</v>
      </c>
      <c r="S2692" t="s">
        <v>249</v>
      </c>
      <c r="T2692" t="s">
        <v>644</v>
      </c>
      <c r="U2692" t="s">
        <v>227</v>
      </c>
      <c r="V2692" t="s">
        <v>4819</v>
      </c>
      <c r="X2692" t="s">
        <v>343</v>
      </c>
      <c r="Y2692" t="s">
        <v>4820</v>
      </c>
      <c r="Z2692" t="s">
        <v>680</v>
      </c>
      <c r="AG2692" t="s">
        <v>253</v>
      </c>
    </row>
    <row r="2693" spans="1:33">
      <c r="A2693" t="s">
        <v>4823</v>
      </c>
      <c r="B2693">
        <v>98138736</v>
      </c>
      <c r="C2693" t="s">
        <v>4821</v>
      </c>
      <c r="D2693" t="s">
        <v>4822</v>
      </c>
      <c r="E2693" t="s">
        <v>242</v>
      </c>
      <c r="F2693">
        <v>23</v>
      </c>
      <c r="G2693" t="s">
        <v>227</v>
      </c>
      <c r="H2693">
        <v>8171</v>
      </c>
      <c r="I2693" t="s">
        <v>4780</v>
      </c>
      <c r="J2693" t="s">
        <v>4781</v>
      </c>
      <c r="K2693" t="s">
        <v>4780</v>
      </c>
      <c r="L2693">
        <v>19970727</v>
      </c>
      <c r="M2693" t="s">
        <v>4823</v>
      </c>
      <c r="N2693">
        <v>230024</v>
      </c>
      <c r="Q2693" t="s">
        <v>248</v>
      </c>
      <c r="S2693" t="s">
        <v>249</v>
      </c>
      <c r="T2693" t="s">
        <v>671</v>
      </c>
      <c r="U2693" t="s">
        <v>227</v>
      </c>
      <c r="V2693" t="s">
        <v>4811</v>
      </c>
      <c r="W2693" t="s">
        <v>4812</v>
      </c>
      <c r="X2693" t="s">
        <v>228</v>
      </c>
      <c r="Z2693" t="s">
        <v>229</v>
      </c>
      <c r="AG2693" t="s">
        <v>253</v>
      </c>
    </row>
    <row r="2694" spans="1:33">
      <c r="A2694" t="s">
        <v>4826</v>
      </c>
      <c r="B2694">
        <v>58865638</v>
      </c>
      <c r="C2694" t="s">
        <v>4824</v>
      </c>
      <c r="D2694" t="s">
        <v>4825</v>
      </c>
      <c r="E2694" t="s">
        <v>242</v>
      </c>
      <c r="F2694">
        <v>23</v>
      </c>
      <c r="G2694" t="s">
        <v>227</v>
      </c>
      <c r="H2694">
        <v>8171</v>
      </c>
      <c r="I2694" t="s">
        <v>4780</v>
      </c>
      <c r="J2694" t="s">
        <v>4781</v>
      </c>
      <c r="K2694" t="s">
        <v>4780</v>
      </c>
      <c r="L2694">
        <v>19520511</v>
      </c>
      <c r="M2694" t="s">
        <v>4826</v>
      </c>
      <c r="N2694">
        <v>230024</v>
      </c>
      <c r="O2694" t="s">
        <v>247</v>
      </c>
      <c r="Q2694" t="s">
        <v>248</v>
      </c>
      <c r="S2694" t="s">
        <v>249</v>
      </c>
      <c r="T2694" t="s">
        <v>4827</v>
      </c>
      <c r="U2694" t="s">
        <v>227</v>
      </c>
      <c r="V2694" t="s">
        <v>4828</v>
      </c>
      <c r="X2694" t="s">
        <v>267</v>
      </c>
      <c r="Z2694" t="s">
        <v>229</v>
      </c>
      <c r="AB2694" t="s">
        <v>227</v>
      </c>
      <c r="AG2694" t="s">
        <v>253</v>
      </c>
    </row>
    <row r="2695" spans="1:33">
      <c r="A2695" t="s">
        <v>16324</v>
      </c>
      <c r="B2695">
        <v>67593636</v>
      </c>
      <c r="C2695" t="s">
        <v>16325</v>
      </c>
      <c r="D2695" t="s">
        <v>16326</v>
      </c>
      <c r="E2695" t="s">
        <v>242</v>
      </c>
      <c r="F2695">
        <v>23</v>
      </c>
      <c r="G2695" t="s">
        <v>227</v>
      </c>
      <c r="H2695">
        <v>8171</v>
      </c>
      <c r="I2695" t="s">
        <v>4780</v>
      </c>
      <c r="J2695" t="s">
        <v>4781</v>
      </c>
      <c r="K2695" t="s">
        <v>4780</v>
      </c>
      <c r="L2695">
        <v>19971025</v>
      </c>
      <c r="M2695" t="s">
        <v>16324</v>
      </c>
      <c r="N2695">
        <v>230024</v>
      </c>
      <c r="Q2695" t="s">
        <v>248</v>
      </c>
      <c r="S2695" t="s">
        <v>249</v>
      </c>
      <c r="T2695" t="s">
        <v>671</v>
      </c>
      <c r="U2695" t="s">
        <v>227</v>
      </c>
      <c r="V2695" t="s">
        <v>4793</v>
      </c>
      <c r="W2695" t="s">
        <v>16327</v>
      </c>
      <c r="X2695" t="s">
        <v>228</v>
      </c>
      <c r="Z2695" t="s">
        <v>229</v>
      </c>
      <c r="AG2695" t="s">
        <v>253</v>
      </c>
    </row>
    <row r="2696" spans="1:33">
      <c r="A2696" t="s">
        <v>4834</v>
      </c>
      <c r="B2696">
        <v>85560933</v>
      </c>
      <c r="C2696" t="s">
        <v>4829</v>
      </c>
      <c r="D2696" t="s">
        <v>4830</v>
      </c>
      <c r="E2696" t="s">
        <v>262</v>
      </c>
      <c r="F2696">
        <v>23</v>
      </c>
      <c r="G2696" t="s">
        <v>227</v>
      </c>
      <c r="H2696">
        <v>7710</v>
      </c>
      <c r="I2696" t="s">
        <v>4831</v>
      </c>
      <c r="J2696" t="s">
        <v>4832</v>
      </c>
      <c r="K2696" t="s">
        <v>4833</v>
      </c>
      <c r="L2696">
        <v>20030224</v>
      </c>
      <c r="M2696" t="s">
        <v>4834</v>
      </c>
      <c r="N2696">
        <v>230329</v>
      </c>
      <c r="Q2696" t="s">
        <v>248</v>
      </c>
      <c r="S2696" t="s">
        <v>249</v>
      </c>
      <c r="T2696" t="s">
        <v>684</v>
      </c>
      <c r="U2696" t="s">
        <v>227</v>
      </c>
      <c r="V2696" t="s">
        <v>4835</v>
      </c>
      <c r="X2696" t="s">
        <v>228</v>
      </c>
      <c r="Z2696" t="s">
        <v>229</v>
      </c>
      <c r="AG2696" t="s">
        <v>253</v>
      </c>
    </row>
    <row r="2697" spans="1:33">
      <c r="A2697" t="s">
        <v>4838</v>
      </c>
      <c r="B2697">
        <v>84909636</v>
      </c>
      <c r="C2697" t="s">
        <v>4836</v>
      </c>
      <c r="D2697" t="s">
        <v>4837</v>
      </c>
      <c r="E2697" t="s">
        <v>262</v>
      </c>
      <c r="F2697">
        <v>23</v>
      </c>
      <c r="G2697" t="s">
        <v>227</v>
      </c>
      <c r="H2697">
        <v>7710</v>
      </c>
      <c r="I2697" t="s">
        <v>4831</v>
      </c>
      <c r="J2697" t="s">
        <v>4832</v>
      </c>
      <c r="K2697" t="s">
        <v>4833</v>
      </c>
      <c r="L2697">
        <v>20020415</v>
      </c>
      <c r="M2697" t="s">
        <v>4838</v>
      </c>
      <c r="N2697">
        <v>230329</v>
      </c>
      <c r="Q2697" t="s">
        <v>248</v>
      </c>
      <c r="S2697" t="s">
        <v>249</v>
      </c>
      <c r="T2697" t="s">
        <v>522</v>
      </c>
      <c r="U2697" t="s">
        <v>227</v>
      </c>
      <c r="V2697" t="s">
        <v>4839</v>
      </c>
      <c r="X2697" t="s">
        <v>228</v>
      </c>
      <c r="Z2697" t="s">
        <v>229</v>
      </c>
      <c r="AG2697" t="s">
        <v>253</v>
      </c>
    </row>
    <row r="2698" spans="1:33">
      <c r="A2698" t="s">
        <v>4842</v>
      </c>
      <c r="B2698">
        <v>76988240</v>
      </c>
      <c r="C2698" t="s">
        <v>4840</v>
      </c>
      <c r="D2698" t="s">
        <v>4841</v>
      </c>
      <c r="E2698" t="s">
        <v>262</v>
      </c>
      <c r="F2698">
        <v>23</v>
      </c>
      <c r="G2698" t="s">
        <v>227</v>
      </c>
      <c r="H2698">
        <v>7710</v>
      </c>
      <c r="I2698" t="s">
        <v>4831</v>
      </c>
      <c r="J2698" t="s">
        <v>4832</v>
      </c>
      <c r="K2698" t="s">
        <v>4833</v>
      </c>
      <c r="L2698">
        <v>20010904</v>
      </c>
      <c r="M2698" t="s">
        <v>4842</v>
      </c>
      <c r="N2698">
        <v>230329</v>
      </c>
      <c r="Q2698" t="s">
        <v>248</v>
      </c>
      <c r="S2698" t="s">
        <v>249</v>
      </c>
      <c r="T2698" t="s">
        <v>677</v>
      </c>
      <c r="U2698" t="s">
        <v>227</v>
      </c>
      <c r="V2698" t="s">
        <v>4843</v>
      </c>
      <c r="X2698" t="s">
        <v>228</v>
      </c>
      <c r="Z2698" t="s">
        <v>229</v>
      </c>
      <c r="AG2698" t="s">
        <v>253</v>
      </c>
    </row>
    <row r="2699" spans="1:33">
      <c r="A2699" t="s">
        <v>4846</v>
      </c>
      <c r="B2699">
        <v>84909535</v>
      </c>
      <c r="C2699" t="s">
        <v>4844</v>
      </c>
      <c r="D2699" t="s">
        <v>4845</v>
      </c>
      <c r="E2699" t="s">
        <v>262</v>
      </c>
      <c r="F2699">
        <v>23</v>
      </c>
      <c r="G2699" t="s">
        <v>227</v>
      </c>
      <c r="H2699">
        <v>7710</v>
      </c>
      <c r="I2699" t="s">
        <v>4831</v>
      </c>
      <c r="J2699" t="s">
        <v>4832</v>
      </c>
      <c r="K2699" t="s">
        <v>4833</v>
      </c>
      <c r="L2699">
        <v>20021009</v>
      </c>
      <c r="M2699" t="s">
        <v>4846</v>
      </c>
      <c r="N2699">
        <v>230329</v>
      </c>
      <c r="Q2699" t="s">
        <v>248</v>
      </c>
      <c r="S2699" t="s">
        <v>249</v>
      </c>
      <c r="T2699" t="s">
        <v>522</v>
      </c>
      <c r="U2699" t="s">
        <v>227</v>
      </c>
      <c r="V2699" t="s">
        <v>4847</v>
      </c>
      <c r="X2699" t="s">
        <v>228</v>
      </c>
      <c r="Z2699" t="s">
        <v>229</v>
      </c>
      <c r="AG2699" t="s">
        <v>253</v>
      </c>
    </row>
    <row r="2700" spans="1:33">
      <c r="A2700" t="s">
        <v>4850</v>
      </c>
      <c r="B2700">
        <v>84909737</v>
      </c>
      <c r="C2700" t="s">
        <v>4848</v>
      </c>
      <c r="D2700" t="s">
        <v>4849</v>
      </c>
      <c r="E2700" t="s">
        <v>262</v>
      </c>
      <c r="F2700">
        <v>23</v>
      </c>
      <c r="G2700" t="s">
        <v>227</v>
      </c>
      <c r="H2700">
        <v>7710</v>
      </c>
      <c r="I2700" t="s">
        <v>4831</v>
      </c>
      <c r="J2700" t="s">
        <v>4832</v>
      </c>
      <c r="K2700" t="s">
        <v>4833</v>
      </c>
      <c r="L2700">
        <v>20030312</v>
      </c>
      <c r="M2700" t="s">
        <v>4850</v>
      </c>
      <c r="N2700">
        <v>230329</v>
      </c>
      <c r="Q2700" t="s">
        <v>248</v>
      </c>
      <c r="S2700" t="s">
        <v>249</v>
      </c>
      <c r="T2700" t="s">
        <v>630</v>
      </c>
      <c r="U2700" t="s">
        <v>227</v>
      </c>
      <c r="V2700" t="s">
        <v>4851</v>
      </c>
      <c r="X2700" t="s">
        <v>228</v>
      </c>
      <c r="Z2700" t="s">
        <v>229</v>
      </c>
      <c r="AG2700" t="s">
        <v>253</v>
      </c>
    </row>
    <row r="2701" spans="1:33">
      <c r="A2701" t="s">
        <v>4857</v>
      </c>
      <c r="B2701">
        <v>3977632</v>
      </c>
      <c r="C2701" t="s">
        <v>4852</v>
      </c>
      <c r="D2701" t="s">
        <v>4853</v>
      </c>
      <c r="E2701" t="s">
        <v>242</v>
      </c>
      <c r="F2701">
        <v>23</v>
      </c>
      <c r="G2701" t="s">
        <v>227</v>
      </c>
      <c r="H2701">
        <v>8176</v>
      </c>
      <c r="I2701" t="s">
        <v>4854</v>
      </c>
      <c r="J2701" t="s">
        <v>4855</v>
      </c>
      <c r="K2701" t="s">
        <v>4856</v>
      </c>
      <c r="L2701">
        <v>19450212</v>
      </c>
      <c r="M2701" t="s">
        <v>4857</v>
      </c>
      <c r="N2701">
        <v>230030</v>
      </c>
      <c r="O2701" t="s">
        <v>247</v>
      </c>
      <c r="Q2701" t="s">
        <v>248</v>
      </c>
      <c r="S2701" t="s">
        <v>249</v>
      </c>
      <c r="T2701" t="s">
        <v>4858</v>
      </c>
      <c r="U2701" t="s">
        <v>227</v>
      </c>
      <c r="V2701" t="s">
        <v>4859</v>
      </c>
      <c r="X2701" t="s">
        <v>267</v>
      </c>
      <c r="Z2701" t="s">
        <v>229</v>
      </c>
      <c r="AG2701" t="s">
        <v>253</v>
      </c>
    </row>
    <row r="2702" spans="1:33">
      <c r="A2702" t="s">
        <v>4862</v>
      </c>
      <c r="B2702">
        <v>2989028</v>
      </c>
      <c r="C2702" t="s">
        <v>4860</v>
      </c>
      <c r="D2702" t="s">
        <v>4861</v>
      </c>
      <c r="E2702" t="s">
        <v>242</v>
      </c>
      <c r="F2702">
        <v>23</v>
      </c>
      <c r="G2702" t="s">
        <v>227</v>
      </c>
      <c r="H2702">
        <v>8176</v>
      </c>
      <c r="I2702" t="s">
        <v>4854</v>
      </c>
      <c r="J2702" t="s">
        <v>4855</v>
      </c>
      <c r="K2702" t="s">
        <v>4856</v>
      </c>
      <c r="L2702">
        <v>19531213</v>
      </c>
      <c r="M2702" t="s">
        <v>4862</v>
      </c>
      <c r="N2702">
        <v>230030</v>
      </c>
      <c r="Q2702" t="s">
        <v>248</v>
      </c>
      <c r="S2702" t="s">
        <v>249</v>
      </c>
      <c r="T2702" t="s">
        <v>4863</v>
      </c>
      <c r="U2702" t="s">
        <v>227</v>
      </c>
      <c r="V2702" t="s">
        <v>4864</v>
      </c>
      <c r="X2702" t="s">
        <v>349</v>
      </c>
      <c r="Z2702" t="s">
        <v>229</v>
      </c>
      <c r="AA2702" t="s">
        <v>4865</v>
      </c>
      <c r="AG2702" t="s">
        <v>253</v>
      </c>
    </row>
    <row r="2703" spans="1:33">
      <c r="A2703" t="s">
        <v>4868</v>
      </c>
      <c r="B2703">
        <v>3978633</v>
      </c>
      <c r="C2703" t="s">
        <v>4866</v>
      </c>
      <c r="D2703" t="s">
        <v>4867</v>
      </c>
      <c r="E2703" t="s">
        <v>242</v>
      </c>
      <c r="F2703">
        <v>23</v>
      </c>
      <c r="G2703" t="s">
        <v>227</v>
      </c>
      <c r="H2703">
        <v>8176</v>
      </c>
      <c r="I2703" t="s">
        <v>4854</v>
      </c>
      <c r="J2703" t="s">
        <v>4855</v>
      </c>
      <c r="K2703" t="s">
        <v>4856</v>
      </c>
      <c r="L2703">
        <v>19450129</v>
      </c>
      <c r="M2703" t="s">
        <v>4868</v>
      </c>
      <c r="N2703">
        <v>230030</v>
      </c>
      <c r="O2703" t="s">
        <v>247</v>
      </c>
      <c r="Q2703" t="s">
        <v>248</v>
      </c>
      <c r="S2703" t="s">
        <v>249</v>
      </c>
      <c r="T2703" t="s">
        <v>677</v>
      </c>
      <c r="U2703" t="s">
        <v>227</v>
      </c>
      <c r="V2703" t="s">
        <v>4869</v>
      </c>
      <c r="X2703" t="s">
        <v>343</v>
      </c>
      <c r="Z2703" t="s">
        <v>229</v>
      </c>
      <c r="AG2703" t="s">
        <v>253</v>
      </c>
    </row>
    <row r="2704" spans="1:33">
      <c r="A2704" t="s">
        <v>4872</v>
      </c>
      <c r="B2704">
        <v>3614721</v>
      </c>
      <c r="C2704" t="s">
        <v>4870</v>
      </c>
      <c r="D2704" t="s">
        <v>4871</v>
      </c>
      <c r="E2704" t="s">
        <v>242</v>
      </c>
      <c r="F2704">
        <v>23</v>
      </c>
      <c r="G2704" t="s">
        <v>227</v>
      </c>
      <c r="H2704">
        <v>8176</v>
      </c>
      <c r="I2704" t="s">
        <v>4854</v>
      </c>
      <c r="J2704" t="s">
        <v>4855</v>
      </c>
      <c r="K2704" t="s">
        <v>4856</v>
      </c>
      <c r="L2704">
        <v>19440423</v>
      </c>
      <c r="M2704" t="s">
        <v>4872</v>
      </c>
      <c r="N2704">
        <v>230030</v>
      </c>
      <c r="O2704" t="s">
        <v>247</v>
      </c>
      <c r="Q2704" t="s">
        <v>248</v>
      </c>
      <c r="S2704" t="s">
        <v>249</v>
      </c>
      <c r="T2704" t="s">
        <v>684</v>
      </c>
      <c r="U2704" t="s">
        <v>227</v>
      </c>
      <c r="V2704" t="s">
        <v>4873</v>
      </c>
      <c r="X2704" t="s">
        <v>343</v>
      </c>
      <c r="Z2704" t="s">
        <v>229</v>
      </c>
      <c r="AG2704" t="s">
        <v>253</v>
      </c>
    </row>
    <row r="2705" spans="1:33">
      <c r="A2705" t="s">
        <v>4876</v>
      </c>
      <c r="B2705">
        <v>3979129</v>
      </c>
      <c r="C2705" t="s">
        <v>4874</v>
      </c>
      <c r="D2705" t="s">
        <v>4875</v>
      </c>
      <c r="E2705" t="s">
        <v>242</v>
      </c>
      <c r="F2705">
        <v>23</v>
      </c>
      <c r="G2705" t="s">
        <v>227</v>
      </c>
      <c r="H2705">
        <v>8176</v>
      </c>
      <c r="I2705" t="s">
        <v>4854</v>
      </c>
      <c r="J2705" t="s">
        <v>4855</v>
      </c>
      <c r="K2705" t="s">
        <v>4856</v>
      </c>
      <c r="L2705">
        <v>19470727</v>
      </c>
      <c r="M2705" t="s">
        <v>4876</v>
      </c>
      <c r="N2705">
        <v>230030</v>
      </c>
      <c r="O2705" t="s">
        <v>247</v>
      </c>
      <c r="Q2705" t="s">
        <v>248</v>
      </c>
      <c r="S2705" t="s">
        <v>249</v>
      </c>
      <c r="T2705" t="s">
        <v>1780</v>
      </c>
      <c r="U2705" t="s">
        <v>227</v>
      </c>
      <c r="V2705" t="s">
        <v>4877</v>
      </c>
      <c r="X2705" t="s">
        <v>349</v>
      </c>
      <c r="Z2705" t="s">
        <v>229</v>
      </c>
      <c r="AG2705" t="s">
        <v>253</v>
      </c>
    </row>
    <row r="2706" spans="1:33">
      <c r="A2706" t="s">
        <v>4880</v>
      </c>
      <c r="B2706">
        <v>3689026</v>
      </c>
      <c r="C2706" t="s">
        <v>4878</v>
      </c>
      <c r="D2706" t="s">
        <v>4879</v>
      </c>
      <c r="E2706" t="s">
        <v>262</v>
      </c>
      <c r="F2706">
        <v>23</v>
      </c>
      <c r="G2706" t="s">
        <v>227</v>
      </c>
      <c r="H2706">
        <v>8176</v>
      </c>
      <c r="I2706" t="s">
        <v>4854</v>
      </c>
      <c r="J2706" t="s">
        <v>4855</v>
      </c>
      <c r="K2706" t="s">
        <v>4856</v>
      </c>
      <c r="L2706">
        <v>19540623</v>
      </c>
      <c r="M2706" t="s">
        <v>4880</v>
      </c>
      <c r="N2706">
        <v>230030</v>
      </c>
      <c r="O2706" t="s">
        <v>247</v>
      </c>
      <c r="Q2706" t="s">
        <v>248</v>
      </c>
      <c r="S2706" t="s">
        <v>249</v>
      </c>
      <c r="T2706" t="s">
        <v>4881</v>
      </c>
      <c r="U2706" t="s">
        <v>227</v>
      </c>
      <c r="V2706" t="s">
        <v>4882</v>
      </c>
      <c r="X2706" t="s">
        <v>349</v>
      </c>
      <c r="Z2706" t="s">
        <v>229</v>
      </c>
      <c r="AG2706" t="s">
        <v>253</v>
      </c>
    </row>
    <row r="2707" spans="1:33">
      <c r="B2707">
        <v>40004412</v>
      </c>
      <c r="C2707" t="s">
        <v>16328</v>
      </c>
      <c r="D2707" t="s">
        <v>16329</v>
      </c>
      <c r="E2707" t="s">
        <v>242</v>
      </c>
      <c r="F2707">
        <v>23</v>
      </c>
      <c r="G2707" t="s">
        <v>227</v>
      </c>
      <c r="H2707">
        <v>31335</v>
      </c>
      <c r="I2707" t="s">
        <v>16330</v>
      </c>
      <c r="J2707" t="s">
        <v>16331</v>
      </c>
      <c r="K2707" t="s">
        <v>16332</v>
      </c>
      <c r="L2707">
        <v>19970211</v>
      </c>
      <c r="N2707">
        <v>230455</v>
      </c>
      <c r="Q2707" t="s">
        <v>248</v>
      </c>
      <c r="S2707" t="s">
        <v>249</v>
      </c>
      <c r="T2707" t="s">
        <v>16333</v>
      </c>
      <c r="U2707" t="s">
        <v>227</v>
      </c>
      <c r="V2707" t="s">
        <v>16334</v>
      </c>
      <c r="X2707" t="s">
        <v>228</v>
      </c>
      <c r="Z2707" t="s">
        <v>229</v>
      </c>
      <c r="AB2707" t="s">
        <v>227</v>
      </c>
      <c r="AD2707" t="s">
        <v>227</v>
      </c>
      <c r="AG2707" t="s">
        <v>253</v>
      </c>
    </row>
    <row r="2708" spans="1:33">
      <c r="B2708">
        <v>55182122</v>
      </c>
      <c r="C2708" t="s">
        <v>16335</v>
      </c>
      <c r="D2708" t="s">
        <v>16336</v>
      </c>
      <c r="E2708" t="s">
        <v>242</v>
      </c>
      <c r="F2708">
        <v>23</v>
      </c>
      <c r="G2708" t="s">
        <v>227</v>
      </c>
      <c r="H2708">
        <v>31335</v>
      </c>
      <c r="I2708" t="s">
        <v>16330</v>
      </c>
      <c r="J2708" t="s">
        <v>16331</v>
      </c>
      <c r="K2708" t="s">
        <v>16332</v>
      </c>
      <c r="L2708">
        <v>19920123</v>
      </c>
      <c r="N2708">
        <v>230455</v>
      </c>
      <c r="Q2708" t="s">
        <v>248</v>
      </c>
      <c r="S2708" t="s">
        <v>249</v>
      </c>
      <c r="T2708" t="s">
        <v>7564</v>
      </c>
      <c r="U2708" t="s">
        <v>227</v>
      </c>
      <c r="V2708" t="s">
        <v>16337</v>
      </c>
      <c r="X2708" t="s">
        <v>228</v>
      </c>
      <c r="Z2708" t="s">
        <v>229</v>
      </c>
      <c r="AA2708" t="s">
        <v>16338</v>
      </c>
      <c r="AB2708" t="s">
        <v>227</v>
      </c>
      <c r="AD2708" t="s">
        <v>227</v>
      </c>
      <c r="AG2708" t="s">
        <v>253</v>
      </c>
    </row>
    <row r="2709" spans="1:33">
      <c r="B2709">
        <v>104583425</v>
      </c>
      <c r="C2709" t="s">
        <v>16339</v>
      </c>
      <c r="D2709" t="s">
        <v>16340</v>
      </c>
      <c r="E2709" t="s">
        <v>242</v>
      </c>
      <c r="F2709">
        <v>23</v>
      </c>
      <c r="G2709" t="s">
        <v>227</v>
      </c>
      <c r="H2709">
        <v>31335</v>
      </c>
      <c r="I2709" t="s">
        <v>16330</v>
      </c>
      <c r="J2709" t="s">
        <v>16331</v>
      </c>
      <c r="K2709" t="s">
        <v>16332</v>
      </c>
      <c r="L2709">
        <v>19921101</v>
      </c>
      <c r="N2709">
        <v>230455</v>
      </c>
      <c r="Q2709" t="s">
        <v>248</v>
      </c>
      <c r="S2709" t="s">
        <v>249</v>
      </c>
      <c r="T2709" t="s">
        <v>4373</v>
      </c>
      <c r="U2709" t="s">
        <v>227</v>
      </c>
      <c r="V2709" t="s">
        <v>16341</v>
      </c>
      <c r="X2709" t="s">
        <v>228</v>
      </c>
      <c r="Z2709" t="s">
        <v>229</v>
      </c>
      <c r="AB2709" t="s">
        <v>227</v>
      </c>
      <c r="AD2709" t="s">
        <v>227</v>
      </c>
      <c r="AG2709" t="s">
        <v>253</v>
      </c>
    </row>
    <row r="2710" spans="1:33">
      <c r="B2710">
        <v>39482935</v>
      </c>
      <c r="C2710" t="s">
        <v>16342</v>
      </c>
      <c r="D2710" t="s">
        <v>16343</v>
      </c>
      <c r="E2710" t="s">
        <v>242</v>
      </c>
      <c r="F2710">
        <v>23</v>
      </c>
      <c r="G2710" t="s">
        <v>227</v>
      </c>
      <c r="H2710">
        <v>31335</v>
      </c>
      <c r="I2710" t="s">
        <v>16330</v>
      </c>
      <c r="J2710" t="s">
        <v>16331</v>
      </c>
      <c r="K2710" t="s">
        <v>16332</v>
      </c>
      <c r="L2710">
        <v>19950802</v>
      </c>
      <c r="N2710">
        <v>230455</v>
      </c>
      <c r="Q2710" t="s">
        <v>248</v>
      </c>
      <c r="S2710" t="s">
        <v>249</v>
      </c>
      <c r="T2710" t="s">
        <v>4373</v>
      </c>
      <c r="U2710" t="s">
        <v>227</v>
      </c>
      <c r="V2710" t="s">
        <v>16341</v>
      </c>
      <c r="X2710" t="s">
        <v>228</v>
      </c>
      <c r="Z2710" t="s">
        <v>229</v>
      </c>
      <c r="AG2710" t="s">
        <v>253</v>
      </c>
    </row>
    <row r="2711" spans="1:33">
      <c r="B2711">
        <v>39424628</v>
      </c>
      <c r="C2711" t="s">
        <v>16344</v>
      </c>
      <c r="D2711" t="s">
        <v>16345</v>
      </c>
      <c r="E2711" t="s">
        <v>242</v>
      </c>
      <c r="F2711">
        <v>23</v>
      </c>
      <c r="G2711" t="s">
        <v>227</v>
      </c>
      <c r="H2711">
        <v>31335</v>
      </c>
      <c r="I2711" t="s">
        <v>16330</v>
      </c>
      <c r="J2711" t="s">
        <v>16331</v>
      </c>
      <c r="K2711" t="s">
        <v>16332</v>
      </c>
      <c r="L2711">
        <v>19931230</v>
      </c>
      <c r="N2711">
        <v>230455</v>
      </c>
      <c r="Q2711" t="s">
        <v>248</v>
      </c>
      <c r="S2711" t="s">
        <v>249</v>
      </c>
      <c r="T2711" t="s">
        <v>16346</v>
      </c>
      <c r="U2711" t="s">
        <v>227</v>
      </c>
      <c r="V2711" t="s">
        <v>16347</v>
      </c>
      <c r="X2711" t="s">
        <v>228</v>
      </c>
      <c r="Z2711" t="s">
        <v>229</v>
      </c>
      <c r="AB2711" t="s">
        <v>227</v>
      </c>
      <c r="AD2711" t="s">
        <v>227</v>
      </c>
      <c r="AG2711" t="s">
        <v>253</v>
      </c>
    </row>
    <row r="2712" spans="1:33">
      <c r="B2712">
        <v>56180424</v>
      </c>
      <c r="C2712" t="s">
        <v>16348</v>
      </c>
      <c r="D2712" t="s">
        <v>16349</v>
      </c>
      <c r="E2712" t="s">
        <v>242</v>
      </c>
      <c r="F2712">
        <v>23</v>
      </c>
      <c r="G2712" t="s">
        <v>227</v>
      </c>
      <c r="H2712">
        <v>31335</v>
      </c>
      <c r="I2712" t="s">
        <v>16330</v>
      </c>
      <c r="J2712" t="s">
        <v>16331</v>
      </c>
      <c r="K2712" t="s">
        <v>16332</v>
      </c>
      <c r="L2712">
        <v>19940816</v>
      </c>
      <c r="N2712">
        <v>230455</v>
      </c>
      <c r="Q2712" t="s">
        <v>248</v>
      </c>
      <c r="S2712" t="s">
        <v>249</v>
      </c>
      <c r="T2712" t="s">
        <v>16350</v>
      </c>
      <c r="U2712" t="s">
        <v>227</v>
      </c>
      <c r="V2712" t="s">
        <v>16351</v>
      </c>
      <c r="X2712" t="s">
        <v>228</v>
      </c>
      <c r="Z2712" t="s">
        <v>229</v>
      </c>
      <c r="AB2712" t="s">
        <v>227</v>
      </c>
      <c r="AD2712" t="s">
        <v>227</v>
      </c>
      <c r="AG2712" t="s">
        <v>253</v>
      </c>
    </row>
    <row r="2713" spans="1:33">
      <c r="B2713">
        <v>59491028</v>
      </c>
      <c r="C2713" t="s">
        <v>16352</v>
      </c>
      <c r="D2713" t="s">
        <v>16353</v>
      </c>
      <c r="E2713" t="s">
        <v>242</v>
      </c>
      <c r="F2713">
        <v>23</v>
      </c>
      <c r="G2713" t="s">
        <v>227</v>
      </c>
      <c r="H2713">
        <v>31335</v>
      </c>
      <c r="I2713" t="s">
        <v>16330</v>
      </c>
      <c r="J2713" t="s">
        <v>16331</v>
      </c>
      <c r="K2713" t="s">
        <v>16332</v>
      </c>
      <c r="L2713">
        <v>19970801</v>
      </c>
      <c r="N2713">
        <v>230455</v>
      </c>
      <c r="Q2713" t="s">
        <v>248</v>
      </c>
      <c r="S2713" t="s">
        <v>249</v>
      </c>
      <c r="T2713" t="s">
        <v>1587</v>
      </c>
      <c r="U2713" t="s">
        <v>227</v>
      </c>
      <c r="V2713" t="s">
        <v>16354</v>
      </c>
      <c r="X2713" t="s">
        <v>228</v>
      </c>
      <c r="Z2713" t="s">
        <v>229</v>
      </c>
      <c r="AB2713" t="s">
        <v>227</v>
      </c>
      <c r="AD2713" t="s">
        <v>227</v>
      </c>
      <c r="AG2713" t="s">
        <v>253</v>
      </c>
    </row>
    <row r="2714" spans="1:33">
      <c r="B2714">
        <v>105026519</v>
      </c>
      <c r="C2714" t="s">
        <v>16355</v>
      </c>
      <c r="D2714" t="s">
        <v>16356</v>
      </c>
      <c r="E2714" t="s">
        <v>242</v>
      </c>
      <c r="F2714">
        <v>23</v>
      </c>
      <c r="G2714" t="s">
        <v>227</v>
      </c>
      <c r="H2714">
        <v>31335</v>
      </c>
      <c r="I2714" t="s">
        <v>16330</v>
      </c>
      <c r="J2714" t="s">
        <v>16331</v>
      </c>
      <c r="K2714" t="s">
        <v>16332</v>
      </c>
      <c r="L2714">
        <v>19730715</v>
      </c>
      <c r="N2714">
        <v>230455</v>
      </c>
      <c r="Q2714" t="s">
        <v>248</v>
      </c>
      <c r="S2714" t="s">
        <v>249</v>
      </c>
      <c r="T2714" t="s">
        <v>16357</v>
      </c>
      <c r="U2714" t="s">
        <v>227</v>
      </c>
      <c r="V2714" t="s">
        <v>16358</v>
      </c>
      <c r="X2714" t="s">
        <v>228</v>
      </c>
      <c r="Z2714" t="s">
        <v>229</v>
      </c>
      <c r="AG2714" t="s">
        <v>253</v>
      </c>
    </row>
    <row r="2715" spans="1:33">
      <c r="A2715" t="s">
        <v>4888</v>
      </c>
      <c r="B2715">
        <v>71826125</v>
      </c>
      <c r="C2715" t="s">
        <v>4883</v>
      </c>
      <c r="D2715" t="s">
        <v>4884</v>
      </c>
      <c r="E2715" t="s">
        <v>242</v>
      </c>
      <c r="F2715">
        <v>23</v>
      </c>
      <c r="G2715" t="s">
        <v>227</v>
      </c>
      <c r="H2715">
        <v>8183</v>
      </c>
      <c r="I2715" t="s">
        <v>4885</v>
      </c>
      <c r="J2715" t="s">
        <v>4886</v>
      </c>
      <c r="K2715" t="s">
        <v>4887</v>
      </c>
      <c r="L2715">
        <v>19910530</v>
      </c>
      <c r="M2715" t="s">
        <v>4888</v>
      </c>
      <c r="N2715">
        <v>230041</v>
      </c>
      <c r="Q2715" t="s">
        <v>248</v>
      </c>
      <c r="S2715" t="s">
        <v>249</v>
      </c>
      <c r="T2715" t="s">
        <v>4889</v>
      </c>
      <c r="U2715" t="s">
        <v>227</v>
      </c>
      <c r="V2715" t="s">
        <v>4890</v>
      </c>
      <c r="W2715" t="s">
        <v>4891</v>
      </c>
      <c r="X2715" t="s">
        <v>228</v>
      </c>
      <c r="Z2715" t="s">
        <v>229</v>
      </c>
      <c r="AB2715" t="s">
        <v>1084</v>
      </c>
      <c r="AC2715" t="s">
        <v>4892</v>
      </c>
      <c r="AG2715" t="s">
        <v>253</v>
      </c>
    </row>
    <row r="2716" spans="1:33">
      <c r="A2716" t="s">
        <v>4895</v>
      </c>
      <c r="B2716">
        <v>11807017</v>
      </c>
      <c r="C2716" t="s">
        <v>4893</v>
      </c>
      <c r="D2716" t="s">
        <v>4894</v>
      </c>
      <c r="E2716" t="s">
        <v>242</v>
      </c>
      <c r="F2716">
        <v>23</v>
      </c>
      <c r="G2716" t="s">
        <v>227</v>
      </c>
      <c r="H2716">
        <v>8183</v>
      </c>
      <c r="I2716" t="s">
        <v>4885</v>
      </c>
      <c r="J2716" t="s">
        <v>4886</v>
      </c>
      <c r="K2716" t="s">
        <v>4887</v>
      </c>
      <c r="L2716">
        <v>19940209</v>
      </c>
      <c r="M2716" t="s">
        <v>4895</v>
      </c>
      <c r="N2716">
        <v>230041</v>
      </c>
      <c r="Q2716" t="s">
        <v>248</v>
      </c>
      <c r="S2716" t="s">
        <v>249</v>
      </c>
      <c r="T2716" t="s">
        <v>4889</v>
      </c>
      <c r="U2716" t="s">
        <v>227</v>
      </c>
      <c r="V2716" t="s">
        <v>4890</v>
      </c>
      <c r="W2716" t="s">
        <v>4896</v>
      </c>
      <c r="X2716" t="s">
        <v>228</v>
      </c>
      <c r="Z2716" t="s">
        <v>229</v>
      </c>
      <c r="AB2716" t="s">
        <v>4897</v>
      </c>
      <c r="AC2716" t="s">
        <v>4898</v>
      </c>
      <c r="AD2716" t="s">
        <v>539</v>
      </c>
      <c r="AG2716" t="s">
        <v>253</v>
      </c>
    </row>
    <row r="2717" spans="1:33">
      <c r="A2717" t="s">
        <v>4901</v>
      </c>
      <c r="B2717">
        <v>71942932</v>
      </c>
      <c r="C2717" t="s">
        <v>4899</v>
      </c>
      <c r="D2717" t="s">
        <v>4900</v>
      </c>
      <c r="E2717" t="s">
        <v>242</v>
      </c>
      <c r="F2717">
        <v>23</v>
      </c>
      <c r="G2717" t="s">
        <v>227</v>
      </c>
      <c r="H2717">
        <v>8183</v>
      </c>
      <c r="I2717" t="s">
        <v>4885</v>
      </c>
      <c r="J2717" t="s">
        <v>4886</v>
      </c>
      <c r="K2717" t="s">
        <v>4887</v>
      </c>
      <c r="L2717">
        <v>19920715</v>
      </c>
      <c r="M2717" t="s">
        <v>4901</v>
      </c>
      <c r="N2717">
        <v>230041</v>
      </c>
      <c r="Q2717" t="s">
        <v>248</v>
      </c>
      <c r="S2717" t="s">
        <v>249</v>
      </c>
      <c r="T2717" t="s">
        <v>4889</v>
      </c>
      <c r="U2717" t="s">
        <v>227</v>
      </c>
      <c r="V2717" t="s">
        <v>4890</v>
      </c>
      <c r="W2717" t="s">
        <v>4896</v>
      </c>
      <c r="X2717" t="s">
        <v>228</v>
      </c>
      <c r="Z2717" t="s">
        <v>229</v>
      </c>
      <c r="AB2717" t="s">
        <v>1084</v>
      </c>
      <c r="AC2717" t="s">
        <v>4902</v>
      </c>
      <c r="AD2717" t="s">
        <v>1091</v>
      </c>
      <c r="AG2717" t="s">
        <v>253</v>
      </c>
    </row>
    <row r="2718" spans="1:33">
      <c r="A2718" t="s">
        <v>4905</v>
      </c>
      <c r="B2718">
        <v>58267028</v>
      </c>
      <c r="C2718" t="s">
        <v>4903</v>
      </c>
      <c r="D2718" t="s">
        <v>4904</v>
      </c>
      <c r="E2718" t="s">
        <v>242</v>
      </c>
      <c r="F2718">
        <v>23</v>
      </c>
      <c r="G2718" t="s">
        <v>227</v>
      </c>
      <c r="H2718">
        <v>8183</v>
      </c>
      <c r="I2718" t="s">
        <v>4885</v>
      </c>
      <c r="J2718" t="s">
        <v>4886</v>
      </c>
      <c r="K2718" t="s">
        <v>4887</v>
      </c>
      <c r="L2718">
        <v>19900606</v>
      </c>
      <c r="M2718" t="s">
        <v>4905</v>
      </c>
      <c r="N2718">
        <v>230041</v>
      </c>
      <c r="Q2718" t="s">
        <v>248</v>
      </c>
      <c r="S2718" t="s">
        <v>249</v>
      </c>
      <c r="T2718" t="s">
        <v>4889</v>
      </c>
      <c r="U2718" t="s">
        <v>227</v>
      </c>
      <c r="V2718" t="s">
        <v>4890</v>
      </c>
      <c r="W2718" t="s">
        <v>4891</v>
      </c>
      <c r="X2718" t="s">
        <v>228</v>
      </c>
      <c r="Z2718" t="s">
        <v>229</v>
      </c>
      <c r="AB2718" t="s">
        <v>548</v>
      </c>
      <c r="AD2718" t="s">
        <v>548</v>
      </c>
      <c r="AF2718" t="s">
        <v>4906</v>
      </c>
      <c r="AG2718" t="s">
        <v>253</v>
      </c>
    </row>
    <row r="2719" spans="1:33">
      <c r="A2719" t="s">
        <v>4909</v>
      </c>
      <c r="B2719">
        <v>58267432</v>
      </c>
      <c r="C2719" t="s">
        <v>4907</v>
      </c>
      <c r="D2719" t="s">
        <v>4908</v>
      </c>
      <c r="E2719" t="s">
        <v>242</v>
      </c>
      <c r="F2719">
        <v>23</v>
      </c>
      <c r="G2719" t="s">
        <v>227</v>
      </c>
      <c r="H2719">
        <v>8183</v>
      </c>
      <c r="I2719" t="s">
        <v>4885</v>
      </c>
      <c r="J2719" t="s">
        <v>4886</v>
      </c>
      <c r="K2719" t="s">
        <v>4887</v>
      </c>
      <c r="L2719">
        <v>19910214</v>
      </c>
      <c r="M2719" t="s">
        <v>4909</v>
      </c>
      <c r="N2719">
        <v>230041</v>
      </c>
      <c r="Q2719" t="s">
        <v>248</v>
      </c>
      <c r="S2719" t="s">
        <v>249</v>
      </c>
      <c r="T2719" t="s">
        <v>4889</v>
      </c>
      <c r="U2719" t="s">
        <v>227</v>
      </c>
      <c r="V2719" t="s">
        <v>4890</v>
      </c>
      <c r="W2719" t="s">
        <v>4891</v>
      </c>
      <c r="X2719" t="s">
        <v>228</v>
      </c>
      <c r="Z2719" t="s">
        <v>229</v>
      </c>
      <c r="AB2719" t="s">
        <v>1013</v>
      </c>
      <c r="AD2719" t="s">
        <v>1013</v>
      </c>
      <c r="AF2719" t="s">
        <v>4906</v>
      </c>
      <c r="AG2719" t="s">
        <v>253</v>
      </c>
    </row>
    <row r="2720" spans="1:33">
      <c r="A2720" t="s">
        <v>4912</v>
      </c>
      <c r="B2720">
        <v>2922621</v>
      </c>
      <c r="C2720" t="s">
        <v>4910</v>
      </c>
      <c r="D2720" t="s">
        <v>4911</v>
      </c>
      <c r="E2720" t="s">
        <v>242</v>
      </c>
      <c r="F2720">
        <v>23</v>
      </c>
      <c r="G2720" t="s">
        <v>227</v>
      </c>
      <c r="H2720">
        <v>8183</v>
      </c>
      <c r="I2720" t="s">
        <v>4885</v>
      </c>
      <c r="J2720" t="s">
        <v>4886</v>
      </c>
      <c r="K2720" t="s">
        <v>4887</v>
      </c>
      <c r="L2720">
        <v>19830920</v>
      </c>
      <c r="M2720" t="s">
        <v>4912</v>
      </c>
      <c r="N2720">
        <v>230041</v>
      </c>
      <c r="Q2720" t="s">
        <v>248</v>
      </c>
      <c r="S2720" t="s">
        <v>249</v>
      </c>
      <c r="T2720" t="s">
        <v>4889</v>
      </c>
      <c r="U2720" t="s">
        <v>227</v>
      </c>
      <c r="V2720" t="s">
        <v>4913</v>
      </c>
      <c r="X2720" t="s">
        <v>228</v>
      </c>
      <c r="Z2720" t="s">
        <v>229</v>
      </c>
      <c r="AG2720" t="s">
        <v>253</v>
      </c>
    </row>
    <row r="2721" spans="1:33">
      <c r="A2721" t="s">
        <v>4916</v>
      </c>
      <c r="B2721">
        <v>71725527</v>
      </c>
      <c r="C2721" t="s">
        <v>4914</v>
      </c>
      <c r="D2721" t="s">
        <v>4915</v>
      </c>
      <c r="E2721" t="s">
        <v>242</v>
      </c>
      <c r="F2721">
        <v>23</v>
      </c>
      <c r="G2721" t="s">
        <v>227</v>
      </c>
      <c r="H2721">
        <v>8183</v>
      </c>
      <c r="I2721" t="s">
        <v>4885</v>
      </c>
      <c r="J2721" t="s">
        <v>4886</v>
      </c>
      <c r="K2721" t="s">
        <v>4887</v>
      </c>
      <c r="L2721">
        <v>19921117</v>
      </c>
      <c r="M2721" t="s">
        <v>4916</v>
      </c>
      <c r="N2721">
        <v>230041</v>
      </c>
      <c r="Q2721" t="s">
        <v>248</v>
      </c>
      <c r="S2721" t="s">
        <v>249</v>
      </c>
      <c r="T2721" t="s">
        <v>4889</v>
      </c>
      <c r="U2721" t="s">
        <v>227</v>
      </c>
      <c r="V2721" t="s">
        <v>4890</v>
      </c>
      <c r="W2721" t="s">
        <v>4896</v>
      </c>
      <c r="X2721" t="s">
        <v>228</v>
      </c>
      <c r="Z2721" t="s">
        <v>229</v>
      </c>
      <c r="AB2721" t="s">
        <v>1091</v>
      </c>
      <c r="AC2721" t="s">
        <v>4917</v>
      </c>
      <c r="AD2721" t="s">
        <v>1091</v>
      </c>
      <c r="AG2721" t="s">
        <v>253</v>
      </c>
    </row>
    <row r="2722" spans="1:33">
      <c r="A2722" t="s">
        <v>4920</v>
      </c>
      <c r="B2722">
        <v>3113614</v>
      </c>
      <c r="C2722" t="s">
        <v>4918</v>
      </c>
      <c r="D2722" t="s">
        <v>4919</v>
      </c>
      <c r="E2722" t="s">
        <v>242</v>
      </c>
      <c r="F2722">
        <v>23</v>
      </c>
      <c r="G2722" t="s">
        <v>227</v>
      </c>
      <c r="H2722">
        <v>8183</v>
      </c>
      <c r="I2722" t="s">
        <v>4885</v>
      </c>
      <c r="J2722" t="s">
        <v>4886</v>
      </c>
      <c r="K2722" t="s">
        <v>4887</v>
      </c>
      <c r="L2722">
        <v>19911129</v>
      </c>
      <c r="M2722" t="s">
        <v>4920</v>
      </c>
      <c r="N2722">
        <v>230041</v>
      </c>
      <c r="Q2722" t="s">
        <v>248</v>
      </c>
      <c r="S2722" t="s">
        <v>249</v>
      </c>
      <c r="T2722" t="s">
        <v>4889</v>
      </c>
      <c r="U2722" t="s">
        <v>227</v>
      </c>
      <c r="V2722" t="s">
        <v>4890</v>
      </c>
      <c r="W2722" t="s">
        <v>4891</v>
      </c>
      <c r="X2722" t="s">
        <v>228</v>
      </c>
      <c r="Z2722" t="s">
        <v>229</v>
      </c>
      <c r="AB2722" t="s">
        <v>564</v>
      </c>
      <c r="AD2722" t="s">
        <v>564</v>
      </c>
      <c r="AF2722" t="s">
        <v>4906</v>
      </c>
      <c r="AG2722" t="s">
        <v>253</v>
      </c>
    </row>
    <row r="2723" spans="1:33">
      <c r="A2723" t="s">
        <v>4923</v>
      </c>
      <c r="B2723">
        <v>45608023</v>
      </c>
      <c r="C2723" t="s">
        <v>4921</v>
      </c>
      <c r="D2723" t="s">
        <v>4922</v>
      </c>
      <c r="E2723" t="s">
        <v>242</v>
      </c>
      <c r="F2723">
        <v>23</v>
      </c>
      <c r="G2723" t="s">
        <v>227</v>
      </c>
      <c r="H2723">
        <v>8183</v>
      </c>
      <c r="I2723" t="s">
        <v>4885</v>
      </c>
      <c r="J2723" t="s">
        <v>4886</v>
      </c>
      <c r="K2723" t="s">
        <v>4887</v>
      </c>
      <c r="L2723">
        <v>19890606</v>
      </c>
      <c r="M2723" t="s">
        <v>4923</v>
      </c>
      <c r="N2723">
        <v>230041</v>
      </c>
      <c r="Q2723" t="s">
        <v>248</v>
      </c>
      <c r="S2723" t="s">
        <v>249</v>
      </c>
      <c r="T2723" t="s">
        <v>4889</v>
      </c>
      <c r="U2723" t="s">
        <v>227</v>
      </c>
      <c r="V2723" t="s">
        <v>4890</v>
      </c>
      <c r="W2723" t="s">
        <v>4891</v>
      </c>
      <c r="X2723" t="s">
        <v>228</v>
      </c>
      <c r="Z2723" t="s">
        <v>229</v>
      </c>
      <c r="AB2723" t="s">
        <v>227</v>
      </c>
      <c r="AD2723" t="s">
        <v>227</v>
      </c>
      <c r="AG2723" t="s">
        <v>253</v>
      </c>
    </row>
    <row r="2724" spans="1:33">
      <c r="A2724" t="s">
        <v>4926</v>
      </c>
      <c r="B2724">
        <v>46129628</v>
      </c>
      <c r="C2724" t="s">
        <v>4924</v>
      </c>
      <c r="D2724" t="s">
        <v>4925</v>
      </c>
      <c r="E2724" t="s">
        <v>242</v>
      </c>
      <c r="F2724">
        <v>23</v>
      </c>
      <c r="G2724" t="s">
        <v>227</v>
      </c>
      <c r="H2724">
        <v>8183</v>
      </c>
      <c r="I2724" t="s">
        <v>4885</v>
      </c>
      <c r="J2724" t="s">
        <v>4886</v>
      </c>
      <c r="K2724" t="s">
        <v>4887</v>
      </c>
      <c r="L2724">
        <v>19771003</v>
      </c>
      <c r="M2724" t="s">
        <v>4926</v>
      </c>
      <c r="N2724">
        <v>230041</v>
      </c>
      <c r="Q2724" t="s">
        <v>248</v>
      </c>
      <c r="S2724" t="s">
        <v>249</v>
      </c>
      <c r="T2724" t="s">
        <v>4889</v>
      </c>
      <c r="U2724" t="s">
        <v>227</v>
      </c>
      <c r="V2724" t="s">
        <v>4927</v>
      </c>
      <c r="W2724" t="s">
        <v>4891</v>
      </c>
      <c r="X2724" t="s">
        <v>228</v>
      </c>
      <c r="Z2724" t="s">
        <v>229</v>
      </c>
      <c r="AB2724" t="s">
        <v>227</v>
      </c>
      <c r="AD2724" t="s">
        <v>227</v>
      </c>
      <c r="AG2724" t="s">
        <v>253</v>
      </c>
    </row>
    <row r="2725" spans="1:33">
      <c r="A2725" t="s">
        <v>4930</v>
      </c>
      <c r="B2725">
        <v>38207222</v>
      </c>
      <c r="C2725" t="s">
        <v>4928</v>
      </c>
      <c r="D2725" t="s">
        <v>4929</v>
      </c>
      <c r="E2725" t="s">
        <v>242</v>
      </c>
      <c r="F2725">
        <v>23</v>
      </c>
      <c r="G2725" t="s">
        <v>227</v>
      </c>
      <c r="H2725">
        <v>8183</v>
      </c>
      <c r="I2725" t="s">
        <v>4885</v>
      </c>
      <c r="J2725" t="s">
        <v>4886</v>
      </c>
      <c r="K2725" t="s">
        <v>4887</v>
      </c>
      <c r="L2725">
        <v>19930628</v>
      </c>
      <c r="M2725" t="s">
        <v>4930</v>
      </c>
      <c r="N2725">
        <v>230041</v>
      </c>
      <c r="Q2725" t="s">
        <v>248</v>
      </c>
      <c r="S2725" t="s">
        <v>249</v>
      </c>
      <c r="T2725" t="s">
        <v>4889</v>
      </c>
      <c r="U2725" t="s">
        <v>227</v>
      </c>
      <c r="V2725" t="s">
        <v>4890</v>
      </c>
      <c r="W2725" t="s">
        <v>4896</v>
      </c>
      <c r="X2725" t="s">
        <v>228</v>
      </c>
      <c r="Z2725" t="s">
        <v>229</v>
      </c>
      <c r="AB2725" t="s">
        <v>548</v>
      </c>
      <c r="AC2725" t="s">
        <v>4931</v>
      </c>
      <c r="AD2725" t="s">
        <v>548</v>
      </c>
      <c r="AG2725" t="s">
        <v>253</v>
      </c>
    </row>
    <row r="2726" spans="1:33">
      <c r="A2726" t="s">
        <v>4934</v>
      </c>
      <c r="B2726">
        <v>72909431</v>
      </c>
      <c r="C2726" t="s">
        <v>4932</v>
      </c>
      <c r="D2726" t="s">
        <v>4933</v>
      </c>
      <c r="E2726" t="s">
        <v>242</v>
      </c>
      <c r="F2726">
        <v>23</v>
      </c>
      <c r="G2726" t="s">
        <v>227</v>
      </c>
      <c r="H2726">
        <v>8183</v>
      </c>
      <c r="I2726" t="s">
        <v>4885</v>
      </c>
      <c r="J2726" t="s">
        <v>4886</v>
      </c>
      <c r="K2726" t="s">
        <v>4887</v>
      </c>
      <c r="L2726">
        <v>19730123</v>
      </c>
      <c r="M2726" t="s">
        <v>4934</v>
      </c>
      <c r="N2726">
        <v>230041</v>
      </c>
      <c r="Q2726" t="s">
        <v>248</v>
      </c>
      <c r="S2726" t="s">
        <v>249</v>
      </c>
      <c r="T2726" t="s">
        <v>4935</v>
      </c>
      <c r="U2726" t="s">
        <v>227</v>
      </c>
      <c r="V2726" t="s">
        <v>4936</v>
      </c>
      <c r="X2726" t="s">
        <v>228</v>
      </c>
      <c r="Z2726" t="s">
        <v>229</v>
      </c>
      <c r="AG2726" t="s">
        <v>253</v>
      </c>
    </row>
    <row r="2727" spans="1:33">
      <c r="A2727" t="s">
        <v>4939</v>
      </c>
      <c r="B2727">
        <v>72909532</v>
      </c>
      <c r="C2727" t="s">
        <v>4937</v>
      </c>
      <c r="D2727" t="s">
        <v>4938</v>
      </c>
      <c r="E2727" t="s">
        <v>242</v>
      </c>
      <c r="F2727">
        <v>23</v>
      </c>
      <c r="G2727" t="s">
        <v>227</v>
      </c>
      <c r="H2727">
        <v>8183</v>
      </c>
      <c r="I2727" t="s">
        <v>4885</v>
      </c>
      <c r="J2727" t="s">
        <v>4886</v>
      </c>
      <c r="K2727" t="s">
        <v>4887</v>
      </c>
      <c r="L2727">
        <v>19640831</v>
      </c>
      <c r="M2727" t="s">
        <v>4939</v>
      </c>
      <c r="N2727">
        <v>230041</v>
      </c>
      <c r="Q2727" t="s">
        <v>248</v>
      </c>
      <c r="S2727" t="s">
        <v>249</v>
      </c>
      <c r="T2727" t="s">
        <v>4940</v>
      </c>
      <c r="U2727" t="s">
        <v>227</v>
      </c>
      <c r="V2727" t="s">
        <v>4941</v>
      </c>
      <c r="X2727" t="s">
        <v>228</v>
      </c>
      <c r="Z2727" t="s">
        <v>229</v>
      </c>
      <c r="AG2727" t="s">
        <v>253</v>
      </c>
    </row>
    <row r="2728" spans="1:33">
      <c r="A2728" t="s">
        <v>4944</v>
      </c>
      <c r="B2728">
        <v>96688946</v>
      </c>
      <c r="C2728" t="s">
        <v>4942</v>
      </c>
      <c r="D2728" t="s">
        <v>4943</v>
      </c>
      <c r="E2728" t="s">
        <v>242</v>
      </c>
      <c r="F2728">
        <v>23</v>
      </c>
      <c r="G2728" t="s">
        <v>227</v>
      </c>
      <c r="H2728">
        <v>8183</v>
      </c>
      <c r="I2728" t="s">
        <v>4885</v>
      </c>
      <c r="J2728" t="s">
        <v>4886</v>
      </c>
      <c r="K2728" t="s">
        <v>4887</v>
      </c>
      <c r="L2728">
        <v>19930114</v>
      </c>
      <c r="M2728" t="s">
        <v>4944</v>
      </c>
      <c r="N2728">
        <v>230041</v>
      </c>
      <c r="Q2728" t="s">
        <v>248</v>
      </c>
      <c r="S2728" t="s">
        <v>249</v>
      </c>
      <c r="T2728" t="s">
        <v>4889</v>
      </c>
      <c r="U2728" t="s">
        <v>227</v>
      </c>
      <c r="V2728" t="s">
        <v>4890</v>
      </c>
      <c r="W2728" t="s">
        <v>4896</v>
      </c>
      <c r="X2728" t="s">
        <v>228</v>
      </c>
      <c r="Z2728" t="s">
        <v>229</v>
      </c>
      <c r="AG2728" t="s">
        <v>253</v>
      </c>
    </row>
    <row r="2729" spans="1:33">
      <c r="A2729" t="s">
        <v>4950</v>
      </c>
      <c r="B2729">
        <v>82888943</v>
      </c>
      <c r="C2729" t="s">
        <v>4945</v>
      </c>
      <c r="D2729" t="s">
        <v>4946</v>
      </c>
      <c r="E2729" t="s">
        <v>242</v>
      </c>
      <c r="F2729">
        <v>23</v>
      </c>
      <c r="G2729" t="s">
        <v>227</v>
      </c>
      <c r="H2729">
        <v>8195</v>
      </c>
      <c r="I2729" t="s">
        <v>4947</v>
      </c>
      <c r="J2729" t="s">
        <v>4948</v>
      </c>
      <c r="K2729" t="s">
        <v>4949</v>
      </c>
      <c r="L2729">
        <v>19771011</v>
      </c>
      <c r="M2729" t="s">
        <v>4950</v>
      </c>
      <c r="N2729">
        <v>230067</v>
      </c>
      <c r="Q2729" t="s">
        <v>248</v>
      </c>
      <c r="S2729" t="s">
        <v>249</v>
      </c>
      <c r="T2729" t="s">
        <v>2311</v>
      </c>
      <c r="U2729" t="s">
        <v>227</v>
      </c>
      <c r="V2729" t="s">
        <v>4951</v>
      </c>
      <c r="X2729" t="s">
        <v>267</v>
      </c>
      <c r="Z2729" t="s">
        <v>229</v>
      </c>
      <c r="AB2729" t="s">
        <v>227</v>
      </c>
      <c r="AD2729" t="s">
        <v>227</v>
      </c>
      <c r="AG2729" t="s">
        <v>253</v>
      </c>
    </row>
    <row r="2730" spans="1:33">
      <c r="A2730" t="s">
        <v>16359</v>
      </c>
      <c r="B2730">
        <v>103298225</v>
      </c>
      <c r="C2730" t="s">
        <v>16360</v>
      </c>
      <c r="D2730" t="s">
        <v>16361</v>
      </c>
      <c r="E2730" t="s">
        <v>262</v>
      </c>
      <c r="F2730">
        <v>23</v>
      </c>
      <c r="G2730" t="s">
        <v>227</v>
      </c>
      <c r="H2730">
        <v>8195</v>
      </c>
      <c r="I2730" t="s">
        <v>4947</v>
      </c>
      <c r="J2730" t="s">
        <v>4948</v>
      </c>
      <c r="K2730" t="s">
        <v>4949</v>
      </c>
      <c r="L2730">
        <v>19910402</v>
      </c>
      <c r="M2730" t="s">
        <v>16359</v>
      </c>
      <c r="N2730">
        <v>230067</v>
      </c>
      <c r="O2730" t="s">
        <v>247</v>
      </c>
      <c r="Q2730" t="s">
        <v>248</v>
      </c>
      <c r="S2730" t="s">
        <v>249</v>
      </c>
      <c r="T2730" t="s">
        <v>14441</v>
      </c>
      <c r="U2730" t="s">
        <v>227</v>
      </c>
      <c r="V2730" t="s">
        <v>16362</v>
      </c>
      <c r="X2730" t="s">
        <v>267</v>
      </c>
      <c r="Z2730" t="s">
        <v>229</v>
      </c>
      <c r="AB2730" t="s">
        <v>227</v>
      </c>
      <c r="AD2730" t="s">
        <v>227</v>
      </c>
      <c r="AG2730" t="s">
        <v>253</v>
      </c>
    </row>
    <row r="2731" spans="1:33">
      <c r="A2731" t="s">
        <v>4954</v>
      </c>
      <c r="B2731">
        <v>32477124</v>
      </c>
      <c r="C2731" t="s">
        <v>4952</v>
      </c>
      <c r="D2731" t="s">
        <v>4953</v>
      </c>
      <c r="E2731" t="s">
        <v>242</v>
      </c>
      <c r="F2731">
        <v>23</v>
      </c>
      <c r="G2731" t="s">
        <v>227</v>
      </c>
      <c r="H2731">
        <v>8195</v>
      </c>
      <c r="I2731" t="s">
        <v>4947</v>
      </c>
      <c r="J2731" t="s">
        <v>4948</v>
      </c>
      <c r="K2731" t="s">
        <v>4949</v>
      </c>
      <c r="L2731">
        <v>19770930</v>
      </c>
      <c r="M2731" t="s">
        <v>4954</v>
      </c>
      <c r="N2731">
        <v>230067</v>
      </c>
      <c r="Q2731" t="s">
        <v>248</v>
      </c>
      <c r="S2731" t="s">
        <v>249</v>
      </c>
      <c r="T2731" t="s">
        <v>4955</v>
      </c>
      <c r="U2731" t="s">
        <v>227</v>
      </c>
      <c r="V2731" t="s">
        <v>4956</v>
      </c>
      <c r="X2731" t="s">
        <v>267</v>
      </c>
      <c r="Z2731" t="s">
        <v>229</v>
      </c>
      <c r="AB2731" t="s">
        <v>227</v>
      </c>
      <c r="AD2731" t="s">
        <v>2620</v>
      </c>
      <c r="AG2731" t="s">
        <v>253</v>
      </c>
    </row>
    <row r="2732" spans="1:33">
      <c r="A2732" t="s">
        <v>4959</v>
      </c>
      <c r="B2732">
        <v>2956931</v>
      </c>
      <c r="C2732" t="s">
        <v>4957</v>
      </c>
      <c r="D2732" t="s">
        <v>4958</v>
      </c>
      <c r="E2732" t="s">
        <v>242</v>
      </c>
      <c r="F2732">
        <v>23</v>
      </c>
      <c r="G2732" t="s">
        <v>227</v>
      </c>
      <c r="H2732">
        <v>8195</v>
      </c>
      <c r="I2732" t="s">
        <v>4947</v>
      </c>
      <c r="J2732" t="s">
        <v>4948</v>
      </c>
      <c r="K2732" t="s">
        <v>4949</v>
      </c>
      <c r="L2732">
        <v>19810418</v>
      </c>
      <c r="M2732" t="s">
        <v>4959</v>
      </c>
      <c r="N2732">
        <v>230067</v>
      </c>
      <c r="Q2732" t="s">
        <v>248</v>
      </c>
      <c r="S2732" t="s">
        <v>249</v>
      </c>
      <c r="T2732" t="s">
        <v>3539</v>
      </c>
      <c r="U2732" t="s">
        <v>227</v>
      </c>
      <c r="V2732" t="s">
        <v>4960</v>
      </c>
      <c r="W2732" t="s">
        <v>4961</v>
      </c>
      <c r="X2732" t="s">
        <v>267</v>
      </c>
      <c r="Z2732" t="s">
        <v>229</v>
      </c>
      <c r="AB2732" t="s">
        <v>227</v>
      </c>
      <c r="AD2732" t="s">
        <v>227</v>
      </c>
      <c r="AG2732" t="s">
        <v>253</v>
      </c>
    </row>
    <row r="2733" spans="1:33">
      <c r="A2733" t="s">
        <v>4964</v>
      </c>
      <c r="B2733">
        <v>2957225</v>
      </c>
      <c r="C2733" t="s">
        <v>4962</v>
      </c>
      <c r="D2733" t="s">
        <v>4963</v>
      </c>
      <c r="E2733" t="s">
        <v>242</v>
      </c>
      <c r="F2733">
        <v>23</v>
      </c>
      <c r="G2733" t="s">
        <v>227</v>
      </c>
      <c r="H2733">
        <v>8195</v>
      </c>
      <c r="I2733" t="s">
        <v>4947</v>
      </c>
      <c r="J2733" t="s">
        <v>4948</v>
      </c>
      <c r="K2733" t="s">
        <v>4949</v>
      </c>
      <c r="L2733">
        <v>19790715</v>
      </c>
      <c r="M2733" t="s">
        <v>4964</v>
      </c>
      <c r="N2733">
        <v>230067</v>
      </c>
      <c r="Q2733" t="s">
        <v>248</v>
      </c>
      <c r="S2733" t="s">
        <v>249</v>
      </c>
      <c r="T2733" t="s">
        <v>4806</v>
      </c>
      <c r="U2733" t="s">
        <v>227</v>
      </c>
      <c r="V2733" t="s">
        <v>4965</v>
      </c>
      <c r="X2733" t="s">
        <v>267</v>
      </c>
      <c r="Z2733" t="s">
        <v>229</v>
      </c>
      <c r="AG2733" t="s">
        <v>253</v>
      </c>
    </row>
    <row r="2734" spans="1:33">
      <c r="A2734" t="s">
        <v>4968</v>
      </c>
      <c r="B2734">
        <v>56882029</v>
      </c>
      <c r="C2734" t="s">
        <v>4966</v>
      </c>
      <c r="D2734" t="s">
        <v>4967</v>
      </c>
      <c r="E2734" t="s">
        <v>242</v>
      </c>
      <c r="F2734">
        <v>23</v>
      </c>
      <c r="G2734" t="s">
        <v>227</v>
      </c>
      <c r="H2734">
        <v>8195</v>
      </c>
      <c r="I2734" t="s">
        <v>4947</v>
      </c>
      <c r="J2734" t="s">
        <v>4948</v>
      </c>
      <c r="K2734" t="s">
        <v>4949</v>
      </c>
      <c r="L2734">
        <v>19580101</v>
      </c>
      <c r="M2734" t="s">
        <v>4968</v>
      </c>
      <c r="N2734">
        <v>230067</v>
      </c>
      <c r="O2734" t="s">
        <v>247</v>
      </c>
      <c r="Q2734" t="s">
        <v>248</v>
      </c>
      <c r="S2734" t="s">
        <v>249</v>
      </c>
      <c r="T2734" t="s">
        <v>4969</v>
      </c>
      <c r="U2734" t="s">
        <v>227</v>
      </c>
      <c r="V2734" t="s">
        <v>4970</v>
      </c>
      <c r="W2734" t="s">
        <v>4971</v>
      </c>
      <c r="X2734" t="s">
        <v>267</v>
      </c>
      <c r="Z2734" t="s">
        <v>229</v>
      </c>
      <c r="AG2734" t="s">
        <v>253</v>
      </c>
    </row>
    <row r="2735" spans="1:33">
      <c r="A2735" t="s">
        <v>4974</v>
      </c>
      <c r="B2735">
        <v>2958226</v>
      </c>
      <c r="C2735" t="s">
        <v>4972</v>
      </c>
      <c r="D2735" t="s">
        <v>4973</v>
      </c>
      <c r="E2735" t="s">
        <v>242</v>
      </c>
      <c r="F2735">
        <v>23</v>
      </c>
      <c r="G2735" t="s">
        <v>227</v>
      </c>
      <c r="H2735">
        <v>8195</v>
      </c>
      <c r="I2735" t="s">
        <v>4947</v>
      </c>
      <c r="J2735" t="s">
        <v>4948</v>
      </c>
      <c r="K2735" t="s">
        <v>4949</v>
      </c>
      <c r="L2735">
        <v>19780711</v>
      </c>
      <c r="M2735" t="s">
        <v>4974</v>
      </c>
      <c r="N2735">
        <v>230067</v>
      </c>
      <c r="O2735" t="s">
        <v>247</v>
      </c>
      <c r="Q2735" t="s">
        <v>248</v>
      </c>
      <c r="S2735" t="s">
        <v>249</v>
      </c>
      <c r="T2735" t="s">
        <v>4975</v>
      </c>
      <c r="U2735" t="s">
        <v>227</v>
      </c>
      <c r="V2735" t="s">
        <v>4976</v>
      </c>
      <c r="X2735" t="s">
        <v>267</v>
      </c>
      <c r="Z2735" t="s">
        <v>229</v>
      </c>
      <c r="AG2735" t="s">
        <v>253</v>
      </c>
    </row>
    <row r="2736" spans="1:33">
      <c r="A2736" t="s">
        <v>4979</v>
      </c>
      <c r="B2736">
        <v>55041116</v>
      </c>
      <c r="C2736" t="s">
        <v>4977</v>
      </c>
      <c r="D2736" t="s">
        <v>4978</v>
      </c>
      <c r="E2736" t="s">
        <v>242</v>
      </c>
      <c r="F2736">
        <v>23</v>
      </c>
      <c r="G2736" t="s">
        <v>227</v>
      </c>
      <c r="H2736">
        <v>8195</v>
      </c>
      <c r="I2736" t="s">
        <v>4947</v>
      </c>
      <c r="J2736" t="s">
        <v>4948</v>
      </c>
      <c r="K2736" t="s">
        <v>4949</v>
      </c>
      <c r="L2736">
        <v>19830628</v>
      </c>
      <c r="M2736" t="s">
        <v>4979</v>
      </c>
      <c r="N2736">
        <v>230067</v>
      </c>
      <c r="Q2736" t="s">
        <v>248</v>
      </c>
      <c r="S2736" t="s">
        <v>249</v>
      </c>
      <c r="T2736" t="s">
        <v>4980</v>
      </c>
      <c r="U2736" t="s">
        <v>227</v>
      </c>
      <c r="V2736" t="s">
        <v>4981</v>
      </c>
      <c r="X2736" t="s">
        <v>228</v>
      </c>
      <c r="Z2736" t="s">
        <v>229</v>
      </c>
      <c r="AB2736" t="s">
        <v>227</v>
      </c>
      <c r="AD2736" t="s">
        <v>227</v>
      </c>
      <c r="AG2736" t="s">
        <v>253</v>
      </c>
    </row>
    <row r="2737" spans="1:33">
      <c r="A2737" t="s">
        <v>4984</v>
      </c>
      <c r="B2737">
        <v>3057015</v>
      </c>
      <c r="C2737" t="s">
        <v>4982</v>
      </c>
      <c r="D2737" t="s">
        <v>4983</v>
      </c>
      <c r="E2737" t="s">
        <v>242</v>
      </c>
      <c r="F2737">
        <v>23</v>
      </c>
      <c r="G2737" t="s">
        <v>227</v>
      </c>
      <c r="H2737">
        <v>8195</v>
      </c>
      <c r="I2737" t="s">
        <v>4947</v>
      </c>
      <c r="J2737" t="s">
        <v>4948</v>
      </c>
      <c r="K2737" t="s">
        <v>4949</v>
      </c>
      <c r="L2737">
        <v>19590119</v>
      </c>
      <c r="M2737" t="s">
        <v>4984</v>
      </c>
      <c r="N2737">
        <v>230067</v>
      </c>
      <c r="Q2737" t="s">
        <v>248</v>
      </c>
      <c r="S2737" t="s">
        <v>249</v>
      </c>
      <c r="T2737" t="s">
        <v>3390</v>
      </c>
      <c r="U2737" t="s">
        <v>227</v>
      </c>
      <c r="V2737" t="s">
        <v>4985</v>
      </c>
      <c r="X2737" t="s">
        <v>349</v>
      </c>
      <c r="Z2737" t="s">
        <v>229</v>
      </c>
      <c r="AB2737" t="s">
        <v>227</v>
      </c>
      <c r="AD2737" t="s">
        <v>227</v>
      </c>
      <c r="AG2737" t="s">
        <v>253</v>
      </c>
    </row>
    <row r="2738" spans="1:33">
      <c r="A2738" t="s">
        <v>4988</v>
      </c>
      <c r="B2738">
        <v>46157023</v>
      </c>
      <c r="C2738" t="s">
        <v>4986</v>
      </c>
      <c r="D2738" t="s">
        <v>4987</v>
      </c>
      <c r="E2738" t="s">
        <v>242</v>
      </c>
      <c r="F2738">
        <v>23</v>
      </c>
      <c r="G2738" t="s">
        <v>227</v>
      </c>
      <c r="H2738">
        <v>8195</v>
      </c>
      <c r="I2738" t="s">
        <v>4947</v>
      </c>
      <c r="J2738" t="s">
        <v>4948</v>
      </c>
      <c r="K2738" t="s">
        <v>4949</v>
      </c>
      <c r="L2738">
        <v>19820217</v>
      </c>
      <c r="M2738" t="s">
        <v>4988</v>
      </c>
      <c r="N2738">
        <v>230067</v>
      </c>
      <c r="O2738" t="s">
        <v>247</v>
      </c>
      <c r="Q2738" t="s">
        <v>248</v>
      </c>
      <c r="S2738" t="s">
        <v>249</v>
      </c>
      <c r="T2738" t="s">
        <v>1117</v>
      </c>
      <c r="U2738" t="s">
        <v>227</v>
      </c>
      <c r="V2738" t="s">
        <v>4989</v>
      </c>
      <c r="X2738" t="s">
        <v>267</v>
      </c>
      <c r="Z2738" t="s">
        <v>229</v>
      </c>
      <c r="AB2738" t="s">
        <v>227</v>
      </c>
      <c r="AD2738" t="s">
        <v>227</v>
      </c>
      <c r="AG2738" t="s">
        <v>253</v>
      </c>
    </row>
    <row r="2739" spans="1:33">
      <c r="A2739" t="s">
        <v>4992</v>
      </c>
      <c r="B2739">
        <v>2957629</v>
      </c>
      <c r="C2739" t="s">
        <v>4990</v>
      </c>
      <c r="D2739" t="s">
        <v>4991</v>
      </c>
      <c r="E2739" t="s">
        <v>242</v>
      </c>
      <c r="F2739">
        <v>23</v>
      </c>
      <c r="G2739" t="s">
        <v>227</v>
      </c>
      <c r="H2739">
        <v>8195</v>
      </c>
      <c r="I2739" t="s">
        <v>4947</v>
      </c>
      <c r="J2739" t="s">
        <v>4948</v>
      </c>
      <c r="K2739" t="s">
        <v>4949</v>
      </c>
      <c r="L2739">
        <v>19801123</v>
      </c>
      <c r="M2739" t="s">
        <v>4992</v>
      </c>
      <c r="N2739">
        <v>230067</v>
      </c>
      <c r="O2739" t="s">
        <v>247</v>
      </c>
      <c r="Q2739" t="s">
        <v>248</v>
      </c>
      <c r="S2739" t="s">
        <v>249</v>
      </c>
      <c r="T2739" t="s">
        <v>3899</v>
      </c>
      <c r="U2739" t="s">
        <v>227</v>
      </c>
      <c r="V2739" t="s">
        <v>4993</v>
      </c>
      <c r="X2739" t="s">
        <v>267</v>
      </c>
      <c r="Z2739" t="s">
        <v>229</v>
      </c>
      <c r="AG2739" t="s">
        <v>253</v>
      </c>
    </row>
    <row r="2740" spans="1:33">
      <c r="A2740" t="s">
        <v>4996</v>
      </c>
      <c r="B2740">
        <v>2957831</v>
      </c>
      <c r="C2740" t="s">
        <v>4994</v>
      </c>
      <c r="D2740" t="s">
        <v>4995</v>
      </c>
      <c r="E2740" t="s">
        <v>242</v>
      </c>
      <c r="F2740">
        <v>23</v>
      </c>
      <c r="G2740" t="s">
        <v>227</v>
      </c>
      <c r="H2740">
        <v>8195</v>
      </c>
      <c r="I2740" t="s">
        <v>4947</v>
      </c>
      <c r="J2740" t="s">
        <v>4948</v>
      </c>
      <c r="K2740" t="s">
        <v>4949</v>
      </c>
      <c r="L2740">
        <v>19790708</v>
      </c>
      <c r="M2740" t="s">
        <v>4996</v>
      </c>
      <c r="N2740">
        <v>230067</v>
      </c>
      <c r="Q2740" t="s">
        <v>248</v>
      </c>
      <c r="S2740" t="s">
        <v>249</v>
      </c>
      <c r="T2740" t="s">
        <v>4997</v>
      </c>
      <c r="U2740" t="s">
        <v>227</v>
      </c>
      <c r="V2740" t="s">
        <v>4998</v>
      </c>
      <c r="W2740" t="s">
        <v>4999</v>
      </c>
      <c r="X2740" t="s">
        <v>267</v>
      </c>
      <c r="Z2740" t="s">
        <v>229</v>
      </c>
      <c r="AB2740" t="s">
        <v>227</v>
      </c>
      <c r="AD2740" t="s">
        <v>227</v>
      </c>
      <c r="AG2740" t="s">
        <v>253</v>
      </c>
    </row>
    <row r="2741" spans="1:33">
      <c r="A2741" t="s">
        <v>5002</v>
      </c>
      <c r="B2741">
        <v>72755026</v>
      </c>
      <c r="C2741" t="s">
        <v>5000</v>
      </c>
      <c r="D2741" t="s">
        <v>5001</v>
      </c>
      <c r="E2741" t="s">
        <v>242</v>
      </c>
      <c r="F2741">
        <v>23</v>
      </c>
      <c r="G2741" t="s">
        <v>227</v>
      </c>
      <c r="H2741">
        <v>8195</v>
      </c>
      <c r="I2741" t="s">
        <v>4947</v>
      </c>
      <c r="J2741" t="s">
        <v>4948</v>
      </c>
      <c r="K2741" t="s">
        <v>4949</v>
      </c>
      <c r="L2741">
        <v>19770603</v>
      </c>
      <c r="M2741" t="s">
        <v>5002</v>
      </c>
      <c r="N2741">
        <v>230067</v>
      </c>
      <c r="Q2741" t="s">
        <v>248</v>
      </c>
      <c r="S2741" t="s">
        <v>249</v>
      </c>
      <c r="T2741" t="s">
        <v>5003</v>
      </c>
      <c r="U2741" t="s">
        <v>227</v>
      </c>
      <c r="V2741" t="s">
        <v>5004</v>
      </c>
      <c r="W2741" t="s">
        <v>5005</v>
      </c>
      <c r="X2741" t="s">
        <v>228</v>
      </c>
      <c r="Z2741" t="s">
        <v>229</v>
      </c>
      <c r="AB2741" t="s">
        <v>227</v>
      </c>
      <c r="AD2741" t="s">
        <v>227</v>
      </c>
      <c r="AG2741" t="s">
        <v>253</v>
      </c>
    </row>
    <row r="2742" spans="1:33">
      <c r="A2742" t="s">
        <v>5008</v>
      </c>
      <c r="B2742">
        <v>2958125</v>
      </c>
      <c r="C2742" t="s">
        <v>5006</v>
      </c>
      <c r="D2742" t="s">
        <v>5007</v>
      </c>
      <c r="E2742" t="s">
        <v>242</v>
      </c>
      <c r="F2742">
        <v>23</v>
      </c>
      <c r="G2742" t="s">
        <v>227</v>
      </c>
      <c r="H2742">
        <v>8195</v>
      </c>
      <c r="I2742" t="s">
        <v>4947</v>
      </c>
      <c r="J2742" t="s">
        <v>4948</v>
      </c>
      <c r="K2742" t="s">
        <v>4949</v>
      </c>
      <c r="L2742">
        <v>19820527</v>
      </c>
      <c r="M2742" t="s">
        <v>5008</v>
      </c>
      <c r="N2742">
        <v>230067</v>
      </c>
      <c r="Q2742" t="s">
        <v>248</v>
      </c>
      <c r="S2742" t="s">
        <v>249</v>
      </c>
      <c r="T2742" t="s">
        <v>5009</v>
      </c>
      <c r="U2742" t="s">
        <v>227</v>
      </c>
      <c r="V2742" t="s">
        <v>5010</v>
      </c>
      <c r="X2742" t="s">
        <v>228</v>
      </c>
      <c r="Z2742" t="s">
        <v>229</v>
      </c>
      <c r="AG2742" t="s">
        <v>253</v>
      </c>
    </row>
    <row r="2743" spans="1:33">
      <c r="A2743" t="s">
        <v>5013</v>
      </c>
      <c r="B2743">
        <v>2957326</v>
      </c>
      <c r="C2743" t="s">
        <v>5011</v>
      </c>
      <c r="D2743" t="s">
        <v>5012</v>
      </c>
      <c r="E2743" t="s">
        <v>242</v>
      </c>
      <c r="F2743">
        <v>23</v>
      </c>
      <c r="G2743" t="s">
        <v>227</v>
      </c>
      <c r="H2743">
        <v>8195</v>
      </c>
      <c r="I2743" t="s">
        <v>4947</v>
      </c>
      <c r="J2743" t="s">
        <v>4948</v>
      </c>
      <c r="K2743" t="s">
        <v>4949</v>
      </c>
      <c r="L2743">
        <v>19730320</v>
      </c>
      <c r="M2743" t="s">
        <v>5013</v>
      </c>
      <c r="N2743">
        <v>230067</v>
      </c>
      <c r="Q2743" t="s">
        <v>248</v>
      </c>
      <c r="S2743" t="s">
        <v>249</v>
      </c>
      <c r="T2743" t="s">
        <v>5014</v>
      </c>
      <c r="U2743" t="s">
        <v>227</v>
      </c>
      <c r="V2743" t="s">
        <v>5015</v>
      </c>
      <c r="X2743" t="s">
        <v>267</v>
      </c>
      <c r="Z2743" t="s">
        <v>229</v>
      </c>
      <c r="AG2743" t="s">
        <v>253</v>
      </c>
    </row>
    <row r="2744" spans="1:33">
      <c r="A2744" t="s">
        <v>5018</v>
      </c>
      <c r="B2744">
        <v>58217629</v>
      </c>
      <c r="C2744" t="s">
        <v>5016</v>
      </c>
      <c r="D2744" t="s">
        <v>5017</v>
      </c>
      <c r="E2744" t="s">
        <v>242</v>
      </c>
      <c r="F2744">
        <v>23</v>
      </c>
      <c r="G2744" t="s">
        <v>227</v>
      </c>
      <c r="H2744">
        <v>8195</v>
      </c>
      <c r="I2744" t="s">
        <v>4947</v>
      </c>
      <c r="J2744" t="s">
        <v>4948</v>
      </c>
      <c r="K2744" t="s">
        <v>4949</v>
      </c>
      <c r="L2744">
        <v>19800924</v>
      </c>
      <c r="M2744" t="s">
        <v>5018</v>
      </c>
      <c r="N2744">
        <v>230067</v>
      </c>
      <c r="O2744" t="s">
        <v>247</v>
      </c>
      <c r="Q2744" t="s">
        <v>248</v>
      </c>
      <c r="S2744" t="s">
        <v>249</v>
      </c>
      <c r="T2744" t="s">
        <v>4935</v>
      </c>
      <c r="U2744" t="s">
        <v>227</v>
      </c>
      <c r="V2744" t="s">
        <v>5019</v>
      </c>
      <c r="W2744" t="s">
        <v>5020</v>
      </c>
      <c r="X2744" t="s">
        <v>267</v>
      </c>
      <c r="Z2744" t="s">
        <v>229</v>
      </c>
      <c r="AB2744" t="s">
        <v>1008</v>
      </c>
      <c r="AD2744" t="s">
        <v>1008</v>
      </c>
      <c r="AG2744" t="s">
        <v>253</v>
      </c>
    </row>
    <row r="2745" spans="1:33">
      <c r="A2745" t="s">
        <v>5023</v>
      </c>
      <c r="B2745">
        <v>82888842</v>
      </c>
      <c r="C2745" t="s">
        <v>5021</v>
      </c>
      <c r="D2745" t="s">
        <v>5022</v>
      </c>
      <c r="E2745" t="s">
        <v>242</v>
      </c>
      <c r="F2745">
        <v>23</v>
      </c>
      <c r="G2745" t="s">
        <v>227</v>
      </c>
      <c r="H2745">
        <v>8195</v>
      </c>
      <c r="I2745" t="s">
        <v>4947</v>
      </c>
      <c r="J2745" t="s">
        <v>4948</v>
      </c>
      <c r="K2745" t="s">
        <v>4949</v>
      </c>
      <c r="L2745">
        <v>19780225</v>
      </c>
      <c r="M2745" t="s">
        <v>5023</v>
      </c>
      <c r="N2745">
        <v>230067</v>
      </c>
      <c r="Q2745" t="s">
        <v>248</v>
      </c>
      <c r="S2745" t="s">
        <v>249</v>
      </c>
      <c r="T2745" t="s">
        <v>5024</v>
      </c>
      <c r="U2745" t="s">
        <v>227</v>
      </c>
      <c r="V2745" t="s">
        <v>5025</v>
      </c>
      <c r="X2745" t="s">
        <v>267</v>
      </c>
      <c r="Z2745" t="s">
        <v>229</v>
      </c>
      <c r="AB2745" t="s">
        <v>227</v>
      </c>
      <c r="AD2745" t="s">
        <v>227</v>
      </c>
      <c r="AG2745" t="s">
        <v>253</v>
      </c>
    </row>
    <row r="2746" spans="1:33">
      <c r="A2746" t="s">
        <v>5028</v>
      </c>
      <c r="B2746">
        <v>58150524</v>
      </c>
      <c r="C2746" t="s">
        <v>5026</v>
      </c>
      <c r="D2746" t="s">
        <v>5027</v>
      </c>
      <c r="E2746" t="s">
        <v>242</v>
      </c>
      <c r="F2746">
        <v>23</v>
      </c>
      <c r="G2746" t="s">
        <v>227</v>
      </c>
      <c r="H2746">
        <v>8195</v>
      </c>
      <c r="I2746" t="s">
        <v>4947</v>
      </c>
      <c r="J2746" t="s">
        <v>4948</v>
      </c>
      <c r="K2746" t="s">
        <v>4949</v>
      </c>
      <c r="L2746">
        <v>19730110</v>
      </c>
      <c r="M2746" t="s">
        <v>5028</v>
      </c>
      <c r="N2746">
        <v>230067</v>
      </c>
      <c r="Q2746" t="s">
        <v>248</v>
      </c>
      <c r="S2746" t="s">
        <v>249</v>
      </c>
      <c r="T2746" t="s">
        <v>3651</v>
      </c>
      <c r="U2746" t="s">
        <v>227</v>
      </c>
      <c r="V2746" t="s">
        <v>5029</v>
      </c>
      <c r="X2746" t="s">
        <v>228</v>
      </c>
      <c r="Z2746" t="s">
        <v>229</v>
      </c>
      <c r="AB2746" t="s">
        <v>227</v>
      </c>
      <c r="AD2746" t="s">
        <v>227</v>
      </c>
      <c r="AG2746" t="s">
        <v>253</v>
      </c>
    </row>
    <row r="2747" spans="1:33">
      <c r="A2747" t="s">
        <v>5032</v>
      </c>
      <c r="B2747">
        <v>60216419</v>
      </c>
      <c r="C2747" t="s">
        <v>5030</v>
      </c>
      <c r="D2747" t="s">
        <v>5031</v>
      </c>
      <c r="E2747" t="s">
        <v>242</v>
      </c>
      <c r="F2747">
        <v>23</v>
      </c>
      <c r="G2747" t="s">
        <v>227</v>
      </c>
      <c r="H2747">
        <v>8195</v>
      </c>
      <c r="I2747" t="s">
        <v>4947</v>
      </c>
      <c r="J2747" t="s">
        <v>4948</v>
      </c>
      <c r="K2747" t="s">
        <v>4949</v>
      </c>
      <c r="L2747">
        <v>19850511</v>
      </c>
      <c r="M2747" t="s">
        <v>5032</v>
      </c>
      <c r="N2747">
        <v>230067</v>
      </c>
      <c r="Q2747" t="s">
        <v>248</v>
      </c>
      <c r="S2747" t="s">
        <v>249</v>
      </c>
      <c r="T2747" t="s">
        <v>3067</v>
      </c>
      <c r="U2747" t="s">
        <v>227</v>
      </c>
      <c r="V2747" t="s">
        <v>5033</v>
      </c>
      <c r="W2747" t="s">
        <v>5034</v>
      </c>
      <c r="X2747" t="s">
        <v>267</v>
      </c>
      <c r="Z2747" t="s">
        <v>229</v>
      </c>
      <c r="AG2747" t="s">
        <v>253</v>
      </c>
    </row>
    <row r="2748" spans="1:33">
      <c r="A2748" t="s">
        <v>16363</v>
      </c>
      <c r="B2748">
        <v>103299024</v>
      </c>
      <c r="C2748" t="s">
        <v>16364</v>
      </c>
      <c r="D2748" t="s">
        <v>16365</v>
      </c>
      <c r="E2748" t="s">
        <v>242</v>
      </c>
      <c r="F2748">
        <v>23</v>
      </c>
      <c r="G2748" t="s">
        <v>227</v>
      </c>
      <c r="H2748">
        <v>8195</v>
      </c>
      <c r="I2748" t="s">
        <v>4947</v>
      </c>
      <c r="J2748" t="s">
        <v>4948</v>
      </c>
      <c r="K2748" t="s">
        <v>4949</v>
      </c>
      <c r="L2748">
        <v>19770929</v>
      </c>
      <c r="M2748" t="s">
        <v>16363</v>
      </c>
      <c r="N2748">
        <v>230067</v>
      </c>
      <c r="Q2748" t="s">
        <v>248</v>
      </c>
      <c r="S2748" t="s">
        <v>249</v>
      </c>
      <c r="T2748" t="s">
        <v>4037</v>
      </c>
      <c r="U2748" t="s">
        <v>227</v>
      </c>
      <c r="V2748" t="s">
        <v>16366</v>
      </c>
      <c r="X2748" t="s">
        <v>228</v>
      </c>
      <c r="Z2748" t="s">
        <v>229</v>
      </c>
      <c r="AB2748" t="s">
        <v>227</v>
      </c>
      <c r="AD2748" t="s">
        <v>227</v>
      </c>
      <c r="AG2748" t="s">
        <v>253</v>
      </c>
    </row>
    <row r="2749" spans="1:33">
      <c r="A2749" t="s">
        <v>5037</v>
      </c>
      <c r="B2749">
        <v>2957427</v>
      </c>
      <c r="C2749" t="s">
        <v>5035</v>
      </c>
      <c r="D2749" t="s">
        <v>5036</v>
      </c>
      <c r="E2749" t="s">
        <v>242</v>
      </c>
      <c r="F2749">
        <v>23</v>
      </c>
      <c r="G2749" t="s">
        <v>227</v>
      </c>
      <c r="H2749">
        <v>8195</v>
      </c>
      <c r="I2749" t="s">
        <v>4947</v>
      </c>
      <c r="J2749" t="s">
        <v>4948</v>
      </c>
      <c r="K2749" t="s">
        <v>4949</v>
      </c>
      <c r="L2749">
        <v>19760905</v>
      </c>
      <c r="M2749" t="s">
        <v>5037</v>
      </c>
      <c r="N2749">
        <v>230067</v>
      </c>
      <c r="Q2749" t="s">
        <v>248</v>
      </c>
      <c r="S2749" t="s">
        <v>249</v>
      </c>
      <c r="T2749" t="s">
        <v>5038</v>
      </c>
      <c r="U2749" t="s">
        <v>227</v>
      </c>
      <c r="V2749" t="s">
        <v>5039</v>
      </c>
      <c r="X2749" t="s">
        <v>267</v>
      </c>
      <c r="Z2749" t="s">
        <v>229</v>
      </c>
      <c r="AG2749" t="s">
        <v>253</v>
      </c>
    </row>
    <row r="2750" spans="1:33">
      <c r="A2750" t="s">
        <v>5045</v>
      </c>
      <c r="B2750">
        <v>2909929</v>
      </c>
      <c r="C2750" t="s">
        <v>5040</v>
      </c>
      <c r="D2750" t="s">
        <v>5041</v>
      </c>
      <c r="E2750" t="s">
        <v>242</v>
      </c>
      <c r="F2750">
        <v>23</v>
      </c>
      <c r="G2750" t="s">
        <v>227</v>
      </c>
      <c r="H2750">
        <v>8165</v>
      </c>
      <c r="I2750" t="s">
        <v>5042</v>
      </c>
      <c r="J2750" t="s">
        <v>5043</v>
      </c>
      <c r="K2750" t="s">
        <v>5044</v>
      </c>
      <c r="L2750">
        <v>19670507</v>
      </c>
      <c r="M2750" t="s">
        <v>5045</v>
      </c>
      <c r="N2750">
        <v>230017</v>
      </c>
      <c r="O2750" t="s">
        <v>247</v>
      </c>
      <c r="Q2750" t="s">
        <v>248</v>
      </c>
      <c r="S2750" t="s">
        <v>249</v>
      </c>
      <c r="T2750" t="s">
        <v>5046</v>
      </c>
      <c r="U2750" t="s">
        <v>227</v>
      </c>
      <c r="V2750" t="s">
        <v>5047</v>
      </c>
      <c r="X2750" t="s">
        <v>228</v>
      </c>
      <c r="Z2750" t="s">
        <v>229</v>
      </c>
      <c r="AG2750" t="s">
        <v>253</v>
      </c>
    </row>
    <row r="2751" spans="1:33">
      <c r="A2751" t="s">
        <v>5050</v>
      </c>
      <c r="B2751">
        <v>85749538</v>
      </c>
      <c r="C2751" t="s">
        <v>5048</v>
      </c>
      <c r="D2751" t="s">
        <v>5049</v>
      </c>
      <c r="E2751" t="s">
        <v>262</v>
      </c>
      <c r="F2751">
        <v>23</v>
      </c>
      <c r="G2751" t="s">
        <v>227</v>
      </c>
      <c r="H2751">
        <v>8165</v>
      </c>
      <c r="I2751" t="s">
        <v>5042</v>
      </c>
      <c r="J2751" t="s">
        <v>5043</v>
      </c>
      <c r="K2751" t="s">
        <v>5044</v>
      </c>
      <c r="L2751">
        <v>19840621</v>
      </c>
      <c r="M2751" t="s">
        <v>5050</v>
      </c>
      <c r="N2751">
        <v>230017</v>
      </c>
      <c r="Q2751" t="s">
        <v>248</v>
      </c>
      <c r="S2751" t="s">
        <v>249</v>
      </c>
      <c r="T2751" t="s">
        <v>1600</v>
      </c>
      <c r="U2751" t="s">
        <v>227</v>
      </c>
      <c r="V2751" t="s">
        <v>5051</v>
      </c>
      <c r="X2751" t="s">
        <v>267</v>
      </c>
      <c r="Z2751" t="s">
        <v>229</v>
      </c>
      <c r="AG2751" t="s">
        <v>253</v>
      </c>
    </row>
    <row r="2752" spans="1:33">
      <c r="A2752" t="s">
        <v>5054</v>
      </c>
      <c r="B2752">
        <v>2909727</v>
      </c>
      <c r="C2752" t="s">
        <v>5052</v>
      </c>
      <c r="D2752" t="s">
        <v>5053</v>
      </c>
      <c r="E2752" t="s">
        <v>242</v>
      </c>
      <c r="F2752">
        <v>23</v>
      </c>
      <c r="G2752" t="s">
        <v>227</v>
      </c>
      <c r="H2752">
        <v>8165</v>
      </c>
      <c r="I2752" t="s">
        <v>5042</v>
      </c>
      <c r="J2752" t="s">
        <v>5043</v>
      </c>
      <c r="K2752" t="s">
        <v>5044</v>
      </c>
      <c r="L2752">
        <v>19470607</v>
      </c>
      <c r="M2752" t="s">
        <v>5054</v>
      </c>
      <c r="N2752">
        <v>230017</v>
      </c>
      <c r="O2752" t="s">
        <v>247</v>
      </c>
      <c r="Q2752" t="s">
        <v>248</v>
      </c>
      <c r="S2752" t="s">
        <v>249</v>
      </c>
      <c r="T2752" t="s">
        <v>5055</v>
      </c>
      <c r="U2752" t="s">
        <v>227</v>
      </c>
      <c r="V2752" t="s">
        <v>5056</v>
      </c>
      <c r="X2752" t="s">
        <v>228</v>
      </c>
      <c r="Z2752" t="s">
        <v>229</v>
      </c>
      <c r="AG2752" t="s">
        <v>253</v>
      </c>
    </row>
    <row r="2753" spans="1:34">
      <c r="A2753" t="s">
        <v>5059</v>
      </c>
      <c r="B2753">
        <v>2910315</v>
      </c>
      <c r="C2753" t="s">
        <v>5057</v>
      </c>
      <c r="D2753" t="s">
        <v>5058</v>
      </c>
      <c r="E2753" t="s">
        <v>242</v>
      </c>
      <c r="F2753">
        <v>23</v>
      </c>
      <c r="G2753" t="s">
        <v>227</v>
      </c>
      <c r="H2753">
        <v>8165</v>
      </c>
      <c r="I2753" t="s">
        <v>5042</v>
      </c>
      <c r="J2753" t="s">
        <v>5043</v>
      </c>
      <c r="K2753" t="s">
        <v>5044</v>
      </c>
      <c r="L2753">
        <v>19840918</v>
      </c>
      <c r="M2753" t="s">
        <v>5059</v>
      </c>
      <c r="N2753">
        <v>230017</v>
      </c>
      <c r="Q2753" t="s">
        <v>248</v>
      </c>
      <c r="S2753" t="s">
        <v>249</v>
      </c>
      <c r="T2753" t="s">
        <v>5060</v>
      </c>
      <c r="U2753" t="s">
        <v>227</v>
      </c>
      <c r="V2753" t="s">
        <v>5061</v>
      </c>
      <c r="W2753" t="s">
        <v>5062</v>
      </c>
      <c r="X2753" t="s">
        <v>267</v>
      </c>
      <c r="Z2753" t="s">
        <v>229</v>
      </c>
      <c r="AG2753" t="s">
        <v>253</v>
      </c>
    </row>
    <row r="2754" spans="1:34">
      <c r="A2754" t="s">
        <v>5065</v>
      </c>
      <c r="B2754">
        <v>2959530</v>
      </c>
      <c r="C2754" t="s">
        <v>5063</v>
      </c>
      <c r="D2754" t="s">
        <v>5064</v>
      </c>
      <c r="E2754" t="s">
        <v>242</v>
      </c>
      <c r="F2754">
        <v>23</v>
      </c>
      <c r="G2754" t="s">
        <v>227</v>
      </c>
      <c r="H2754">
        <v>8165</v>
      </c>
      <c r="I2754" t="s">
        <v>5042</v>
      </c>
      <c r="J2754" t="s">
        <v>5043</v>
      </c>
      <c r="K2754" t="s">
        <v>5044</v>
      </c>
      <c r="L2754">
        <v>19790313</v>
      </c>
      <c r="M2754" t="s">
        <v>5065</v>
      </c>
      <c r="N2754">
        <v>230017</v>
      </c>
      <c r="Q2754" t="s">
        <v>248</v>
      </c>
      <c r="S2754" t="s">
        <v>249</v>
      </c>
      <c r="T2754" t="s">
        <v>5066</v>
      </c>
      <c r="U2754" t="s">
        <v>227</v>
      </c>
      <c r="V2754" t="s">
        <v>5067</v>
      </c>
      <c r="X2754" t="s">
        <v>267</v>
      </c>
      <c r="Z2754" t="s">
        <v>229</v>
      </c>
      <c r="AG2754" t="s">
        <v>253</v>
      </c>
    </row>
    <row r="2755" spans="1:34">
      <c r="A2755" t="s">
        <v>5070</v>
      </c>
      <c r="B2755">
        <v>72089531</v>
      </c>
      <c r="C2755" t="s">
        <v>5068</v>
      </c>
      <c r="D2755" t="s">
        <v>5069</v>
      </c>
      <c r="E2755" t="s">
        <v>242</v>
      </c>
      <c r="F2755">
        <v>23</v>
      </c>
      <c r="G2755" t="s">
        <v>227</v>
      </c>
      <c r="H2755">
        <v>8165</v>
      </c>
      <c r="I2755" t="s">
        <v>5042</v>
      </c>
      <c r="J2755" t="s">
        <v>5043</v>
      </c>
      <c r="K2755" t="s">
        <v>5044</v>
      </c>
      <c r="L2755">
        <v>19920515</v>
      </c>
      <c r="M2755" t="s">
        <v>5070</v>
      </c>
      <c r="N2755">
        <v>230017</v>
      </c>
      <c r="Q2755" t="s">
        <v>248</v>
      </c>
      <c r="S2755" t="s">
        <v>249</v>
      </c>
      <c r="T2755" t="s">
        <v>5071</v>
      </c>
      <c r="U2755" t="s">
        <v>227</v>
      </c>
      <c r="V2755" t="s">
        <v>5072</v>
      </c>
      <c r="X2755" t="s">
        <v>267</v>
      </c>
      <c r="Z2755" t="s">
        <v>229</v>
      </c>
      <c r="AC2755" t="s">
        <v>526</v>
      </c>
      <c r="AG2755" t="s">
        <v>253</v>
      </c>
    </row>
    <row r="2756" spans="1:34">
      <c r="A2756" t="s">
        <v>5075</v>
      </c>
      <c r="B2756">
        <v>2909424</v>
      </c>
      <c r="C2756" t="s">
        <v>5073</v>
      </c>
      <c r="D2756" t="s">
        <v>5074</v>
      </c>
      <c r="E2756" t="s">
        <v>242</v>
      </c>
      <c r="F2756">
        <v>23</v>
      </c>
      <c r="G2756" t="s">
        <v>227</v>
      </c>
      <c r="H2756">
        <v>8165</v>
      </c>
      <c r="I2756" t="s">
        <v>5042</v>
      </c>
      <c r="J2756" t="s">
        <v>5043</v>
      </c>
      <c r="K2756" t="s">
        <v>5044</v>
      </c>
      <c r="L2756">
        <v>19370425</v>
      </c>
      <c r="M2756" t="s">
        <v>5075</v>
      </c>
      <c r="N2756">
        <v>230017</v>
      </c>
      <c r="O2756" t="s">
        <v>247</v>
      </c>
      <c r="Q2756" t="s">
        <v>248</v>
      </c>
      <c r="S2756" t="s">
        <v>249</v>
      </c>
      <c r="T2756" t="s">
        <v>5076</v>
      </c>
      <c r="U2756" t="s">
        <v>227</v>
      </c>
      <c r="V2756" t="s">
        <v>5077</v>
      </c>
      <c r="X2756" t="s">
        <v>228</v>
      </c>
      <c r="Z2756" t="s">
        <v>229</v>
      </c>
      <c r="AG2756" t="s">
        <v>253</v>
      </c>
    </row>
    <row r="2757" spans="1:34">
      <c r="A2757" t="s">
        <v>5080</v>
      </c>
      <c r="B2757">
        <v>58595638</v>
      </c>
      <c r="C2757" t="s">
        <v>5078</v>
      </c>
      <c r="D2757" t="s">
        <v>5079</v>
      </c>
      <c r="E2757" t="s">
        <v>242</v>
      </c>
      <c r="F2757">
        <v>23</v>
      </c>
      <c r="G2757" t="s">
        <v>227</v>
      </c>
      <c r="H2757">
        <v>8165</v>
      </c>
      <c r="I2757" t="s">
        <v>5042</v>
      </c>
      <c r="J2757" t="s">
        <v>5043</v>
      </c>
      <c r="K2757" t="s">
        <v>5044</v>
      </c>
      <c r="L2757">
        <v>19490901</v>
      </c>
      <c r="M2757" t="s">
        <v>5080</v>
      </c>
      <c r="N2757">
        <v>230017</v>
      </c>
      <c r="O2757" t="s">
        <v>247</v>
      </c>
      <c r="Q2757" t="s">
        <v>248</v>
      </c>
      <c r="S2757" t="s">
        <v>249</v>
      </c>
      <c r="T2757" t="s">
        <v>3295</v>
      </c>
      <c r="U2757" t="s">
        <v>227</v>
      </c>
      <c r="V2757" t="s">
        <v>5081</v>
      </c>
      <c r="X2757" t="s">
        <v>228</v>
      </c>
      <c r="Z2757" t="s">
        <v>229</v>
      </c>
      <c r="AG2757" t="s">
        <v>253</v>
      </c>
    </row>
    <row r="2758" spans="1:34">
      <c r="A2758" t="s">
        <v>5084</v>
      </c>
      <c r="B2758">
        <v>2909525</v>
      </c>
      <c r="C2758" t="s">
        <v>5082</v>
      </c>
      <c r="D2758" t="s">
        <v>5083</v>
      </c>
      <c r="E2758" t="s">
        <v>242</v>
      </c>
      <c r="F2758">
        <v>23</v>
      </c>
      <c r="G2758" t="s">
        <v>227</v>
      </c>
      <c r="H2758">
        <v>8165</v>
      </c>
      <c r="I2758" t="s">
        <v>5042</v>
      </c>
      <c r="J2758" t="s">
        <v>5043</v>
      </c>
      <c r="K2758" t="s">
        <v>5044</v>
      </c>
      <c r="L2758">
        <v>19421111</v>
      </c>
      <c r="M2758" t="s">
        <v>5084</v>
      </c>
      <c r="N2758">
        <v>230017</v>
      </c>
      <c r="O2758" t="s">
        <v>247</v>
      </c>
      <c r="Q2758" t="s">
        <v>248</v>
      </c>
      <c r="S2758" t="s">
        <v>249</v>
      </c>
      <c r="T2758" t="s">
        <v>5085</v>
      </c>
      <c r="U2758" t="s">
        <v>227</v>
      </c>
      <c r="V2758" t="s">
        <v>5086</v>
      </c>
      <c r="X2758" t="s">
        <v>228</v>
      </c>
      <c r="Z2758" t="s">
        <v>229</v>
      </c>
      <c r="AG2758" t="s">
        <v>253</v>
      </c>
    </row>
    <row r="2759" spans="1:34">
      <c r="A2759" t="s">
        <v>5089</v>
      </c>
      <c r="B2759">
        <v>24746730</v>
      </c>
      <c r="C2759" t="s">
        <v>5087</v>
      </c>
      <c r="D2759" t="s">
        <v>5088</v>
      </c>
      <c r="E2759" t="s">
        <v>242</v>
      </c>
      <c r="F2759">
        <v>23</v>
      </c>
      <c r="G2759" t="s">
        <v>227</v>
      </c>
      <c r="H2759">
        <v>8165</v>
      </c>
      <c r="I2759" t="s">
        <v>5042</v>
      </c>
      <c r="J2759" t="s">
        <v>5043</v>
      </c>
      <c r="K2759" t="s">
        <v>5044</v>
      </c>
      <c r="L2759">
        <v>19860912</v>
      </c>
      <c r="M2759" t="s">
        <v>5089</v>
      </c>
      <c r="N2759">
        <v>230017</v>
      </c>
      <c r="Q2759" t="s">
        <v>248</v>
      </c>
      <c r="S2759" t="s">
        <v>249</v>
      </c>
      <c r="T2759" t="s">
        <v>5090</v>
      </c>
      <c r="U2759" t="s">
        <v>227</v>
      </c>
      <c r="V2759" t="s">
        <v>5091</v>
      </c>
      <c r="W2759" t="s">
        <v>5092</v>
      </c>
      <c r="X2759" t="s">
        <v>267</v>
      </c>
      <c r="Z2759" t="s">
        <v>229</v>
      </c>
      <c r="AG2759" t="s">
        <v>253</v>
      </c>
    </row>
    <row r="2760" spans="1:34">
      <c r="A2760" t="s">
        <v>5095</v>
      </c>
      <c r="B2760">
        <v>72978538</v>
      </c>
      <c r="C2760" t="s">
        <v>5093</v>
      </c>
      <c r="D2760" t="s">
        <v>5094</v>
      </c>
      <c r="E2760" t="s">
        <v>242</v>
      </c>
      <c r="F2760">
        <v>23</v>
      </c>
      <c r="G2760" t="s">
        <v>227</v>
      </c>
      <c r="H2760">
        <v>8165</v>
      </c>
      <c r="I2760" t="s">
        <v>5042</v>
      </c>
      <c r="J2760" t="s">
        <v>5043</v>
      </c>
      <c r="K2760" t="s">
        <v>5044</v>
      </c>
      <c r="L2760">
        <v>19861201</v>
      </c>
      <c r="M2760" t="s">
        <v>5095</v>
      </c>
      <c r="N2760">
        <v>230017</v>
      </c>
      <c r="Q2760" t="s">
        <v>248</v>
      </c>
      <c r="S2760" t="s">
        <v>249</v>
      </c>
      <c r="T2760" t="s">
        <v>5096</v>
      </c>
      <c r="U2760" t="s">
        <v>227</v>
      </c>
      <c r="V2760" t="s">
        <v>5097</v>
      </c>
      <c r="W2760">
        <v>37562</v>
      </c>
      <c r="X2760" t="s">
        <v>267</v>
      </c>
      <c r="Y2760" t="s">
        <v>5098</v>
      </c>
      <c r="Z2760" t="s">
        <v>680</v>
      </c>
      <c r="AA2760" t="s">
        <v>5099</v>
      </c>
      <c r="AB2760" t="s">
        <v>227</v>
      </c>
      <c r="AD2760" t="s">
        <v>227</v>
      </c>
      <c r="AF2760" t="s">
        <v>5100</v>
      </c>
      <c r="AG2760" t="s">
        <v>253</v>
      </c>
      <c r="AH2760" t="s">
        <v>5101</v>
      </c>
    </row>
    <row r="2761" spans="1:34">
      <c r="A2761" t="s">
        <v>5104</v>
      </c>
      <c r="B2761">
        <v>2909626</v>
      </c>
      <c r="C2761" t="s">
        <v>5102</v>
      </c>
      <c r="D2761" t="s">
        <v>5103</v>
      </c>
      <c r="E2761" t="s">
        <v>242</v>
      </c>
      <c r="F2761">
        <v>23</v>
      </c>
      <c r="G2761" t="s">
        <v>227</v>
      </c>
      <c r="H2761">
        <v>8165</v>
      </c>
      <c r="I2761" t="s">
        <v>5042</v>
      </c>
      <c r="J2761" t="s">
        <v>5043</v>
      </c>
      <c r="K2761" t="s">
        <v>5044</v>
      </c>
      <c r="L2761">
        <v>19540815</v>
      </c>
      <c r="M2761" t="s">
        <v>5104</v>
      </c>
      <c r="N2761">
        <v>230017</v>
      </c>
      <c r="O2761" t="s">
        <v>247</v>
      </c>
      <c r="Q2761" t="s">
        <v>248</v>
      </c>
      <c r="S2761" t="s">
        <v>249</v>
      </c>
      <c r="T2761" t="s">
        <v>3853</v>
      </c>
      <c r="U2761" t="s">
        <v>227</v>
      </c>
      <c r="V2761" t="s">
        <v>5105</v>
      </c>
      <c r="X2761" t="s">
        <v>228</v>
      </c>
      <c r="Z2761" t="s">
        <v>229</v>
      </c>
      <c r="AG2761" t="s">
        <v>253</v>
      </c>
    </row>
    <row r="2762" spans="1:34">
      <c r="A2762" t="s">
        <v>5108</v>
      </c>
      <c r="B2762">
        <v>2910416</v>
      </c>
      <c r="C2762" t="s">
        <v>5106</v>
      </c>
      <c r="D2762" t="s">
        <v>5107</v>
      </c>
      <c r="E2762" t="s">
        <v>242</v>
      </c>
      <c r="F2762">
        <v>23</v>
      </c>
      <c r="G2762" t="s">
        <v>227</v>
      </c>
      <c r="H2762">
        <v>8165</v>
      </c>
      <c r="I2762" t="s">
        <v>5042</v>
      </c>
      <c r="J2762" t="s">
        <v>5043</v>
      </c>
      <c r="K2762" t="s">
        <v>5044</v>
      </c>
      <c r="L2762">
        <v>19780928</v>
      </c>
      <c r="M2762" t="s">
        <v>5108</v>
      </c>
      <c r="N2762">
        <v>230017</v>
      </c>
      <c r="Q2762" t="s">
        <v>248</v>
      </c>
      <c r="S2762" t="s">
        <v>249</v>
      </c>
      <c r="T2762" t="s">
        <v>2898</v>
      </c>
      <c r="U2762" t="s">
        <v>227</v>
      </c>
      <c r="V2762" t="s">
        <v>5109</v>
      </c>
      <c r="X2762" t="s">
        <v>267</v>
      </c>
      <c r="Z2762" t="s">
        <v>229</v>
      </c>
      <c r="AG2762" t="s">
        <v>253</v>
      </c>
    </row>
    <row r="2763" spans="1:34">
      <c r="A2763" t="s">
        <v>5112</v>
      </c>
      <c r="B2763">
        <v>2910719</v>
      </c>
      <c r="C2763" t="s">
        <v>5110</v>
      </c>
      <c r="D2763" t="s">
        <v>5111</v>
      </c>
      <c r="E2763" t="s">
        <v>242</v>
      </c>
      <c r="F2763">
        <v>23</v>
      </c>
      <c r="G2763" t="s">
        <v>227</v>
      </c>
      <c r="H2763">
        <v>8165</v>
      </c>
      <c r="I2763" t="s">
        <v>5042</v>
      </c>
      <c r="J2763" t="s">
        <v>5043</v>
      </c>
      <c r="K2763" t="s">
        <v>5044</v>
      </c>
      <c r="L2763">
        <v>19840424</v>
      </c>
      <c r="M2763" t="s">
        <v>5112</v>
      </c>
      <c r="N2763">
        <v>230017</v>
      </c>
      <c r="Q2763" t="s">
        <v>248</v>
      </c>
      <c r="S2763" t="s">
        <v>249</v>
      </c>
      <c r="T2763" t="s">
        <v>2659</v>
      </c>
      <c r="U2763" t="s">
        <v>227</v>
      </c>
      <c r="V2763" t="s">
        <v>5113</v>
      </c>
      <c r="W2763" t="s">
        <v>5114</v>
      </c>
      <c r="X2763" t="s">
        <v>267</v>
      </c>
      <c r="Z2763" t="s">
        <v>229</v>
      </c>
      <c r="AG2763" t="s">
        <v>253</v>
      </c>
    </row>
    <row r="2764" spans="1:34">
      <c r="A2764" t="s">
        <v>5117</v>
      </c>
      <c r="B2764">
        <v>39225021</v>
      </c>
      <c r="C2764" t="s">
        <v>5115</v>
      </c>
      <c r="D2764" t="s">
        <v>5116</v>
      </c>
      <c r="E2764" t="s">
        <v>242</v>
      </c>
      <c r="F2764">
        <v>23</v>
      </c>
      <c r="G2764" t="s">
        <v>227</v>
      </c>
      <c r="H2764">
        <v>8165</v>
      </c>
      <c r="I2764" t="s">
        <v>5042</v>
      </c>
      <c r="J2764" t="s">
        <v>5043</v>
      </c>
      <c r="K2764" t="s">
        <v>5044</v>
      </c>
      <c r="L2764">
        <v>19930828</v>
      </c>
      <c r="M2764" t="s">
        <v>5117</v>
      </c>
      <c r="N2764">
        <v>230017</v>
      </c>
      <c r="Q2764" t="s">
        <v>248</v>
      </c>
      <c r="S2764" t="s">
        <v>249</v>
      </c>
      <c r="T2764" t="s">
        <v>1560</v>
      </c>
      <c r="U2764" t="s">
        <v>227</v>
      </c>
      <c r="V2764" t="s">
        <v>5118</v>
      </c>
      <c r="X2764" t="s">
        <v>267</v>
      </c>
      <c r="Z2764" t="s">
        <v>229</v>
      </c>
      <c r="AC2764" t="s">
        <v>5119</v>
      </c>
      <c r="AG2764" t="s">
        <v>253</v>
      </c>
    </row>
    <row r="2765" spans="1:34">
      <c r="A2765" t="s">
        <v>5122</v>
      </c>
      <c r="B2765">
        <v>72979135</v>
      </c>
      <c r="C2765" t="s">
        <v>5120</v>
      </c>
      <c r="D2765" t="s">
        <v>5121</v>
      </c>
      <c r="E2765" t="s">
        <v>262</v>
      </c>
      <c r="F2765">
        <v>23</v>
      </c>
      <c r="G2765" t="s">
        <v>227</v>
      </c>
      <c r="H2765">
        <v>8165</v>
      </c>
      <c r="I2765" t="s">
        <v>5042</v>
      </c>
      <c r="J2765" t="s">
        <v>5043</v>
      </c>
      <c r="K2765" t="s">
        <v>5044</v>
      </c>
      <c r="L2765">
        <v>19790821</v>
      </c>
      <c r="M2765" t="s">
        <v>5122</v>
      </c>
      <c r="N2765">
        <v>230017</v>
      </c>
      <c r="Q2765" t="s">
        <v>248</v>
      </c>
      <c r="S2765" t="s">
        <v>249</v>
      </c>
      <c r="T2765" t="s">
        <v>2804</v>
      </c>
      <c r="U2765" t="s">
        <v>227</v>
      </c>
      <c r="V2765" t="s">
        <v>5123</v>
      </c>
      <c r="W2765" t="s">
        <v>5124</v>
      </c>
      <c r="X2765" t="s">
        <v>267</v>
      </c>
      <c r="Z2765" t="s">
        <v>229</v>
      </c>
      <c r="AG2765" t="s">
        <v>253</v>
      </c>
    </row>
    <row r="2766" spans="1:34">
      <c r="A2766" t="s">
        <v>5127</v>
      </c>
      <c r="B2766">
        <v>2910517</v>
      </c>
      <c r="C2766" t="s">
        <v>5125</v>
      </c>
      <c r="D2766" t="s">
        <v>5126</v>
      </c>
      <c r="E2766" t="s">
        <v>242</v>
      </c>
      <c r="F2766">
        <v>23</v>
      </c>
      <c r="G2766" t="s">
        <v>227</v>
      </c>
      <c r="H2766">
        <v>8165</v>
      </c>
      <c r="I2766" t="s">
        <v>5042</v>
      </c>
      <c r="J2766" t="s">
        <v>5043</v>
      </c>
      <c r="K2766" t="s">
        <v>5044</v>
      </c>
      <c r="L2766">
        <v>19851113</v>
      </c>
      <c r="M2766" t="s">
        <v>5127</v>
      </c>
      <c r="N2766">
        <v>230017</v>
      </c>
      <c r="Q2766" t="s">
        <v>248</v>
      </c>
      <c r="S2766" t="s">
        <v>249</v>
      </c>
      <c r="T2766" t="s">
        <v>4652</v>
      </c>
      <c r="U2766" t="s">
        <v>227</v>
      </c>
      <c r="V2766" t="s">
        <v>5128</v>
      </c>
      <c r="X2766" t="s">
        <v>228</v>
      </c>
      <c r="Z2766" t="s">
        <v>229</v>
      </c>
      <c r="AG2766" t="s">
        <v>253</v>
      </c>
    </row>
    <row r="2767" spans="1:34">
      <c r="A2767" t="s">
        <v>5131</v>
      </c>
      <c r="B2767">
        <v>24747125</v>
      </c>
      <c r="C2767" t="s">
        <v>5129</v>
      </c>
      <c r="D2767" t="s">
        <v>5130</v>
      </c>
      <c r="E2767" t="s">
        <v>242</v>
      </c>
      <c r="F2767">
        <v>23</v>
      </c>
      <c r="G2767" t="s">
        <v>227</v>
      </c>
      <c r="H2767">
        <v>8165</v>
      </c>
      <c r="I2767" t="s">
        <v>5042</v>
      </c>
      <c r="J2767" t="s">
        <v>5043</v>
      </c>
      <c r="K2767" t="s">
        <v>5044</v>
      </c>
      <c r="L2767">
        <v>19880713</v>
      </c>
      <c r="M2767" t="s">
        <v>5131</v>
      </c>
      <c r="N2767">
        <v>230017</v>
      </c>
      <c r="Q2767" t="s">
        <v>248</v>
      </c>
      <c r="S2767" t="s">
        <v>249</v>
      </c>
      <c r="T2767" t="s">
        <v>4652</v>
      </c>
      <c r="U2767" t="s">
        <v>227</v>
      </c>
      <c r="V2767" t="s">
        <v>5128</v>
      </c>
      <c r="X2767" t="s">
        <v>267</v>
      </c>
      <c r="Z2767" t="s">
        <v>229</v>
      </c>
      <c r="AB2767" t="s">
        <v>227</v>
      </c>
      <c r="AD2767" t="s">
        <v>227</v>
      </c>
      <c r="AG2767" t="s">
        <v>253</v>
      </c>
    </row>
    <row r="2768" spans="1:34">
      <c r="A2768" t="s">
        <v>16367</v>
      </c>
      <c r="B2768">
        <v>100768527</v>
      </c>
      <c r="C2768" t="s">
        <v>16368</v>
      </c>
      <c r="D2768" t="s">
        <v>16369</v>
      </c>
      <c r="E2768" t="s">
        <v>242</v>
      </c>
      <c r="F2768">
        <v>23</v>
      </c>
      <c r="G2768" t="s">
        <v>227</v>
      </c>
      <c r="H2768">
        <v>8165</v>
      </c>
      <c r="I2768" t="s">
        <v>5042</v>
      </c>
      <c r="J2768" t="s">
        <v>5043</v>
      </c>
      <c r="K2768" t="s">
        <v>5044</v>
      </c>
      <c r="L2768">
        <v>19930104</v>
      </c>
      <c r="M2768" t="s">
        <v>16367</v>
      </c>
      <c r="N2768">
        <v>230017</v>
      </c>
      <c r="Q2768" t="s">
        <v>248</v>
      </c>
      <c r="S2768" t="s">
        <v>249</v>
      </c>
      <c r="T2768" t="s">
        <v>16370</v>
      </c>
      <c r="U2768" t="s">
        <v>227</v>
      </c>
      <c r="V2768" t="s">
        <v>16371</v>
      </c>
      <c r="W2768" t="s">
        <v>16372</v>
      </c>
      <c r="X2768" t="s">
        <v>267</v>
      </c>
      <c r="Z2768" t="s">
        <v>229</v>
      </c>
      <c r="AB2768" t="s">
        <v>227</v>
      </c>
      <c r="AD2768" t="s">
        <v>227</v>
      </c>
      <c r="AG2768" t="s">
        <v>253</v>
      </c>
    </row>
    <row r="2769" spans="1:33">
      <c r="A2769" t="s">
        <v>5134</v>
      </c>
      <c r="B2769">
        <v>14528121</v>
      </c>
      <c r="C2769" t="s">
        <v>5132</v>
      </c>
      <c r="D2769" t="s">
        <v>5133</v>
      </c>
      <c r="E2769" t="s">
        <v>242</v>
      </c>
      <c r="F2769">
        <v>23</v>
      </c>
      <c r="G2769" t="s">
        <v>227</v>
      </c>
      <c r="H2769">
        <v>8165</v>
      </c>
      <c r="I2769" t="s">
        <v>5042</v>
      </c>
      <c r="J2769" t="s">
        <v>5043</v>
      </c>
      <c r="K2769" t="s">
        <v>5044</v>
      </c>
      <c r="L2769">
        <v>19930609</v>
      </c>
      <c r="M2769" t="s">
        <v>5134</v>
      </c>
      <c r="N2769">
        <v>230017</v>
      </c>
      <c r="Q2769" t="s">
        <v>248</v>
      </c>
      <c r="S2769" t="s">
        <v>249</v>
      </c>
      <c r="T2769" t="s">
        <v>5076</v>
      </c>
      <c r="U2769" t="s">
        <v>227</v>
      </c>
      <c r="V2769" t="s">
        <v>5135</v>
      </c>
      <c r="W2769" t="s">
        <v>5136</v>
      </c>
      <c r="X2769" t="s">
        <v>267</v>
      </c>
      <c r="Z2769" t="s">
        <v>229</v>
      </c>
      <c r="AB2769" t="s">
        <v>844</v>
      </c>
      <c r="AC2769" t="s">
        <v>5137</v>
      </c>
      <c r="AD2769" t="s">
        <v>844</v>
      </c>
      <c r="AG2769" t="s">
        <v>253</v>
      </c>
    </row>
    <row r="2770" spans="1:33">
      <c r="A2770" t="s">
        <v>5140</v>
      </c>
      <c r="B2770">
        <v>72466934</v>
      </c>
      <c r="C2770" t="s">
        <v>5138</v>
      </c>
      <c r="D2770" t="s">
        <v>5139</v>
      </c>
      <c r="E2770" t="s">
        <v>262</v>
      </c>
      <c r="F2770">
        <v>23</v>
      </c>
      <c r="G2770" t="s">
        <v>227</v>
      </c>
      <c r="H2770">
        <v>8165</v>
      </c>
      <c r="I2770" t="s">
        <v>5042</v>
      </c>
      <c r="J2770" t="s">
        <v>5043</v>
      </c>
      <c r="K2770" t="s">
        <v>5044</v>
      </c>
      <c r="L2770">
        <v>19930212</v>
      </c>
      <c r="M2770" t="s">
        <v>5140</v>
      </c>
      <c r="N2770">
        <v>230017</v>
      </c>
      <c r="Q2770" t="s">
        <v>248</v>
      </c>
      <c r="S2770" t="s">
        <v>249</v>
      </c>
      <c r="T2770" t="s">
        <v>5141</v>
      </c>
      <c r="U2770" t="s">
        <v>227</v>
      </c>
      <c r="V2770" t="s">
        <v>5142</v>
      </c>
      <c r="W2770" t="s">
        <v>5143</v>
      </c>
      <c r="X2770" t="s">
        <v>267</v>
      </c>
      <c r="Z2770" t="s">
        <v>229</v>
      </c>
      <c r="AC2770" t="s">
        <v>5144</v>
      </c>
      <c r="AG2770" t="s">
        <v>253</v>
      </c>
    </row>
    <row r="2771" spans="1:33">
      <c r="A2771" t="s">
        <v>5147</v>
      </c>
      <c r="B2771">
        <v>45881935</v>
      </c>
      <c r="C2771" t="s">
        <v>5145</v>
      </c>
      <c r="D2771" t="s">
        <v>5146</v>
      </c>
      <c r="E2771" t="s">
        <v>242</v>
      </c>
      <c r="F2771">
        <v>23</v>
      </c>
      <c r="G2771" t="s">
        <v>227</v>
      </c>
      <c r="H2771">
        <v>8165</v>
      </c>
      <c r="I2771" t="s">
        <v>5042</v>
      </c>
      <c r="J2771" t="s">
        <v>5043</v>
      </c>
      <c r="K2771" t="s">
        <v>5044</v>
      </c>
      <c r="L2771">
        <v>19760130</v>
      </c>
      <c r="M2771" t="s">
        <v>5147</v>
      </c>
      <c r="N2771">
        <v>230017</v>
      </c>
      <c r="O2771" t="s">
        <v>247</v>
      </c>
      <c r="Q2771" t="s">
        <v>248</v>
      </c>
      <c r="S2771" t="s">
        <v>249</v>
      </c>
      <c r="T2771" t="s">
        <v>5148</v>
      </c>
      <c r="U2771" t="s">
        <v>227</v>
      </c>
      <c r="V2771" t="s">
        <v>5149</v>
      </c>
      <c r="X2771" t="s">
        <v>267</v>
      </c>
      <c r="Z2771" t="s">
        <v>229</v>
      </c>
      <c r="AG2771" t="s">
        <v>253</v>
      </c>
    </row>
    <row r="2772" spans="1:33">
      <c r="A2772" t="s">
        <v>5152</v>
      </c>
      <c r="B2772">
        <v>67640629</v>
      </c>
      <c r="C2772" t="s">
        <v>5150</v>
      </c>
      <c r="D2772" t="s">
        <v>5151</v>
      </c>
      <c r="E2772" t="s">
        <v>242</v>
      </c>
      <c r="F2772">
        <v>23</v>
      </c>
      <c r="G2772" t="s">
        <v>227</v>
      </c>
      <c r="H2772">
        <v>8165</v>
      </c>
      <c r="I2772" t="s">
        <v>5042</v>
      </c>
      <c r="J2772" t="s">
        <v>5043</v>
      </c>
      <c r="K2772" t="s">
        <v>5044</v>
      </c>
      <c r="L2772">
        <v>19910128</v>
      </c>
      <c r="M2772" t="s">
        <v>5152</v>
      </c>
      <c r="N2772">
        <v>230017</v>
      </c>
      <c r="Q2772" t="s">
        <v>248</v>
      </c>
      <c r="S2772" t="s">
        <v>249</v>
      </c>
      <c r="T2772" t="s">
        <v>5153</v>
      </c>
      <c r="U2772" t="s">
        <v>227</v>
      </c>
      <c r="V2772" t="s">
        <v>5154</v>
      </c>
      <c r="X2772" t="s">
        <v>267</v>
      </c>
      <c r="Z2772" t="s">
        <v>229</v>
      </c>
      <c r="AG2772" t="s">
        <v>253</v>
      </c>
    </row>
    <row r="2773" spans="1:33">
      <c r="A2773" t="s">
        <v>5157</v>
      </c>
      <c r="B2773">
        <v>2910214</v>
      </c>
      <c r="C2773" t="s">
        <v>5155</v>
      </c>
      <c r="D2773" t="s">
        <v>5156</v>
      </c>
      <c r="E2773" t="s">
        <v>262</v>
      </c>
      <c r="F2773">
        <v>23</v>
      </c>
      <c r="G2773" t="s">
        <v>227</v>
      </c>
      <c r="H2773">
        <v>8165</v>
      </c>
      <c r="I2773" t="s">
        <v>5042</v>
      </c>
      <c r="J2773" t="s">
        <v>5043</v>
      </c>
      <c r="K2773" t="s">
        <v>5044</v>
      </c>
      <c r="L2773">
        <v>19850113</v>
      </c>
      <c r="M2773" t="s">
        <v>5157</v>
      </c>
      <c r="N2773">
        <v>230017</v>
      </c>
      <c r="Q2773" t="s">
        <v>248</v>
      </c>
      <c r="S2773" t="s">
        <v>249</v>
      </c>
      <c r="T2773" t="s">
        <v>5158</v>
      </c>
      <c r="U2773" t="s">
        <v>227</v>
      </c>
      <c r="V2773" t="s">
        <v>5159</v>
      </c>
      <c r="X2773" t="s">
        <v>267</v>
      </c>
      <c r="Z2773" t="s">
        <v>229</v>
      </c>
      <c r="AG2773" t="s">
        <v>253</v>
      </c>
    </row>
    <row r="2774" spans="1:33">
      <c r="A2774" t="s">
        <v>5162</v>
      </c>
      <c r="B2774">
        <v>58595537</v>
      </c>
      <c r="C2774" t="s">
        <v>5160</v>
      </c>
      <c r="D2774" t="s">
        <v>5161</v>
      </c>
      <c r="E2774" t="s">
        <v>262</v>
      </c>
      <c r="F2774">
        <v>23</v>
      </c>
      <c r="G2774" t="s">
        <v>227</v>
      </c>
      <c r="H2774">
        <v>8165</v>
      </c>
      <c r="I2774" t="s">
        <v>5042</v>
      </c>
      <c r="J2774" t="s">
        <v>5043</v>
      </c>
      <c r="K2774" t="s">
        <v>5044</v>
      </c>
      <c r="L2774">
        <v>19820108</v>
      </c>
      <c r="M2774" t="s">
        <v>5162</v>
      </c>
      <c r="N2774">
        <v>230017</v>
      </c>
      <c r="Q2774" t="s">
        <v>248</v>
      </c>
      <c r="S2774" t="s">
        <v>249</v>
      </c>
      <c r="T2774" t="s">
        <v>3295</v>
      </c>
      <c r="U2774" t="s">
        <v>227</v>
      </c>
      <c r="V2774" t="s">
        <v>5163</v>
      </c>
      <c r="X2774" t="s">
        <v>267</v>
      </c>
      <c r="Z2774" t="s">
        <v>229</v>
      </c>
      <c r="AG2774" t="s">
        <v>253</v>
      </c>
    </row>
    <row r="2775" spans="1:33">
      <c r="A2775" t="s">
        <v>5166</v>
      </c>
      <c r="B2775">
        <v>2909828</v>
      </c>
      <c r="C2775" t="s">
        <v>5164</v>
      </c>
      <c r="D2775" t="s">
        <v>5165</v>
      </c>
      <c r="E2775" t="s">
        <v>242</v>
      </c>
      <c r="F2775">
        <v>23</v>
      </c>
      <c r="G2775" t="s">
        <v>227</v>
      </c>
      <c r="H2775">
        <v>8165</v>
      </c>
      <c r="I2775" t="s">
        <v>5042</v>
      </c>
      <c r="J2775" t="s">
        <v>5043</v>
      </c>
      <c r="K2775" t="s">
        <v>5044</v>
      </c>
      <c r="L2775">
        <v>19590429</v>
      </c>
      <c r="M2775" t="s">
        <v>5166</v>
      </c>
      <c r="N2775">
        <v>230017</v>
      </c>
      <c r="O2775" t="s">
        <v>247</v>
      </c>
      <c r="Q2775" t="s">
        <v>248</v>
      </c>
      <c r="S2775" t="s">
        <v>249</v>
      </c>
      <c r="T2775" t="s">
        <v>3295</v>
      </c>
      <c r="U2775" t="s">
        <v>227</v>
      </c>
      <c r="V2775" t="s">
        <v>5167</v>
      </c>
      <c r="X2775" t="s">
        <v>228</v>
      </c>
      <c r="Z2775" t="s">
        <v>229</v>
      </c>
      <c r="AG2775" t="s">
        <v>253</v>
      </c>
    </row>
    <row r="2776" spans="1:33">
      <c r="A2776" t="s">
        <v>5170</v>
      </c>
      <c r="B2776">
        <v>2910113</v>
      </c>
      <c r="C2776" t="s">
        <v>5168</v>
      </c>
      <c r="D2776" t="s">
        <v>5169</v>
      </c>
      <c r="E2776" t="s">
        <v>242</v>
      </c>
      <c r="F2776">
        <v>23</v>
      </c>
      <c r="G2776" t="s">
        <v>227</v>
      </c>
      <c r="H2776">
        <v>8165</v>
      </c>
      <c r="I2776" t="s">
        <v>5042</v>
      </c>
      <c r="J2776" t="s">
        <v>5043</v>
      </c>
      <c r="K2776" t="s">
        <v>5044</v>
      </c>
      <c r="L2776">
        <v>19691114</v>
      </c>
      <c r="M2776" t="s">
        <v>5170</v>
      </c>
      <c r="N2776">
        <v>230017</v>
      </c>
      <c r="O2776" t="s">
        <v>247</v>
      </c>
      <c r="Q2776" t="s">
        <v>248</v>
      </c>
      <c r="S2776" t="s">
        <v>249</v>
      </c>
      <c r="T2776" t="s">
        <v>5171</v>
      </c>
      <c r="U2776" t="s">
        <v>227</v>
      </c>
      <c r="V2776" t="s">
        <v>5172</v>
      </c>
      <c r="X2776" t="s">
        <v>228</v>
      </c>
      <c r="Z2776" t="s">
        <v>229</v>
      </c>
      <c r="AG2776" t="s">
        <v>253</v>
      </c>
    </row>
    <row r="2777" spans="1:33">
      <c r="A2777" t="s">
        <v>5175</v>
      </c>
      <c r="B2777">
        <v>72088429</v>
      </c>
      <c r="C2777" t="s">
        <v>5173</v>
      </c>
      <c r="D2777" t="s">
        <v>5174</v>
      </c>
      <c r="E2777" t="s">
        <v>242</v>
      </c>
      <c r="F2777">
        <v>23</v>
      </c>
      <c r="G2777" t="s">
        <v>227</v>
      </c>
      <c r="H2777">
        <v>8165</v>
      </c>
      <c r="I2777" t="s">
        <v>5042</v>
      </c>
      <c r="J2777" t="s">
        <v>5043</v>
      </c>
      <c r="K2777" t="s">
        <v>5044</v>
      </c>
      <c r="L2777">
        <v>19921021</v>
      </c>
      <c r="M2777" t="s">
        <v>5175</v>
      </c>
      <c r="N2777">
        <v>230017</v>
      </c>
      <c r="Q2777" t="s">
        <v>248</v>
      </c>
      <c r="S2777" t="s">
        <v>249</v>
      </c>
      <c r="T2777" t="s">
        <v>3295</v>
      </c>
      <c r="U2777" t="s">
        <v>227</v>
      </c>
      <c r="V2777" t="s">
        <v>5176</v>
      </c>
      <c r="X2777" t="s">
        <v>267</v>
      </c>
      <c r="Z2777" t="s">
        <v>229</v>
      </c>
      <c r="AC2777" t="s">
        <v>5177</v>
      </c>
      <c r="AG2777" t="s">
        <v>253</v>
      </c>
    </row>
    <row r="2778" spans="1:33">
      <c r="A2778" t="s">
        <v>5180</v>
      </c>
      <c r="B2778">
        <v>3089020</v>
      </c>
      <c r="C2778" t="s">
        <v>5178</v>
      </c>
      <c r="D2778" t="s">
        <v>5179</v>
      </c>
      <c r="E2778" t="s">
        <v>242</v>
      </c>
      <c r="F2778">
        <v>23</v>
      </c>
      <c r="G2778" t="s">
        <v>227</v>
      </c>
      <c r="H2778">
        <v>8165</v>
      </c>
      <c r="I2778" t="s">
        <v>5042</v>
      </c>
      <c r="J2778" t="s">
        <v>5043</v>
      </c>
      <c r="K2778" t="s">
        <v>5044</v>
      </c>
      <c r="L2778">
        <v>19750519</v>
      </c>
      <c r="M2778" t="s">
        <v>5180</v>
      </c>
      <c r="N2778">
        <v>230017</v>
      </c>
      <c r="Q2778" t="s">
        <v>248</v>
      </c>
      <c r="S2778" t="s">
        <v>249</v>
      </c>
      <c r="T2778" t="s">
        <v>5181</v>
      </c>
      <c r="U2778" t="s">
        <v>227</v>
      </c>
      <c r="V2778" t="s">
        <v>5182</v>
      </c>
      <c r="W2778" t="s">
        <v>5183</v>
      </c>
      <c r="X2778" t="s">
        <v>267</v>
      </c>
      <c r="Z2778" t="s">
        <v>229</v>
      </c>
      <c r="AA2778" t="s">
        <v>5184</v>
      </c>
      <c r="AG2778" t="s">
        <v>253</v>
      </c>
    </row>
    <row r="2779" spans="1:33">
      <c r="A2779" t="s">
        <v>5187</v>
      </c>
      <c r="B2779">
        <v>3101813</v>
      </c>
      <c r="C2779" t="s">
        <v>5185</v>
      </c>
      <c r="D2779" t="s">
        <v>5186</v>
      </c>
      <c r="E2779" t="s">
        <v>242</v>
      </c>
      <c r="F2779">
        <v>23</v>
      </c>
      <c r="G2779" t="s">
        <v>227</v>
      </c>
      <c r="H2779">
        <v>8165</v>
      </c>
      <c r="I2779" t="s">
        <v>5042</v>
      </c>
      <c r="J2779" t="s">
        <v>5043</v>
      </c>
      <c r="K2779" t="s">
        <v>5044</v>
      </c>
      <c r="L2779">
        <v>19860419</v>
      </c>
      <c r="M2779" t="s">
        <v>5187</v>
      </c>
      <c r="N2779">
        <v>230017</v>
      </c>
      <c r="Q2779" t="s">
        <v>248</v>
      </c>
      <c r="S2779" t="s">
        <v>249</v>
      </c>
      <c r="T2779" t="s">
        <v>5188</v>
      </c>
      <c r="U2779" t="s">
        <v>227</v>
      </c>
      <c r="V2779" t="s">
        <v>5189</v>
      </c>
      <c r="W2779" t="s">
        <v>5190</v>
      </c>
      <c r="X2779" t="s">
        <v>267</v>
      </c>
      <c r="Z2779" t="s">
        <v>229</v>
      </c>
      <c r="AG2779" t="s">
        <v>253</v>
      </c>
    </row>
    <row r="2780" spans="1:33">
      <c r="A2780" t="s">
        <v>5195</v>
      </c>
      <c r="B2780">
        <v>25054420</v>
      </c>
      <c r="C2780" t="s">
        <v>5191</v>
      </c>
      <c r="D2780" t="s">
        <v>5192</v>
      </c>
      <c r="E2780" t="s">
        <v>242</v>
      </c>
      <c r="F2780">
        <v>23</v>
      </c>
      <c r="G2780" t="s">
        <v>227</v>
      </c>
      <c r="H2780">
        <v>8287</v>
      </c>
      <c r="I2780" t="s">
        <v>5193</v>
      </c>
      <c r="J2780" t="s">
        <v>5194</v>
      </c>
      <c r="K2780" t="s">
        <v>5193</v>
      </c>
      <c r="L2780">
        <v>19560713</v>
      </c>
      <c r="M2780" t="s">
        <v>5195</v>
      </c>
      <c r="N2780">
        <v>230272</v>
      </c>
      <c r="O2780" t="s">
        <v>247</v>
      </c>
      <c r="Q2780" t="s">
        <v>248</v>
      </c>
      <c r="S2780" t="s">
        <v>249</v>
      </c>
      <c r="T2780" t="s">
        <v>5196</v>
      </c>
      <c r="U2780" t="s">
        <v>227</v>
      </c>
      <c r="V2780" t="s">
        <v>5197</v>
      </c>
      <c r="W2780" t="s">
        <v>5198</v>
      </c>
      <c r="X2780" t="s">
        <v>267</v>
      </c>
      <c r="Z2780" t="s">
        <v>229</v>
      </c>
      <c r="AG2780" t="s">
        <v>253</v>
      </c>
    </row>
    <row r="2781" spans="1:33">
      <c r="A2781" t="s">
        <v>5201</v>
      </c>
      <c r="B2781">
        <v>5180014</v>
      </c>
      <c r="C2781" t="s">
        <v>5199</v>
      </c>
      <c r="D2781" t="s">
        <v>5200</v>
      </c>
      <c r="E2781" t="s">
        <v>242</v>
      </c>
      <c r="F2781">
        <v>23</v>
      </c>
      <c r="G2781" t="s">
        <v>227</v>
      </c>
      <c r="H2781">
        <v>8287</v>
      </c>
      <c r="I2781" t="s">
        <v>5193</v>
      </c>
      <c r="J2781" t="s">
        <v>5194</v>
      </c>
      <c r="K2781" t="s">
        <v>5193</v>
      </c>
      <c r="L2781">
        <v>19790608</v>
      </c>
      <c r="M2781" t="s">
        <v>5201</v>
      </c>
      <c r="N2781">
        <v>230272</v>
      </c>
      <c r="Q2781" t="s">
        <v>248</v>
      </c>
      <c r="S2781" t="s">
        <v>249</v>
      </c>
      <c r="T2781" t="s">
        <v>5202</v>
      </c>
      <c r="U2781" t="s">
        <v>227</v>
      </c>
      <c r="V2781" t="s">
        <v>5203</v>
      </c>
      <c r="X2781" t="s">
        <v>228</v>
      </c>
      <c r="Z2781" t="s">
        <v>229</v>
      </c>
      <c r="AB2781" t="s">
        <v>560</v>
      </c>
      <c r="AG2781" t="s">
        <v>253</v>
      </c>
    </row>
    <row r="2782" spans="1:33">
      <c r="A2782" t="s">
        <v>5206</v>
      </c>
      <c r="B2782">
        <v>6475830</v>
      </c>
      <c r="C2782" t="s">
        <v>5204</v>
      </c>
      <c r="D2782" t="s">
        <v>5205</v>
      </c>
      <c r="E2782" t="s">
        <v>242</v>
      </c>
      <c r="F2782">
        <v>23</v>
      </c>
      <c r="G2782" t="s">
        <v>227</v>
      </c>
      <c r="H2782">
        <v>8287</v>
      </c>
      <c r="I2782" t="s">
        <v>5193</v>
      </c>
      <c r="J2782" t="s">
        <v>5194</v>
      </c>
      <c r="K2782" t="s">
        <v>5193</v>
      </c>
      <c r="L2782">
        <v>19740507</v>
      </c>
      <c r="M2782" t="s">
        <v>5206</v>
      </c>
      <c r="N2782">
        <v>230272</v>
      </c>
      <c r="Q2782" t="s">
        <v>248</v>
      </c>
      <c r="S2782" t="s">
        <v>249</v>
      </c>
      <c r="T2782" t="s">
        <v>406</v>
      </c>
      <c r="U2782" t="s">
        <v>227</v>
      </c>
      <c r="V2782" t="s">
        <v>5207</v>
      </c>
      <c r="X2782" t="s">
        <v>228</v>
      </c>
      <c r="Z2782" t="s">
        <v>229</v>
      </c>
      <c r="AB2782" t="s">
        <v>227</v>
      </c>
    </row>
    <row r="2783" spans="1:33">
      <c r="A2783" t="s">
        <v>5210</v>
      </c>
      <c r="B2783">
        <v>5195323</v>
      </c>
      <c r="C2783" t="s">
        <v>5208</v>
      </c>
      <c r="D2783" t="s">
        <v>5209</v>
      </c>
      <c r="E2783" t="s">
        <v>242</v>
      </c>
      <c r="F2783">
        <v>23</v>
      </c>
      <c r="G2783" t="s">
        <v>227</v>
      </c>
      <c r="H2783">
        <v>8287</v>
      </c>
      <c r="I2783" t="s">
        <v>5193</v>
      </c>
      <c r="J2783" t="s">
        <v>5194</v>
      </c>
      <c r="K2783" t="s">
        <v>5193</v>
      </c>
      <c r="L2783">
        <v>19770425</v>
      </c>
      <c r="M2783" t="s">
        <v>5210</v>
      </c>
      <c r="N2783">
        <v>230272</v>
      </c>
      <c r="Q2783" t="s">
        <v>248</v>
      </c>
      <c r="S2783" t="s">
        <v>249</v>
      </c>
      <c r="T2783" t="s">
        <v>5211</v>
      </c>
      <c r="U2783" t="s">
        <v>227</v>
      </c>
      <c r="V2783" t="s">
        <v>5212</v>
      </c>
      <c r="X2783" t="s">
        <v>228</v>
      </c>
      <c r="Z2783" t="s">
        <v>229</v>
      </c>
      <c r="AG2783" t="s">
        <v>253</v>
      </c>
    </row>
    <row r="2784" spans="1:33">
      <c r="A2784" t="s">
        <v>5215</v>
      </c>
      <c r="B2784">
        <v>3977531</v>
      </c>
      <c r="C2784" t="s">
        <v>5213</v>
      </c>
      <c r="D2784" t="s">
        <v>5214</v>
      </c>
      <c r="E2784" t="s">
        <v>242</v>
      </c>
      <c r="F2784">
        <v>23</v>
      </c>
      <c r="G2784" t="s">
        <v>227</v>
      </c>
      <c r="H2784">
        <v>8287</v>
      </c>
      <c r="I2784" t="s">
        <v>5193</v>
      </c>
      <c r="J2784" t="s">
        <v>5194</v>
      </c>
      <c r="K2784" t="s">
        <v>5193</v>
      </c>
      <c r="L2784">
        <v>19570106</v>
      </c>
      <c r="M2784" t="s">
        <v>5215</v>
      </c>
      <c r="N2784">
        <v>230272</v>
      </c>
      <c r="O2784" t="s">
        <v>247</v>
      </c>
      <c r="Q2784" t="s">
        <v>248</v>
      </c>
      <c r="S2784" t="s">
        <v>249</v>
      </c>
      <c r="T2784" t="s">
        <v>5216</v>
      </c>
      <c r="U2784" t="s">
        <v>227</v>
      </c>
      <c r="V2784" t="s">
        <v>5217</v>
      </c>
      <c r="X2784" t="s">
        <v>349</v>
      </c>
      <c r="Y2784" t="s">
        <v>5218</v>
      </c>
      <c r="Z2784" t="s">
        <v>680</v>
      </c>
      <c r="AG2784" t="s">
        <v>253</v>
      </c>
    </row>
    <row r="2785" spans="1:33">
      <c r="A2785" t="s">
        <v>5221</v>
      </c>
      <c r="B2785">
        <v>3985429</v>
      </c>
      <c r="C2785" t="s">
        <v>5219</v>
      </c>
      <c r="D2785" t="s">
        <v>5220</v>
      </c>
      <c r="E2785" t="s">
        <v>242</v>
      </c>
      <c r="F2785">
        <v>23</v>
      </c>
      <c r="G2785" t="s">
        <v>227</v>
      </c>
      <c r="H2785">
        <v>8287</v>
      </c>
      <c r="I2785" t="s">
        <v>5193</v>
      </c>
      <c r="J2785" t="s">
        <v>5194</v>
      </c>
      <c r="K2785" t="s">
        <v>5193</v>
      </c>
      <c r="L2785">
        <v>19611106</v>
      </c>
      <c r="M2785" t="s">
        <v>5221</v>
      </c>
      <c r="N2785">
        <v>230272</v>
      </c>
      <c r="O2785" t="s">
        <v>247</v>
      </c>
      <c r="Q2785" t="s">
        <v>248</v>
      </c>
      <c r="S2785" t="s">
        <v>249</v>
      </c>
      <c r="T2785" t="s">
        <v>4373</v>
      </c>
      <c r="U2785" t="s">
        <v>227</v>
      </c>
      <c r="V2785" t="s">
        <v>5222</v>
      </c>
      <c r="X2785" t="s">
        <v>267</v>
      </c>
      <c r="Z2785" t="s">
        <v>229</v>
      </c>
      <c r="AG2785" t="s">
        <v>253</v>
      </c>
    </row>
    <row r="2786" spans="1:33">
      <c r="A2786" t="s">
        <v>5225</v>
      </c>
      <c r="B2786">
        <v>3976732</v>
      </c>
      <c r="C2786" t="s">
        <v>5223</v>
      </c>
      <c r="D2786" t="s">
        <v>5224</v>
      </c>
      <c r="E2786" t="s">
        <v>242</v>
      </c>
      <c r="F2786">
        <v>23</v>
      </c>
      <c r="G2786" t="s">
        <v>227</v>
      </c>
      <c r="H2786">
        <v>8287</v>
      </c>
      <c r="I2786" t="s">
        <v>5193</v>
      </c>
      <c r="J2786" t="s">
        <v>5194</v>
      </c>
      <c r="K2786" t="s">
        <v>5193</v>
      </c>
      <c r="L2786">
        <v>19690505</v>
      </c>
      <c r="M2786" t="s">
        <v>5225</v>
      </c>
      <c r="N2786">
        <v>230272</v>
      </c>
      <c r="O2786" t="s">
        <v>247</v>
      </c>
      <c r="Q2786" t="s">
        <v>248</v>
      </c>
      <c r="S2786" t="s">
        <v>249</v>
      </c>
      <c r="T2786" t="s">
        <v>5211</v>
      </c>
      <c r="U2786" t="s">
        <v>227</v>
      </c>
      <c r="V2786" t="s">
        <v>5226</v>
      </c>
      <c r="X2786" t="s">
        <v>267</v>
      </c>
      <c r="Y2786" t="s">
        <v>5227</v>
      </c>
      <c r="Z2786" t="s">
        <v>680</v>
      </c>
      <c r="AG2786" t="s">
        <v>253</v>
      </c>
    </row>
    <row r="2787" spans="1:33">
      <c r="A2787" t="s">
        <v>5230</v>
      </c>
      <c r="B2787">
        <v>39511827</v>
      </c>
      <c r="C2787" t="s">
        <v>5228</v>
      </c>
      <c r="D2787" t="s">
        <v>5229</v>
      </c>
      <c r="E2787" t="s">
        <v>242</v>
      </c>
      <c r="F2787">
        <v>23</v>
      </c>
      <c r="G2787" t="s">
        <v>227</v>
      </c>
      <c r="H2787">
        <v>8287</v>
      </c>
      <c r="I2787" t="s">
        <v>5193</v>
      </c>
      <c r="J2787" t="s">
        <v>5194</v>
      </c>
      <c r="K2787" t="s">
        <v>5193</v>
      </c>
      <c r="L2787">
        <v>19950406</v>
      </c>
      <c r="M2787" t="s">
        <v>5230</v>
      </c>
      <c r="N2787">
        <v>230272</v>
      </c>
      <c r="Q2787" t="s">
        <v>248</v>
      </c>
      <c r="S2787" t="s">
        <v>249</v>
      </c>
      <c r="T2787" t="s">
        <v>2874</v>
      </c>
      <c r="U2787" t="s">
        <v>227</v>
      </c>
      <c r="V2787" t="s">
        <v>5231</v>
      </c>
      <c r="W2787" t="s">
        <v>5232</v>
      </c>
      <c r="X2787" t="s">
        <v>228</v>
      </c>
      <c r="Z2787" t="s">
        <v>229</v>
      </c>
      <c r="AB2787" t="s">
        <v>227</v>
      </c>
      <c r="AG2787" t="s">
        <v>253</v>
      </c>
    </row>
    <row r="2788" spans="1:33">
      <c r="A2788" t="s">
        <v>5235</v>
      </c>
      <c r="B2788">
        <v>46072928</v>
      </c>
      <c r="C2788" t="s">
        <v>5233</v>
      </c>
      <c r="D2788" t="s">
        <v>5234</v>
      </c>
      <c r="E2788" t="s">
        <v>242</v>
      </c>
      <c r="F2788">
        <v>23</v>
      </c>
      <c r="G2788" t="s">
        <v>227</v>
      </c>
      <c r="H2788">
        <v>8287</v>
      </c>
      <c r="I2788" t="s">
        <v>5193</v>
      </c>
      <c r="J2788" t="s">
        <v>5194</v>
      </c>
      <c r="K2788" t="s">
        <v>5193</v>
      </c>
      <c r="L2788">
        <v>19790723</v>
      </c>
      <c r="M2788" t="s">
        <v>5235</v>
      </c>
      <c r="N2788">
        <v>230272</v>
      </c>
      <c r="Q2788" t="s">
        <v>248</v>
      </c>
      <c r="S2788" t="s">
        <v>249</v>
      </c>
      <c r="T2788" t="s">
        <v>5236</v>
      </c>
      <c r="U2788" t="s">
        <v>227</v>
      </c>
      <c r="V2788" t="s">
        <v>5237</v>
      </c>
      <c r="X2788" t="s">
        <v>228</v>
      </c>
      <c r="Z2788" t="s">
        <v>229</v>
      </c>
      <c r="AG2788" t="s">
        <v>253</v>
      </c>
    </row>
    <row r="2789" spans="1:33">
      <c r="A2789" t="s">
        <v>5240</v>
      </c>
      <c r="B2789">
        <v>72862631</v>
      </c>
      <c r="C2789" t="s">
        <v>5238</v>
      </c>
      <c r="D2789" t="s">
        <v>5239</v>
      </c>
      <c r="E2789" t="s">
        <v>242</v>
      </c>
      <c r="F2789">
        <v>23</v>
      </c>
      <c r="G2789" t="s">
        <v>227</v>
      </c>
      <c r="H2789">
        <v>8287</v>
      </c>
      <c r="I2789" t="s">
        <v>5193</v>
      </c>
      <c r="J2789" t="s">
        <v>5194</v>
      </c>
      <c r="K2789" t="s">
        <v>5193</v>
      </c>
      <c r="L2789">
        <v>19690402</v>
      </c>
      <c r="M2789" t="s">
        <v>5240</v>
      </c>
      <c r="N2789">
        <v>230272</v>
      </c>
      <c r="O2789" t="s">
        <v>247</v>
      </c>
      <c r="Q2789" t="s">
        <v>248</v>
      </c>
      <c r="S2789" t="s">
        <v>249</v>
      </c>
      <c r="T2789" t="s">
        <v>5211</v>
      </c>
      <c r="U2789" t="s">
        <v>227</v>
      </c>
      <c r="V2789" t="s">
        <v>5241</v>
      </c>
      <c r="W2789" t="s">
        <v>5242</v>
      </c>
      <c r="X2789" t="s">
        <v>267</v>
      </c>
      <c r="Z2789" t="s">
        <v>229</v>
      </c>
      <c r="AG2789" t="s">
        <v>253</v>
      </c>
    </row>
    <row r="2790" spans="1:33">
      <c r="A2790" t="s">
        <v>5245</v>
      </c>
      <c r="B2790">
        <v>10232513</v>
      </c>
      <c r="C2790" t="s">
        <v>5243</v>
      </c>
      <c r="D2790" t="s">
        <v>5244</v>
      </c>
      <c r="E2790" t="s">
        <v>242</v>
      </c>
      <c r="F2790">
        <v>23</v>
      </c>
      <c r="G2790" t="s">
        <v>227</v>
      </c>
      <c r="H2790">
        <v>8287</v>
      </c>
      <c r="I2790" t="s">
        <v>5193</v>
      </c>
      <c r="J2790" t="s">
        <v>5194</v>
      </c>
      <c r="K2790" t="s">
        <v>5193</v>
      </c>
      <c r="L2790">
        <v>19620407</v>
      </c>
      <c r="M2790" t="s">
        <v>5245</v>
      </c>
      <c r="N2790">
        <v>230272</v>
      </c>
      <c r="Q2790" t="s">
        <v>248</v>
      </c>
      <c r="S2790" t="s">
        <v>249</v>
      </c>
      <c r="T2790" t="s">
        <v>495</v>
      </c>
      <c r="U2790" t="s">
        <v>227</v>
      </c>
      <c r="V2790" t="s">
        <v>5246</v>
      </c>
      <c r="X2790" t="s">
        <v>228</v>
      </c>
      <c r="Z2790" t="s">
        <v>229</v>
      </c>
      <c r="AB2790" t="s">
        <v>778</v>
      </c>
      <c r="AG2790" t="s">
        <v>253</v>
      </c>
    </row>
    <row r="2791" spans="1:33">
      <c r="A2791" t="s">
        <v>5249</v>
      </c>
      <c r="B2791">
        <v>10112510</v>
      </c>
      <c r="C2791" t="s">
        <v>5247</v>
      </c>
      <c r="D2791" t="s">
        <v>5248</v>
      </c>
      <c r="E2791" t="s">
        <v>242</v>
      </c>
      <c r="F2791">
        <v>23</v>
      </c>
      <c r="G2791" t="s">
        <v>227</v>
      </c>
      <c r="H2791">
        <v>8287</v>
      </c>
      <c r="I2791" t="s">
        <v>5193</v>
      </c>
      <c r="J2791" t="s">
        <v>5194</v>
      </c>
      <c r="K2791" t="s">
        <v>5193</v>
      </c>
      <c r="L2791">
        <v>19610819</v>
      </c>
      <c r="M2791" t="s">
        <v>5249</v>
      </c>
      <c r="N2791">
        <v>230272</v>
      </c>
      <c r="Q2791" t="s">
        <v>248</v>
      </c>
      <c r="S2791" t="s">
        <v>249</v>
      </c>
      <c r="T2791" t="s">
        <v>3416</v>
      </c>
      <c r="U2791" t="s">
        <v>227</v>
      </c>
      <c r="V2791" t="s">
        <v>5250</v>
      </c>
      <c r="X2791" t="s">
        <v>228</v>
      </c>
      <c r="Z2791" t="s">
        <v>229</v>
      </c>
      <c r="AB2791" t="s">
        <v>778</v>
      </c>
    </row>
    <row r="2792" spans="1:33">
      <c r="A2792" t="s">
        <v>5253</v>
      </c>
      <c r="B2792">
        <v>45922628</v>
      </c>
      <c r="C2792" t="s">
        <v>5251</v>
      </c>
      <c r="D2792" t="s">
        <v>5252</v>
      </c>
      <c r="E2792" t="s">
        <v>242</v>
      </c>
      <c r="F2792">
        <v>23</v>
      </c>
      <c r="G2792" t="s">
        <v>227</v>
      </c>
      <c r="H2792">
        <v>8287</v>
      </c>
      <c r="I2792" t="s">
        <v>5193</v>
      </c>
      <c r="J2792" t="s">
        <v>5194</v>
      </c>
      <c r="K2792" t="s">
        <v>5193</v>
      </c>
      <c r="L2792">
        <v>19781016</v>
      </c>
      <c r="M2792" t="s">
        <v>5253</v>
      </c>
      <c r="N2792">
        <v>230272</v>
      </c>
      <c r="Q2792" t="s">
        <v>248</v>
      </c>
      <c r="S2792" t="s">
        <v>249</v>
      </c>
      <c r="T2792" t="s">
        <v>5254</v>
      </c>
      <c r="U2792" t="s">
        <v>227</v>
      </c>
      <c r="V2792" t="s">
        <v>5255</v>
      </c>
      <c r="W2792" t="s">
        <v>5256</v>
      </c>
      <c r="X2792" t="s">
        <v>228</v>
      </c>
      <c r="Z2792" t="s">
        <v>229</v>
      </c>
      <c r="AB2792" t="s">
        <v>227</v>
      </c>
      <c r="AG2792" t="s">
        <v>253</v>
      </c>
    </row>
    <row r="2793" spans="1:33">
      <c r="A2793" t="s">
        <v>5259</v>
      </c>
      <c r="B2793">
        <v>4293018</v>
      </c>
      <c r="C2793" t="s">
        <v>5257</v>
      </c>
      <c r="D2793" t="s">
        <v>5258</v>
      </c>
      <c r="E2793" t="s">
        <v>242</v>
      </c>
      <c r="F2793">
        <v>23</v>
      </c>
      <c r="G2793" t="s">
        <v>227</v>
      </c>
      <c r="H2793">
        <v>8287</v>
      </c>
      <c r="I2793" t="s">
        <v>5193</v>
      </c>
      <c r="J2793" t="s">
        <v>5194</v>
      </c>
      <c r="K2793" t="s">
        <v>5193</v>
      </c>
      <c r="L2793">
        <v>19580702</v>
      </c>
      <c r="M2793" t="s">
        <v>5259</v>
      </c>
      <c r="N2793">
        <v>230272</v>
      </c>
      <c r="O2793" t="s">
        <v>247</v>
      </c>
      <c r="Q2793" t="s">
        <v>248</v>
      </c>
      <c r="S2793" t="s">
        <v>249</v>
      </c>
      <c r="T2793" t="s">
        <v>3467</v>
      </c>
      <c r="U2793" t="s">
        <v>227</v>
      </c>
      <c r="V2793" t="s">
        <v>5260</v>
      </c>
      <c r="X2793" t="s">
        <v>267</v>
      </c>
      <c r="Z2793" t="s">
        <v>229</v>
      </c>
      <c r="AG2793" t="s">
        <v>253</v>
      </c>
    </row>
    <row r="2794" spans="1:33">
      <c r="A2794" t="s">
        <v>5266</v>
      </c>
      <c r="B2794">
        <v>85013017</v>
      </c>
      <c r="C2794" t="s">
        <v>5261</v>
      </c>
      <c r="D2794" t="s">
        <v>5262</v>
      </c>
      <c r="E2794" t="s">
        <v>262</v>
      </c>
      <c r="F2794">
        <v>23</v>
      </c>
      <c r="G2794" t="s">
        <v>227</v>
      </c>
      <c r="H2794">
        <v>16818</v>
      </c>
      <c r="I2794" t="s">
        <v>5263</v>
      </c>
      <c r="J2794" t="s">
        <v>5264</v>
      </c>
      <c r="K2794" t="s">
        <v>5265</v>
      </c>
      <c r="L2794">
        <v>20030316</v>
      </c>
      <c r="M2794" t="s">
        <v>5266</v>
      </c>
      <c r="N2794">
        <v>230346</v>
      </c>
      <c r="Q2794" t="s">
        <v>248</v>
      </c>
      <c r="S2794" t="s">
        <v>249</v>
      </c>
      <c r="T2794" t="s">
        <v>5267</v>
      </c>
      <c r="U2794" t="s">
        <v>227</v>
      </c>
      <c r="V2794" t="s">
        <v>5268</v>
      </c>
      <c r="X2794" t="s">
        <v>228</v>
      </c>
      <c r="Z2794" t="s">
        <v>229</v>
      </c>
      <c r="AG2794" t="s">
        <v>253</v>
      </c>
    </row>
    <row r="2795" spans="1:33">
      <c r="A2795" t="s">
        <v>5271</v>
      </c>
      <c r="B2795">
        <v>85008425</v>
      </c>
      <c r="C2795" t="s">
        <v>5269</v>
      </c>
      <c r="D2795" t="s">
        <v>5270</v>
      </c>
      <c r="E2795" t="s">
        <v>262</v>
      </c>
      <c r="F2795">
        <v>23</v>
      </c>
      <c r="G2795" t="s">
        <v>227</v>
      </c>
      <c r="H2795">
        <v>16818</v>
      </c>
      <c r="I2795" t="s">
        <v>5263</v>
      </c>
      <c r="J2795" t="s">
        <v>5264</v>
      </c>
      <c r="K2795" t="s">
        <v>5265</v>
      </c>
      <c r="L2795">
        <v>20020810</v>
      </c>
      <c r="M2795" t="s">
        <v>5271</v>
      </c>
      <c r="N2795">
        <v>230346</v>
      </c>
      <c r="Q2795" t="s">
        <v>248</v>
      </c>
      <c r="S2795" t="s">
        <v>249</v>
      </c>
      <c r="T2795" t="s">
        <v>5272</v>
      </c>
      <c r="U2795" t="s">
        <v>227</v>
      </c>
      <c r="V2795" t="s">
        <v>5273</v>
      </c>
      <c r="X2795" t="s">
        <v>228</v>
      </c>
      <c r="Z2795" t="s">
        <v>229</v>
      </c>
      <c r="AG2795" t="s">
        <v>253</v>
      </c>
    </row>
    <row r="2796" spans="1:33">
      <c r="A2796" t="s">
        <v>5276</v>
      </c>
      <c r="B2796">
        <v>75576434</v>
      </c>
      <c r="C2796" t="s">
        <v>5274</v>
      </c>
      <c r="D2796" t="s">
        <v>5275</v>
      </c>
      <c r="E2796" t="s">
        <v>242</v>
      </c>
      <c r="F2796">
        <v>23</v>
      </c>
      <c r="G2796" t="s">
        <v>227</v>
      </c>
      <c r="H2796">
        <v>16818</v>
      </c>
      <c r="I2796" t="s">
        <v>5263</v>
      </c>
      <c r="J2796" t="s">
        <v>5264</v>
      </c>
      <c r="K2796" t="s">
        <v>5265</v>
      </c>
      <c r="L2796">
        <v>20010825</v>
      </c>
      <c r="M2796" t="s">
        <v>5276</v>
      </c>
      <c r="N2796">
        <v>230346</v>
      </c>
      <c r="Q2796" t="s">
        <v>248</v>
      </c>
      <c r="S2796" t="s">
        <v>249</v>
      </c>
      <c r="T2796" t="s">
        <v>1789</v>
      </c>
      <c r="U2796" t="s">
        <v>227</v>
      </c>
      <c r="V2796" t="s">
        <v>5277</v>
      </c>
      <c r="W2796" t="s">
        <v>5278</v>
      </c>
      <c r="X2796" t="s">
        <v>228</v>
      </c>
      <c r="Z2796" t="s">
        <v>229</v>
      </c>
      <c r="AG2796" t="s">
        <v>253</v>
      </c>
    </row>
    <row r="2797" spans="1:33">
      <c r="A2797" t="s">
        <v>5281</v>
      </c>
      <c r="B2797">
        <v>96687137</v>
      </c>
      <c r="C2797" t="s">
        <v>5279</v>
      </c>
      <c r="D2797" t="s">
        <v>5280</v>
      </c>
      <c r="E2797" t="s">
        <v>242</v>
      </c>
      <c r="F2797">
        <v>23</v>
      </c>
      <c r="G2797" t="s">
        <v>227</v>
      </c>
      <c r="H2797">
        <v>16818</v>
      </c>
      <c r="I2797" t="s">
        <v>5263</v>
      </c>
      <c r="J2797" t="s">
        <v>5264</v>
      </c>
      <c r="K2797" t="s">
        <v>5265</v>
      </c>
      <c r="L2797">
        <v>20030523</v>
      </c>
      <c r="M2797" t="s">
        <v>5281</v>
      </c>
      <c r="N2797">
        <v>230346</v>
      </c>
      <c r="Q2797" t="s">
        <v>248</v>
      </c>
      <c r="S2797" t="s">
        <v>249</v>
      </c>
      <c r="T2797" t="s">
        <v>5282</v>
      </c>
      <c r="U2797" t="s">
        <v>227</v>
      </c>
      <c r="V2797" t="s">
        <v>5283</v>
      </c>
      <c r="X2797" t="s">
        <v>228</v>
      </c>
      <c r="Z2797" t="s">
        <v>229</v>
      </c>
      <c r="AG2797" t="s">
        <v>253</v>
      </c>
    </row>
    <row r="2798" spans="1:33">
      <c r="A2798" t="s">
        <v>5286</v>
      </c>
      <c r="B2798">
        <v>96503932</v>
      </c>
      <c r="C2798" t="s">
        <v>5284</v>
      </c>
      <c r="D2798" t="s">
        <v>5285</v>
      </c>
      <c r="E2798" t="s">
        <v>262</v>
      </c>
      <c r="F2798">
        <v>23</v>
      </c>
      <c r="G2798" t="s">
        <v>227</v>
      </c>
      <c r="H2798">
        <v>16818</v>
      </c>
      <c r="I2798" t="s">
        <v>5263</v>
      </c>
      <c r="J2798" t="s">
        <v>5264</v>
      </c>
      <c r="K2798" t="s">
        <v>5265</v>
      </c>
      <c r="L2798">
        <v>20021223</v>
      </c>
      <c r="M2798" t="s">
        <v>5286</v>
      </c>
      <c r="N2798">
        <v>230346</v>
      </c>
      <c r="Q2798" t="s">
        <v>248</v>
      </c>
      <c r="S2798" t="s">
        <v>249</v>
      </c>
      <c r="T2798" t="s">
        <v>3170</v>
      </c>
      <c r="U2798" t="s">
        <v>227</v>
      </c>
      <c r="V2798" t="s">
        <v>5287</v>
      </c>
      <c r="X2798" t="s">
        <v>228</v>
      </c>
      <c r="Z2798" t="s">
        <v>229</v>
      </c>
      <c r="AG2798" t="s">
        <v>253</v>
      </c>
    </row>
    <row r="2799" spans="1:33">
      <c r="A2799" t="s">
        <v>5290</v>
      </c>
      <c r="B2799">
        <v>72777939</v>
      </c>
      <c r="C2799" t="s">
        <v>5288</v>
      </c>
      <c r="D2799" t="s">
        <v>5289</v>
      </c>
      <c r="E2799" t="s">
        <v>242</v>
      </c>
      <c r="F2799">
        <v>23</v>
      </c>
      <c r="G2799" t="s">
        <v>227</v>
      </c>
      <c r="H2799">
        <v>16818</v>
      </c>
      <c r="I2799" t="s">
        <v>5263</v>
      </c>
      <c r="J2799" t="s">
        <v>5264</v>
      </c>
      <c r="K2799" t="s">
        <v>5265</v>
      </c>
      <c r="L2799">
        <v>20020118</v>
      </c>
      <c r="M2799" t="s">
        <v>5290</v>
      </c>
      <c r="N2799">
        <v>230346</v>
      </c>
      <c r="Q2799" t="s">
        <v>248</v>
      </c>
      <c r="S2799" t="s">
        <v>249</v>
      </c>
      <c r="T2799" t="s">
        <v>5291</v>
      </c>
      <c r="U2799" t="s">
        <v>227</v>
      </c>
      <c r="V2799" t="s">
        <v>5292</v>
      </c>
      <c r="X2799" t="s">
        <v>228</v>
      </c>
      <c r="Z2799" t="s">
        <v>229</v>
      </c>
      <c r="AG2799" t="s">
        <v>253</v>
      </c>
    </row>
    <row r="2800" spans="1:33">
      <c r="A2800" t="s">
        <v>5295</v>
      </c>
      <c r="B2800">
        <v>85013320</v>
      </c>
      <c r="C2800" t="s">
        <v>5293</v>
      </c>
      <c r="D2800" t="s">
        <v>5294</v>
      </c>
      <c r="E2800" t="s">
        <v>262</v>
      </c>
      <c r="F2800">
        <v>23</v>
      </c>
      <c r="G2800" t="s">
        <v>227</v>
      </c>
      <c r="H2800">
        <v>16818</v>
      </c>
      <c r="I2800" t="s">
        <v>5263</v>
      </c>
      <c r="J2800" t="s">
        <v>5264</v>
      </c>
      <c r="K2800" t="s">
        <v>5265</v>
      </c>
      <c r="L2800">
        <v>20021215</v>
      </c>
      <c r="M2800" t="s">
        <v>5295</v>
      </c>
      <c r="N2800">
        <v>230346</v>
      </c>
      <c r="Q2800" t="s">
        <v>248</v>
      </c>
      <c r="S2800" t="s">
        <v>249</v>
      </c>
      <c r="T2800" t="s">
        <v>5296</v>
      </c>
      <c r="U2800" t="s">
        <v>227</v>
      </c>
      <c r="V2800" t="s">
        <v>5297</v>
      </c>
      <c r="X2800" t="s">
        <v>228</v>
      </c>
      <c r="Z2800" t="s">
        <v>229</v>
      </c>
      <c r="AG2800" t="s">
        <v>253</v>
      </c>
    </row>
    <row r="2801" spans="1:33">
      <c r="A2801" t="s">
        <v>5300</v>
      </c>
      <c r="B2801">
        <v>25986434</v>
      </c>
      <c r="C2801" t="s">
        <v>5298</v>
      </c>
      <c r="D2801" t="s">
        <v>5299</v>
      </c>
      <c r="E2801" t="s">
        <v>242</v>
      </c>
      <c r="F2801">
        <v>23</v>
      </c>
      <c r="G2801" t="s">
        <v>227</v>
      </c>
      <c r="H2801">
        <v>16818</v>
      </c>
      <c r="I2801" t="s">
        <v>5263</v>
      </c>
      <c r="J2801" t="s">
        <v>5264</v>
      </c>
      <c r="K2801" t="s">
        <v>5265</v>
      </c>
      <c r="L2801">
        <v>19670417</v>
      </c>
      <c r="M2801" t="s">
        <v>5300</v>
      </c>
      <c r="N2801">
        <v>230346</v>
      </c>
      <c r="O2801" t="s">
        <v>5301</v>
      </c>
      <c r="Q2801" t="s">
        <v>248</v>
      </c>
      <c r="S2801" t="s">
        <v>249</v>
      </c>
      <c r="T2801" t="s">
        <v>5302</v>
      </c>
      <c r="U2801" t="s">
        <v>227</v>
      </c>
      <c r="V2801" t="s">
        <v>5303</v>
      </c>
      <c r="X2801" t="s">
        <v>267</v>
      </c>
      <c r="Z2801" t="s">
        <v>229</v>
      </c>
      <c r="AG2801" t="s">
        <v>253</v>
      </c>
    </row>
    <row r="2802" spans="1:33">
      <c r="A2802" t="s">
        <v>5306</v>
      </c>
      <c r="B2802">
        <v>72777838</v>
      </c>
      <c r="C2802" t="s">
        <v>5304</v>
      </c>
      <c r="D2802" t="s">
        <v>5305</v>
      </c>
      <c r="E2802" t="s">
        <v>242</v>
      </c>
      <c r="F2802">
        <v>23</v>
      </c>
      <c r="G2802" t="s">
        <v>227</v>
      </c>
      <c r="H2802">
        <v>16818</v>
      </c>
      <c r="I2802" t="s">
        <v>5263</v>
      </c>
      <c r="J2802" t="s">
        <v>5264</v>
      </c>
      <c r="K2802" t="s">
        <v>5265</v>
      </c>
      <c r="L2802">
        <v>20011102</v>
      </c>
      <c r="M2802" t="s">
        <v>5306</v>
      </c>
      <c r="N2802">
        <v>230346</v>
      </c>
      <c r="Q2802" t="s">
        <v>248</v>
      </c>
      <c r="S2802" t="s">
        <v>249</v>
      </c>
      <c r="T2802" t="s">
        <v>5302</v>
      </c>
      <c r="U2802" t="s">
        <v>227</v>
      </c>
      <c r="V2802" t="s">
        <v>5307</v>
      </c>
      <c r="X2802" t="s">
        <v>228</v>
      </c>
      <c r="Z2802" t="s">
        <v>229</v>
      </c>
      <c r="AG2802" t="s">
        <v>253</v>
      </c>
    </row>
    <row r="2803" spans="1:33">
      <c r="A2803" t="s">
        <v>5310</v>
      </c>
      <c r="B2803">
        <v>25986737</v>
      </c>
      <c r="C2803" t="s">
        <v>5308</v>
      </c>
      <c r="D2803" t="s">
        <v>5309</v>
      </c>
      <c r="E2803" t="s">
        <v>262</v>
      </c>
      <c r="F2803">
        <v>23</v>
      </c>
      <c r="G2803" t="s">
        <v>227</v>
      </c>
      <c r="H2803">
        <v>16818</v>
      </c>
      <c r="I2803" t="s">
        <v>5263</v>
      </c>
      <c r="J2803" t="s">
        <v>5264</v>
      </c>
      <c r="K2803" t="s">
        <v>5265</v>
      </c>
      <c r="L2803">
        <v>19680319</v>
      </c>
      <c r="M2803" t="s">
        <v>5310</v>
      </c>
      <c r="N2803">
        <v>230346</v>
      </c>
      <c r="O2803" t="s">
        <v>5301</v>
      </c>
      <c r="Q2803" t="s">
        <v>248</v>
      </c>
      <c r="S2803" t="s">
        <v>249</v>
      </c>
      <c r="T2803" t="s">
        <v>5302</v>
      </c>
      <c r="U2803" t="s">
        <v>227</v>
      </c>
      <c r="V2803" t="s">
        <v>5307</v>
      </c>
      <c r="X2803" t="s">
        <v>267</v>
      </c>
      <c r="Y2803" t="s">
        <v>5311</v>
      </c>
      <c r="Z2803" t="s">
        <v>680</v>
      </c>
      <c r="AG2803" t="s">
        <v>253</v>
      </c>
    </row>
    <row r="2804" spans="1:33">
      <c r="A2804" t="s">
        <v>5314</v>
      </c>
      <c r="B2804">
        <v>96684841</v>
      </c>
      <c r="C2804" t="s">
        <v>5312</v>
      </c>
      <c r="D2804" t="s">
        <v>5313</v>
      </c>
      <c r="E2804" t="s">
        <v>262</v>
      </c>
      <c r="F2804">
        <v>23</v>
      </c>
      <c r="G2804" t="s">
        <v>227</v>
      </c>
      <c r="H2804">
        <v>16818</v>
      </c>
      <c r="I2804" t="s">
        <v>5263</v>
      </c>
      <c r="J2804" t="s">
        <v>5264</v>
      </c>
      <c r="K2804" t="s">
        <v>5265</v>
      </c>
      <c r="L2804">
        <v>20031120</v>
      </c>
      <c r="M2804" t="s">
        <v>5314</v>
      </c>
      <c r="N2804">
        <v>230346</v>
      </c>
      <c r="Q2804" t="s">
        <v>248</v>
      </c>
      <c r="S2804" t="s">
        <v>249</v>
      </c>
      <c r="T2804" t="s">
        <v>1244</v>
      </c>
      <c r="U2804" t="s">
        <v>227</v>
      </c>
      <c r="V2804" t="s">
        <v>5315</v>
      </c>
      <c r="X2804" t="s">
        <v>228</v>
      </c>
      <c r="Z2804" t="s">
        <v>229</v>
      </c>
      <c r="AG2804" t="s">
        <v>253</v>
      </c>
    </row>
    <row r="2805" spans="1:33">
      <c r="A2805" t="s">
        <v>5318</v>
      </c>
      <c r="B2805">
        <v>85013724</v>
      </c>
      <c r="C2805" t="s">
        <v>5316</v>
      </c>
      <c r="D2805" t="s">
        <v>5317</v>
      </c>
      <c r="E2805" t="s">
        <v>242</v>
      </c>
      <c r="F2805">
        <v>23</v>
      </c>
      <c r="G2805" t="s">
        <v>227</v>
      </c>
      <c r="H2805">
        <v>16818</v>
      </c>
      <c r="I2805" t="s">
        <v>5263</v>
      </c>
      <c r="J2805" t="s">
        <v>5264</v>
      </c>
      <c r="K2805" t="s">
        <v>5265</v>
      </c>
      <c r="L2805">
        <v>20021019</v>
      </c>
      <c r="M2805" t="s">
        <v>5318</v>
      </c>
      <c r="N2805">
        <v>230346</v>
      </c>
      <c r="Q2805" t="s">
        <v>248</v>
      </c>
      <c r="S2805" t="s">
        <v>249</v>
      </c>
      <c r="T2805" t="s">
        <v>5319</v>
      </c>
      <c r="U2805" t="s">
        <v>227</v>
      </c>
      <c r="V2805" t="s">
        <v>5320</v>
      </c>
      <c r="X2805" t="s">
        <v>228</v>
      </c>
      <c r="Z2805" t="s">
        <v>229</v>
      </c>
      <c r="AG2805" t="s">
        <v>253</v>
      </c>
    </row>
    <row r="2806" spans="1:33">
      <c r="A2806" t="s">
        <v>16440</v>
      </c>
      <c r="B2806">
        <v>101219014</v>
      </c>
      <c r="C2806" t="s">
        <v>16441</v>
      </c>
      <c r="D2806" t="s">
        <v>16442</v>
      </c>
      <c r="E2806" t="s">
        <v>242</v>
      </c>
      <c r="F2806">
        <v>23</v>
      </c>
      <c r="G2806" t="s">
        <v>227</v>
      </c>
      <c r="H2806">
        <v>16818</v>
      </c>
      <c r="I2806" t="s">
        <v>5263</v>
      </c>
      <c r="J2806" t="s">
        <v>5264</v>
      </c>
      <c r="K2806" t="s">
        <v>5265</v>
      </c>
      <c r="L2806">
        <v>20030528</v>
      </c>
      <c r="M2806" t="s">
        <v>16440</v>
      </c>
      <c r="N2806">
        <v>230346</v>
      </c>
      <c r="Q2806" t="s">
        <v>248</v>
      </c>
      <c r="S2806" t="s">
        <v>249</v>
      </c>
      <c r="T2806" t="s">
        <v>596</v>
      </c>
      <c r="U2806" t="s">
        <v>227</v>
      </c>
      <c r="V2806" t="s">
        <v>16443</v>
      </c>
      <c r="W2806" t="s">
        <v>16444</v>
      </c>
      <c r="X2806" t="s">
        <v>228</v>
      </c>
      <c r="Z2806" t="s">
        <v>229</v>
      </c>
      <c r="AG2806" t="s">
        <v>253</v>
      </c>
    </row>
    <row r="2807" spans="1:33">
      <c r="A2807" t="s">
        <v>5323</v>
      </c>
      <c r="B2807">
        <v>95064428</v>
      </c>
      <c r="C2807" t="s">
        <v>5321</v>
      </c>
      <c r="D2807" t="s">
        <v>5322</v>
      </c>
      <c r="E2807" t="s">
        <v>262</v>
      </c>
      <c r="F2807">
        <v>23</v>
      </c>
      <c r="G2807" t="s">
        <v>227</v>
      </c>
      <c r="H2807">
        <v>16818</v>
      </c>
      <c r="I2807" t="s">
        <v>5263</v>
      </c>
      <c r="J2807" t="s">
        <v>5264</v>
      </c>
      <c r="K2807" t="s">
        <v>5265</v>
      </c>
      <c r="L2807">
        <v>20021015</v>
      </c>
      <c r="M2807" t="s">
        <v>5323</v>
      </c>
      <c r="N2807">
        <v>230346</v>
      </c>
      <c r="Q2807" t="s">
        <v>248</v>
      </c>
      <c r="S2807" t="s">
        <v>249</v>
      </c>
      <c r="T2807" t="s">
        <v>5324</v>
      </c>
      <c r="U2807" t="s">
        <v>227</v>
      </c>
      <c r="V2807" t="s">
        <v>5325</v>
      </c>
      <c r="X2807" t="s">
        <v>228</v>
      </c>
      <c r="Z2807" t="s">
        <v>229</v>
      </c>
      <c r="AG2807" t="s">
        <v>253</v>
      </c>
    </row>
    <row r="2808" spans="1:33">
      <c r="A2808" t="s">
        <v>5328</v>
      </c>
      <c r="B2808">
        <v>72781025</v>
      </c>
      <c r="C2808" t="s">
        <v>5326</v>
      </c>
      <c r="D2808" t="s">
        <v>5327</v>
      </c>
      <c r="E2808" t="s">
        <v>242</v>
      </c>
      <c r="F2808">
        <v>23</v>
      </c>
      <c r="G2808" t="s">
        <v>227</v>
      </c>
      <c r="H2808">
        <v>16818</v>
      </c>
      <c r="I2808" t="s">
        <v>5263</v>
      </c>
      <c r="J2808" t="s">
        <v>5264</v>
      </c>
      <c r="K2808" t="s">
        <v>5265</v>
      </c>
      <c r="L2808">
        <v>20010802</v>
      </c>
      <c r="M2808" t="s">
        <v>5328</v>
      </c>
      <c r="N2808">
        <v>230346</v>
      </c>
      <c r="Q2808" t="s">
        <v>248</v>
      </c>
      <c r="S2808" t="s">
        <v>249</v>
      </c>
      <c r="T2808" t="s">
        <v>5329</v>
      </c>
      <c r="U2808" t="s">
        <v>227</v>
      </c>
      <c r="V2808" t="s">
        <v>5330</v>
      </c>
      <c r="X2808" t="s">
        <v>228</v>
      </c>
      <c r="Z2808" t="s">
        <v>229</v>
      </c>
      <c r="AG2808" t="s">
        <v>253</v>
      </c>
    </row>
    <row r="2809" spans="1:33">
      <c r="A2809" t="s">
        <v>5333</v>
      </c>
      <c r="B2809">
        <v>85011924</v>
      </c>
      <c r="C2809" t="s">
        <v>5331</v>
      </c>
      <c r="D2809" t="s">
        <v>5332</v>
      </c>
      <c r="E2809" t="s">
        <v>262</v>
      </c>
      <c r="F2809">
        <v>23</v>
      </c>
      <c r="G2809" t="s">
        <v>227</v>
      </c>
      <c r="H2809">
        <v>16818</v>
      </c>
      <c r="I2809" t="s">
        <v>5263</v>
      </c>
      <c r="J2809" t="s">
        <v>5264</v>
      </c>
      <c r="K2809" t="s">
        <v>5265</v>
      </c>
      <c r="L2809">
        <v>20021203</v>
      </c>
      <c r="M2809" t="s">
        <v>5333</v>
      </c>
      <c r="N2809">
        <v>230346</v>
      </c>
      <c r="Q2809" t="s">
        <v>248</v>
      </c>
      <c r="S2809" t="s">
        <v>249</v>
      </c>
      <c r="T2809" t="s">
        <v>5334</v>
      </c>
      <c r="U2809" t="s">
        <v>227</v>
      </c>
      <c r="V2809" t="s">
        <v>5335</v>
      </c>
      <c r="X2809" t="s">
        <v>228</v>
      </c>
      <c r="Z2809" t="s">
        <v>229</v>
      </c>
      <c r="AG2809" t="s">
        <v>253</v>
      </c>
    </row>
    <row r="2810" spans="1:33">
      <c r="A2810" t="s">
        <v>5338</v>
      </c>
      <c r="B2810">
        <v>84491329</v>
      </c>
      <c r="C2810" t="s">
        <v>5336</v>
      </c>
      <c r="D2810" t="s">
        <v>5337</v>
      </c>
      <c r="E2810" t="s">
        <v>262</v>
      </c>
      <c r="F2810">
        <v>23</v>
      </c>
      <c r="G2810" t="s">
        <v>227</v>
      </c>
      <c r="H2810">
        <v>16818</v>
      </c>
      <c r="I2810" t="s">
        <v>5263</v>
      </c>
      <c r="J2810" t="s">
        <v>5264</v>
      </c>
      <c r="K2810" t="s">
        <v>5265</v>
      </c>
      <c r="L2810">
        <v>20010801</v>
      </c>
      <c r="M2810" t="s">
        <v>5338</v>
      </c>
      <c r="N2810">
        <v>230346</v>
      </c>
      <c r="Q2810" t="s">
        <v>248</v>
      </c>
      <c r="S2810" t="s">
        <v>249</v>
      </c>
      <c r="T2810" t="s">
        <v>5339</v>
      </c>
      <c r="U2810" t="s">
        <v>227</v>
      </c>
      <c r="V2810" t="s">
        <v>5340</v>
      </c>
      <c r="W2810" t="s">
        <v>5341</v>
      </c>
      <c r="X2810" t="s">
        <v>228</v>
      </c>
      <c r="Z2810" t="s">
        <v>229</v>
      </c>
      <c r="AG2810" t="s">
        <v>253</v>
      </c>
    </row>
    <row r="2811" spans="1:33">
      <c r="A2811" t="s">
        <v>16445</v>
      </c>
      <c r="B2811">
        <v>100585221</v>
      </c>
      <c r="C2811" t="s">
        <v>16446</v>
      </c>
      <c r="D2811" t="s">
        <v>16447</v>
      </c>
      <c r="E2811" t="s">
        <v>262</v>
      </c>
      <c r="F2811">
        <v>23</v>
      </c>
      <c r="G2811" t="s">
        <v>227</v>
      </c>
      <c r="H2811">
        <v>16818</v>
      </c>
      <c r="I2811" t="s">
        <v>5263</v>
      </c>
      <c r="J2811" t="s">
        <v>5264</v>
      </c>
      <c r="K2811" t="s">
        <v>5265</v>
      </c>
      <c r="L2811">
        <v>20040323</v>
      </c>
      <c r="M2811" t="s">
        <v>16445</v>
      </c>
      <c r="N2811">
        <v>230346</v>
      </c>
      <c r="Q2811" t="s">
        <v>248</v>
      </c>
      <c r="S2811" t="s">
        <v>249</v>
      </c>
      <c r="T2811" t="s">
        <v>5345</v>
      </c>
      <c r="U2811" t="s">
        <v>227</v>
      </c>
      <c r="V2811" t="s">
        <v>5346</v>
      </c>
      <c r="X2811" t="s">
        <v>228</v>
      </c>
      <c r="Z2811" t="s">
        <v>229</v>
      </c>
      <c r="AG2811" t="s">
        <v>253</v>
      </c>
    </row>
    <row r="2812" spans="1:33">
      <c r="A2812" t="s">
        <v>5344</v>
      </c>
      <c r="B2812">
        <v>88340023</v>
      </c>
      <c r="C2812" t="s">
        <v>5342</v>
      </c>
      <c r="D2812" t="s">
        <v>5343</v>
      </c>
      <c r="E2812" t="s">
        <v>242</v>
      </c>
      <c r="F2812">
        <v>23</v>
      </c>
      <c r="G2812" t="s">
        <v>227</v>
      </c>
      <c r="H2812">
        <v>16818</v>
      </c>
      <c r="I2812" t="s">
        <v>5263</v>
      </c>
      <c r="J2812" t="s">
        <v>5264</v>
      </c>
      <c r="K2812" t="s">
        <v>5265</v>
      </c>
      <c r="L2812">
        <v>20021212</v>
      </c>
      <c r="M2812" t="s">
        <v>5344</v>
      </c>
      <c r="N2812">
        <v>230346</v>
      </c>
      <c r="Q2812" t="s">
        <v>248</v>
      </c>
      <c r="S2812" t="s">
        <v>249</v>
      </c>
      <c r="T2812" t="s">
        <v>5345</v>
      </c>
      <c r="U2812" t="s">
        <v>227</v>
      </c>
      <c r="V2812" t="s">
        <v>5346</v>
      </c>
      <c r="X2812" t="s">
        <v>228</v>
      </c>
      <c r="Z2812" t="s">
        <v>229</v>
      </c>
      <c r="AG2812" t="s">
        <v>253</v>
      </c>
    </row>
    <row r="2813" spans="1:33">
      <c r="A2813" t="s">
        <v>5349</v>
      </c>
      <c r="B2813">
        <v>93986237</v>
      </c>
      <c r="C2813" t="s">
        <v>5347</v>
      </c>
      <c r="D2813" t="s">
        <v>5348</v>
      </c>
      <c r="E2813" t="s">
        <v>242</v>
      </c>
      <c r="F2813">
        <v>23</v>
      </c>
      <c r="G2813" t="s">
        <v>227</v>
      </c>
      <c r="H2813">
        <v>16818</v>
      </c>
      <c r="I2813" t="s">
        <v>5263</v>
      </c>
      <c r="J2813" t="s">
        <v>5264</v>
      </c>
      <c r="K2813" t="s">
        <v>5265</v>
      </c>
      <c r="L2813">
        <v>20021113</v>
      </c>
      <c r="M2813" t="s">
        <v>5349</v>
      </c>
      <c r="N2813">
        <v>230346</v>
      </c>
      <c r="Q2813" t="s">
        <v>248</v>
      </c>
      <c r="S2813" t="s">
        <v>249</v>
      </c>
      <c r="T2813" t="s">
        <v>1417</v>
      </c>
      <c r="U2813" t="s">
        <v>227</v>
      </c>
      <c r="V2813" t="s">
        <v>5350</v>
      </c>
      <c r="X2813" t="s">
        <v>228</v>
      </c>
      <c r="Z2813" t="s">
        <v>229</v>
      </c>
      <c r="AG2813" t="s">
        <v>253</v>
      </c>
    </row>
    <row r="2814" spans="1:33">
      <c r="A2814" t="s">
        <v>5353</v>
      </c>
      <c r="B2814">
        <v>25987839</v>
      </c>
      <c r="C2814" t="s">
        <v>5351</v>
      </c>
      <c r="D2814" t="s">
        <v>5352</v>
      </c>
      <c r="E2814" t="s">
        <v>242</v>
      </c>
      <c r="F2814">
        <v>23</v>
      </c>
      <c r="G2814" t="s">
        <v>227</v>
      </c>
      <c r="H2814">
        <v>16818</v>
      </c>
      <c r="I2814" t="s">
        <v>5263</v>
      </c>
      <c r="J2814" t="s">
        <v>5264</v>
      </c>
      <c r="K2814" t="s">
        <v>5265</v>
      </c>
      <c r="L2814">
        <v>19621115</v>
      </c>
      <c r="M2814" t="s">
        <v>5353</v>
      </c>
      <c r="N2814">
        <v>230346</v>
      </c>
      <c r="O2814" t="s">
        <v>5301</v>
      </c>
      <c r="Q2814" t="s">
        <v>248</v>
      </c>
      <c r="S2814" t="s">
        <v>249</v>
      </c>
      <c r="T2814" t="s">
        <v>5354</v>
      </c>
      <c r="U2814" t="s">
        <v>227</v>
      </c>
      <c r="V2814" t="s">
        <v>5355</v>
      </c>
      <c r="X2814" t="s">
        <v>267</v>
      </c>
      <c r="Z2814" t="s">
        <v>229</v>
      </c>
      <c r="AG2814" t="s">
        <v>253</v>
      </c>
    </row>
    <row r="2815" spans="1:33">
      <c r="A2815" t="s">
        <v>5358</v>
      </c>
      <c r="B2815">
        <v>96686540</v>
      </c>
      <c r="C2815" t="s">
        <v>5356</v>
      </c>
      <c r="D2815" t="s">
        <v>5357</v>
      </c>
      <c r="E2815" t="s">
        <v>242</v>
      </c>
      <c r="F2815">
        <v>23</v>
      </c>
      <c r="G2815" t="s">
        <v>227</v>
      </c>
      <c r="H2815">
        <v>16818</v>
      </c>
      <c r="I2815" t="s">
        <v>5263</v>
      </c>
      <c r="J2815" t="s">
        <v>5264</v>
      </c>
      <c r="K2815" t="s">
        <v>5265</v>
      </c>
      <c r="L2815">
        <v>20031212</v>
      </c>
      <c r="M2815" t="s">
        <v>5358</v>
      </c>
      <c r="N2815">
        <v>230346</v>
      </c>
      <c r="Q2815" t="s">
        <v>248</v>
      </c>
      <c r="S2815" t="s">
        <v>249</v>
      </c>
      <c r="T2815" t="s">
        <v>5359</v>
      </c>
      <c r="U2815" t="s">
        <v>227</v>
      </c>
      <c r="V2815" t="s">
        <v>5360</v>
      </c>
      <c r="X2815" t="s">
        <v>228</v>
      </c>
      <c r="Z2815" t="s">
        <v>229</v>
      </c>
      <c r="AG2815" t="s">
        <v>253</v>
      </c>
    </row>
    <row r="2816" spans="1:33">
      <c r="A2816" t="s">
        <v>5363</v>
      </c>
      <c r="B2816">
        <v>96685438</v>
      </c>
      <c r="C2816" t="s">
        <v>5361</v>
      </c>
      <c r="D2816" t="s">
        <v>5362</v>
      </c>
      <c r="E2816" t="s">
        <v>242</v>
      </c>
      <c r="F2816">
        <v>23</v>
      </c>
      <c r="G2816" t="s">
        <v>227</v>
      </c>
      <c r="H2816">
        <v>16818</v>
      </c>
      <c r="I2816" t="s">
        <v>5263</v>
      </c>
      <c r="J2816" t="s">
        <v>5264</v>
      </c>
      <c r="K2816" t="s">
        <v>5265</v>
      </c>
      <c r="L2816">
        <v>20030526</v>
      </c>
      <c r="M2816" t="s">
        <v>5363</v>
      </c>
      <c r="N2816">
        <v>230346</v>
      </c>
      <c r="Q2816" t="s">
        <v>248</v>
      </c>
      <c r="S2816" t="s">
        <v>249</v>
      </c>
      <c r="T2816" t="s">
        <v>5364</v>
      </c>
      <c r="U2816" t="s">
        <v>227</v>
      </c>
      <c r="V2816" t="s">
        <v>5365</v>
      </c>
      <c r="X2816" t="s">
        <v>228</v>
      </c>
      <c r="Z2816" t="s">
        <v>229</v>
      </c>
      <c r="AG2816" t="s">
        <v>253</v>
      </c>
    </row>
    <row r="2817" spans="1:33">
      <c r="A2817" t="s">
        <v>5368</v>
      </c>
      <c r="B2817">
        <v>96686136</v>
      </c>
      <c r="C2817" t="s">
        <v>5366</v>
      </c>
      <c r="D2817" t="s">
        <v>5367</v>
      </c>
      <c r="E2817" t="s">
        <v>242</v>
      </c>
      <c r="F2817">
        <v>23</v>
      </c>
      <c r="G2817" t="s">
        <v>227</v>
      </c>
      <c r="H2817">
        <v>16818</v>
      </c>
      <c r="I2817" t="s">
        <v>5263</v>
      </c>
      <c r="J2817" t="s">
        <v>5264</v>
      </c>
      <c r="K2817" t="s">
        <v>5265</v>
      </c>
      <c r="L2817">
        <v>20030515</v>
      </c>
      <c r="M2817" t="s">
        <v>5368</v>
      </c>
      <c r="N2817">
        <v>230346</v>
      </c>
      <c r="Q2817" t="s">
        <v>248</v>
      </c>
      <c r="S2817" t="s">
        <v>249</v>
      </c>
      <c r="T2817" t="s">
        <v>4081</v>
      </c>
      <c r="U2817" t="s">
        <v>227</v>
      </c>
      <c r="V2817" t="s">
        <v>5369</v>
      </c>
      <c r="X2817" t="s">
        <v>228</v>
      </c>
      <c r="Z2817" t="s">
        <v>229</v>
      </c>
      <c r="AG2817" t="s">
        <v>253</v>
      </c>
    </row>
    <row r="2818" spans="1:33">
      <c r="A2818" t="s">
        <v>5372</v>
      </c>
      <c r="B2818">
        <v>73603019</v>
      </c>
      <c r="C2818" t="s">
        <v>5370</v>
      </c>
      <c r="D2818" t="s">
        <v>5371</v>
      </c>
      <c r="E2818" t="s">
        <v>242</v>
      </c>
      <c r="F2818">
        <v>23</v>
      </c>
      <c r="G2818" t="s">
        <v>227</v>
      </c>
      <c r="H2818">
        <v>16818</v>
      </c>
      <c r="I2818" t="s">
        <v>5263</v>
      </c>
      <c r="J2818" t="s">
        <v>5264</v>
      </c>
      <c r="K2818" t="s">
        <v>5265</v>
      </c>
      <c r="L2818">
        <v>20011015</v>
      </c>
      <c r="M2818" t="s">
        <v>5372</v>
      </c>
      <c r="N2818">
        <v>230346</v>
      </c>
      <c r="Q2818" t="s">
        <v>248</v>
      </c>
      <c r="S2818" t="s">
        <v>249</v>
      </c>
      <c r="T2818" t="s">
        <v>5373</v>
      </c>
      <c r="U2818" t="s">
        <v>227</v>
      </c>
      <c r="V2818" t="s">
        <v>5374</v>
      </c>
      <c r="W2818" t="s">
        <v>5375</v>
      </c>
      <c r="X2818" t="s">
        <v>228</v>
      </c>
      <c r="Z2818" t="s">
        <v>229</v>
      </c>
      <c r="AG2818" t="s">
        <v>253</v>
      </c>
    </row>
    <row r="2819" spans="1:33">
      <c r="A2819" t="s">
        <v>5378</v>
      </c>
      <c r="B2819">
        <v>25453928</v>
      </c>
      <c r="C2819" t="s">
        <v>5376</v>
      </c>
      <c r="D2819" t="s">
        <v>5377</v>
      </c>
      <c r="E2819" t="s">
        <v>262</v>
      </c>
      <c r="F2819">
        <v>23</v>
      </c>
      <c r="G2819" t="s">
        <v>227</v>
      </c>
      <c r="H2819">
        <v>16818</v>
      </c>
      <c r="I2819" t="s">
        <v>5263</v>
      </c>
      <c r="J2819" t="s">
        <v>5264</v>
      </c>
      <c r="K2819" t="s">
        <v>5265</v>
      </c>
      <c r="L2819">
        <v>19701030</v>
      </c>
      <c r="M2819" t="s">
        <v>5378</v>
      </c>
      <c r="N2819">
        <v>230346</v>
      </c>
      <c r="O2819" t="s">
        <v>5379</v>
      </c>
      <c r="Q2819" t="s">
        <v>248</v>
      </c>
      <c r="S2819" t="s">
        <v>249</v>
      </c>
      <c r="T2819" t="s">
        <v>5380</v>
      </c>
      <c r="U2819" t="s">
        <v>227</v>
      </c>
      <c r="V2819" t="s">
        <v>5381</v>
      </c>
      <c r="X2819" t="s">
        <v>267</v>
      </c>
      <c r="Z2819" t="s">
        <v>229</v>
      </c>
      <c r="AG2819" t="s">
        <v>253</v>
      </c>
    </row>
    <row r="2820" spans="1:33">
      <c r="A2820" t="s">
        <v>5281</v>
      </c>
      <c r="B2820">
        <v>85012218</v>
      </c>
      <c r="C2820" t="s">
        <v>5382</v>
      </c>
      <c r="D2820" t="s">
        <v>5383</v>
      </c>
      <c r="E2820" t="s">
        <v>242</v>
      </c>
      <c r="F2820">
        <v>23</v>
      </c>
      <c r="G2820" t="s">
        <v>227</v>
      </c>
      <c r="H2820">
        <v>16818</v>
      </c>
      <c r="I2820" t="s">
        <v>5263</v>
      </c>
      <c r="J2820" t="s">
        <v>5264</v>
      </c>
      <c r="K2820" t="s">
        <v>5265</v>
      </c>
      <c r="L2820">
        <v>20020731</v>
      </c>
      <c r="M2820" t="s">
        <v>5281</v>
      </c>
      <c r="N2820">
        <v>230346</v>
      </c>
      <c r="Q2820" t="s">
        <v>248</v>
      </c>
      <c r="S2820" t="s">
        <v>249</v>
      </c>
      <c r="T2820" t="s">
        <v>5384</v>
      </c>
      <c r="U2820" t="s">
        <v>227</v>
      </c>
      <c r="V2820" t="s">
        <v>5385</v>
      </c>
      <c r="W2820" t="s">
        <v>5386</v>
      </c>
      <c r="X2820" t="s">
        <v>228</v>
      </c>
      <c r="Z2820" t="s">
        <v>229</v>
      </c>
      <c r="AG2820" t="s">
        <v>253</v>
      </c>
    </row>
    <row r="2821" spans="1:33">
      <c r="A2821" t="s">
        <v>5389</v>
      </c>
      <c r="B2821">
        <v>96686843</v>
      </c>
      <c r="C2821" t="s">
        <v>5387</v>
      </c>
      <c r="D2821" t="s">
        <v>5388</v>
      </c>
      <c r="E2821" t="s">
        <v>242</v>
      </c>
      <c r="F2821">
        <v>23</v>
      </c>
      <c r="G2821" t="s">
        <v>227</v>
      </c>
      <c r="H2821">
        <v>16818</v>
      </c>
      <c r="I2821" t="s">
        <v>5263</v>
      </c>
      <c r="J2821" t="s">
        <v>5264</v>
      </c>
      <c r="K2821" t="s">
        <v>5265</v>
      </c>
      <c r="L2821">
        <v>20030613</v>
      </c>
      <c r="M2821" t="s">
        <v>5389</v>
      </c>
      <c r="N2821">
        <v>230346</v>
      </c>
      <c r="Q2821" t="s">
        <v>248</v>
      </c>
      <c r="S2821" t="s">
        <v>249</v>
      </c>
      <c r="T2821" t="s">
        <v>3170</v>
      </c>
      <c r="U2821" t="s">
        <v>227</v>
      </c>
      <c r="V2821" t="s">
        <v>5390</v>
      </c>
      <c r="X2821" t="s">
        <v>228</v>
      </c>
      <c r="Z2821" t="s">
        <v>229</v>
      </c>
      <c r="AG2821" t="s">
        <v>253</v>
      </c>
    </row>
    <row r="2822" spans="1:33">
      <c r="A2822" t="s">
        <v>5393</v>
      </c>
      <c r="B2822">
        <v>96686944</v>
      </c>
      <c r="C2822" t="s">
        <v>5391</v>
      </c>
      <c r="D2822" t="s">
        <v>5392</v>
      </c>
      <c r="E2822" t="s">
        <v>242</v>
      </c>
      <c r="F2822">
        <v>23</v>
      </c>
      <c r="G2822" t="s">
        <v>227</v>
      </c>
      <c r="H2822">
        <v>16818</v>
      </c>
      <c r="I2822" t="s">
        <v>5263</v>
      </c>
      <c r="J2822" t="s">
        <v>5264</v>
      </c>
      <c r="K2822" t="s">
        <v>5265</v>
      </c>
      <c r="L2822">
        <v>20030613</v>
      </c>
      <c r="M2822" t="s">
        <v>5393</v>
      </c>
      <c r="N2822">
        <v>230346</v>
      </c>
      <c r="Q2822" t="s">
        <v>248</v>
      </c>
      <c r="S2822" t="s">
        <v>249</v>
      </c>
      <c r="T2822" t="s">
        <v>3170</v>
      </c>
      <c r="U2822" t="s">
        <v>227</v>
      </c>
      <c r="V2822" t="s">
        <v>5390</v>
      </c>
      <c r="X2822" t="s">
        <v>228</v>
      </c>
      <c r="Z2822" t="s">
        <v>229</v>
      </c>
      <c r="AG2822" t="s">
        <v>253</v>
      </c>
    </row>
    <row r="2823" spans="1:33">
      <c r="A2823" t="s">
        <v>5396</v>
      </c>
      <c r="B2823">
        <v>96684538</v>
      </c>
      <c r="C2823" t="s">
        <v>5394</v>
      </c>
      <c r="D2823" t="s">
        <v>5395</v>
      </c>
      <c r="E2823" t="s">
        <v>262</v>
      </c>
      <c r="F2823">
        <v>23</v>
      </c>
      <c r="G2823" t="s">
        <v>227</v>
      </c>
      <c r="H2823">
        <v>16818</v>
      </c>
      <c r="I2823" t="s">
        <v>5263</v>
      </c>
      <c r="J2823" t="s">
        <v>5264</v>
      </c>
      <c r="K2823" t="s">
        <v>5265</v>
      </c>
      <c r="L2823">
        <v>20030929</v>
      </c>
      <c r="M2823" t="s">
        <v>5396</v>
      </c>
      <c r="N2823">
        <v>230346</v>
      </c>
      <c r="Q2823" t="s">
        <v>248</v>
      </c>
      <c r="S2823" t="s">
        <v>249</v>
      </c>
      <c r="T2823" t="s">
        <v>391</v>
      </c>
      <c r="U2823" t="s">
        <v>227</v>
      </c>
      <c r="V2823" t="s">
        <v>5397</v>
      </c>
      <c r="X2823" t="s">
        <v>228</v>
      </c>
      <c r="Z2823" t="s">
        <v>229</v>
      </c>
      <c r="AG2823" t="s">
        <v>253</v>
      </c>
    </row>
    <row r="2824" spans="1:33">
      <c r="A2824" t="s">
        <v>5400</v>
      </c>
      <c r="B2824">
        <v>72779234</v>
      </c>
      <c r="C2824" t="s">
        <v>5398</v>
      </c>
      <c r="D2824" t="s">
        <v>5399</v>
      </c>
      <c r="E2824" t="s">
        <v>242</v>
      </c>
      <c r="F2824">
        <v>23</v>
      </c>
      <c r="G2824" t="s">
        <v>227</v>
      </c>
      <c r="H2824">
        <v>16818</v>
      </c>
      <c r="I2824" t="s">
        <v>5263</v>
      </c>
      <c r="J2824" t="s">
        <v>5264</v>
      </c>
      <c r="K2824" t="s">
        <v>5265</v>
      </c>
      <c r="L2824">
        <v>20010505</v>
      </c>
      <c r="M2824" t="s">
        <v>5400</v>
      </c>
      <c r="N2824">
        <v>230346</v>
      </c>
      <c r="Q2824" t="s">
        <v>248</v>
      </c>
      <c r="S2824" t="s">
        <v>249</v>
      </c>
      <c r="T2824" t="s">
        <v>3127</v>
      </c>
      <c r="U2824" t="s">
        <v>227</v>
      </c>
      <c r="V2824" t="s">
        <v>5401</v>
      </c>
      <c r="X2824" t="s">
        <v>228</v>
      </c>
      <c r="Z2824" t="s">
        <v>229</v>
      </c>
      <c r="AG2824" t="s">
        <v>253</v>
      </c>
    </row>
    <row r="2825" spans="1:33">
      <c r="A2825" t="s">
        <v>5404</v>
      </c>
      <c r="B2825">
        <v>72778132</v>
      </c>
      <c r="C2825" t="s">
        <v>5402</v>
      </c>
      <c r="D2825" t="s">
        <v>5403</v>
      </c>
      <c r="E2825" t="s">
        <v>262</v>
      </c>
      <c r="F2825">
        <v>23</v>
      </c>
      <c r="G2825" t="s">
        <v>227</v>
      </c>
      <c r="H2825">
        <v>16818</v>
      </c>
      <c r="I2825" t="s">
        <v>5263</v>
      </c>
      <c r="J2825" t="s">
        <v>5264</v>
      </c>
      <c r="K2825" t="s">
        <v>5265</v>
      </c>
      <c r="L2825">
        <v>20011102</v>
      </c>
      <c r="M2825" t="s">
        <v>5404</v>
      </c>
      <c r="N2825">
        <v>230346</v>
      </c>
      <c r="Q2825" t="s">
        <v>248</v>
      </c>
      <c r="S2825" t="s">
        <v>249</v>
      </c>
      <c r="T2825" t="s">
        <v>5405</v>
      </c>
      <c r="U2825" t="s">
        <v>227</v>
      </c>
      <c r="V2825" t="s">
        <v>5406</v>
      </c>
      <c r="X2825" t="s">
        <v>228</v>
      </c>
      <c r="Z2825" t="s">
        <v>229</v>
      </c>
      <c r="AG2825" t="s">
        <v>253</v>
      </c>
    </row>
    <row r="2826" spans="1:33">
      <c r="A2826" t="s">
        <v>5409</v>
      </c>
      <c r="B2826">
        <v>25988335</v>
      </c>
      <c r="C2826" t="s">
        <v>5407</v>
      </c>
      <c r="D2826" t="s">
        <v>5408</v>
      </c>
      <c r="E2826" t="s">
        <v>242</v>
      </c>
      <c r="F2826">
        <v>23</v>
      </c>
      <c r="G2826" t="s">
        <v>227</v>
      </c>
      <c r="H2826">
        <v>16818</v>
      </c>
      <c r="I2826" t="s">
        <v>5263</v>
      </c>
      <c r="J2826" t="s">
        <v>5264</v>
      </c>
      <c r="K2826" t="s">
        <v>5265</v>
      </c>
      <c r="L2826">
        <v>19860928</v>
      </c>
      <c r="M2826" t="s">
        <v>5409</v>
      </c>
      <c r="N2826">
        <v>230346</v>
      </c>
      <c r="Q2826" t="s">
        <v>248</v>
      </c>
      <c r="S2826" t="s">
        <v>249</v>
      </c>
      <c r="T2826" t="s">
        <v>5410</v>
      </c>
      <c r="U2826" t="s">
        <v>227</v>
      </c>
      <c r="V2826" t="s">
        <v>5411</v>
      </c>
      <c r="W2826">
        <v>102</v>
      </c>
      <c r="X2826" t="s">
        <v>267</v>
      </c>
      <c r="Z2826" t="s">
        <v>229</v>
      </c>
      <c r="AG2826" t="s">
        <v>253</v>
      </c>
    </row>
    <row r="2827" spans="1:33">
      <c r="A2827" t="s">
        <v>5414</v>
      </c>
      <c r="B2827">
        <v>73608327</v>
      </c>
      <c r="C2827" t="s">
        <v>5412</v>
      </c>
      <c r="D2827" t="s">
        <v>5413</v>
      </c>
      <c r="E2827" t="s">
        <v>262</v>
      </c>
      <c r="F2827">
        <v>23</v>
      </c>
      <c r="G2827" t="s">
        <v>227</v>
      </c>
      <c r="H2827">
        <v>16818</v>
      </c>
      <c r="I2827" t="s">
        <v>5263</v>
      </c>
      <c r="J2827" t="s">
        <v>5264</v>
      </c>
      <c r="K2827" t="s">
        <v>5265</v>
      </c>
      <c r="L2827">
        <v>19810420</v>
      </c>
      <c r="M2827" t="s">
        <v>5414</v>
      </c>
      <c r="N2827">
        <v>230346</v>
      </c>
      <c r="Q2827" t="s">
        <v>248</v>
      </c>
      <c r="S2827" t="s">
        <v>249</v>
      </c>
      <c r="T2827" t="s">
        <v>5410</v>
      </c>
      <c r="U2827" t="s">
        <v>227</v>
      </c>
      <c r="V2827" t="s">
        <v>5415</v>
      </c>
      <c r="X2827" t="s">
        <v>267</v>
      </c>
      <c r="Z2827" t="s">
        <v>229</v>
      </c>
      <c r="AG2827" t="s">
        <v>253</v>
      </c>
    </row>
    <row r="2828" spans="1:33">
      <c r="A2828" t="s">
        <v>5418</v>
      </c>
      <c r="B2828">
        <v>72779941</v>
      </c>
      <c r="C2828" t="s">
        <v>5416</v>
      </c>
      <c r="D2828" t="s">
        <v>5417</v>
      </c>
      <c r="E2828" t="s">
        <v>242</v>
      </c>
      <c r="F2828">
        <v>23</v>
      </c>
      <c r="G2828" t="s">
        <v>227</v>
      </c>
      <c r="H2828">
        <v>16818</v>
      </c>
      <c r="I2828" t="s">
        <v>5263</v>
      </c>
      <c r="J2828" t="s">
        <v>5264</v>
      </c>
      <c r="K2828" t="s">
        <v>5265</v>
      </c>
      <c r="L2828">
        <v>20010404</v>
      </c>
      <c r="M2828" t="s">
        <v>5418</v>
      </c>
      <c r="N2828">
        <v>230346</v>
      </c>
      <c r="Q2828" t="s">
        <v>248</v>
      </c>
      <c r="S2828" t="s">
        <v>249</v>
      </c>
      <c r="T2828" t="s">
        <v>5419</v>
      </c>
      <c r="U2828" t="s">
        <v>227</v>
      </c>
      <c r="V2828" t="s">
        <v>5420</v>
      </c>
      <c r="X2828" t="s">
        <v>228</v>
      </c>
      <c r="Z2828" t="s">
        <v>229</v>
      </c>
      <c r="AG2828" t="s">
        <v>253</v>
      </c>
    </row>
    <row r="2829" spans="1:33">
      <c r="A2829" t="s">
        <v>5423</v>
      </c>
      <c r="B2829">
        <v>72779840</v>
      </c>
      <c r="C2829" t="s">
        <v>5421</v>
      </c>
      <c r="D2829" t="s">
        <v>5422</v>
      </c>
      <c r="E2829" t="s">
        <v>262</v>
      </c>
      <c r="F2829">
        <v>23</v>
      </c>
      <c r="G2829" t="s">
        <v>227</v>
      </c>
      <c r="H2829">
        <v>16818</v>
      </c>
      <c r="I2829" t="s">
        <v>5263</v>
      </c>
      <c r="J2829" t="s">
        <v>5264</v>
      </c>
      <c r="K2829" t="s">
        <v>5265</v>
      </c>
      <c r="L2829">
        <v>20010822</v>
      </c>
      <c r="M2829" t="s">
        <v>5423</v>
      </c>
      <c r="N2829">
        <v>230346</v>
      </c>
      <c r="Q2829" t="s">
        <v>248</v>
      </c>
      <c r="S2829" t="s">
        <v>249</v>
      </c>
      <c r="T2829" t="s">
        <v>2862</v>
      </c>
      <c r="U2829" t="s">
        <v>227</v>
      </c>
      <c r="V2829" t="s">
        <v>5424</v>
      </c>
      <c r="W2829" t="s">
        <v>5425</v>
      </c>
      <c r="X2829" t="s">
        <v>228</v>
      </c>
      <c r="Z2829" t="s">
        <v>229</v>
      </c>
      <c r="AG2829" t="s">
        <v>253</v>
      </c>
    </row>
    <row r="2830" spans="1:33">
      <c r="A2830" t="s">
        <v>5428</v>
      </c>
      <c r="B2830">
        <v>82522019</v>
      </c>
      <c r="C2830" t="s">
        <v>5426</v>
      </c>
      <c r="D2830" t="s">
        <v>5427</v>
      </c>
      <c r="E2830" t="s">
        <v>242</v>
      </c>
      <c r="F2830">
        <v>23</v>
      </c>
      <c r="G2830" t="s">
        <v>227</v>
      </c>
      <c r="H2830">
        <v>16818</v>
      </c>
      <c r="I2830" t="s">
        <v>5263</v>
      </c>
      <c r="J2830" t="s">
        <v>5264</v>
      </c>
      <c r="K2830" t="s">
        <v>5265</v>
      </c>
      <c r="L2830">
        <v>20010613</v>
      </c>
      <c r="M2830" t="s">
        <v>5428</v>
      </c>
      <c r="N2830">
        <v>230346</v>
      </c>
      <c r="Q2830" t="s">
        <v>248</v>
      </c>
      <c r="S2830" t="s">
        <v>249</v>
      </c>
      <c r="T2830" t="s">
        <v>5429</v>
      </c>
      <c r="U2830" t="s">
        <v>227</v>
      </c>
      <c r="V2830" t="s">
        <v>5430</v>
      </c>
      <c r="W2830" t="s">
        <v>5431</v>
      </c>
      <c r="X2830" t="s">
        <v>228</v>
      </c>
      <c r="Z2830" t="s">
        <v>229</v>
      </c>
      <c r="AG2830" t="s">
        <v>253</v>
      </c>
    </row>
    <row r="2831" spans="1:33">
      <c r="A2831" t="s">
        <v>5434</v>
      </c>
      <c r="B2831">
        <v>85008526</v>
      </c>
      <c r="C2831" t="s">
        <v>5432</v>
      </c>
      <c r="D2831" t="s">
        <v>5433</v>
      </c>
      <c r="E2831" t="s">
        <v>262</v>
      </c>
      <c r="F2831">
        <v>23</v>
      </c>
      <c r="G2831" t="s">
        <v>227</v>
      </c>
      <c r="H2831">
        <v>16818</v>
      </c>
      <c r="I2831" t="s">
        <v>5263</v>
      </c>
      <c r="J2831" t="s">
        <v>5264</v>
      </c>
      <c r="K2831" t="s">
        <v>5265</v>
      </c>
      <c r="L2831">
        <v>20020615</v>
      </c>
      <c r="M2831" t="s">
        <v>5434</v>
      </c>
      <c r="N2831">
        <v>230346</v>
      </c>
      <c r="Q2831" t="s">
        <v>248</v>
      </c>
      <c r="S2831" t="s">
        <v>249</v>
      </c>
      <c r="T2831" t="s">
        <v>5435</v>
      </c>
      <c r="U2831" t="s">
        <v>227</v>
      </c>
      <c r="V2831" t="s">
        <v>5436</v>
      </c>
      <c r="X2831" t="s">
        <v>228</v>
      </c>
      <c r="Z2831" t="s">
        <v>229</v>
      </c>
      <c r="AG2831" t="s">
        <v>253</v>
      </c>
    </row>
    <row r="2832" spans="1:33">
      <c r="A2832" t="s">
        <v>5439</v>
      </c>
      <c r="B2832">
        <v>85012622</v>
      </c>
      <c r="C2832" t="s">
        <v>5437</v>
      </c>
      <c r="D2832" t="s">
        <v>5438</v>
      </c>
      <c r="E2832" t="s">
        <v>262</v>
      </c>
      <c r="F2832">
        <v>23</v>
      </c>
      <c r="G2832" t="s">
        <v>227</v>
      </c>
      <c r="H2832">
        <v>16818</v>
      </c>
      <c r="I2832" t="s">
        <v>5263</v>
      </c>
      <c r="J2832" t="s">
        <v>5264</v>
      </c>
      <c r="K2832" t="s">
        <v>5265</v>
      </c>
      <c r="L2832">
        <v>20020930</v>
      </c>
      <c r="M2832" t="s">
        <v>5439</v>
      </c>
      <c r="N2832">
        <v>230346</v>
      </c>
      <c r="Q2832" t="s">
        <v>248</v>
      </c>
      <c r="S2832" t="s">
        <v>249</v>
      </c>
      <c r="T2832" t="s">
        <v>5440</v>
      </c>
      <c r="U2832" t="s">
        <v>227</v>
      </c>
      <c r="V2832" t="s">
        <v>5441</v>
      </c>
      <c r="X2832" t="s">
        <v>228</v>
      </c>
      <c r="Z2832" t="s">
        <v>229</v>
      </c>
      <c r="AG2832" t="s">
        <v>253</v>
      </c>
    </row>
    <row r="2833" spans="1:33">
      <c r="A2833" t="s">
        <v>5444</v>
      </c>
      <c r="B2833">
        <v>72779335</v>
      </c>
      <c r="C2833" t="s">
        <v>5442</v>
      </c>
      <c r="D2833" t="s">
        <v>5443</v>
      </c>
      <c r="E2833" t="s">
        <v>262</v>
      </c>
      <c r="F2833">
        <v>23</v>
      </c>
      <c r="G2833" t="s">
        <v>227</v>
      </c>
      <c r="H2833">
        <v>16818</v>
      </c>
      <c r="I2833" t="s">
        <v>5263</v>
      </c>
      <c r="J2833" t="s">
        <v>5264</v>
      </c>
      <c r="K2833" t="s">
        <v>5265</v>
      </c>
      <c r="L2833">
        <v>20010414</v>
      </c>
      <c r="M2833" t="s">
        <v>5444</v>
      </c>
      <c r="N2833">
        <v>230346</v>
      </c>
      <c r="Q2833" t="s">
        <v>248</v>
      </c>
      <c r="S2833" t="s">
        <v>249</v>
      </c>
      <c r="T2833" t="s">
        <v>5445</v>
      </c>
      <c r="U2833" t="s">
        <v>227</v>
      </c>
      <c r="V2833" t="s">
        <v>5446</v>
      </c>
      <c r="W2833" t="s">
        <v>5447</v>
      </c>
      <c r="X2833" t="s">
        <v>228</v>
      </c>
      <c r="Z2833" t="s">
        <v>229</v>
      </c>
      <c r="AG2833" t="s">
        <v>253</v>
      </c>
    </row>
    <row r="2834" spans="1:33">
      <c r="A2834" t="s">
        <v>5450</v>
      </c>
      <c r="B2834">
        <v>85013522</v>
      </c>
      <c r="C2834" t="s">
        <v>5448</v>
      </c>
      <c r="D2834" t="s">
        <v>5449</v>
      </c>
      <c r="E2834" t="s">
        <v>262</v>
      </c>
      <c r="F2834">
        <v>23</v>
      </c>
      <c r="G2834" t="s">
        <v>227</v>
      </c>
      <c r="H2834">
        <v>16818</v>
      </c>
      <c r="I2834" t="s">
        <v>5263</v>
      </c>
      <c r="J2834" t="s">
        <v>5264</v>
      </c>
      <c r="K2834" t="s">
        <v>5265</v>
      </c>
      <c r="L2834">
        <v>20020605</v>
      </c>
      <c r="M2834" t="s">
        <v>5450</v>
      </c>
      <c r="N2834">
        <v>230346</v>
      </c>
      <c r="Q2834" t="s">
        <v>248</v>
      </c>
      <c r="S2834" t="s">
        <v>249</v>
      </c>
      <c r="T2834" t="s">
        <v>5267</v>
      </c>
      <c r="U2834" t="s">
        <v>227</v>
      </c>
      <c r="V2834" t="s">
        <v>5451</v>
      </c>
      <c r="X2834" t="s">
        <v>228</v>
      </c>
      <c r="Z2834" t="s">
        <v>229</v>
      </c>
      <c r="AG2834" t="s">
        <v>253</v>
      </c>
    </row>
    <row r="2835" spans="1:33">
      <c r="A2835" t="s">
        <v>16448</v>
      </c>
      <c r="B2835">
        <v>100580014</v>
      </c>
      <c r="C2835" t="s">
        <v>16449</v>
      </c>
      <c r="D2835" t="s">
        <v>16450</v>
      </c>
      <c r="E2835" t="s">
        <v>262</v>
      </c>
      <c r="F2835">
        <v>23</v>
      </c>
      <c r="G2835" t="s">
        <v>227</v>
      </c>
      <c r="H2835">
        <v>16818</v>
      </c>
      <c r="I2835" t="s">
        <v>5263</v>
      </c>
      <c r="J2835" t="s">
        <v>5264</v>
      </c>
      <c r="K2835" t="s">
        <v>5265</v>
      </c>
      <c r="L2835">
        <v>20031212</v>
      </c>
      <c r="M2835" t="s">
        <v>16448</v>
      </c>
      <c r="N2835">
        <v>230346</v>
      </c>
      <c r="Q2835" t="s">
        <v>248</v>
      </c>
      <c r="S2835" t="s">
        <v>249</v>
      </c>
      <c r="T2835" t="s">
        <v>16451</v>
      </c>
      <c r="U2835" t="s">
        <v>227</v>
      </c>
      <c r="V2835" t="s">
        <v>16452</v>
      </c>
      <c r="X2835" t="s">
        <v>228</v>
      </c>
      <c r="Z2835" t="s">
        <v>229</v>
      </c>
      <c r="AG2835" t="s">
        <v>253</v>
      </c>
    </row>
    <row r="2836" spans="1:33">
      <c r="A2836" t="s">
        <v>5454</v>
      </c>
      <c r="B2836">
        <v>71464325</v>
      </c>
      <c r="C2836" t="s">
        <v>5452</v>
      </c>
      <c r="D2836" t="s">
        <v>5453</v>
      </c>
      <c r="E2836" t="s">
        <v>242</v>
      </c>
      <c r="F2836">
        <v>23</v>
      </c>
      <c r="G2836" t="s">
        <v>227</v>
      </c>
      <c r="H2836">
        <v>16818</v>
      </c>
      <c r="I2836" t="s">
        <v>5263</v>
      </c>
      <c r="J2836" t="s">
        <v>5264</v>
      </c>
      <c r="K2836" t="s">
        <v>5265</v>
      </c>
      <c r="L2836">
        <v>19920506</v>
      </c>
      <c r="M2836" t="s">
        <v>5454</v>
      </c>
      <c r="N2836">
        <v>230346</v>
      </c>
      <c r="Q2836" t="s">
        <v>248</v>
      </c>
      <c r="S2836" t="s">
        <v>249</v>
      </c>
      <c r="T2836" t="s">
        <v>5455</v>
      </c>
      <c r="U2836" t="s">
        <v>227</v>
      </c>
      <c r="V2836" t="s">
        <v>5456</v>
      </c>
      <c r="X2836" t="s">
        <v>267</v>
      </c>
      <c r="Z2836" t="s">
        <v>229</v>
      </c>
      <c r="AC2836" t="s">
        <v>5457</v>
      </c>
      <c r="AG2836" t="s">
        <v>253</v>
      </c>
    </row>
    <row r="2837" spans="1:33">
      <c r="A2837" t="s">
        <v>5460</v>
      </c>
      <c r="B2837">
        <v>96686237</v>
      </c>
      <c r="C2837" t="s">
        <v>5458</v>
      </c>
      <c r="D2837" t="s">
        <v>5459</v>
      </c>
      <c r="E2837" t="s">
        <v>262</v>
      </c>
      <c r="F2837">
        <v>23</v>
      </c>
      <c r="G2837" t="s">
        <v>227</v>
      </c>
      <c r="H2837">
        <v>16818</v>
      </c>
      <c r="I2837" t="s">
        <v>5263</v>
      </c>
      <c r="J2837" t="s">
        <v>5264</v>
      </c>
      <c r="K2837" t="s">
        <v>5265</v>
      </c>
      <c r="L2837">
        <v>20040310</v>
      </c>
      <c r="M2837" t="s">
        <v>5460</v>
      </c>
      <c r="N2837">
        <v>230346</v>
      </c>
      <c r="Q2837" t="s">
        <v>248</v>
      </c>
      <c r="S2837" t="s">
        <v>249</v>
      </c>
      <c r="T2837" t="s">
        <v>5461</v>
      </c>
      <c r="U2837" t="s">
        <v>227</v>
      </c>
      <c r="V2837" t="s">
        <v>5462</v>
      </c>
      <c r="X2837" t="s">
        <v>228</v>
      </c>
      <c r="Z2837" t="s">
        <v>229</v>
      </c>
      <c r="AG2837" t="s">
        <v>253</v>
      </c>
    </row>
    <row r="2838" spans="1:33">
      <c r="A2838" t="s">
        <v>5465</v>
      </c>
      <c r="B2838">
        <v>25987738</v>
      </c>
      <c r="C2838" t="s">
        <v>5463</v>
      </c>
      <c r="D2838" t="s">
        <v>5464</v>
      </c>
      <c r="E2838" t="s">
        <v>242</v>
      </c>
      <c r="F2838">
        <v>23</v>
      </c>
      <c r="G2838" t="s">
        <v>227</v>
      </c>
      <c r="H2838">
        <v>16818</v>
      </c>
      <c r="I2838" t="s">
        <v>5263</v>
      </c>
      <c r="J2838" t="s">
        <v>5264</v>
      </c>
      <c r="K2838" t="s">
        <v>5265</v>
      </c>
      <c r="L2838">
        <v>19630227</v>
      </c>
      <c r="M2838" t="s">
        <v>5465</v>
      </c>
      <c r="N2838">
        <v>230346</v>
      </c>
      <c r="O2838" t="s">
        <v>5301</v>
      </c>
      <c r="Q2838" t="s">
        <v>248</v>
      </c>
      <c r="S2838" t="s">
        <v>249</v>
      </c>
      <c r="T2838" t="s">
        <v>5466</v>
      </c>
      <c r="U2838" t="s">
        <v>227</v>
      </c>
      <c r="V2838" t="s">
        <v>5467</v>
      </c>
      <c r="X2838" t="s">
        <v>267</v>
      </c>
      <c r="Z2838" t="s">
        <v>229</v>
      </c>
      <c r="AG2838" t="s">
        <v>253</v>
      </c>
    </row>
    <row r="2839" spans="1:33">
      <c r="A2839" t="s">
        <v>5470</v>
      </c>
      <c r="B2839">
        <v>96685842</v>
      </c>
      <c r="C2839" t="s">
        <v>5468</v>
      </c>
      <c r="D2839" t="s">
        <v>5469</v>
      </c>
      <c r="E2839" t="s">
        <v>242</v>
      </c>
      <c r="F2839">
        <v>23</v>
      </c>
      <c r="G2839" t="s">
        <v>227</v>
      </c>
      <c r="H2839">
        <v>16818</v>
      </c>
      <c r="I2839" t="s">
        <v>5263</v>
      </c>
      <c r="J2839" t="s">
        <v>5264</v>
      </c>
      <c r="K2839" t="s">
        <v>5265</v>
      </c>
      <c r="L2839">
        <v>20030719</v>
      </c>
      <c r="M2839" t="s">
        <v>5470</v>
      </c>
      <c r="N2839">
        <v>230346</v>
      </c>
      <c r="Q2839" t="s">
        <v>248</v>
      </c>
      <c r="S2839" t="s">
        <v>249</v>
      </c>
      <c r="T2839" t="s">
        <v>5471</v>
      </c>
      <c r="U2839" t="s">
        <v>227</v>
      </c>
      <c r="V2839" t="s">
        <v>5472</v>
      </c>
      <c r="X2839" t="s">
        <v>228</v>
      </c>
      <c r="Z2839" t="s">
        <v>229</v>
      </c>
      <c r="AG2839" t="s">
        <v>253</v>
      </c>
    </row>
    <row r="2840" spans="1:33">
      <c r="A2840" t="s">
        <v>5475</v>
      </c>
      <c r="B2840">
        <v>96685943</v>
      </c>
      <c r="C2840" t="s">
        <v>5473</v>
      </c>
      <c r="D2840" t="s">
        <v>5474</v>
      </c>
      <c r="E2840" t="s">
        <v>242</v>
      </c>
      <c r="F2840">
        <v>23</v>
      </c>
      <c r="G2840" t="s">
        <v>227</v>
      </c>
      <c r="H2840">
        <v>16818</v>
      </c>
      <c r="I2840" t="s">
        <v>5263</v>
      </c>
      <c r="J2840" t="s">
        <v>5264</v>
      </c>
      <c r="K2840" t="s">
        <v>5265</v>
      </c>
      <c r="L2840">
        <v>20030620</v>
      </c>
      <c r="M2840" t="s">
        <v>5475</v>
      </c>
      <c r="N2840">
        <v>230346</v>
      </c>
      <c r="Q2840" t="s">
        <v>248</v>
      </c>
      <c r="S2840" t="s">
        <v>249</v>
      </c>
      <c r="T2840" t="s">
        <v>5461</v>
      </c>
      <c r="U2840" t="s">
        <v>227</v>
      </c>
      <c r="V2840" t="s">
        <v>5476</v>
      </c>
      <c r="X2840" t="s">
        <v>228</v>
      </c>
      <c r="Z2840" t="s">
        <v>229</v>
      </c>
      <c r="AG2840" t="s">
        <v>253</v>
      </c>
    </row>
    <row r="2841" spans="1:33">
      <c r="A2841" t="s">
        <v>5479</v>
      </c>
      <c r="B2841">
        <v>72063119</v>
      </c>
      <c r="C2841" t="s">
        <v>5477</v>
      </c>
      <c r="D2841" t="s">
        <v>5478</v>
      </c>
      <c r="E2841" t="s">
        <v>242</v>
      </c>
      <c r="F2841">
        <v>23</v>
      </c>
      <c r="G2841" t="s">
        <v>227</v>
      </c>
      <c r="H2841">
        <v>16818</v>
      </c>
      <c r="I2841" t="s">
        <v>5263</v>
      </c>
      <c r="J2841" t="s">
        <v>5264</v>
      </c>
      <c r="K2841" t="s">
        <v>5265</v>
      </c>
      <c r="L2841">
        <v>19930305</v>
      </c>
      <c r="M2841" t="s">
        <v>5479</v>
      </c>
      <c r="N2841">
        <v>230346</v>
      </c>
      <c r="Q2841" t="s">
        <v>248</v>
      </c>
      <c r="S2841" t="s">
        <v>249</v>
      </c>
      <c r="T2841" t="s">
        <v>5480</v>
      </c>
      <c r="U2841" t="s">
        <v>227</v>
      </c>
      <c r="V2841" t="s">
        <v>5481</v>
      </c>
      <c r="X2841" t="s">
        <v>267</v>
      </c>
      <c r="Z2841" t="s">
        <v>229</v>
      </c>
      <c r="AC2841" t="s">
        <v>5482</v>
      </c>
      <c r="AG2841" t="s">
        <v>253</v>
      </c>
    </row>
    <row r="2842" spans="1:33">
      <c r="A2842" t="s">
        <v>5485</v>
      </c>
      <c r="B2842">
        <v>85012420</v>
      </c>
      <c r="C2842" t="s">
        <v>5483</v>
      </c>
      <c r="D2842" t="s">
        <v>5484</v>
      </c>
      <c r="E2842" t="s">
        <v>242</v>
      </c>
      <c r="F2842">
        <v>23</v>
      </c>
      <c r="G2842" t="s">
        <v>227</v>
      </c>
      <c r="H2842">
        <v>16818</v>
      </c>
      <c r="I2842" t="s">
        <v>5263</v>
      </c>
      <c r="J2842" t="s">
        <v>5264</v>
      </c>
      <c r="K2842" t="s">
        <v>5265</v>
      </c>
      <c r="L2842">
        <v>20020621</v>
      </c>
      <c r="M2842" t="s">
        <v>5485</v>
      </c>
      <c r="N2842">
        <v>230346</v>
      </c>
      <c r="Q2842" t="s">
        <v>248</v>
      </c>
      <c r="S2842" t="s">
        <v>249</v>
      </c>
      <c r="T2842" t="s">
        <v>5486</v>
      </c>
      <c r="U2842" t="s">
        <v>227</v>
      </c>
      <c r="V2842" t="s">
        <v>5487</v>
      </c>
      <c r="W2842" t="s">
        <v>5488</v>
      </c>
      <c r="X2842" t="s">
        <v>228</v>
      </c>
      <c r="Z2842" t="s">
        <v>229</v>
      </c>
      <c r="AG2842" t="s">
        <v>253</v>
      </c>
    </row>
    <row r="2843" spans="1:33">
      <c r="A2843" t="s">
        <v>5491</v>
      </c>
      <c r="B2843">
        <v>96684336</v>
      </c>
      <c r="C2843" t="s">
        <v>5489</v>
      </c>
      <c r="D2843" t="s">
        <v>5490</v>
      </c>
      <c r="E2843" t="s">
        <v>242</v>
      </c>
      <c r="F2843">
        <v>23</v>
      </c>
      <c r="G2843" t="s">
        <v>227</v>
      </c>
      <c r="H2843">
        <v>16818</v>
      </c>
      <c r="I2843" t="s">
        <v>5263</v>
      </c>
      <c r="J2843" t="s">
        <v>5264</v>
      </c>
      <c r="K2843" t="s">
        <v>5265</v>
      </c>
      <c r="L2843">
        <v>20030805</v>
      </c>
      <c r="M2843" t="s">
        <v>5491</v>
      </c>
      <c r="N2843">
        <v>230346</v>
      </c>
      <c r="Q2843" t="s">
        <v>248</v>
      </c>
      <c r="S2843" t="s">
        <v>249</v>
      </c>
      <c r="T2843" t="s">
        <v>1616</v>
      </c>
      <c r="U2843" t="s">
        <v>227</v>
      </c>
      <c r="V2843" t="s">
        <v>5492</v>
      </c>
      <c r="W2843" t="s">
        <v>5493</v>
      </c>
      <c r="X2843" t="s">
        <v>228</v>
      </c>
      <c r="Z2843" t="s">
        <v>229</v>
      </c>
      <c r="AG2843" t="s">
        <v>253</v>
      </c>
    </row>
    <row r="2844" spans="1:33">
      <c r="A2844" t="s">
        <v>5496</v>
      </c>
      <c r="B2844">
        <v>96686742</v>
      </c>
      <c r="C2844" t="s">
        <v>5494</v>
      </c>
      <c r="D2844" t="s">
        <v>5495</v>
      </c>
      <c r="E2844" t="s">
        <v>242</v>
      </c>
      <c r="F2844">
        <v>23</v>
      </c>
      <c r="G2844" t="s">
        <v>227</v>
      </c>
      <c r="H2844">
        <v>16818</v>
      </c>
      <c r="I2844" t="s">
        <v>5263</v>
      </c>
      <c r="J2844" t="s">
        <v>5264</v>
      </c>
      <c r="K2844" t="s">
        <v>5265</v>
      </c>
      <c r="L2844">
        <v>20031021</v>
      </c>
      <c r="M2844" t="s">
        <v>5496</v>
      </c>
      <c r="N2844">
        <v>230346</v>
      </c>
      <c r="Q2844" t="s">
        <v>248</v>
      </c>
      <c r="S2844" t="s">
        <v>249</v>
      </c>
      <c r="T2844" t="s">
        <v>1477</v>
      </c>
      <c r="U2844" t="s">
        <v>227</v>
      </c>
      <c r="V2844" t="s">
        <v>5497</v>
      </c>
      <c r="X2844" t="s">
        <v>228</v>
      </c>
      <c r="Z2844" t="s">
        <v>229</v>
      </c>
      <c r="AG2844" t="s">
        <v>253</v>
      </c>
    </row>
    <row r="2845" spans="1:33">
      <c r="A2845" t="s">
        <v>5500</v>
      </c>
      <c r="B2845">
        <v>72780933</v>
      </c>
      <c r="C2845" t="s">
        <v>5498</v>
      </c>
      <c r="D2845" t="s">
        <v>5499</v>
      </c>
      <c r="E2845" t="s">
        <v>262</v>
      </c>
      <c r="F2845">
        <v>23</v>
      </c>
      <c r="G2845" t="s">
        <v>227</v>
      </c>
      <c r="H2845">
        <v>16818</v>
      </c>
      <c r="I2845" t="s">
        <v>5263</v>
      </c>
      <c r="J2845" t="s">
        <v>5264</v>
      </c>
      <c r="K2845" t="s">
        <v>5265</v>
      </c>
      <c r="L2845">
        <v>20010420</v>
      </c>
      <c r="M2845" t="s">
        <v>5500</v>
      </c>
      <c r="N2845">
        <v>230346</v>
      </c>
      <c r="Q2845" t="s">
        <v>248</v>
      </c>
      <c r="S2845" t="s">
        <v>249</v>
      </c>
      <c r="T2845" t="s">
        <v>5501</v>
      </c>
      <c r="U2845" t="s">
        <v>227</v>
      </c>
      <c r="V2845" t="s">
        <v>5502</v>
      </c>
      <c r="W2845" t="s">
        <v>5503</v>
      </c>
      <c r="X2845" t="s">
        <v>228</v>
      </c>
      <c r="Z2845" t="s">
        <v>229</v>
      </c>
      <c r="AG2845" t="s">
        <v>253</v>
      </c>
    </row>
    <row r="2846" spans="1:33">
      <c r="A2846" t="s">
        <v>16453</v>
      </c>
      <c r="B2846">
        <v>105377528</v>
      </c>
      <c r="C2846" t="s">
        <v>16454</v>
      </c>
      <c r="D2846" t="s">
        <v>16455</v>
      </c>
      <c r="E2846" t="s">
        <v>242</v>
      </c>
      <c r="F2846">
        <v>23</v>
      </c>
      <c r="G2846" t="s">
        <v>227</v>
      </c>
      <c r="H2846">
        <v>16818</v>
      </c>
      <c r="I2846" t="s">
        <v>5263</v>
      </c>
      <c r="J2846" t="s">
        <v>5264</v>
      </c>
      <c r="K2846" t="s">
        <v>5265</v>
      </c>
      <c r="L2846">
        <v>20010924</v>
      </c>
      <c r="M2846" t="s">
        <v>16453</v>
      </c>
      <c r="N2846">
        <v>230346</v>
      </c>
      <c r="Q2846" t="s">
        <v>248</v>
      </c>
      <c r="S2846" t="s">
        <v>249</v>
      </c>
      <c r="T2846" t="s">
        <v>16456</v>
      </c>
      <c r="U2846" t="s">
        <v>227</v>
      </c>
      <c r="V2846" t="s">
        <v>16457</v>
      </c>
      <c r="X2846" t="s">
        <v>228</v>
      </c>
      <c r="Z2846" t="s">
        <v>229</v>
      </c>
      <c r="AG2846" t="s">
        <v>253</v>
      </c>
    </row>
    <row r="2847" spans="1:33">
      <c r="A2847" t="s">
        <v>5506</v>
      </c>
      <c r="B2847">
        <v>96685337</v>
      </c>
      <c r="C2847" t="s">
        <v>5504</v>
      </c>
      <c r="D2847" t="s">
        <v>5505</v>
      </c>
      <c r="E2847" t="s">
        <v>262</v>
      </c>
      <c r="F2847">
        <v>23</v>
      </c>
      <c r="G2847" t="s">
        <v>227</v>
      </c>
      <c r="H2847">
        <v>16818</v>
      </c>
      <c r="I2847" t="s">
        <v>5263</v>
      </c>
      <c r="J2847" t="s">
        <v>5264</v>
      </c>
      <c r="K2847" t="s">
        <v>5265</v>
      </c>
      <c r="L2847">
        <v>20030624</v>
      </c>
      <c r="M2847" t="s">
        <v>5506</v>
      </c>
      <c r="N2847">
        <v>230346</v>
      </c>
      <c r="Q2847" t="s">
        <v>248</v>
      </c>
      <c r="S2847" t="s">
        <v>249</v>
      </c>
      <c r="T2847" t="s">
        <v>1553</v>
      </c>
      <c r="U2847" t="s">
        <v>227</v>
      </c>
      <c r="V2847" t="s">
        <v>5507</v>
      </c>
      <c r="W2847" t="s">
        <v>5508</v>
      </c>
      <c r="X2847" t="s">
        <v>228</v>
      </c>
      <c r="Z2847" t="s">
        <v>229</v>
      </c>
      <c r="AG2847" t="s">
        <v>253</v>
      </c>
    </row>
    <row r="2848" spans="1:33">
      <c r="A2848" t="s">
        <v>5511</v>
      </c>
      <c r="B2848">
        <v>85009527</v>
      </c>
      <c r="C2848" t="s">
        <v>5509</v>
      </c>
      <c r="D2848" t="s">
        <v>5510</v>
      </c>
      <c r="E2848" t="s">
        <v>242</v>
      </c>
      <c r="F2848">
        <v>23</v>
      </c>
      <c r="G2848" t="s">
        <v>227</v>
      </c>
      <c r="H2848">
        <v>16818</v>
      </c>
      <c r="I2848" t="s">
        <v>5263</v>
      </c>
      <c r="J2848" t="s">
        <v>5264</v>
      </c>
      <c r="K2848" t="s">
        <v>5265</v>
      </c>
      <c r="L2848">
        <v>20030123</v>
      </c>
      <c r="M2848" t="s">
        <v>5511</v>
      </c>
      <c r="N2848">
        <v>230346</v>
      </c>
      <c r="Q2848" t="s">
        <v>248</v>
      </c>
      <c r="S2848" t="s">
        <v>249</v>
      </c>
      <c r="T2848" t="s">
        <v>5512</v>
      </c>
      <c r="U2848" t="s">
        <v>227</v>
      </c>
      <c r="V2848" t="s">
        <v>5513</v>
      </c>
      <c r="X2848" t="s">
        <v>228</v>
      </c>
      <c r="Z2848" t="s">
        <v>229</v>
      </c>
      <c r="AG2848" t="s">
        <v>253</v>
      </c>
    </row>
    <row r="2849" spans="1:33">
      <c r="A2849" t="s">
        <v>5516</v>
      </c>
      <c r="B2849">
        <v>96685034</v>
      </c>
      <c r="C2849" t="s">
        <v>5514</v>
      </c>
      <c r="D2849" t="s">
        <v>5515</v>
      </c>
      <c r="E2849" t="s">
        <v>262</v>
      </c>
      <c r="F2849">
        <v>23</v>
      </c>
      <c r="G2849" t="s">
        <v>227</v>
      </c>
      <c r="H2849">
        <v>16818</v>
      </c>
      <c r="I2849" t="s">
        <v>5263</v>
      </c>
      <c r="J2849" t="s">
        <v>5264</v>
      </c>
      <c r="K2849" t="s">
        <v>5265</v>
      </c>
      <c r="L2849">
        <v>20030717</v>
      </c>
      <c r="M2849" t="s">
        <v>5516</v>
      </c>
      <c r="N2849">
        <v>230346</v>
      </c>
      <c r="Q2849" t="s">
        <v>248</v>
      </c>
      <c r="S2849" t="s">
        <v>249</v>
      </c>
      <c r="T2849" t="s">
        <v>1997</v>
      </c>
      <c r="U2849" t="s">
        <v>227</v>
      </c>
      <c r="V2849" t="s">
        <v>5517</v>
      </c>
      <c r="X2849" t="s">
        <v>228</v>
      </c>
      <c r="Z2849" t="s">
        <v>229</v>
      </c>
      <c r="AG2849" t="s">
        <v>253</v>
      </c>
    </row>
    <row r="2850" spans="1:33">
      <c r="A2850" t="s">
        <v>5520</v>
      </c>
      <c r="B2850">
        <v>39126930</v>
      </c>
      <c r="C2850" t="s">
        <v>5518</v>
      </c>
      <c r="D2850" t="s">
        <v>5519</v>
      </c>
      <c r="E2850" t="s">
        <v>262</v>
      </c>
      <c r="F2850">
        <v>23</v>
      </c>
      <c r="G2850" t="s">
        <v>227</v>
      </c>
      <c r="H2850">
        <v>16818</v>
      </c>
      <c r="I2850" t="s">
        <v>5263</v>
      </c>
      <c r="J2850" t="s">
        <v>5264</v>
      </c>
      <c r="K2850" t="s">
        <v>5265</v>
      </c>
      <c r="L2850">
        <v>19940724</v>
      </c>
      <c r="M2850" t="s">
        <v>5520</v>
      </c>
      <c r="N2850">
        <v>230346</v>
      </c>
      <c r="Q2850" t="s">
        <v>248</v>
      </c>
      <c r="S2850" t="s">
        <v>249</v>
      </c>
      <c r="T2850" t="s">
        <v>5521</v>
      </c>
      <c r="U2850" t="s">
        <v>227</v>
      </c>
      <c r="V2850" t="s">
        <v>5522</v>
      </c>
      <c r="X2850" t="s">
        <v>267</v>
      </c>
      <c r="Z2850" t="s">
        <v>229</v>
      </c>
      <c r="AG2850" t="s">
        <v>253</v>
      </c>
    </row>
    <row r="2851" spans="1:33">
      <c r="A2851" t="s">
        <v>5525</v>
      </c>
      <c r="B2851">
        <v>96687036</v>
      </c>
      <c r="C2851" t="s">
        <v>5523</v>
      </c>
      <c r="D2851" t="s">
        <v>5524</v>
      </c>
      <c r="E2851" t="s">
        <v>242</v>
      </c>
      <c r="F2851">
        <v>23</v>
      </c>
      <c r="G2851" t="s">
        <v>227</v>
      </c>
      <c r="H2851">
        <v>16818</v>
      </c>
      <c r="I2851" t="s">
        <v>5263</v>
      </c>
      <c r="J2851" t="s">
        <v>5264</v>
      </c>
      <c r="K2851" t="s">
        <v>5265</v>
      </c>
      <c r="L2851">
        <v>20040205</v>
      </c>
      <c r="M2851" t="s">
        <v>5525</v>
      </c>
      <c r="N2851">
        <v>230346</v>
      </c>
      <c r="Q2851" t="s">
        <v>248</v>
      </c>
      <c r="S2851" t="s">
        <v>249</v>
      </c>
      <c r="T2851" t="s">
        <v>5526</v>
      </c>
      <c r="U2851" t="s">
        <v>227</v>
      </c>
      <c r="V2851" t="s">
        <v>5527</v>
      </c>
      <c r="X2851" t="s">
        <v>228</v>
      </c>
      <c r="Z2851" t="s">
        <v>229</v>
      </c>
      <c r="AG2851" t="s">
        <v>253</v>
      </c>
    </row>
    <row r="2852" spans="1:33">
      <c r="A2852" t="s">
        <v>5530</v>
      </c>
      <c r="B2852">
        <v>85009123</v>
      </c>
      <c r="C2852" t="s">
        <v>5528</v>
      </c>
      <c r="D2852" t="s">
        <v>5529</v>
      </c>
      <c r="E2852" t="s">
        <v>242</v>
      </c>
      <c r="F2852">
        <v>23</v>
      </c>
      <c r="G2852" t="s">
        <v>227</v>
      </c>
      <c r="H2852">
        <v>16818</v>
      </c>
      <c r="I2852" t="s">
        <v>5263</v>
      </c>
      <c r="J2852" t="s">
        <v>5264</v>
      </c>
      <c r="K2852" t="s">
        <v>5265</v>
      </c>
      <c r="L2852">
        <v>20020913</v>
      </c>
      <c r="M2852" t="s">
        <v>5530</v>
      </c>
      <c r="N2852">
        <v>230346</v>
      </c>
      <c r="Q2852" t="s">
        <v>248</v>
      </c>
      <c r="S2852" t="s">
        <v>249</v>
      </c>
      <c r="T2852" t="s">
        <v>5512</v>
      </c>
      <c r="U2852" t="s">
        <v>227</v>
      </c>
      <c r="V2852" t="s">
        <v>5531</v>
      </c>
      <c r="X2852" t="s">
        <v>228</v>
      </c>
      <c r="Z2852" t="s">
        <v>229</v>
      </c>
      <c r="AG2852" t="s">
        <v>253</v>
      </c>
    </row>
    <row r="2853" spans="1:33">
      <c r="A2853" t="s">
        <v>5534</v>
      </c>
      <c r="B2853">
        <v>85008223</v>
      </c>
      <c r="C2853" t="s">
        <v>5532</v>
      </c>
      <c r="D2853" t="s">
        <v>5533</v>
      </c>
      <c r="E2853" t="s">
        <v>262</v>
      </c>
      <c r="F2853">
        <v>23</v>
      </c>
      <c r="G2853" t="s">
        <v>227</v>
      </c>
      <c r="H2853">
        <v>16818</v>
      </c>
      <c r="I2853" t="s">
        <v>5263</v>
      </c>
      <c r="J2853" t="s">
        <v>5264</v>
      </c>
      <c r="K2853" t="s">
        <v>5265</v>
      </c>
      <c r="L2853">
        <v>20020719</v>
      </c>
      <c r="M2853" t="s">
        <v>5534</v>
      </c>
      <c r="N2853">
        <v>230346</v>
      </c>
      <c r="Q2853" t="s">
        <v>248</v>
      </c>
      <c r="S2853" t="s">
        <v>249</v>
      </c>
      <c r="T2853" t="s">
        <v>5535</v>
      </c>
      <c r="U2853" t="s">
        <v>227</v>
      </c>
      <c r="V2853" t="s">
        <v>5536</v>
      </c>
      <c r="W2853">
        <v>74</v>
      </c>
      <c r="X2853" t="s">
        <v>228</v>
      </c>
      <c r="Z2853" t="s">
        <v>229</v>
      </c>
      <c r="AG2853" t="s">
        <v>253</v>
      </c>
    </row>
    <row r="2854" spans="1:33">
      <c r="A2854" t="s">
        <v>5539</v>
      </c>
      <c r="B2854">
        <v>96685135</v>
      </c>
      <c r="C2854" t="s">
        <v>5537</v>
      </c>
      <c r="D2854" t="s">
        <v>5538</v>
      </c>
      <c r="E2854" t="s">
        <v>262</v>
      </c>
      <c r="F2854">
        <v>23</v>
      </c>
      <c r="G2854" t="s">
        <v>227</v>
      </c>
      <c r="H2854">
        <v>16818</v>
      </c>
      <c r="I2854" t="s">
        <v>5263</v>
      </c>
      <c r="J2854" t="s">
        <v>5264</v>
      </c>
      <c r="K2854" t="s">
        <v>5265</v>
      </c>
      <c r="L2854">
        <v>20030414</v>
      </c>
      <c r="M2854" t="s">
        <v>5539</v>
      </c>
      <c r="N2854">
        <v>230346</v>
      </c>
      <c r="Q2854" t="s">
        <v>248</v>
      </c>
      <c r="S2854" t="s">
        <v>249</v>
      </c>
      <c r="T2854" t="s">
        <v>5540</v>
      </c>
      <c r="U2854" t="s">
        <v>227</v>
      </c>
      <c r="V2854" t="s">
        <v>5541</v>
      </c>
      <c r="X2854" t="s">
        <v>228</v>
      </c>
      <c r="Z2854" t="s">
        <v>229</v>
      </c>
      <c r="AG2854" t="s">
        <v>253</v>
      </c>
    </row>
    <row r="2855" spans="1:33">
      <c r="A2855" t="s">
        <v>5544</v>
      </c>
      <c r="B2855">
        <v>96685741</v>
      </c>
      <c r="C2855" t="s">
        <v>5542</v>
      </c>
      <c r="D2855" t="s">
        <v>5543</v>
      </c>
      <c r="E2855" t="s">
        <v>242</v>
      </c>
      <c r="F2855">
        <v>23</v>
      </c>
      <c r="G2855" t="s">
        <v>227</v>
      </c>
      <c r="H2855">
        <v>16818</v>
      </c>
      <c r="I2855" t="s">
        <v>5263</v>
      </c>
      <c r="J2855" t="s">
        <v>5264</v>
      </c>
      <c r="K2855" t="s">
        <v>5265</v>
      </c>
      <c r="L2855">
        <v>20030930</v>
      </c>
      <c r="M2855" t="s">
        <v>5544</v>
      </c>
      <c r="N2855">
        <v>230346</v>
      </c>
      <c r="Q2855" t="s">
        <v>248</v>
      </c>
      <c r="S2855" t="s">
        <v>249</v>
      </c>
      <c r="T2855" t="s">
        <v>5545</v>
      </c>
      <c r="U2855" t="s">
        <v>227</v>
      </c>
      <c r="V2855" t="s">
        <v>5546</v>
      </c>
      <c r="X2855" t="s">
        <v>228</v>
      </c>
      <c r="Z2855" t="s">
        <v>229</v>
      </c>
      <c r="AG2855" t="s">
        <v>253</v>
      </c>
    </row>
    <row r="2856" spans="1:33">
      <c r="A2856" t="s">
        <v>5549</v>
      </c>
      <c r="B2856">
        <v>96685539</v>
      </c>
      <c r="C2856" t="s">
        <v>5547</v>
      </c>
      <c r="D2856" t="s">
        <v>5548</v>
      </c>
      <c r="E2856" t="s">
        <v>242</v>
      </c>
      <c r="F2856">
        <v>23</v>
      </c>
      <c r="G2856" t="s">
        <v>227</v>
      </c>
      <c r="H2856">
        <v>16818</v>
      </c>
      <c r="I2856" t="s">
        <v>5263</v>
      </c>
      <c r="J2856" t="s">
        <v>5264</v>
      </c>
      <c r="K2856" t="s">
        <v>5265</v>
      </c>
      <c r="L2856">
        <v>20031011</v>
      </c>
      <c r="M2856" t="s">
        <v>5549</v>
      </c>
      <c r="N2856">
        <v>230346</v>
      </c>
      <c r="Q2856" t="s">
        <v>248</v>
      </c>
      <c r="S2856" t="s">
        <v>249</v>
      </c>
      <c r="T2856" t="s">
        <v>5550</v>
      </c>
      <c r="U2856" t="s">
        <v>227</v>
      </c>
      <c r="V2856" t="s">
        <v>5551</v>
      </c>
      <c r="X2856" t="s">
        <v>228</v>
      </c>
      <c r="Z2856" t="s">
        <v>229</v>
      </c>
      <c r="AG2856" t="s">
        <v>253</v>
      </c>
    </row>
    <row r="2857" spans="1:33">
      <c r="A2857" t="s">
        <v>5554</v>
      </c>
      <c r="B2857">
        <v>96687238</v>
      </c>
      <c r="C2857" t="s">
        <v>5552</v>
      </c>
      <c r="D2857" t="s">
        <v>5553</v>
      </c>
      <c r="E2857" t="s">
        <v>242</v>
      </c>
      <c r="F2857">
        <v>23</v>
      </c>
      <c r="G2857" t="s">
        <v>227</v>
      </c>
      <c r="H2857">
        <v>16818</v>
      </c>
      <c r="I2857" t="s">
        <v>5263</v>
      </c>
      <c r="J2857" t="s">
        <v>5264</v>
      </c>
      <c r="K2857" t="s">
        <v>5265</v>
      </c>
      <c r="L2857">
        <v>20030826</v>
      </c>
      <c r="M2857" t="s">
        <v>5554</v>
      </c>
      <c r="N2857">
        <v>230346</v>
      </c>
      <c r="Q2857" t="s">
        <v>248</v>
      </c>
      <c r="S2857" t="s">
        <v>249</v>
      </c>
      <c r="T2857" t="s">
        <v>5555</v>
      </c>
      <c r="U2857" t="s">
        <v>227</v>
      </c>
      <c r="V2857" t="s">
        <v>5556</v>
      </c>
      <c r="X2857" t="s">
        <v>228</v>
      </c>
      <c r="Z2857" t="s">
        <v>229</v>
      </c>
      <c r="AG2857" t="s">
        <v>253</v>
      </c>
    </row>
    <row r="2858" spans="1:33">
      <c r="A2858" t="s">
        <v>5559</v>
      </c>
      <c r="B2858">
        <v>93986338</v>
      </c>
      <c r="C2858" t="s">
        <v>5557</v>
      </c>
      <c r="D2858" t="s">
        <v>5558</v>
      </c>
      <c r="E2858" t="s">
        <v>242</v>
      </c>
      <c r="F2858">
        <v>23</v>
      </c>
      <c r="G2858" t="s">
        <v>227</v>
      </c>
      <c r="H2858">
        <v>16818</v>
      </c>
      <c r="I2858" t="s">
        <v>5263</v>
      </c>
      <c r="J2858" t="s">
        <v>5264</v>
      </c>
      <c r="K2858" t="s">
        <v>5265</v>
      </c>
      <c r="L2858">
        <v>20011129</v>
      </c>
      <c r="M2858" t="s">
        <v>5559</v>
      </c>
      <c r="N2858">
        <v>230346</v>
      </c>
      <c r="Q2858" t="s">
        <v>248</v>
      </c>
      <c r="S2858" t="s">
        <v>249</v>
      </c>
      <c r="T2858" t="s">
        <v>5560</v>
      </c>
      <c r="U2858" t="s">
        <v>227</v>
      </c>
      <c r="V2858" t="s">
        <v>5561</v>
      </c>
      <c r="W2858" t="s">
        <v>5562</v>
      </c>
      <c r="X2858" t="s">
        <v>228</v>
      </c>
      <c r="Z2858" t="s">
        <v>229</v>
      </c>
      <c r="AG2858" t="s">
        <v>253</v>
      </c>
    </row>
    <row r="2859" spans="1:33">
      <c r="A2859" t="s">
        <v>5565</v>
      </c>
      <c r="B2859">
        <v>96686439</v>
      </c>
      <c r="C2859" t="s">
        <v>5563</v>
      </c>
      <c r="D2859" t="s">
        <v>5564</v>
      </c>
      <c r="E2859" t="s">
        <v>242</v>
      </c>
      <c r="F2859">
        <v>23</v>
      </c>
      <c r="G2859" t="s">
        <v>227</v>
      </c>
      <c r="H2859">
        <v>16818</v>
      </c>
      <c r="I2859" t="s">
        <v>5263</v>
      </c>
      <c r="J2859" t="s">
        <v>5264</v>
      </c>
      <c r="K2859" t="s">
        <v>5265</v>
      </c>
      <c r="L2859">
        <v>20030707</v>
      </c>
      <c r="M2859" t="s">
        <v>5565</v>
      </c>
      <c r="N2859">
        <v>230346</v>
      </c>
      <c r="Q2859" t="s">
        <v>248</v>
      </c>
      <c r="S2859" t="s">
        <v>249</v>
      </c>
      <c r="T2859" t="s">
        <v>5566</v>
      </c>
      <c r="U2859" t="s">
        <v>227</v>
      </c>
      <c r="V2859" t="s">
        <v>5567</v>
      </c>
      <c r="X2859" t="s">
        <v>228</v>
      </c>
      <c r="Z2859" t="s">
        <v>229</v>
      </c>
      <c r="AG2859" t="s">
        <v>253</v>
      </c>
    </row>
    <row r="2860" spans="1:33">
      <c r="A2860" t="s">
        <v>5570</v>
      </c>
      <c r="B2860">
        <v>72778233</v>
      </c>
      <c r="C2860" t="s">
        <v>5568</v>
      </c>
      <c r="D2860" t="s">
        <v>5569</v>
      </c>
      <c r="E2860" t="s">
        <v>262</v>
      </c>
      <c r="F2860">
        <v>23</v>
      </c>
      <c r="G2860" t="s">
        <v>227</v>
      </c>
      <c r="H2860">
        <v>16818</v>
      </c>
      <c r="I2860" t="s">
        <v>5263</v>
      </c>
      <c r="J2860" t="s">
        <v>5264</v>
      </c>
      <c r="K2860" t="s">
        <v>5265</v>
      </c>
      <c r="L2860">
        <v>20010911</v>
      </c>
      <c r="M2860" t="s">
        <v>5570</v>
      </c>
      <c r="N2860">
        <v>230346</v>
      </c>
      <c r="Q2860" t="s">
        <v>248</v>
      </c>
      <c r="S2860" t="s">
        <v>249</v>
      </c>
      <c r="T2860" t="s">
        <v>5571</v>
      </c>
      <c r="U2860" t="s">
        <v>227</v>
      </c>
      <c r="V2860" t="s">
        <v>5572</v>
      </c>
      <c r="X2860" t="s">
        <v>228</v>
      </c>
      <c r="Z2860" t="s">
        <v>229</v>
      </c>
      <c r="AG2860" t="s">
        <v>253</v>
      </c>
    </row>
    <row r="2861" spans="1:33">
      <c r="A2861" t="s">
        <v>5575</v>
      </c>
      <c r="B2861">
        <v>96686641</v>
      </c>
      <c r="C2861" t="s">
        <v>5573</v>
      </c>
      <c r="D2861" t="s">
        <v>5574</v>
      </c>
      <c r="E2861" t="s">
        <v>242</v>
      </c>
      <c r="F2861">
        <v>23</v>
      </c>
      <c r="G2861" t="s">
        <v>227</v>
      </c>
      <c r="H2861">
        <v>16818</v>
      </c>
      <c r="I2861" t="s">
        <v>5263</v>
      </c>
      <c r="J2861" t="s">
        <v>5264</v>
      </c>
      <c r="K2861" t="s">
        <v>5265</v>
      </c>
      <c r="L2861">
        <v>20030926</v>
      </c>
      <c r="M2861" t="s">
        <v>5575</v>
      </c>
      <c r="N2861">
        <v>230346</v>
      </c>
      <c r="Q2861" t="s">
        <v>248</v>
      </c>
      <c r="S2861" t="s">
        <v>249</v>
      </c>
      <c r="T2861" t="s">
        <v>5576</v>
      </c>
      <c r="U2861" t="s">
        <v>227</v>
      </c>
      <c r="V2861" t="s">
        <v>5577</v>
      </c>
      <c r="X2861" t="s">
        <v>228</v>
      </c>
      <c r="Z2861" t="s">
        <v>229</v>
      </c>
      <c r="AG2861" t="s">
        <v>253</v>
      </c>
    </row>
    <row r="2862" spans="1:33">
      <c r="A2862" t="s">
        <v>5580</v>
      </c>
      <c r="B2862">
        <v>96684740</v>
      </c>
      <c r="C2862" t="s">
        <v>5578</v>
      </c>
      <c r="D2862" t="s">
        <v>5579</v>
      </c>
      <c r="E2862" t="s">
        <v>262</v>
      </c>
      <c r="F2862">
        <v>23</v>
      </c>
      <c r="G2862" t="s">
        <v>227</v>
      </c>
      <c r="H2862">
        <v>16818</v>
      </c>
      <c r="I2862" t="s">
        <v>5263</v>
      </c>
      <c r="J2862" t="s">
        <v>5264</v>
      </c>
      <c r="K2862" t="s">
        <v>5265</v>
      </c>
      <c r="L2862">
        <v>20030517</v>
      </c>
      <c r="M2862" t="s">
        <v>5580</v>
      </c>
      <c r="N2862">
        <v>230346</v>
      </c>
      <c r="Q2862" t="s">
        <v>248</v>
      </c>
      <c r="S2862" t="s">
        <v>249</v>
      </c>
      <c r="T2862" t="s">
        <v>5581</v>
      </c>
      <c r="U2862" t="s">
        <v>227</v>
      </c>
      <c r="V2862" t="s">
        <v>5582</v>
      </c>
      <c r="X2862" t="s">
        <v>228</v>
      </c>
      <c r="Z2862" t="s">
        <v>229</v>
      </c>
      <c r="AG2862" t="s">
        <v>253</v>
      </c>
    </row>
    <row r="2863" spans="1:33">
      <c r="A2863" t="s">
        <v>5585</v>
      </c>
      <c r="B2863">
        <v>96685236</v>
      </c>
      <c r="C2863" t="s">
        <v>5583</v>
      </c>
      <c r="D2863" t="s">
        <v>5584</v>
      </c>
      <c r="E2863" t="s">
        <v>262</v>
      </c>
      <c r="F2863">
        <v>23</v>
      </c>
      <c r="G2863" t="s">
        <v>227</v>
      </c>
      <c r="H2863">
        <v>16818</v>
      </c>
      <c r="I2863" t="s">
        <v>5263</v>
      </c>
      <c r="J2863" t="s">
        <v>5264</v>
      </c>
      <c r="K2863" t="s">
        <v>5265</v>
      </c>
      <c r="L2863">
        <v>20030607</v>
      </c>
      <c r="M2863" t="s">
        <v>5585</v>
      </c>
      <c r="N2863">
        <v>230346</v>
      </c>
      <c r="Q2863" t="s">
        <v>248</v>
      </c>
      <c r="S2863" t="s">
        <v>249</v>
      </c>
      <c r="T2863" t="s">
        <v>1553</v>
      </c>
      <c r="U2863" t="s">
        <v>227</v>
      </c>
      <c r="V2863" t="s">
        <v>5586</v>
      </c>
      <c r="W2863" t="s">
        <v>5587</v>
      </c>
      <c r="X2863" t="s">
        <v>228</v>
      </c>
      <c r="Z2863" t="s">
        <v>229</v>
      </c>
      <c r="AG2863" t="s">
        <v>253</v>
      </c>
    </row>
    <row r="2864" spans="1:33">
      <c r="A2864" t="s">
        <v>5590</v>
      </c>
      <c r="B2864">
        <v>85011722</v>
      </c>
      <c r="C2864" t="s">
        <v>5588</v>
      </c>
      <c r="D2864" t="s">
        <v>5589</v>
      </c>
      <c r="E2864" t="s">
        <v>242</v>
      </c>
      <c r="F2864">
        <v>23</v>
      </c>
      <c r="G2864" t="s">
        <v>227</v>
      </c>
      <c r="H2864">
        <v>16818</v>
      </c>
      <c r="I2864" t="s">
        <v>5263</v>
      </c>
      <c r="J2864" t="s">
        <v>5264</v>
      </c>
      <c r="K2864" t="s">
        <v>5265</v>
      </c>
      <c r="L2864">
        <v>20020425</v>
      </c>
      <c r="M2864" t="s">
        <v>5590</v>
      </c>
      <c r="N2864">
        <v>230346</v>
      </c>
      <c r="Q2864" t="s">
        <v>248</v>
      </c>
      <c r="S2864" t="s">
        <v>249</v>
      </c>
      <c r="T2864" t="s">
        <v>1997</v>
      </c>
      <c r="U2864" t="s">
        <v>227</v>
      </c>
      <c r="V2864" t="s">
        <v>5591</v>
      </c>
      <c r="X2864" t="s">
        <v>228</v>
      </c>
      <c r="Z2864" t="s">
        <v>229</v>
      </c>
      <c r="AG2864" t="s">
        <v>253</v>
      </c>
    </row>
    <row r="2865" spans="1:33">
      <c r="A2865" t="s">
        <v>5594</v>
      </c>
      <c r="B2865">
        <v>96684639</v>
      </c>
      <c r="C2865" t="s">
        <v>5592</v>
      </c>
      <c r="D2865" t="s">
        <v>5593</v>
      </c>
      <c r="E2865" t="s">
        <v>262</v>
      </c>
      <c r="F2865">
        <v>23</v>
      </c>
      <c r="G2865" t="s">
        <v>227</v>
      </c>
      <c r="H2865">
        <v>16818</v>
      </c>
      <c r="I2865" t="s">
        <v>5263</v>
      </c>
      <c r="J2865" t="s">
        <v>5264</v>
      </c>
      <c r="K2865" t="s">
        <v>5265</v>
      </c>
      <c r="L2865">
        <v>20031122</v>
      </c>
      <c r="M2865" t="s">
        <v>5594</v>
      </c>
      <c r="N2865">
        <v>230346</v>
      </c>
      <c r="Q2865" t="s">
        <v>248</v>
      </c>
      <c r="S2865" t="s">
        <v>249</v>
      </c>
      <c r="T2865" t="s">
        <v>1628</v>
      </c>
      <c r="U2865" t="s">
        <v>227</v>
      </c>
      <c r="V2865" t="s">
        <v>5595</v>
      </c>
      <c r="W2865" t="s">
        <v>5596</v>
      </c>
      <c r="X2865" t="s">
        <v>228</v>
      </c>
      <c r="Z2865" t="s">
        <v>229</v>
      </c>
      <c r="AG2865" t="s">
        <v>253</v>
      </c>
    </row>
    <row r="2866" spans="1:33">
      <c r="A2866" t="s">
        <v>5599</v>
      </c>
      <c r="B2866">
        <v>96682637</v>
      </c>
      <c r="C2866" t="s">
        <v>5597</v>
      </c>
      <c r="D2866" t="s">
        <v>5598</v>
      </c>
      <c r="E2866" t="s">
        <v>262</v>
      </c>
      <c r="F2866">
        <v>23</v>
      </c>
      <c r="G2866" t="s">
        <v>227</v>
      </c>
      <c r="H2866">
        <v>16818</v>
      </c>
      <c r="I2866" t="s">
        <v>5263</v>
      </c>
      <c r="J2866" t="s">
        <v>5264</v>
      </c>
      <c r="K2866" t="s">
        <v>5265</v>
      </c>
      <c r="L2866">
        <v>20021010</v>
      </c>
      <c r="M2866" t="s">
        <v>5599</v>
      </c>
      <c r="N2866">
        <v>230346</v>
      </c>
      <c r="Q2866" t="s">
        <v>248</v>
      </c>
      <c r="S2866" t="s">
        <v>249</v>
      </c>
      <c r="T2866" t="s">
        <v>5461</v>
      </c>
      <c r="U2866" t="s">
        <v>227</v>
      </c>
      <c r="V2866" t="s">
        <v>5600</v>
      </c>
      <c r="X2866" t="s">
        <v>228</v>
      </c>
      <c r="Z2866" t="s">
        <v>229</v>
      </c>
      <c r="AG2866" t="s">
        <v>253</v>
      </c>
    </row>
    <row r="2867" spans="1:33">
      <c r="A2867" t="s">
        <v>5603</v>
      </c>
      <c r="B2867">
        <v>96684942</v>
      </c>
      <c r="C2867" t="s">
        <v>5601</v>
      </c>
      <c r="D2867" t="s">
        <v>5602</v>
      </c>
      <c r="E2867" t="s">
        <v>262</v>
      </c>
      <c r="F2867">
        <v>23</v>
      </c>
      <c r="G2867" t="s">
        <v>227</v>
      </c>
      <c r="H2867">
        <v>16818</v>
      </c>
      <c r="I2867" t="s">
        <v>5263</v>
      </c>
      <c r="J2867" t="s">
        <v>5264</v>
      </c>
      <c r="K2867" t="s">
        <v>5265</v>
      </c>
      <c r="L2867">
        <v>20030708</v>
      </c>
      <c r="M2867" t="s">
        <v>5603</v>
      </c>
      <c r="N2867">
        <v>230346</v>
      </c>
      <c r="Q2867" t="s">
        <v>248</v>
      </c>
      <c r="S2867" t="s">
        <v>249</v>
      </c>
      <c r="T2867" t="s">
        <v>1634</v>
      </c>
      <c r="U2867" t="s">
        <v>227</v>
      </c>
      <c r="V2867" t="s">
        <v>5604</v>
      </c>
      <c r="X2867" t="s">
        <v>228</v>
      </c>
      <c r="Z2867" t="s">
        <v>229</v>
      </c>
      <c r="AG2867" t="s">
        <v>253</v>
      </c>
    </row>
    <row r="2868" spans="1:33">
      <c r="A2868" t="s">
        <v>5607</v>
      </c>
      <c r="B2868">
        <v>81389938</v>
      </c>
      <c r="C2868" t="s">
        <v>5605</v>
      </c>
      <c r="D2868" t="s">
        <v>5606</v>
      </c>
      <c r="E2868" t="s">
        <v>262</v>
      </c>
      <c r="F2868">
        <v>23</v>
      </c>
      <c r="G2868" t="s">
        <v>227</v>
      </c>
      <c r="H2868">
        <v>16818</v>
      </c>
      <c r="I2868" t="s">
        <v>5263</v>
      </c>
      <c r="J2868" t="s">
        <v>5264</v>
      </c>
      <c r="K2868" t="s">
        <v>5265</v>
      </c>
      <c r="L2868">
        <v>20010923</v>
      </c>
      <c r="M2868" t="s">
        <v>5607</v>
      </c>
      <c r="N2868">
        <v>230346</v>
      </c>
      <c r="Q2868" t="s">
        <v>248</v>
      </c>
      <c r="S2868" t="s">
        <v>249</v>
      </c>
      <c r="T2868" t="s">
        <v>5608</v>
      </c>
      <c r="U2868" t="s">
        <v>227</v>
      </c>
      <c r="V2868" t="s">
        <v>5609</v>
      </c>
      <c r="X2868" t="s">
        <v>228</v>
      </c>
      <c r="Z2868" t="s">
        <v>229</v>
      </c>
      <c r="AG2868" t="s">
        <v>253</v>
      </c>
    </row>
    <row r="2869" spans="1:33">
      <c r="A2869" t="s">
        <v>5612</v>
      </c>
      <c r="B2869">
        <v>72779133</v>
      </c>
      <c r="C2869" t="s">
        <v>5610</v>
      </c>
      <c r="D2869" t="s">
        <v>5611</v>
      </c>
      <c r="E2869" t="s">
        <v>262</v>
      </c>
      <c r="F2869">
        <v>23</v>
      </c>
      <c r="G2869" t="s">
        <v>227</v>
      </c>
      <c r="H2869">
        <v>16818</v>
      </c>
      <c r="I2869" t="s">
        <v>5263</v>
      </c>
      <c r="J2869" t="s">
        <v>5264</v>
      </c>
      <c r="K2869" t="s">
        <v>5265</v>
      </c>
      <c r="L2869">
        <v>20011218</v>
      </c>
      <c r="M2869" t="s">
        <v>5612</v>
      </c>
      <c r="N2869">
        <v>230346</v>
      </c>
      <c r="Q2869" t="s">
        <v>248</v>
      </c>
      <c r="S2869" t="s">
        <v>249</v>
      </c>
      <c r="T2869" t="s">
        <v>5613</v>
      </c>
      <c r="U2869" t="s">
        <v>227</v>
      </c>
      <c r="V2869" t="s">
        <v>5614</v>
      </c>
      <c r="X2869" t="s">
        <v>228</v>
      </c>
      <c r="Z2869" t="s">
        <v>229</v>
      </c>
      <c r="AG2869" t="s">
        <v>253</v>
      </c>
    </row>
    <row r="2870" spans="1:33">
      <c r="A2870" t="s">
        <v>5617</v>
      </c>
      <c r="B2870">
        <v>96684437</v>
      </c>
      <c r="C2870" t="s">
        <v>5615</v>
      </c>
      <c r="D2870" t="s">
        <v>5616</v>
      </c>
      <c r="E2870" t="s">
        <v>262</v>
      </c>
      <c r="F2870">
        <v>23</v>
      </c>
      <c r="G2870" t="s">
        <v>227</v>
      </c>
      <c r="H2870">
        <v>16818</v>
      </c>
      <c r="I2870" t="s">
        <v>5263</v>
      </c>
      <c r="J2870" t="s">
        <v>5264</v>
      </c>
      <c r="K2870" t="s">
        <v>5265</v>
      </c>
      <c r="L2870">
        <v>20031124</v>
      </c>
      <c r="M2870" t="s">
        <v>5617</v>
      </c>
      <c r="N2870">
        <v>230346</v>
      </c>
      <c r="Q2870" t="s">
        <v>248</v>
      </c>
      <c r="S2870" t="s">
        <v>249</v>
      </c>
      <c r="T2870" t="s">
        <v>5339</v>
      </c>
      <c r="U2870" t="s">
        <v>227</v>
      </c>
      <c r="V2870" t="s">
        <v>5618</v>
      </c>
      <c r="W2870" t="s">
        <v>5619</v>
      </c>
      <c r="X2870" t="s">
        <v>228</v>
      </c>
      <c r="Z2870" t="s">
        <v>229</v>
      </c>
      <c r="AG2870" t="s">
        <v>253</v>
      </c>
    </row>
    <row r="2871" spans="1:33">
      <c r="A2871" t="s">
        <v>5624</v>
      </c>
      <c r="B2871">
        <v>3009012</v>
      </c>
      <c r="C2871" t="s">
        <v>5620</v>
      </c>
      <c r="D2871" t="s">
        <v>5621</v>
      </c>
      <c r="E2871" t="s">
        <v>242</v>
      </c>
      <c r="F2871">
        <v>23</v>
      </c>
      <c r="G2871" t="s">
        <v>227</v>
      </c>
      <c r="H2871">
        <v>8255</v>
      </c>
      <c r="I2871" t="s">
        <v>5622</v>
      </c>
      <c r="J2871" t="s">
        <v>5623</v>
      </c>
      <c r="K2871" t="s">
        <v>5622</v>
      </c>
      <c r="L2871">
        <v>19650806</v>
      </c>
      <c r="M2871" t="s">
        <v>5624</v>
      </c>
      <c r="N2871">
        <v>230180</v>
      </c>
      <c r="Q2871" t="s">
        <v>248</v>
      </c>
      <c r="S2871" t="s">
        <v>249</v>
      </c>
      <c r="T2871" t="s">
        <v>5625</v>
      </c>
      <c r="U2871" t="s">
        <v>227</v>
      </c>
      <c r="V2871" t="s">
        <v>5626</v>
      </c>
      <c r="X2871" t="s">
        <v>267</v>
      </c>
      <c r="Y2871" t="s">
        <v>5627</v>
      </c>
      <c r="Z2871" t="s">
        <v>680</v>
      </c>
      <c r="AG2871" t="s">
        <v>253</v>
      </c>
    </row>
    <row r="2872" spans="1:33">
      <c r="A2872" t="s">
        <v>5630</v>
      </c>
      <c r="B2872">
        <v>12343518</v>
      </c>
      <c r="C2872" t="s">
        <v>5628</v>
      </c>
      <c r="D2872" t="s">
        <v>5629</v>
      </c>
      <c r="E2872" t="s">
        <v>242</v>
      </c>
      <c r="F2872">
        <v>23</v>
      </c>
      <c r="G2872" t="s">
        <v>227</v>
      </c>
      <c r="H2872">
        <v>8255</v>
      </c>
      <c r="I2872" t="s">
        <v>5622</v>
      </c>
      <c r="J2872" t="s">
        <v>5623</v>
      </c>
      <c r="K2872" t="s">
        <v>5622</v>
      </c>
      <c r="L2872">
        <v>19940809</v>
      </c>
      <c r="M2872" t="s">
        <v>5630</v>
      </c>
      <c r="N2872">
        <v>230180</v>
      </c>
      <c r="Q2872" t="s">
        <v>248</v>
      </c>
      <c r="S2872" t="s">
        <v>249</v>
      </c>
      <c r="T2872" t="s">
        <v>5631</v>
      </c>
      <c r="U2872" t="s">
        <v>227</v>
      </c>
      <c r="V2872" t="s">
        <v>5632</v>
      </c>
      <c r="X2872" t="s">
        <v>228</v>
      </c>
      <c r="Z2872" t="s">
        <v>229</v>
      </c>
      <c r="AG2872" t="s">
        <v>253</v>
      </c>
    </row>
    <row r="2873" spans="1:33">
      <c r="A2873" t="s">
        <v>5635</v>
      </c>
      <c r="B2873">
        <v>2965325</v>
      </c>
      <c r="C2873" t="s">
        <v>5633</v>
      </c>
      <c r="D2873" t="s">
        <v>5634</v>
      </c>
      <c r="E2873" t="s">
        <v>242</v>
      </c>
      <c r="F2873">
        <v>23</v>
      </c>
      <c r="G2873" t="s">
        <v>227</v>
      </c>
      <c r="H2873">
        <v>8255</v>
      </c>
      <c r="I2873" t="s">
        <v>5622</v>
      </c>
      <c r="J2873" t="s">
        <v>5623</v>
      </c>
      <c r="K2873" t="s">
        <v>5622</v>
      </c>
      <c r="L2873">
        <v>19770602</v>
      </c>
      <c r="M2873" t="s">
        <v>5635</v>
      </c>
      <c r="N2873">
        <v>230180</v>
      </c>
      <c r="Q2873" t="s">
        <v>248</v>
      </c>
      <c r="S2873" t="s">
        <v>249</v>
      </c>
      <c r="T2873" t="s">
        <v>5636</v>
      </c>
      <c r="U2873" t="s">
        <v>227</v>
      </c>
      <c r="V2873" t="s">
        <v>5637</v>
      </c>
      <c r="W2873" t="s">
        <v>5638</v>
      </c>
      <c r="X2873" t="s">
        <v>228</v>
      </c>
      <c r="Z2873" t="s">
        <v>229</v>
      </c>
      <c r="AB2873" t="s">
        <v>227</v>
      </c>
      <c r="AG2873" t="s">
        <v>253</v>
      </c>
    </row>
    <row r="2874" spans="1:33">
      <c r="A2874" t="s">
        <v>5641</v>
      </c>
      <c r="B2874">
        <v>24725121</v>
      </c>
      <c r="C2874" t="s">
        <v>5639</v>
      </c>
      <c r="D2874" t="s">
        <v>5640</v>
      </c>
      <c r="E2874" t="s">
        <v>242</v>
      </c>
      <c r="F2874">
        <v>23</v>
      </c>
      <c r="G2874" t="s">
        <v>227</v>
      </c>
      <c r="H2874">
        <v>8255</v>
      </c>
      <c r="I2874" t="s">
        <v>5622</v>
      </c>
      <c r="J2874" t="s">
        <v>5623</v>
      </c>
      <c r="K2874" t="s">
        <v>5622</v>
      </c>
      <c r="L2874">
        <v>19670415</v>
      </c>
      <c r="M2874" t="s">
        <v>5641</v>
      </c>
      <c r="N2874">
        <v>230180</v>
      </c>
      <c r="Q2874" t="s">
        <v>248</v>
      </c>
      <c r="S2874" t="s">
        <v>249</v>
      </c>
      <c r="T2874" t="s">
        <v>5642</v>
      </c>
      <c r="U2874" t="s">
        <v>227</v>
      </c>
      <c r="V2874" t="s">
        <v>5643</v>
      </c>
      <c r="X2874" t="s">
        <v>228</v>
      </c>
      <c r="Z2874" t="s">
        <v>229</v>
      </c>
      <c r="AB2874" t="s">
        <v>227</v>
      </c>
      <c r="AG2874" t="s">
        <v>253</v>
      </c>
    </row>
    <row r="2875" spans="1:33">
      <c r="A2875" t="s">
        <v>5646</v>
      </c>
      <c r="B2875">
        <v>24725020</v>
      </c>
      <c r="C2875" t="s">
        <v>5644</v>
      </c>
      <c r="D2875" t="s">
        <v>5645</v>
      </c>
      <c r="E2875" t="s">
        <v>242</v>
      </c>
      <c r="F2875">
        <v>23</v>
      </c>
      <c r="G2875" t="s">
        <v>227</v>
      </c>
      <c r="H2875">
        <v>8255</v>
      </c>
      <c r="I2875" t="s">
        <v>5622</v>
      </c>
      <c r="J2875" t="s">
        <v>5623</v>
      </c>
      <c r="K2875" t="s">
        <v>5622</v>
      </c>
      <c r="L2875">
        <v>19770615</v>
      </c>
      <c r="M2875" t="s">
        <v>5646</v>
      </c>
      <c r="N2875">
        <v>230180</v>
      </c>
      <c r="Q2875" t="s">
        <v>248</v>
      </c>
      <c r="S2875" t="s">
        <v>249</v>
      </c>
      <c r="T2875" t="s">
        <v>1531</v>
      </c>
      <c r="U2875" t="s">
        <v>227</v>
      </c>
      <c r="V2875" t="s">
        <v>5647</v>
      </c>
      <c r="X2875" t="s">
        <v>228</v>
      </c>
      <c r="Z2875" t="s">
        <v>229</v>
      </c>
      <c r="AB2875" t="s">
        <v>5648</v>
      </c>
      <c r="AD2875" t="s">
        <v>5648</v>
      </c>
      <c r="AG2875" t="s">
        <v>253</v>
      </c>
    </row>
    <row r="2876" spans="1:33">
      <c r="A2876" t="s">
        <v>5651</v>
      </c>
      <c r="B2876">
        <v>3009315</v>
      </c>
      <c r="C2876" t="s">
        <v>5649</v>
      </c>
      <c r="D2876" t="s">
        <v>5650</v>
      </c>
      <c r="E2876" t="s">
        <v>242</v>
      </c>
      <c r="F2876">
        <v>23</v>
      </c>
      <c r="G2876" t="s">
        <v>227</v>
      </c>
      <c r="H2876">
        <v>8255</v>
      </c>
      <c r="I2876" t="s">
        <v>5622</v>
      </c>
      <c r="J2876" t="s">
        <v>5623</v>
      </c>
      <c r="K2876" t="s">
        <v>5622</v>
      </c>
      <c r="L2876">
        <v>19610105</v>
      </c>
      <c r="M2876" t="s">
        <v>5651</v>
      </c>
      <c r="N2876">
        <v>230180</v>
      </c>
      <c r="Q2876" t="s">
        <v>248</v>
      </c>
      <c r="S2876" t="s">
        <v>249</v>
      </c>
      <c r="T2876" t="s">
        <v>5652</v>
      </c>
      <c r="U2876" t="s">
        <v>227</v>
      </c>
      <c r="V2876" t="s">
        <v>5653</v>
      </c>
      <c r="X2876" t="s">
        <v>228</v>
      </c>
      <c r="Z2876" t="s">
        <v>229</v>
      </c>
      <c r="AG2876" t="s">
        <v>253</v>
      </c>
    </row>
    <row r="2877" spans="1:33">
      <c r="A2877" t="s">
        <v>5656</v>
      </c>
      <c r="B2877">
        <v>3009113</v>
      </c>
      <c r="C2877" t="s">
        <v>5654</v>
      </c>
      <c r="D2877" t="s">
        <v>5655</v>
      </c>
      <c r="E2877" t="s">
        <v>242</v>
      </c>
      <c r="F2877">
        <v>23</v>
      </c>
      <c r="G2877" t="s">
        <v>227</v>
      </c>
      <c r="H2877">
        <v>8255</v>
      </c>
      <c r="I2877" t="s">
        <v>5622</v>
      </c>
      <c r="J2877" t="s">
        <v>5623</v>
      </c>
      <c r="K2877" t="s">
        <v>5622</v>
      </c>
      <c r="L2877">
        <v>19640924</v>
      </c>
      <c r="M2877" t="s">
        <v>5656</v>
      </c>
      <c r="N2877">
        <v>230180</v>
      </c>
      <c r="Q2877" t="s">
        <v>248</v>
      </c>
      <c r="S2877" t="s">
        <v>249</v>
      </c>
      <c r="T2877" t="s">
        <v>5657</v>
      </c>
      <c r="U2877" t="s">
        <v>227</v>
      </c>
      <c r="V2877" t="s">
        <v>5658</v>
      </c>
      <c r="X2877" t="s">
        <v>228</v>
      </c>
      <c r="Y2877" t="s">
        <v>5659</v>
      </c>
      <c r="Z2877" t="s">
        <v>680</v>
      </c>
      <c r="AG2877" t="s">
        <v>253</v>
      </c>
    </row>
    <row r="2878" spans="1:33">
      <c r="A2878" t="s">
        <v>5662</v>
      </c>
      <c r="B2878">
        <v>73045928</v>
      </c>
      <c r="C2878" t="s">
        <v>5660</v>
      </c>
      <c r="D2878" t="s">
        <v>5661</v>
      </c>
      <c r="E2878" t="s">
        <v>242</v>
      </c>
      <c r="F2878">
        <v>23</v>
      </c>
      <c r="G2878" t="s">
        <v>227</v>
      </c>
      <c r="H2878">
        <v>8255</v>
      </c>
      <c r="I2878" t="s">
        <v>5622</v>
      </c>
      <c r="J2878" t="s">
        <v>5623</v>
      </c>
      <c r="K2878" t="s">
        <v>5622</v>
      </c>
      <c r="L2878">
        <v>19750716</v>
      </c>
      <c r="M2878" t="s">
        <v>5662</v>
      </c>
      <c r="N2878">
        <v>230180</v>
      </c>
      <c r="Q2878" t="s">
        <v>248</v>
      </c>
      <c r="S2878" t="s">
        <v>249</v>
      </c>
      <c r="T2878" t="s">
        <v>2178</v>
      </c>
      <c r="U2878" t="s">
        <v>227</v>
      </c>
      <c r="V2878" t="s">
        <v>5663</v>
      </c>
      <c r="W2878" t="s">
        <v>5664</v>
      </c>
      <c r="X2878" t="s">
        <v>228</v>
      </c>
      <c r="Z2878" t="s">
        <v>229</v>
      </c>
      <c r="AG2878" t="s">
        <v>253</v>
      </c>
    </row>
    <row r="2879" spans="1:33">
      <c r="A2879" t="s">
        <v>5667</v>
      </c>
      <c r="B2879">
        <v>3110166</v>
      </c>
      <c r="C2879" t="s">
        <v>5665</v>
      </c>
      <c r="D2879" t="s">
        <v>5666</v>
      </c>
      <c r="E2879" t="s">
        <v>242</v>
      </c>
      <c r="F2879">
        <v>23</v>
      </c>
      <c r="G2879" t="s">
        <v>227</v>
      </c>
      <c r="H2879">
        <v>8255</v>
      </c>
      <c r="I2879" t="s">
        <v>5622</v>
      </c>
      <c r="J2879" t="s">
        <v>5623</v>
      </c>
      <c r="K2879" t="s">
        <v>5622</v>
      </c>
      <c r="L2879">
        <v>19700818</v>
      </c>
      <c r="M2879" t="s">
        <v>5667</v>
      </c>
      <c r="N2879">
        <v>230180</v>
      </c>
      <c r="Q2879" t="s">
        <v>248</v>
      </c>
      <c r="S2879" t="s">
        <v>249</v>
      </c>
      <c r="T2879" t="s">
        <v>1978</v>
      </c>
      <c r="U2879" t="s">
        <v>227</v>
      </c>
      <c r="V2879" t="s">
        <v>5668</v>
      </c>
      <c r="X2879" t="s">
        <v>228</v>
      </c>
      <c r="Z2879" t="s">
        <v>229</v>
      </c>
      <c r="AB2879" t="s">
        <v>227</v>
      </c>
      <c r="AD2879" t="s">
        <v>227</v>
      </c>
      <c r="AG2879" t="s">
        <v>253</v>
      </c>
    </row>
    <row r="2880" spans="1:33">
      <c r="A2880" t="s">
        <v>5671</v>
      </c>
      <c r="B2880">
        <v>34308624</v>
      </c>
      <c r="C2880" t="s">
        <v>5669</v>
      </c>
      <c r="D2880" t="s">
        <v>5670</v>
      </c>
      <c r="E2880" t="s">
        <v>242</v>
      </c>
      <c r="F2880">
        <v>23</v>
      </c>
      <c r="G2880" t="s">
        <v>227</v>
      </c>
      <c r="H2880">
        <v>8255</v>
      </c>
      <c r="I2880" t="s">
        <v>5622</v>
      </c>
      <c r="J2880" t="s">
        <v>5623</v>
      </c>
      <c r="K2880" t="s">
        <v>5622</v>
      </c>
      <c r="L2880">
        <v>19791212</v>
      </c>
      <c r="M2880" t="s">
        <v>5671</v>
      </c>
      <c r="N2880">
        <v>230180</v>
      </c>
      <c r="Q2880" t="s">
        <v>248</v>
      </c>
      <c r="S2880" t="s">
        <v>249</v>
      </c>
      <c r="T2880" t="s">
        <v>2321</v>
      </c>
      <c r="U2880" t="s">
        <v>227</v>
      </c>
      <c r="V2880" t="s">
        <v>5672</v>
      </c>
      <c r="W2880" t="s">
        <v>5673</v>
      </c>
      <c r="X2880" t="s">
        <v>228</v>
      </c>
      <c r="Z2880" t="s">
        <v>229</v>
      </c>
      <c r="AG2880" t="s">
        <v>253</v>
      </c>
    </row>
    <row r="2881" spans="1:33">
      <c r="A2881" t="s">
        <v>5676</v>
      </c>
      <c r="B2881">
        <v>3001044</v>
      </c>
      <c r="C2881" t="s">
        <v>5674</v>
      </c>
      <c r="D2881" t="s">
        <v>5675</v>
      </c>
      <c r="E2881" t="s">
        <v>242</v>
      </c>
      <c r="F2881">
        <v>23</v>
      </c>
      <c r="G2881" t="s">
        <v>227</v>
      </c>
      <c r="H2881">
        <v>8255</v>
      </c>
      <c r="I2881" t="s">
        <v>5622</v>
      </c>
      <c r="J2881" t="s">
        <v>5623</v>
      </c>
      <c r="K2881" t="s">
        <v>5622</v>
      </c>
      <c r="L2881">
        <v>19680211</v>
      </c>
      <c r="M2881" t="s">
        <v>5676</v>
      </c>
      <c r="N2881">
        <v>230180</v>
      </c>
      <c r="Q2881" t="s">
        <v>248</v>
      </c>
      <c r="S2881" t="s">
        <v>249</v>
      </c>
      <c r="T2881" t="s">
        <v>5677</v>
      </c>
      <c r="U2881" t="s">
        <v>227</v>
      </c>
      <c r="V2881" t="s">
        <v>5678</v>
      </c>
      <c r="X2881" t="s">
        <v>228</v>
      </c>
      <c r="Z2881" t="s">
        <v>229</v>
      </c>
      <c r="AB2881" t="s">
        <v>227</v>
      </c>
      <c r="AD2881" t="s">
        <v>227</v>
      </c>
      <c r="AG2881" t="s">
        <v>253</v>
      </c>
    </row>
    <row r="2882" spans="1:33">
      <c r="A2882" t="s">
        <v>17028</v>
      </c>
      <c r="B2882">
        <v>3008920</v>
      </c>
      <c r="C2882" t="s">
        <v>17029</v>
      </c>
      <c r="D2882" t="s">
        <v>17030</v>
      </c>
      <c r="E2882" t="s">
        <v>242</v>
      </c>
      <c r="F2882">
        <v>23</v>
      </c>
      <c r="G2882" t="s">
        <v>227</v>
      </c>
      <c r="H2882">
        <v>8255</v>
      </c>
      <c r="I2882" t="s">
        <v>5622</v>
      </c>
      <c r="J2882" t="s">
        <v>5623</v>
      </c>
      <c r="K2882" t="s">
        <v>5622</v>
      </c>
      <c r="L2882">
        <v>19670807</v>
      </c>
      <c r="M2882" t="s">
        <v>17028</v>
      </c>
      <c r="N2882">
        <v>230180</v>
      </c>
      <c r="Q2882" t="s">
        <v>248</v>
      </c>
      <c r="S2882" t="s">
        <v>249</v>
      </c>
      <c r="T2882" t="s">
        <v>17031</v>
      </c>
      <c r="U2882" t="s">
        <v>227</v>
      </c>
      <c r="V2882" t="s">
        <v>17032</v>
      </c>
      <c r="X2882" t="s">
        <v>228</v>
      </c>
      <c r="Z2882" t="s">
        <v>229</v>
      </c>
    </row>
    <row r="2883" spans="1:33">
      <c r="A2883" t="s">
        <v>5681</v>
      </c>
      <c r="B2883">
        <v>58644835</v>
      </c>
      <c r="C2883" t="s">
        <v>5679</v>
      </c>
      <c r="D2883" t="s">
        <v>5680</v>
      </c>
      <c r="E2883" t="s">
        <v>242</v>
      </c>
      <c r="F2883">
        <v>23</v>
      </c>
      <c r="G2883" t="s">
        <v>227</v>
      </c>
      <c r="H2883">
        <v>8255</v>
      </c>
      <c r="I2883" t="s">
        <v>5622</v>
      </c>
      <c r="J2883" t="s">
        <v>5623</v>
      </c>
      <c r="K2883" t="s">
        <v>5622</v>
      </c>
      <c r="L2883">
        <v>19700224</v>
      </c>
      <c r="M2883" t="s">
        <v>5681</v>
      </c>
      <c r="N2883">
        <v>230180</v>
      </c>
      <c r="Q2883" t="s">
        <v>248</v>
      </c>
      <c r="S2883" t="s">
        <v>249</v>
      </c>
      <c r="T2883" t="s">
        <v>5682</v>
      </c>
      <c r="U2883" t="s">
        <v>227</v>
      </c>
      <c r="V2883" t="s">
        <v>5683</v>
      </c>
      <c r="X2883" t="s">
        <v>228</v>
      </c>
      <c r="Z2883" t="s">
        <v>229</v>
      </c>
      <c r="AG2883" t="s">
        <v>253</v>
      </c>
    </row>
    <row r="2884" spans="1:33">
      <c r="A2884" t="s">
        <v>5686</v>
      </c>
      <c r="B2884">
        <v>45566228</v>
      </c>
      <c r="C2884" t="s">
        <v>5684</v>
      </c>
      <c r="D2884" t="s">
        <v>5685</v>
      </c>
      <c r="E2884" t="s">
        <v>262</v>
      </c>
      <c r="F2884">
        <v>23</v>
      </c>
      <c r="G2884" t="s">
        <v>227</v>
      </c>
      <c r="H2884">
        <v>8255</v>
      </c>
      <c r="I2884" t="s">
        <v>5622</v>
      </c>
      <c r="J2884" t="s">
        <v>5623</v>
      </c>
      <c r="K2884" t="s">
        <v>5622</v>
      </c>
      <c r="L2884">
        <v>19590924</v>
      </c>
      <c r="M2884" t="s">
        <v>5686</v>
      </c>
      <c r="N2884">
        <v>230180</v>
      </c>
      <c r="Q2884" t="s">
        <v>248</v>
      </c>
      <c r="S2884" t="s">
        <v>249</v>
      </c>
      <c r="T2884" t="s">
        <v>1997</v>
      </c>
      <c r="U2884" t="s">
        <v>227</v>
      </c>
      <c r="V2884" t="s">
        <v>5687</v>
      </c>
      <c r="W2884" t="s">
        <v>5688</v>
      </c>
      <c r="X2884" t="s">
        <v>228</v>
      </c>
      <c r="Z2884" t="s">
        <v>229</v>
      </c>
      <c r="AG2884" t="s">
        <v>253</v>
      </c>
    </row>
    <row r="2885" spans="1:33">
      <c r="A2885" t="s">
        <v>5691</v>
      </c>
      <c r="B2885">
        <v>45566127</v>
      </c>
      <c r="C2885" t="s">
        <v>5689</v>
      </c>
      <c r="D2885" t="s">
        <v>5690</v>
      </c>
      <c r="E2885" t="s">
        <v>242</v>
      </c>
      <c r="F2885">
        <v>23</v>
      </c>
      <c r="G2885" t="s">
        <v>227</v>
      </c>
      <c r="H2885">
        <v>8255</v>
      </c>
      <c r="I2885" t="s">
        <v>5622</v>
      </c>
      <c r="J2885" t="s">
        <v>5623</v>
      </c>
      <c r="K2885" t="s">
        <v>5622</v>
      </c>
      <c r="L2885">
        <v>19780606</v>
      </c>
      <c r="M2885" t="s">
        <v>5691</v>
      </c>
      <c r="N2885">
        <v>230180</v>
      </c>
      <c r="Q2885" t="s">
        <v>248</v>
      </c>
      <c r="S2885" t="s">
        <v>249</v>
      </c>
      <c r="T2885" t="s">
        <v>1708</v>
      </c>
      <c r="U2885" t="s">
        <v>227</v>
      </c>
      <c r="V2885" t="s">
        <v>5692</v>
      </c>
      <c r="W2885" t="s">
        <v>5693</v>
      </c>
      <c r="X2885" t="s">
        <v>228</v>
      </c>
      <c r="Z2885" t="s">
        <v>229</v>
      </c>
      <c r="AB2885" t="s">
        <v>227</v>
      </c>
      <c r="AG2885" t="s">
        <v>253</v>
      </c>
    </row>
    <row r="2886" spans="1:33">
      <c r="A2886" t="s">
        <v>5696</v>
      </c>
      <c r="B2886">
        <v>96887139</v>
      </c>
      <c r="C2886" t="s">
        <v>5694</v>
      </c>
      <c r="D2886" t="s">
        <v>5695</v>
      </c>
      <c r="E2886" t="s">
        <v>262</v>
      </c>
      <c r="F2886">
        <v>23</v>
      </c>
      <c r="G2886" t="s">
        <v>227</v>
      </c>
      <c r="H2886">
        <v>8255</v>
      </c>
      <c r="I2886" t="s">
        <v>5622</v>
      </c>
      <c r="J2886" t="s">
        <v>5623</v>
      </c>
      <c r="K2886" t="s">
        <v>5622</v>
      </c>
      <c r="L2886">
        <v>19670530</v>
      </c>
      <c r="M2886" t="s">
        <v>5696</v>
      </c>
      <c r="N2886">
        <v>230180</v>
      </c>
      <c r="Q2886" t="s">
        <v>248</v>
      </c>
      <c r="S2886" t="s">
        <v>249</v>
      </c>
      <c r="T2886" t="s">
        <v>5697</v>
      </c>
      <c r="U2886" t="s">
        <v>227</v>
      </c>
      <c r="V2886" t="s">
        <v>5698</v>
      </c>
      <c r="W2886" t="s">
        <v>5699</v>
      </c>
      <c r="X2886" t="s">
        <v>228</v>
      </c>
      <c r="Z2886" t="s">
        <v>229</v>
      </c>
      <c r="AG2886" t="s">
        <v>253</v>
      </c>
    </row>
    <row r="2887" spans="1:33">
      <c r="A2887" t="s">
        <v>5702</v>
      </c>
      <c r="B2887">
        <v>96887038</v>
      </c>
      <c r="C2887" t="s">
        <v>5700</v>
      </c>
      <c r="D2887" t="s">
        <v>5701</v>
      </c>
      <c r="E2887" t="s">
        <v>262</v>
      </c>
      <c r="F2887">
        <v>23</v>
      </c>
      <c r="G2887" t="s">
        <v>227</v>
      </c>
      <c r="H2887">
        <v>8255</v>
      </c>
      <c r="I2887" t="s">
        <v>5622</v>
      </c>
      <c r="J2887" t="s">
        <v>5623</v>
      </c>
      <c r="K2887" t="s">
        <v>5622</v>
      </c>
      <c r="L2887">
        <v>19720222</v>
      </c>
      <c r="M2887" t="s">
        <v>5702</v>
      </c>
      <c r="N2887">
        <v>230180</v>
      </c>
      <c r="Q2887" t="s">
        <v>248</v>
      </c>
      <c r="S2887" t="s">
        <v>249</v>
      </c>
      <c r="T2887" t="s">
        <v>5703</v>
      </c>
      <c r="U2887" t="s">
        <v>227</v>
      </c>
      <c r="V2887" t="s">
        <v>5704</v>
      </c>
      <c r="X2887" t="s">
        <v>228</v>
      </c>
      <c r="Z2887" t="s">
        <v>229</v>
      </c>
      <c r="AG2887" t="s">
        <v>253</v>
      </c>
    </row>
    <row r="2888" spans="1:33">
      <c r="A2888" t="s">
        <v>5707</v>
      </c>
      <c r="B2888">
        <v>3007616</v>
      </c>
      <c r="C2888" t="s">
        <v>5705</v>
      </c>
      <c r="D2888" t="s">
        <v>5706</v>
      </c>
      <c r="E2888" t="s">
        <v>242</v>
      </c>
      <c r="F2888">
        <v>23</v>
      </c>
      <c r="G2888" t="s">
        <v>227</v>
      </c>
      <c r="H2888">
        <v>8255</v>
      </c>
      <c r="I2888" t="s">
        <v>5622</v>
      </c>
      <c r="J2888" t="s">
        <v>5623</v>
      </c>
      <c r="K2888" t="s">
        <v>5622</v>
      </c>
      <c r="L2888">
        <v>19440202</v>
      </c>
      <c r="M2888" t="s">
        <v>5707</v>
      </c>
      <c r="N2888">
        <v>230180</v>
      </c>
      <c r="Q2888" t="s">
        <v>248</v>
      </c>
      <c r="S2888" t="s">
        <v>249</v>
      </c>
      <c r="T2888" t="s">
        <v>5708</v>
      </c>
      <c r="U2888" t="s">
        <v>227</v>
      </c>
      <c r="V2888" t="s">
        <v>5709</v>
      </c>
      <c r="X2888" t="s">
        <v>228</v>
      </c>
      <c r="Z2888" t="s">
        <v>229</v>
      </c>
    </row>
    <row r="2889" spans="1:33">
      <c r="A2889" t="s">
        <v>5715</v>
      </c>
      <c r="B2889">
        <v>3037720</v>
      </c>
      <c r="C2889" t="s">
        <v>5710</v>
      </c>
      <c r="D2889" t="s">
        <v>5711</v>
      </c>
      <c r="E2889" t="s">
        <v>242</v>
      </c>
      <c r="F2889">
        <v>23</v>
      </c>
      <c r="G2889" t="s">
        <v>227</v>
      </c>
      <c r="H2889">
        <v>8273</v>
      </c>
      <c r="I2889" t="s">
        <v>5712</v>
      </c>
      <c r="J2889" t="s">
        <v>5713</v>
      </c>
      <c r="K2889" t="s">
        <v>5714</v>
      </c>
      <c r="L2889">
        <v>19900416</v>
      </c>
      <c r="M2889" t="s">
        <v>5715</v>
      </c>
      <c r="N2889">
        <v>230252</v>
      </c>
      <c r="Q2889" t="s">
        <v>248</v>
      </c>
      <c r="S2889" t="s">
        <v>249</v>
      </c>
      <c r="T2889" t="s">
        <v>5716</v>
      </c>
      <c r="U2889" t="s">
        <v>227</v>
      </c>
      <c r="V2889" t="s">
        <v>5717</v>
      </c>
      <c r="W2889" t="s">
        <v>5718</v>
      </c>
      <c r="X2889" t="s">
        <v>228</v>
      </c>
      <c r="Z2889" t="s">
        <v>229</v>
      </c>
      <c r="AG2889" t="s">
        <v>253</v>
      </c>
    </row>
    <row r="2890" spans="1:33">
      <c r="A2890" t="s">
        <v>5721</v>
      </c>
      <c r="B2890">
        <v>16856430</v>
      </c>
      <c r="C2890" t="s">
        <v>5719</v>
      </c>
      <c r="D2890" t="s">
        <v>5720</v>
      </c>
      <c r="E2890" t="s">
        <v>262</v>
      </c>
      <c r="F2890">
        <v>23</v>
      </c>
      <c r="G2890" t="s">
        <v>227</v>
      </c>
      <c r="H2890">
        <v>8273</v>
      </c>
      <c r="I2890" t="s">
        <v>5712</v>
      </c>
      <c r="J2890" t="s">
        <v>5713</v>
      </c>
      <c r="K2890" t="s">
        <v>5714</v>
      </c>
      <c r="L2890">
        <v>19880312</v>
      </c>
      <c r="M2890" t="s">
        <v>5721</v>
      </c>
      <c r="N2890">
        <v>230252</v>
      </c>
      <c r="Q2890" t="s">
        <v>248</v>
      </c>
      <c r="S2890" t="s">
        <v>249</v>
      </c>
      <c r="T2890" t="s">
        <v>910</v>
      </c>
      <c r="U2890" t="s">
        <v>227</v>
      </c>
      <c r="V2890" t="s">
        <v>911</v>
      </c>
      <c r="W2890">
        <v>3608</v>
      </c>
      <c r="X2890" t="s">
        <v>228</v>
      </c>
      <c r="Z2890" t="s">
        <v>229</v>
      </c>
      <c r="AG2890" t="s">
        <v>253</v>
      </c>
    </row>
    <row r="2891" spans="1:33">
      <c r="A2891" t="s">
        <v>5724</v>
      </c>
      <c r="B2891">
        <v>3036921</v>
      </c>
      <c r="C2891" t="s">
        <v>5722</v>
      </c>
      <c r="D2891" t="s">
        <v>5723</v>
      </c>
      <c r="E2891" t="s">
        <v>242</v>
      </c>
      <c r="F2891">
        <v>23</v>
      </c>
      <c r="G2891" t="s">
        <v>227</v>
      </c>
      <c r="H2891">
        <v>8273</v>
      </c>
      <c r="I2891" t="s">
        <v>5712</v>
      </c>
      <c r="J2891" t="s">
        <v>5713</v>
      </c>
      <c r="K2891" t="s">
        <v>5714</v>
      </c>
      <c r="L2891">
        <v>19700128</v>
      </c>
      <c r="M2891" t="s">
        <v>5724</v>
      </c>
      <c r="N2891">
        <v>230252</v>
      </c>
      <c r="Q2891" t="s">
        <v>248</v>
      </c>
      <c r="S2891" t="s">
        <v>249</v>
      </c>
      <c r="T2891" t="s">
        <v>5725</v>
      </c>
      <c r="U2891" t="s">
        <v>227</v>
      </c>
      <c r="V2891" t="s">
        <v>5726</v>
      </c>
      <c r="X2891" t="s">
        <v>228</v>
      </c>
      <c r="Z2891" t="s">
        <v>229</v>
      </c>
      <c r="AG2891" t="s">
        <v>253</v>
      </c>
    </row>
    <row r="2892" spans="1:33">
      <c r="A2892" t="s">
        <v>5729</v>
      </c>
      <c r="B2892">
        <v>3036618</v>
      </c>
      <c r="C2892" t="s">
        <v>5727</v>
      </c>
      <c r="D2892" t="s">
        <v>5728</v>
      </c>
      <c r="E2892" t="s">
        <v>242</v>
      </c>
      <c r="F2892">
        <v>23</v>
      </c>
      <c r="G2892" t="s">
        <v>227</v>
      </c>
      <c r="H2892">
        <v>8273</v>
      </c>
      <c r="I2892" t="s">
        <v>5712</v>
      </c>
      <c r="J2892" t="s">
        <v>5713</v>
      </c>
      <c r="K2892" t="s">
        <v>5714</v>
      </c>
      <c r="L2892">
        <v>19650506</v>
      </c>
      <c r="M2892" t="s">
        <v>5729</v>
      </c>
      <c r="N2892">
        <v>230252</v>
      </c>
      <c r="Q2892" t="s">
        <v>248</v>
      </c>
      <c r="S2892" t="s">
        <v>249</v>
      </c>
      <c r="T2892" t="s">
        <v>5730</v>
      </c>
      <c r="U2892" t="s">
        <v>227</v>
      </c>
      <c r="V2892" t="s">
        <v>5731</v>
      </c>
      <c r="X2892" t="s">
        <v>267</v>
      </c>
      <c r="Z2892" t="s">
        <v>229</v>
      </c>
      <c r="AG2892" t="s">
        <v>253</v>
      </c>
    </row>
    <row r="2893" spans="1:33">
      <c r="A2893" t="s">
        <v>5734</v>
      </c>
      <c r="B2893">
        <v>3037013</v>
      </c>
      <c r="C2893" t="s">
        <v>5732</v>
      </c>
      <c r="D2893" t="s">
        <v>5733</v>
      </c>
      <c r="E2893" t="s">
        <v>242</v>
      </c>
      <c r="F2893">
        <v>23</v>
      </c>
      <c r="G2893" t="s">
        <v>227</v>
      </c>
      <c r="H2893">
        <v>8273</v>
      </c>
      <c r="I2893" t="s">
        <v>5712</v>
      </c>
      <c r="J2893" t="s">
        <v>5713</v>
      </c>
      <c r="K2893" t="s">
        <v>5714</v>
      </c>
      <c r="L2893">
        <v>19860925</v>
      </c>
      <c r="M2893" t="s">
        <v>5734</v>
      </c>
      <c r="N2893">
        <v>230252</v>
      </c>
      <c r="Q2893" t="s">
        <v>248</v>
      </c>
      <c r="S2893" t="s">
        <v>249</v>
      </c>
      <c r="T2893" t="s">
        <v>5735</v>
      </c>
      <c r="U2893" t="s">
        <v>227</v>
      </c>
      <c r="V2893" t="s">
        <v>5736</v>
      </c>
      <c r="W2893" t="s">
        <v>5737</v>
      </c>
      <c r="X2893" t="s">
        <v>228</v>
      </c>
      <c r="Z2893" t="s">
        <v>229</v>
      </c>
      <c r="AG2893" t="s">
        <v>253</v>
      </c>
    </row>
    <row r="2894" spans="1:33">
      <c r="A2894" t="s">
        <v>5740</v>
      </c>
      <c r="B2894">
        <v>45610117</v>
      </c>
      <c r="C2894" t="s">
        <v>5738</v>
      </c>
      <c r="D2894" t="s">
        <v>5739</v>
      </c>
      <c r="E2894" t="s">
        <v>242</v>
      </c>
      <c r="F2894">
        <v>23</v>
      </c>
      <c r="G2894" t="s">
        <v>227</v>
      </c>
      <c r="H2894">
        <v>8273</v>
      </c>
      <c r="I2894" t="s">
        <v>5712</v>
      </c>
      <c r="J2894" t="s">
        <v>5713</v>
      </c>
      <c r="K2894" t="s">
        <v>5714</v>
      </c>
      <c r="L2894">
        <v>19891026</v>
      </c>
      <c r="M2894" t="s">
        <v>5740</v>
      </c>
      <c r="N2894">
        <v>230252</v>
      </c>
      <c r="Q2894" t="s">
        <v>248</v>
      </c>
      <c r="S2894" t="s">
        <v>249</v>
      </c>
      <c r="T2894" t="s">
        <v>5741</v>
      </c>
      <c r="U2894" t="s">
        <v>227</v>
      </c>
      <c r="V2894" t="s">
        <v>5742</v>
      </c>
      <c r="X2894" t="s">
        <v>228</v>
      </c>
      <c r="Z2894" t="s">
        <v>229</v>
      </c>
      <c r="AG2894" t="s">
        <v>253</v>
      </c>
    </row>
    <row r="2895" spans="1:33">
      <c r="A2895" t="s">
        <v>17033</v>
      </c>
      <c r="B2895">
        <v>77755536</v>
      </c>
      <c r="C2895" t="s">
        <v>17034</v>
      </c>
      <c r="D2895" t="s">
        <v>17035</v>
      </c>
      <c r="E2895" t="s">
        <v>242</v>
      </c>
      <c r="F2895">
        <v>23</v>
      </c>
      <c r="G2895" t="s">
        <v>227</v>
      </c>
      <c r="H2895">
        <v>8273</v>
      </c>
      <c r="I2895" t="s">
        <v>5712</v>
      </c>
      <c r="J2895" t="s">
        <v>5713</v>
      </c>
      <c r="K2895" t="s">
        <v>5714</v>
      </c>
      <c r="L2895">
        <v>19910728</v>
      </c>
      <c r="M2895" t="s">
        <v>17033</v>
      </c>
      <c r="N2895">
        <v>230252</v>
      </c>
      <c r="Q2895" t="s">
        <v>248</v>
      </c>
      <c r="S2895" t="s">
        <v>249</v>
      </c>
      <c r="T2895" t="s">
        <v>7031</v>
      </c>
      <c r="U2895" t="s">
        <v>227</v>
      </c>
      <c r="V2895" t="s">
        <v>17036</v>
      </c>
      <c r="W2895" t="s">
        <v>17037</v>
      </c>
      <c r="X2895" t="s">
        <v>228</v>
      </c>
      <c r="Z2895" t="s">
        <v>229</v>
      </c>
      <c r="AC2895" t="s">
        <v>15988</v>
      </c>
      <c r="AG2895" t="s">
        <v>253</v>
      </c>
    </row>
    <row r="2896" spans="1:33">
      <c r="A2896" t="s">
        <v>5745</v>
      </c>
      <c r="B2896">
        <v>3119822</v>
      </c>
      <c r="C2896" t="s">
        <v>5743</v>
      </c>
      <c r="D2896" t="s">
        <v>5744</v>
      </c>
      <c r="E2896" t="s">
        <v>242</v>
      </c>
      <c r="F2896">
        <v>23</v>
      </c>
      <c r="G2896" t="s">
        <v>227</v>
      </c>
      <c r="H2896">
        <v>8273</v>
      </c>
      <c r="I2896" t="s">
        <v>5712</v>
      </c>
      <c r="J2896" t="s">
        <v>5713</v>
      </c>
      <c r="K2896" t="s">
        <v>5714</v>
      </c>
      <c r="L2896">
        <v>19870516</v>
      </c>
      <c r="M2896" t="s">
        <v>5745</v>
      </c>
      <c r="N2896">
        <v>230252</v>
      </c>
      <c r="Q2896" t="s">
        <v>248</v>
      </c>
      <c r="S2896" t="s">
        <v>249</v>
      </c>
      <c r="T2896" t="s">
        <v>5652</v>
      </c>
      <c r="U2896" t="s">
        <v>227</v>
      </c>
      <c r="V2896" t="s">
        <v>5746</v>
      </c>
      <c r="W2896" t="s">
        <v>5747</v>
      </c>
      <c r="X2896" t="s">
        <v>228</v>
      </c>
      <c r="Z2896" t="s">
        <v>229</v>
      </c>
      <c r="AG2896" t="s">
        <v>253</v>
      </c>
    </row>
    <row r="2897" spans="1:33">
      <c r="A2897" t="s">
        <v>5750</v>
      </c>
      <c r="B2897">
        <v>84071828</v>
      </c>
      <c r="C2897" t="s">
        <v>5748</v>
      </c>
      <c r="D2897" t="s">
        <v>5749</v>
      </c>
      <c r="E2897" t="s">
        <v>242</v>
      </c>
      <c r="F2897">
        <v>23</v>
      </c>
      <c r="G2897" t="s">
        <v>227</v>
      </c>
      <c r="H2897">
        <v>8273</v>
      </c>
      <c r="I2897" t="s">
        <v>5712</v>
      </c>
      <c r="J2897" t="s">
        <v>5713</v>
      </c>
      <c r="K2897" t="s">
        <v>5714</v>
      </c>
      <c r="L2897">
        <v>19871223</v>
      </c>
      <c r="M2897" t="s">
        <v>5750</v>
      </c>
      <c r="N2897">
        <v>230252</v>
      </c>
      <c r="Q2897" t="s">
        <v>248</v>
      </c>
      <c r="S2897" t="s">
        <v>249</v>
      </c>
      <c r="T2897" t="s">
        <v>5751</v>
      </c>
      <c r="U2897" t="s">
        <v>227</v>
      </c>
      <c r="V2897" t="s">
        <v>5752</v>
      </c>
      <c r="W2897" t="s">
        <v>5753</v>
      </c>
      <c r="X2897" t="s">
        <v>228</v>
      </c>
      <c r="Z2897" t="s">
        <v>229</v>
      </c>
      <c r="AG2897" t="s">
        <v>253</v>
      </c>
    </row>
    <row r="2898" spans="1:33">
      <c r="A2898" t="s">
        <v>5756</v>
      </c>
      <c r="B2898">
        <v>65898036</v>
      </c>
      <c r="C2898" t="s">
        <v>5754</v>
      </c>
      <c r="D2898" t="s">
        <v>5755</v>
      </c>
      <c r="E2898" t="s">
        <v>242</v>
      </c>
      <c r="F2898">
        <v>23</v>
      </c>
      <c r="G2898" t="s">
        <v>227</v>
      </c>
      <c r="H2898">
        <v>8273</v>
      </c>
      <c r="I2898" t="s">
        <v>5712</v>
      </c>
      <c r="J2898" t="s">
        <v>5713</v>
      </c>
      <c r="K2898" t="s">
        <v>5714</v>
      </c>
      <c r="L2898">
        <v>19900511</v>
      </c>
      <c r="M2898" t="s">
        <v>5756</v>
      </c>
      <c r="N2898">
        <v>230252</v>
      </c>
      <c r="Q2898" t="s">
        <v>248</v>
      </c>
      <c r="S2898" t="s">
        <v>249</v>
      </c>
      <c r="T2898" t="s">
        <v>5757</v>
      </c>
      <c r="U2898" t="s">
        <v>227</v>
      </c>
      <c r="V2898" t="s">
        <v>5758</v>
      </c>
      <c r="W2898" t="s">
        <v>5759</v>
      </c>
      <c r="X2898" t="s">
        <v>228</v>
      </c>
      <c r="Z2898" t="s">
        <v>229</v>
      </c>
      <c r="AG2898" t="s">
        <v>253</v>
      </c>
    </row>
    <row r="2899" spans="1:33">
      <c r="A2899" t="s">
        <v>5762</v>
      </c>
      <c r="B2899">
        <v>3036315</v>
      </c>
      <c r="C2899" t="s">
        <v>5760</v>
      </c>
      <c r="D2899" t="s">
        <v>5761</v>
      </c>
      <c r="E2899" t="s">
        <v>242</v>
      </c>
      <c r="F2899">
        <v>23</v>
      </c>
      <c r="G2899" t="s">
        <v>227</v>
      </c>
      <c r="H2899">
        <v>8273</v>
      </c>
      <c r="I2899" t="s">
        <v>5712</v>
      </c>
      <c r="J2899" t="s">
        <v>5713</v>
      </c>
      <c r="K2899" t="s">
        <v>5714</v>
      </c>
      <c r="L2899">
        <v>19650930</v>
      </c>
      <c r="M2899" t="s">
        <v>5762</v>
      </c>
      <c r="N2899">
        <v>230252</v>
      </c>
      <c r="Q2899" t="s">
        <v>248</v>
      </c>
      <c r="S2899" t="s">
        <v>249</v>
      </c>
      <c r="T2899" t="s">
        <v>3295</v>
      </c>
      <c r="U2899" t="s">
        <v>227</v>
      </c>
      <c r="V2899" t="s">
        <v>5763</v>
      </c>
      <c r="X2899" t="s">
        <v>267</v>
      </c>
      <c r="Z2899" t="s">
        <v>229</v>
      </c>
      <c r="AG2899" t="s">
        <v>253</v>
      </c>
    </row>
    <row r="2900" spans="1:33">
      <c r="A2900" t="s">
        <v>17038</v>
      </c>
      <c r="B2900">
        <v>102899332</v>
      </c>
      <c r="C2900" t="s">
        <v>17039</v>
      </c>
      <c r="D2900" t="s">
        <v>17040</v>
      </c>
      <c r="E2900" t="s">
        <v>242</v>
      </c>
      <c r="F2900">
        <v>23</v>
      </c>
      <c r="G2900" t="s">
        <v>227</v>
      </c>
      <c r="H2900">
        <v>8273</v>
      </c>
      <c r="I2900" t="s">
        <v>5712</v>
      </c>
      <c r="J2900" t="s">
        <v>5713</v>
      </c>
      <c r="K2900" t="s">
        <v>5714</v>
      </c>
      <c r="L2900">
        <v>19920510</v>
      </c>
      <c r="M2900" t="s">
        <v>17038</v>
      </c>
      <c r="N2900">
        <v>230252</v>
      </c>
      <c r="Q2900" t="s">
        <v>248</v>
      </c>
      <c r="S2900" t="s">
        <v>249</v>
      </c>
      <c r="T2900" t="s">
        <v>13076</v>
      </c>
      <c r="U2900" t="s">
        <v>227</v>
      </c>
      <c r="V2900" t="s">
        <v>17041</v>
      </c>
      <c r="W2900" t="s">
        <v>17042</v>
      </c>
      <c r="X2900" t="s">
        <v>228</v>
      </c>
      <c r="Z2900" t="s">
        <v>229</v>
      </c>
      <c r="AG2900" t="s">
        <v>253</v>
      </c>
    </row>
    <row r="2901" spans="1:33">
      <c r="A2901" t="s">
        <v>5766</v>
      </c>
      <c r="B2901">
        <v>3036416</v>
      </c>
      <c r="C2901" t="s">
        <v>5764</v>
      </c>
      <c r="D2901" t="s">
        <v>5765</v>
      </c>
      <c r="E2901" t="s">
        <v>242</v>
      </c>
      <c r="F2901">
        <v>23</v>
      </c>
      <c r="G2901" t="s">
        <v>227</v>
      </c>
      <c r="H2901">
        <v>8273</v>
      </c>
      <c r="I2901" t="s">
        <v>5712</v>
      </c>
      <c r="J2901" t="s">
        <v>5713</v>
      </c>
      <c r="K2901" t="s">
        <v>5714</v>
      </c>
      <c r="L2901">
        <v>19600122</v>
      </c>
      <c r="M2901" t="s">
        <v>5766</v>
      </c>
      <c r="N2901">
        <v>230252</v>
      </c>
      <c r="Q2901" t="s">
        <v>248</v>
      </c>
      <c r="S2901" t="s">
        <v>249</v>
      </c>
      <c r="T2901" t="s">
        <v>5767</v>
      </c>
      <c r="U2901" t="s">
        <v>227</v>
      </c>
      <c r="V2901" t="s">
        <v>5768</v>
      </c>
      <c r="X2901" t="s">
        <v>267</v>
      </c>
      <c r="Z2901" t="s">
        <v>229</v>
      </c>
      <c r="AG2901" t="s">
        <v>253</v>
      </c>
    </row>
    <row r="2902" spans="1:33">
      <c r="A2902" t="s">
        <v>5771</v>
      </c>
      <c r="B2902">
        <v>3036820</v>
      </c>
      <c r="C2902" t="s">
        <v>5769</v>
      </c>
      <c r="D2902" t="s">
        <v>5770</v>
      </c>
      <c r="E2902" t="s">
        <v>242</v>
      </c>
      <c r="F2902">
        <v>23</v>
      </c>
      <c r="G2902" t="s">
        <v>227</v>
      </c>
      <c r="H2902">
        <v>8273</v>
      </c>
      <c r="I2902" t="s">
        <v>5712</v>
      </c>
      <c r="J2902" t="s">
        <v>5713</v>
      </c>
      <c r="K2902" t="s">
        <v>5714</v>
      </c>
      <c r="L2902">
        <v>19841230</v>
      </c>
      <c r="M2902" t="s">
        <v>5771</v>
      </c>
      <c r="N2902">
        <v>230252</v>
      </c>
      <c r="Q2902" t="s">
        <v>248</v>
      </c>
      <c r="S2902" t="s">
        <v>249</v>
      </c>
      <c r="T2902" t="s">
        <v>2090</v>
      </c>
      <c r="U2902" t="s">
        <v>227</v>
      </c>
      <c r="V2902" t="s">
        <v>5772</v>
      </c>
      <c r="X2902" t="s">
        <v>228</v>
      </c>
      <c r="Z2902" t="s">
        <v>229</v>
      </c>
      <c r="AG2902" t="s">
        <v>253</v>
      </c>
    </row>
    <row r="2903" spans="1:33">
      <c r="A2903" t="s">
        <v>5775</v>
      </c>
      <c r="B2903">
        <v>3037518</v>
      </c>
      <c r="C2903" t="s">
        <v>5773</v>
      </c>
      <c r="D2903" t="s">
        <v>5774</v>
      </c>
      <c r="E2903" t="s">
        <v>242</v>
      </c>
      <c r="F2903">
        <v>23</v>
      </c>
      <c r="G2903" t="s">
        <v>227</v>
      </c>
      <c r="H2903">
        <v>8273</v>
      </c>
      <c r="I2903" t="s">
        <v>5712</v>
      </c>
      <c r="J2903" t="s">
        <v>5713</v>
      </c>
      <c r="K2903" t="s">
        <v>5714</v>
      </c>
      <c r="L2903">
        <v>19800822</v>
      </c>
      <c r="M2903" t="s">
        <v>5775</v>
      </c>
      <c r="N2903">
        <v>230252</v>
      </c>
      <c r="Q2903" t="s">
        <v>248</v>
      </c>
      <c r="S2903" t="s">
        <v>249</v>
      </c>
      <c r="T2903" t="s">
        <v>5776</v>
      </c>
      <c r="U2903" t="s">
        <v>227</v>
      </c>
      <c r="V2903" t="s">
        <v>5777</v>
      </c>
      <c r="X2903" t="s">
        <v>228</v>
      </c>
      <c r="Z2903" t="s">
        <v>229</v>
      </c>
      <c r="AG2903" t="s">
        <v>253</v>
      </c>
    </row>
    <row r="2904" spans="1:33">
      <c r="A2904" t="s">
        <v>5780</v>
      </c>
      <c r="B2904">
        <v>3037215</v>
      </c>
      <c r="C2904" t="s">
        <v>5778</v>
      </c>
      <c r="D2904" t="s">
        <v>5779</v>
      </c>
      <c r="E2904" t="s">
        <v>242</v>
      </c>
      <c r="F2904">
        <v>23</v>
      </c>
      <c r="G2904" t="s">
        <v>227</v>
      </c>
      <c r="H2904">
        <v>8273</v>
      </c>
      <c r="I2904" t="s">
        <v>5712</v>
      </c>
      <c r="J2904" t="s">
        <v>5713</v>
      </c>
      <c r="K2904" t="s">
        <v>5714</v>
      </c>
      <c r="L2904">
        <v>19860904</v>
      </c>
      <c r="M2904" t="s">
        <v>5780</v>
      </c>
      <c r="N2904">
        <v>230252</v>
      </c>
      <c r="Q2904" t="s">
        <v>248</v>
      </c>
      <c r="S2904" t="s">
        <v>249</v>
      </c>
      <c r="T2904" t="s">
        <v>5781</v>
      </c>
      <c r="U2904" t="s">
        <v>227</v>
      </c>
      <c r="V2904" t="s">
        <v>5782</v>
      </c>
      <c r="X2904" t="s">
        <v>228</v>
      </c>
      <c r="Z2904" t="s">
        <v>229</v>
      </c>
      <c r="AG2904" t="s">
        <v>253</v>
      </c>
    </row>
    <row r="2905" spans="1:33">
      <c r="A2905" t="s">
        <v>17043</v>
      </c>
      <c r="B2905">
        <v>102900012</v>
      </c>
      <c r="C2905" t="s">
        <v>17044</v>
      </c>
      <c r="D2905" t="s">
        <v>17045</v>
      </c>
      <c r="E2905" t="s">
        <v>242</v>
      </c>
      <c r="F2905">
        <v>23</v>
      </c>
      <c r="G2905" t="s">
        <v>227</v>
      </c>
      <c r="H2905">
        <v>8273</v>
      </c>
      <c r="I2905" t="s">
        <v>5712</v>
      </c>
      <c r="J2905" t="s">
        <v>5713</v>
      </c>
      <c r="K2905" t="s">
        <v>5714</v>
      </c>
      <c r="L2905">
        <v>19920117</v>
      </c>
      <c r="M2905" t="s">
        <v>17043</v>
      </c>
      <c r="N2905">
        <v>230252</v>
      </c>
      <c r="Q2905" t="s">
        <v>248</v>
      </c>
      <c r="S2905" t="s">
        <v>249</v>
      </c>
      <c r="T2905" t="s">
        <v>12720</v>
      </c>
      <c r="U2905" t="s">
        <v>227</v>
      </c>
      <c r="V2905" t="s">
        <v>17046</v>
      </c>
      <c r="W2905" t="s">
        <v>17047</v>
      </c>
      <c r="X2905" t="s">
        <v>228</v>
      </c>
      <c r="Z2905" t="s">
        <v>229</v>
      </c>
      <c r="AG2905" t="s">
        <v>253</v>
      </c>
    </row>
    <row r="2906" spans="1:33">
      <c r="A2906" t="s">
        <v>5785</v>
      </c>
      <c r="B2906">
        <v>3037316</v>
      </c>
      <c r="C2906" t="s">
        <v>5783</v>
      </c>
      <c r="D2906" t="s">
        <v>5784</v>
      </c>
      <c r="E2906" t="s">
        <v>242</v>
      </c>
      <c r="F2906">
        <v>23</v>
      </c>
      <c r="G2906" t="s">
        <v>227</v>
      </c>
      <c r="H2906">
        <v>8273</v>
      </c>
      <c r="I2906" t="s">
        <v>5712</v>
      </c>
      <c r="J2906" t="s">
        <v>5713</v>
      </c>
      <c r="K2906" t="s">
        <v>5714</v>
      </c>
      <c r="L2906">
        <v>19861029</v>
      </c>
      <c r="M2906" t="s">
        <v>5785</v>
      </c>
      <c r="N2906">
        <v>230252</v>
      </c>
      <c r="Q2906" t="s">
        <v>248</v>
      </c>
      <c r="S2906" t="s">
        <v>249</v>
      </c>
      <c r="T2906" t="s">
        <v>749</v>
      </c>
      <c r="U2906" t="s">
        <v>227</v>
      </c>
      <c r="V2906" t="s">
        <v>5786</v>
      </c>
      <c r="W2906" t="s">
        <v>5787</v>
      </c>
      <c r="X2906" t="s">
        <v>228</v>
      </c>
      <c r="Z2906" t="s">
        <v>229</v>
      </c>
      <c r="AG2906" t="s">
        <v>253</v>
      </c>
    </row>
    <row r="2907" spans="1:33">
      <c r="A2907" t="s">
        <v>5792</v>
      </c>
      <c r="B2907">
        <v>2962120</v>
      </c>
      <c r="C2907" t="s">
        <v>5788</v>
      </c>
      <c r="D2907" t="s">
        <v>5789</v>
      </c>
      <c r="E2907" t="s">
        <v>242</v>
      </c>
      <c r="F2907">
        <v>23</v>
      </c>
      <c r="G2907" t="s">
        <v>227</v>
      </c>
      <c r="H2907">
        <v>8204</v>
      </c>
      <c r="I2907" t="s">
        <v>5790</v>
      </c>
      <c r="J2907" t="s">
        <v>5791</v>
      </c>
      <c r="K2907" t="s">
        <v>5790</v>
      </c>
      <c r="L2907">
        <v>19590828</v>
      </c>
      <c r="M2907" t="s">
        <v>5792</v>
      </c>
      <c r="N2907">
        <v>230077</v>
      </c>
      <c r="Q2907" t="s">
        <v>248</v>
      </c>
      <c r="S2907" t="s">
        <v>249</v>
      </c>
      <c r="T2907" t="s">
        <v>5793</v>
      </c>
      <c r="U2907" t="s">
        <v>227</v>
      </c>
      <c r="V2907" t="s">
        <v>5794</v>
      </c>
      <c r="X2907" t="s">
        <v>228</v>
      </c>
      <c r="Y2907" t="s">
        <v>5795</v>
      </c>
      <c r="Z2907" t="s">
        <v>680</v>
      </c>
      <c r="AA2907" t="s">
        <v>5796</v>
      </c>
      <c r="AB2907" t="s">
        <v>227</v>
      </c>
      <c r="AD2907" t="s">
        <v>227</v>
      </c>
      <c r="AG2907" t="s">
        <v>253</v>
      </c>
    </row>
    <row r="2908" spans="1:33">
      <c r="A2908" t="s">
        <v>5799</v>
      </c>
      <c r="B2908">
        <v>73410823</v>
      </c>
      <c r="C2908" t="s">
        <v>5797</v>
      </c>
      <c r="D2908" t="s">
        <v>5798</v>
      </c>
      <c r="E2908" t="s">
        <v>242</v>
      </c>
      <c r="F2908">
        <v>23</v>
      </c>
      <c r="G2908" t="s">
        <v>227</v>
      </c>
      <c r="H2908">
        <v>8204</v>
      </c>
      <c r="I2908" t="s">
        <v>5790</v>
      </c>
      <c r="J2908" t="s">
        <v>5791</v>
      </c>
      <c r="K2908" t="s">
        <v>5790</v>
      </c>
      <c r="L2908">
        <v>19920821</v>
      </c>
      <c r="M2908" t="s">
        <v>5799</v>
      </c>
      <c r="N2908">
        <v>230077</v>
      </c>
      <c r="Q2908" t="s">
        <v>248</v>
      </c>
      <c r="S2908" t="s">
        <v>249</v>
      </c>
      <c r="T2908" t="s">
        <v>5800</v>
      </c>
      <c r="U2908" t="s">
        <v>227</v>
      </c>
      <c r="V2908" t="s">
        <v>5801</v>
      </c>
      <c r="W2908" t="s">
        <v>5802</v>
      </c>
      <c r="X2908" t="s">
        <v>228</v>
      </c>
      <c r="Z2908" t="s">
        <v>229</v>
      </c>
      <c r="AG2908" t="s">
        <v>253</v>
      </c>
    </row>
    <row r="2909" spans="1:33">
      <c r="A2909" t="s">
        <v>5805</v>
      </c>
      <c r="B2909">
        <v>24773528</v>
      </c>
      <c r="C2909" t="s">
        <v>5803</v>
      </c>
      <c r="D2909" t="s">
        <v>5804</v>
      </c>
      <c r="E2909" t="s">
        <v>242</v>
      </c>
      <c r="F2909">
        <v>23</v>
      </c>
      <c r="G2909" t="s">
        <v>227</v>
      </c>
      <c r="H2909">
        <v>8204</v>
      </c>
      <c r="I2909" t="s">
        <v>5790</v>
      </c>
      <c r="J2909" t="s">
        <v>5791</v>
      </c>
      <c r="K2909" t="s">
        <v>5790</v>
      </c>
      <c r="L2909">
        <v>19741104</v>
      </c>
      <c r="M2909" t="s">
        <v>5805</v>
      </c>
      <c r="N2909">
        <v>230077</v>
      </c>
      <c r="Q2909" t="s">
        <v>248</v>
      </c>
      <c r="S2909" t="s">
        <v>249</v>
      </c>
      <c r="T2909" t="s">
        <v>5806</v>
      </c>
      <c r="U2909" t="s">
        <v>227</v>
      </c>
      <c r="V2909" t="s">
        <v>5807</v>
      </c>
      <c r="W2909" t="s">
        <v>5808</v>
      </c>
      <c r="X2909" t="s">
        <v>228</v>
      </c>
      <c r="Z2909" t="s">
        <v>229</v>
      </c>
      <c r="AB2909" t="s">
        <v>227</v>
      </c>
      <c r="AD2909" t="s">
        <v>227</v>
      </c>
      <c r="AF2909" t="s">
        <v>5790</v>
      </c>
      <c r="AG2909" t="s">
        <v>253</v>
      </c>
    </row>
    <row r="2910" spans="1:33">
      <c r="A2910" t="s">
        <v>5811</v>
      </c>
      <c r="B2910">
        <v>47764836</v>
      </c>
      <c r="C2910" t="s">
        <v>5809</v>
      </c>
      <c r="D2910" t="s">
        <v>5810</v>
      </c>
      <c r="E2910" t="s">
        <v>262</v>
      </c>
      <c r="F2910">
        <v>23</v>
      </c>
      <c r="G2910" t="s">
        <v>227</v>
      </c>
      <c r="H2910">
        <v>8204</v>
      </c>
      <c r="I2910" t="s">
        <v>5790</v>
      </c>
      <c r="J2910" t="s">
        <v>5791</v>
      </c>
      <c r="K2910" t="s">
        <v>5790</v>
      </c>
      <c r="L2910">
        <v>19640307</v>
      </c>
      <c r="M2910" t="s">
        <v>5811</v>
      </c>
      <c r="N2910">
        <v>230077</v>
      </c>
      <c r="Q2910" t="s">
        <v>248</v>
      </c>
      <c r="S2910" t="s">
        <v>249</v>
      </c>
      <c r="T2910" t="s">
        <v>5793</v>
      </c>
      <c r="U2910" t="s">
        <v>227</v>
      </c>
      <c r="V2910" t="s">
        <v>5794</v>
      </c>
      <c r="W2910" t="s">
        <v>5812</v>
      </c>
      <c r="X2910" t="s">
        <v>228</v>
      </c>
      <c r="Z2910" t="s">
        <v>229</v>
      </c>
      <c r="AG2910" t="s">
        <v>253</v>
      </c>
    </row>
    <row r="2911" spans="1:33">
      <c r="A2911" t="s">
        <v>5815</v>
      </c>
      <c r="B2911">
        <v>85249836</v>
      </c>
      <c r="C2911" t="s">
        <v>5813</v>
      </c>
      <c r="D2911" t="s">
        <v>5814</v>
      </c>
      <c r="E2911" t="s">
        <v>262</v>
      </c>
      <c r="F2911">
        <v>23</v>
      </c>
      <c r="G2911" t="s">
        <v>227</v>
      </c>
      <c r="H2911">
        <v>8204</v>
      </c>
      <c r="I2911" t="s">
        <v>5790</v>
      </c>
      <c r="J2911" t="s">
        <v>5791</v>
      </c>
      <c r="K2911" t="s">
        <v>5790</v>
      </c>
      <c r="L2911">
        <v>19890324</v>
      </c>
      <c r="M2911" t="s">
        <v>5815</v>
      </c>
      <c r="N2911">
        <v>230077</v>
      </c>
      <c r="Q2911" t="s">
        <v>248</v>
      </c>
      <c r="S2911" t="s">
        <v>249</v>
      </c>
      <c r="T2911" t="s">
        <v>5816</v>
      </c>
      <c r="U2911" t="s">
        <v>227</v>
      </c>
      <c r="V2911" t="s">
        <v>5817</v>
      </c>
      <c r="W2911" t="s">
        <v>5818</v>
      </c>
      <c r="X2911" t="s">
        <v>228</v>
      </c>
      <c r="Z2911" t="s">
        <v>229</v>
      </c>
      <c r="AB2911" t="s">
        <v>227</v>
      </c>
      <c r="AD2911" t="s">
        <v>227</v>
      </c>
      <c r="AG2911" t="s">
        <v>253</v>
      </c>
    </row>
    <row r="2912" spans="1:33">
      <c r="A2912" t="s">
        <v>5821</v>
      </c>
      <c r="B2912">
        <v>2962423</v>
      </c>
      <c r="C2912" t="s">
        <v>5819</v>
      </c>
      <c r="D2912" t="s">
        <v>5820</v>
      </c>
      <c r="E2912" t="s">
        <v>242</v>
      </c>
      <c r="F2912">
        <v>23</v>
      </c>
      <c r="G2912" t="s">
        <v>227</v>
      </c>
      <c r="H2912">
        <v>8204</v>
      </c>
      <c r="I2912" t="s">
        <v>5790</v>
      </c>
      <c r="J2912" t="s">
        <v>5791</v>
      </c>
      <c r="K2912" t="s">
        <v>5790</v>
      </c>
      <c r="L2912">
        <v>19730529</v>
      </c>
      <c r="M2912" t="s">
        <v>5821</v>
      </c>
      <c r="N2912">
        <v>230077</v>
      </c>
      <c r="Q2912" t="s">
        <v>248</v>
      </c>
      <c r="S2912" t="s">
        <v>249</v>
      </c>
      <c r="T2912" t="s">
        <v>5822</v>
      </c>
      <c r="U2912" t="s">
        <v>227</v>
      </c>
      <c r="V2912" t="s">
        <v>5823</v>
      </c>
      <c r="X2912" t="s">
        <v>228</v>
      </c>
      <c r="Z2912" t="s">
        <v>229</v>
      </c>
      <c r="AB2912" t="s">
        <v>265</v>
      </c>
      <c r="AD2912" t="s">
        <v>265</v>
      </c>
      <c r="AG2912" t="s">
        <v>253</v>
      </c>
    </row>
    <row r="2913" spans="1:33">
      <c r="A2913" t="s">
        <v>5828</v>
      </c>
      <c r="B2913">
        <v>96768036</v>
      </c>
      <c r="C2913" t="s">
        <v>5824</v>
      </c>
      <c r="D2913" t="s">
        <v>5825</v>
      </c>
      <c r="E2913" t="s">
        <v>242</v>
      </c>
      <c r="F2913">
        <v>23</v>
      </c>
      <c r="G2913" t="s">
        <v>227</v>
      </c>
      <c r="H2913">
        <v>26286</v>
      </c>
      <c r="I2913" t="s">
        <v>5826</v>
      </c>
      <c r="J2913" t="s">
        <v>5827</v>
      </c>
      <c r="K2913" t="s">
        <v>5826</v>
      </c>
      <c r="L2913">
        <v>20030908</v>
      </c>
      <c r="M2913" t="s">
        <v>5828</v>
      </c>
      <c r="N2913">
        <v>230374</v>
      </c>
      <c r="O2913" t="s">
        <v>5829</v>
      </c>
      <c r="Q2913" t="s">
        <v>248</v>
      </c>
      <c r="S2913" t="s">
        <v>249</v>
      </c>
      <c r="T2913" t="s">
        <v>1600</v>
      </c>
      <c r="U2913" t="s">
        <v>227</v>
      </c>
      <c r="V2913" t="s">
        <v>5830</v>
      </c>
      <c r="X2913" t="s">
        <v>228</v>
      </c>
      <c r="Z2913" t="s">
        <v>229</v>
      </c>
      <c r="AG2913" t="s">
        <v>253</v>
      </c>
    </row>
    <row r="2914" spans="1:33">
      <c r="A2914" t="s">
        <v>5833</v>
      </c>
      <c r="B2914">
        <v>96768137</v>
      </c>
      <c r="C2914" t="s">
        <v>5831</v>
      </c>
      <c r="D2914" t="s">
        <v>5832</v>
      </c>
      <c r="E2914" t="s">
        <v>242</v>
      </c>
      <c r="F2914">
        <v>23</v>
      </c>
      <c r="G2914" t="s">
        <v>227</v>
      </c>
      <c r="H2914">
        <v>26286</v>
      </c>
      <c r="I2914" t="s">
        <v>5826</v>
      </c>
      <c r="J2914" t="s">
        <v>5827</v>
      </c>
      <c r="K2914" t="s">
        <v>5826</v>
      </c>
      <c r="L2914">
        <v>20040113</v>
      </c>
      <c r="M2914" t="s">
        <v>5833</v>
      </c>
      <c r="N2914">
        <v>230374</v>
      </c>
      <c r="O2914" t="s">
        <v>5829</v>
      </c>
      <c r="Q2914" t="s">
        <v>248</v>
      </c>
      <c r="S2914" t="s">
        <v>249</v>
      </c>
      <c r="T2914" t="s">
        <v>2090</v>
      </c>
      <c r="U2914" t="s">
        <v>227</v>
      </c>
      <c r="V2914" t="s">
        <v>5834</v>
      </c>
      <c r="W2914" t="s">
        <v>5835</v>
      </c>
      <c r="X2914" t="s">
        <v>228</v>
      </c>
      <c r="Z2914" t="s">
        <v>229</v>
      </c>
      <c r="AG2914" t="s">
        <v>253</v>
      </c>
    </row>
    <row r="2915" spans="1:33">
      <c r="A2915" t="s">
        <v>5838</v>
      </c>
      <c r="B2915">
        <v>97711934</v>
      </c>
      <c r="C2915" t="s">
        <v>5836</v>
      </c>
      <c r="D2915" t="s">
        <v>5837</v>
      </c>
      <c r="E2915" t="s">
        <v>262</v>
      </c>
      <c r="F2915">
        <v>23</v>
      </c>
      <c r="G2915" t="s">
        <v>227</v>
      </c>
      <c r="H2915">
        <v>26286</v>
      </c>
      <c r="I2915" t="s">
        <v>5826</v>
      </c>
      <c r="J2915" t="s">
        <v>5827</v>
      </c>
      <c r="K2915" t="s">
        <v>5826</v>
      </c>
      <c r="L2915">
        <v>20030608</v>
      </c>
      <c r="M2915" t="s">
        <v>5838</v>
      </c>
      <c r="N2915">
        <v>230374</v>
      </c>
      <c r="O2915" t="s">
        <v>5839</v>
      </c>
      <c r="Q2915" t="s">
        <v>248</v>
      </c>
      <c r="S2915" t="s">
        <v>249</v>
      </c>
      <c r="T2915" t="s">
        <v>2090</v>
      </c>
      <c r="U2915" t="s">
        <v>227</v>
      </c>
      <c r="V2915" t="s">
        <v>5840</v>
      </c>
      <c r="W2915" t="s">
        <v>5841</v>
      </c>
      <c r="X2915" t="s">
        <v>228</v>
      </c>
      <c r="Z2915" t="s">
        <v>229</v>
      </c>
      <c r="AG2915" t="s">
        <v>253</v>
      </c>
    </row>
    <row r="2916" spans="1:33">
      <c r="A2916" t="s">
        <v>5844</v>
      </c>
      <c r="B2916">
        <v>58750530</v>
      </c>
      <c r="C2916" t="s">
        <v>5842</v>
      </c>
      <c r="D2916" t="s">
        <v>5843</v>
      </c>
      <c r="E2916" t="s">
        <v>242</v>
      </c>
      <c r="F2916">
        <v>23</v>
      </c>
      <c r="G2916" t="s">
        <v>227</v>
      </c>
      <c r="H2916">
        <v>26286</v>
      </c>
      <c r="I2916" t="s">
        <v>5826</v>
      </c>
      <c r="J2916" t="s">
        <v>5827</v>
      </c>
      <c r="K2916" t="s">
        <v>5826</v>
      </c>
      <c r="L2916">
        <v>19650930</v>
      </c>
      <c r="M2916" t="s">
        <v>5844</v>
      </c>
      <c r="N2916">
        <v>230374</v>
      </c>
      <c r="Q2916" t="s">
        <v>248</v>
      </c>
      <c r="S2916" t="s">
        <v>249</v>
      </c>
      <c r="T2916" t="s">
        <v>2090</v>
      </c>
      <c r="U2916" t="s">
        <v>227</v>
      </c>
      <c r="V2916" t="s">
        <v>5845</v>
      </c>
      <c r="X2916" t="s">
        <v>228</v>
      </c>
      <c r="Z2916" t="s">
        <v>229</v>
      </c>
      <c r="AA2916" t="s">
        <v>5846</v>
      </c>
      <c r="AG2916" t="s">
        <v>253</v>
      </c>
    </row>
    <row r="2917" spans="1:33">
      <c r="A2917" t="s">
        <v>17048</v>
      </c>
      <c r="B2917">
        <v>46058023</v>
      </c>
      <c r="C2917" t="s">
        <v>17049</v>
      </c>
      <c r="D2917" t="s">
        <v>17050</v>
      </c>
      <c r="E2917" t="s">
        <v>242</v>
      </c>
      <c r="F2917">
        <v>23</v>
      </c>
      <c r="G2917" t="s">
        <v>227</v>
      </c>
      <c r="H2917">
        <v>26286</v>
      </c>
      <c r="I2917" t="s">
        <v>5826</v>
      </c>
      <c r="J2917" t="s">
        <v>5827</v>
      </c>
      <c r="K2917" t="s">
        <v>5826</v>
      </c>
      <c r="L2917">
        <v>19970701</v>
      </c>
      <c r="M2917" t="s">
        <v>17048</v>
      </c>
      <c r="N2917">
        <v>230374</v>
      </c>
      <c r="Q2917" t="s">
        <v>248</v>
      </c>
      <c r="S2917" t="s">
        <v>249</v>
      </c>
      <c r="T2917" t="s">
        <v>17051</v>
      </c>
      <c r="U2917" t="s">
        <v>227</v>
      </c>
      <c r="V2917" t="s">
        <v>17052</v>
      </c>
      <c r="X2917" t="s">
        <v>228</v>
      </c>
      <c r="Z2917" t="s">
        <v>229</v>
      </c>
      <c r="AB2917" t="s">
        <v>227</v>
      </c>
      <c r="AD2917" t="s">
        <v>227</v>
      </c>
      <c r="AG2917" t="s">
        <v>253</v>
      </c>
    </row>
    <row r="2918" spans="1:33">
      <c r="A2918" t="s">
        <v>5849</v>
      </c>
      <c r="B2918">
        <v>58749437</v>
      </c>
      <c r="C2918" t="s">
        <v>5847</v>
      </c>
      <c r="D2918" t="s">
        <v>5848</v>
      </c>
      <c r="E2918" t="s">
        <v>242</v>
      </c>
      <c r="F2918">
        <v>23</v>
      </c>
      <c r="G2918" t="s">
        <v>227</v>
      </c>
      <c r="H2918">
        <v>26286</v>
      </c>
      <c r="I2918" t="s">
        <v>5826</v>
      </c>
      <c r="J2918" t="s">
        <v>5827</v>
      </c>
      <c r="K2918" t="s">
        <v>5826</v>
      </c>
      <c r="L2918">
        <v>19810307</v>
      </c>
      <c r="M2918" t="s">
        <v>5849</v>
      </c>
      <c r="N2918">
        <v>230374</v>
      </c>
      <c r="Q2918" t="s">
        <v>248</v>
      </c>
      <c r="S2918" t="s">
        <v>249</v>
      </c>
      <c r="T2918" t="s">
        <v>5850</v>
      </c>
      <c r="U2918" t="s">
        <v>227</v>
      </c>
      <c r="V2918" t="s">
        <v>5851</v>
      </c>
      <c r="X2918" t="s">
        <v>228</v>
      </c>
      <c r="Z2918" t="s">
        <v>229</v>
      </c>
      <c r="AA2918" t="s">
        <v>5852</v>
      </c>
      <c r="AB2918" t="s">
        <v>2147</v>
      </c>
      <c r="AG2918" t="s">
        <v>253</v>
      </c>
    </row>
    <row r="2919" spans="1:33">
      <c r="A2919" t="s">
        <v>5855</v>
      </c>
      <c r="B2919">
        <v>84998240</v>
      </c>
      <c r="C2919" t="s">
        <v>5853</v>
      </c>
      <c r="D2919" t="s">
        <v>5854</v>
      </c>
      <c r="E2919" t="s">
        <v>262</v>
      </c>
      <c r="F2919">
        <v>23</v>
      </c>
      <c r="G2919" t="s">
        <v>227</v>
      </c>
      <c r="H2919">
        <v>26286</v>
      </c>
      <c r="I2919" t="s">
        <v>5826</v>
      </c>
      <c r="J2919" t="s">
        <v>5827</v>
      </c>
      <c r="K2919" t="s">
        <v>5826</v>
      </c>
      <c r="L2919">
        <v>20030105</v>
      </c>
      <c r="M2919" t="s">
        <v>5855</v>
      </c>
      <c r="N2919">
        <v>230374</v>
      </c>
      <c r="O2919" t="s">
        <v>5856</v>
      </c>
      <c r="Q2919" t="s">
        <v>248</v>
      </c>
      <c r="S2919" t="s">
        <v>249</v>
      </c>
      <c r="T2919" t="s">
        <v>5857</v>
      </c>
      <c r="U2919" t="s">
        <v>227</v>
      </c>
      <c r="V2919" t="s">
        <v>5858</v>
      </c>
      <c r="X2919" t="s">
        <v>228</v>
      </c>
      <c r="Z2919" t="s">
        <v>229</v>
      </c>
      <c r="AG2919" t="s">
        <v>253</v>
      </c>
    </row>
    <row r="2920" spans="1:33">
      <c r="A2920" t="s">
        <v>5861</v>
      </c>
      <c r="B2920">
        <v>58749942</v>
      </c>
      <c r="C2920" t="s">
        <v>5859</v>
      </c>
      <c r="D2920" t="s">
        <v>5860</v>
      </c>
      <c r="E2920" t="s">
        <v>242</v>
      </c>
      <c r="F2920">
        <v>23</v>
      </c>
      <c r="G2920" t="s">
        <v>227</v>
      </c>
      <c r="H2920">
        <v>26286</v>
      </c>
      <c r="I2920" t="s">
        <v>5826</v>
      </c>
      <c r="J2920" t="s">
        <v>5827</v>
      </c>
      <c r="K2920" t="s">
        <v>5826</v>
      </c>
      <c r="L2920">
        <v>19740515</v>
      </c>
      <c r="M2920" t="s">
        <v>5861</v>
      </c>
      <c r="N2920">
        <v>230374</v>
      </c>
      <c r="Q2920" t="s">
        <v>248</v>
      </c>
      <c r="S2920" t="s">
        <v>249</v>
      </c>
      <c r="T2920" t="s">
        <v>5857</v>
      </c>
      <c r="U2920" t="s">
        <v>227</v>
      </c>
      <c r="V2920" t="s">
        <v>5858</v>
      </c>
      <c r="X2920" t="s">
        <v>228</v>
      </c>
      <c r="Z2920" t="s">
        <v>229</v>
      </c>
      <c r="AA2920" t="s">
        <v>5862</v>
      </c>
      <c r="AG2920" t="s">
        <v>253</v>
      </c>
    </row>
    <row r="2921" spans="1:33">
      <c r="A2921" t="s">
        <v>5865</v>
      </c>
      <c r="B2921">
        <v>84998038</v>
      </c>
      <c r="C2921" t="s">
        <v>5863</v>
      </c>
      <c r="D2921" t="s">
        <v>5864</v>
      </c>
      <c r="E2921" t="s">
        <v>262</v>
      </c>
      <c r="F2921">
        <v>23</v>
      </c>
      <c r="G2921" t="s">
        <v>227</v>
      </c>
      <c r="H2921">
        <v>26286</v>
      </c>
      <c r="I2921" t="s">
        <v>5826</v>
      </c>
      <c r="J2921" t="s">
        <v>5827</v>
      </c>
      <c r="K2921" t="s">
        <v>5826</v>
      </c>
      <c r="L2921">
        <v>20020603</v>
      </c>
      <c r="M2921" t="s">
        <v>5865</v>
      </c>
      <c r="N2921">
        <v>230374</v>
      </c>
      <c r="O2921" t="s">
        <v>5856</v>
      </c>
      <c r="Q2921" t="s">
        <v>248</v>
      </c>
      <c r="S2921" t="s">
        <v>249</v>
      </c>
      <c r="T2921" t="s">
        <v>5866</v>
      </c>
      <c r="U2921" t="s">
        <v>227</v>
      </c>
      <c r="V2921" t="s">
        <v>5867</v>
      </c>
      <c r="X2921" t="s">
        <v>228</v>
      </c>
      <c r="Z2921" t="s">
        <v>229</v>
      </c>
      <c r="AG2921" t="s">
        <v>253</v>
      </c>
    </row>
    <row r="2922" spans="1:33">
      <c r="A2922" t="s">
        <v>5870</v>
      </c>
      <c r="B2922">
        <v>73053422</v>
      </c>
      <c r="C2922" t="s">
        <v>5868</v>
      </c>
      <c r="D2922" t="s">
        <v>5869</v>
      </c>
      <c r="E2922" t="s">
        <v>242</v>
      </c>
      <c r="F2922">
        <v>23</v>
      </c>
      <c r="G2922" t="s">
        <v>227</v>
      </c>
      <c r="H2922">
        <v>26286</v>
      </c>
      <c r="I2922" t="s">
        <v>5826</v>
      </c>
      <c r="J2922" t="s">
        <v>5827</v>
      </c>
      <c r="K2922" t="s">
        <v>5826</v>
      </c>
      <c r="L2922">
        <v>19840723</v>
      </c>
      <c r="M2922" t="s">
        <v>5870</v>
      </c>
      <c r="N2922">
        <v>230374</v>
      </c>
      <c r="Q2922" t="s">
        <v>248</v>
      </c>
      <c r="S2922" t="s">
        <v>249</v>
      </c>
      <c r="T2922" t="s">
        <v>5850</v>
      </c>
      <c r="U2922" t="s">
        <v>227</v>
      </c>
      <c r="V2922" t="s">
        <v>5871</v>
      </c>
      <c r="X2922" t="s">
        <v>228</v>
      </c>
      <c r="Z2922" t="s">
        <v>229</v>
      </c>
      <c r="AG2922" t="s">
        <v>253</v>
      </c>
    </row>
    <row r="2923" spans="1:33">
      <c r="A2923" t="s">
        <v>5874</v>
      </c>
      <c r="B2923">
        <v>58750328</v>
      </c>
      <c r="C2923" t="s">
        <v>5872</v>
      </c>
      <c r="D2923" t="s">
        <v>5873</v>
      </c>
      <c r="E2923" t="s">
        <v>242</v>
      </c>
      <c r="F2923">
        <v>23</v>
      </c>
      <c r="G2923" t="s">
        <v>227</v>
      </c>
      <c r="H2923">
        <v>26286</v>
      </c>
      <c r="I2923" t="s">
        <v>5826</v>
      </c>
      <c r="J2923" t="s">
        <v>5827</v>
      </c>
      <c r="K2923" t="s">
        <v>5826</v>
      </c>
      <c r="L2923">
        <v>19881118</v>
      </c>
      <c r="M2923" t="s">
        <v>5874</v>
      </c>
      <c r="N2923">
        <v>230374</v>
      </c>
      <c r="Q2923" t="s">
        <v>248</v>
      </c>
      <c r="S2923" t="s">
        <v>249</v>
      </c>
      <c r="T2923" t="s">
        <v>5857</v>
      </c>
      <c r="U2923" t="s">
        <v>227</v>
      </c>
      <c r="V2923" t="s">
        <v>5875</v>
      </c>
      <c r="X2923" t="s">
        <v>228</v>
      </c>
      <c r="Z2923" t="s">
        <v>229</v>
      </c>
      <c r="AA2923" t="s">
        <v>5876</v>
      </c>
      <c r="AB2923" t="s">
        <v>227</v>
      </c>
      <c r="AG2923" t="s">
        <v>253</v>
      </c>
    </row>
    <row r="2924" spans="1:33">
      <c r="A2924" t="s">
        <v>5879</v>
      </c>
      <c r="B2924">
        <v>72754429</v>
      </c>
      <c r="C2924" t="s">
        <v>5877</v>
      </c>
      <c r="D2924" t="s">
        <v>5878</v>
      </c>
      <c r="E2924" t="s">
        <v>262</v>
      </c>
      <c r="F2924">
        <v>23</v>
      </c>
      <c r="G2924" t="s">
        <v>227</v>
      </c>
      <c r="H2924">
        <v>26286</v>
      </c>
      <c r="I2924" t="s">
        <v>5826</v>
      </c>
      <c r="J2924" t="s">
        <v>5827</v>
      </c>
      <c r="K2924" t="s">
        <v>5826</v>
      </c>
      <c r="L2924">
        <v>20011211</v>
      </c>
      <c r="M2924" t="s">
        <v>5879</v>
      </c>
      <c r="N2924">
        <v>230374</v>
      </c>
      <c r="O2924" t="s">
        <v>5880</v>
      </c>
      <c r="Q2924" t="s">
        <v>248</v>
      </c>
      <c r="S2924" t="s">
        <v>249</v>
      </c>
      <c r="T2924" t="s">
        <v>2090</v>
      </c>
      <c r="U2924" t="s">
        <v>227</v>
      </c>
      <c r="V2924" t="s">
        <v>5881</v>
      </c>
      <c r="X2924" t="s">
        <v>228</v>
      </c>
      <c r="Z2924" t="s">
        <v>229</v>
      </c>
      <c r="AA2924" t="s">
        <v>5882</v>
      </c>
      <c r="AG2924" t="s">
        <v>253</v>
      </c>
    </row>
    <row r="2925" spans="1:33">
      <c r="A2925" t="s">
        <v>5885</v>
      </c>
      <c r="B2925">
        <v>84998139</v>
      </c>
      <c r="C2925" t="s">
        <v>5883</v>
      </c>
      <c r="D2925" t="s">
        <v>5884</v>
      </c>
      <c r="E2925" t="s">
        <v>262</v>
      </c>
      <c r="F2925">
        <v>23</v>
      </c>
      <c r="G2925" t="s">
        <v>227</v>
      </c>
      <c r="H2925">
        <v>26286</v>
      </c>
      <c r="I2925" t="s">
        <v>5826</v>
      </c>
      <c r="J2925" t="s">
        <v>5827</v>
      </c>
      <c r="K2925" t="s">
        <v>5826</v>
      </c>
      <c r="L2925">
        <v>20020728</v>
      </c>
      <c r="M2925" t="s">
        <v>5885</v>
      </c>
      <c r="N2925">
        <v>230374</v>
      </c>
      <c r="O2925" t="s">
        <v>5856</v>
      </c>
      <c r="Q2925" t="s">
        <v>248</v>
      </c>
      <c r="S2925" t="s">
        <v>249</v>
      </c>
      <c r="T2925" t="s">
        <v>5886</v>
      </c>
      <c r="U2925" t="s">
        <v>227</v>
      </c>
      <c r="V2925" t="s">
        <v>5887</v>
      </c>
      <c r="X2925" t="s">
        <v>228</v>
      </c>
      <c r="Z2925" t="s">
        <v>229</v>
      </c>
      <c r="AG2925" t="s">
        <v>253</v>
      </c>
    </row>
    <row r="2926" spans="1:33">
      <c r="A2926" t="s">
        <v>5893</v>
      </c>
      <c r="B2926">
        <v>84924936</v>
      </c>
      <c r="C2926" t="s">
        <v>5888</v>
      </c>
      <c r="D2926" t="s">
        <v>5889</v>
      </c>
      <c r="E2926" t="s">
        <v>262</v>
      </c>
      <c r="F2926">
        <v>23</v>
      </c>
      <c r="G2926" t="s">
        <v>227</v>
      </c>
      <c r="H2926">
        <v>29249</v>
      </c>
      <c r="I2926" t="s">
        <v>5890</v>
      </c>
      <c r="J2926" t="s">
        <v>5891</v>
      </c>
      <c r="K2926" t="s">
        <v>5892</v>
      </c>
      <c r="L2926">
        <v>20020827</v>
      </c>
      <c r="M2926" t="s">
        <v>5893</v>
      </c>
      <c r="N2926">
        <v>230406</v>
      </c>
      <c r="Q2926" t="s">
        <v>248</v>
      </c>
      <c r="S2926" t="s">
        <v>249</v>
      </c>
      <c r="T2926" t="s">
        <v>3544</v>
      </c>
      <c r="U2926" t="s">
        <v>227</v>
      </c>
      <c r="V2926" t="s">
        <v>5894</v>
      </c>
      <c r="W2926" t="s">
        <v>5895</v>
      </c>
      <c r="X2926" t="s">
        <v>228</v>
      </c>
      <c r="Z2926" t="s">
        <v>229</v>
      </c>
      <c r="AG2926" t="s">
        <v>253</v>
      </c>
    </row>
    <row r="2927" spans="1:33">
      <c r="A2927" t="s">
        <v>5898</v>
      </c>
      <c r="B2927">
        <v>72752427</v>
      </c>
      <c r="C2927" t="s">
        <v>5896</v>
      </c>
      <c r="D2927" t="s">
        <v>5897</v>
      </c>
      <c r="E2927" t="s">
        <v>262</v>
      </c>
      <c r="F2927">
        <v>23</v>
      </c>
      <c r="G2927" t="s">
        <v>227</v>
      </c>
      <c r="H2927">
        <v>29249</v>
      </c>
      <c r="I2927" t="s">
        <v>5890</v>
      </c>
      <c r="J2927" t="s">
        <v>5891</v>
      </c>
      <c r="K2927" t="s">
        <v>5892</v>
      </c>
      <c r="L2927">
        <v>20020117</v>
      </c>
      <c r="M2927" t="s">
        <v>5898</v>
      </c>
      <c r="N2927">
        <v>230406</v>
      </c>
      <c r="Q2927" t="s">
        <v>248</v>
      </c>
      <c r="S2927" t="s">
        <v>249</v>
      </c>
      <c r="T2927" t="s">
        <v>3544</v>
      </c>
      <c r="U2927" t="s">
        <v>227</v>
      </c>
      <c r="V2927" t="s">
        <v>5899</v>
      </c>
      <c r="X2927" t="s">
        <v>228</v>
      </c>
      <c r="Z2927" t="s">
        <v>229</v>
      </c>
      <c r="AG2927" t="s">
        <v>253</v>
      </c>
    </row>
    <row r="2928" spans="1:33">
      <c r="A2928" t="s">
        <v>5902</v>
      </c>
      <c r="B2928">
        <v>72752528</v>
      </c>
      <c r="C2928" t="s">
        <v>5900</v>
      </c>
      <c r="D2928" t="s">
        <v>5901</v>
      </c>
      <c r="E2928" t="s">
        <v>262</v>
      </c>
      <c r="F2928">
        <v>23</v>
      </c>
      <c r="G2928" t="s">
        <v>227</v>
      </c>
      <c r="H2928">
        <v>29249</v>
      </c>
      <c r="I2928" t="s">
        <v>5890</v>
      </c>
      <c r="J2928" t="s">
        <v>5891</v>
      </c>
      <c r="K2928" t="s">
        <v>5892</v>
      </c>
      <c r="L2928">
        <v>20011104</v>
      </c>
      <c r="M2928" t="s">
        <v>5902</v>
      </c>
      <c r="N2928">
        <v>230406</v>
      </c>
      <c r="Q2928" t="s">
        <v>248</v>
      </c>
      <c r="S2928" t="s">
        <v>249</v>
      </c>
      <c r="T2928" t="s">
        <v>3544</v>
      </c>
      <c r="U2928" t="s">
        <v>227</v>
      </c>
      <c r="V2928" t="s">
        <v>5903</v>
      </c>
      <c r="X2928" t="s">
        <v>228</v>
      </c>
      <c r="Z2928" t="s">
        <v>229</v>
      </c>
      <c r="AG2928" t="s">
        <v>253</v>
      </c>
    </row>
    <row r="2929" spans="1:33">
      <c r="A2929" t="s">
        <v>5906</v>
      </c>
      <c r="B2929">
        <v>96695035</v>
      </c>
      <c r="C2929" t="s">
        <v>5904</v>
      </c>
      <c r="D2929" t="s">
        <v>5905</v>
      </c>
      <c r="E2929" t="s">
        <v>262</v>
      </c>
      <c r="F2929">
        <v>23</v>
      </c>
      <c r="G2929" t="s">
        <v>227</v>
      </c>
      <c r="H2929">
        <v>29249</v>
      </c>
      <c r="I2929" t="s">
        <v>5890</v>
      </c>
      <c r="J2929" t="s">
        <v>5891</v>
      </c>
      <c r="K2929" t="s">
        <v>5892</v>
      </c>
      <c r="L2929">
        <v>20030409</v>
      </c>
      <c r="M2929" t="s">
        <v>5906</v>
      </c>
      <c r="N2929">
        <v>230406</v>
      </c>
      <c r="Q2929" t="s">
        <v>248</v>
      </c>
      <c r="S2929" t="s">
        <v>249</v>
      </c>
      <c r="T2929" t="s">
        <v>3544</v>
      </c>
      <c r="U2929" t="s">
        <v>227</v>
      </c>
      <c r="V2929" t="s">
        <v>5907</v>
      </c>
      <c r="X2929" t="s">
        <v>228</v>
      </c>
      <c r="Z2929" t="s">
        <v>229</v>
      </c>
      <c r="AG2929" t="s">
        <v>253</v>
      </c>
    </row>
    <row r="2930" spans="1:33">
      <c r="A2930" t="s">
        <v>5910</v>
      </c>
      <c r="B2930">
        <v>84901426</v>
      </c>
      <c r="C2930" t="s">
        <v>5908</v>
      </c>
      <c r="D2930" t="s">
        <v>5909</v>
      </c>
      <c r="E2930" t="s">
        <v>262</v>
      </c>
      <c r="F2930">
        <v>23</v>
      </c>
      <c r="G2930" t="s">
        <v>227</v>
      </c>
      <c r="H2930">
        <v>29249</v>
      </c>
      <c r="I2930" t="s">
        <v>5890</v>
      </c>
      <c r="J2930" t="s">
        <v>5891</v>
      </c>
      <c r="K2930" t="s">
        <v>5892</v>
      </c>
      <c r="L2930">
        <v>20021207</v>
      </c>
      <c r="M2930" t="s">
        <v>5910</v>
      </c>
      <c r="N2930">
        <v>230406</v>
      </c>
      <c r="Q2930" t="s">
        <v>248</v>
      </c>
      <c r="S2930" t="s">
        <v>249</v>
      </c>
      <c r="T2930" t="s">
        <v>5911</v>
      </c>
      <c r="U2930" t="s">
        <v>227</v>
      </c>
      <c r="V2930" t="s">
        <v>5912</v>
      </c>
      <c r="X2930" t="s">
        <v>228</v>
      </c>
      <c r="Z2930" t="s">
        <v>229</v>
      </c>
      <c r="AG2930" t="s">
        <v>253</v>
      </c>
    </row>
    <row r="2931" spans="1:33">
      <c r="A2931" t="s">
        <v>5915</v>
      </c>
      <c r="B2931">
        <v>96695742</v>
      </c>
      <c r="C2931" t="s">
        <v>5913</v>
      </c>
      <c r="D2931" t="s">
        <v>5914</v>
      </c>
      <c r="E2931" t="s">
        <v>262</v>
      </c>
      <c r="F2931">
        <v>23</v>
      </c>
      <c r="G2931" t="s">
        <v>227</v>
      </c>
      <c r="H2931">
        <v>29249</v>
      </c>
      <c r="I2931" t="s">
        <v>5890</v>
      </c>
      <c r="J2931" t="s">
        <v>5891</v>
      </c>
      <c r="K2931" t="s">
        <v>5892</v>
      </c>
      <c r="L2931">
        <v>20030827</v>
      </c>
      <c r="M2931" t="s">
        <v>5915</v>
      </c>
      <c r="N2931">
        <v>230406</v>
      </c>
      <c r="Q2931" t="s">
        <v>248</v>
      </c>
      <c r="S2931" t="s">
        <v>249</v>
      </c>
      <c r="T2931" t="s">
        <v>1341</v>
      </c>
      <c r="U2931" t="s">
        <v>227</v>
      </c>
      <c r="V2931" t="s">
        <v>5916</v>
      </c>
      <c r="X2931" t="s">
        <v>228</v>
      </c>
      <c r="Z2931" t="s">
        <v>229</v>
      </c>
      <c r="AG2931" t="s">
        <v>253</v>
      </c>
    </row>
    <row r="2932" spans="1:33">
      <c r="A2932" t="s">
        <v>5919</v>
      </c>
      <c r="B2932">
        <v>72752225</v>
      </c>
      <c r="C2932" t="s">
        <v>5917</v>
      </c>
      <c r="D2932" t="s">
        <v>5918</v>
      </c>
      <c r="E2932" t="s">
        <v>262</v>
      </c>
      <c r="F2932">
        <v>23</v>
      </c>
      <c r="G2932" t="s">
        <v>227</v>
      </c>
      <c r="H2932">
        <v>29249</v>
      </c>
      <c r="I2932" t="s">
        <v>5890</v>
      </c>
      <c r="J2932" t="s">
        <v>5891</v>
      </c>
      <c r="K2932" t="s">
        <v>5892</v>
      </c>
      <c r="L2932">
        <v>20011206</v>
      </c>
      <c r="M2932" t="s">
        <v>5919</v>
      </c>
      <c r="N2932">
        <v>230406</v>
      </c>
      <c r="Q2932" t="s">
        <v>248</v>
      </c>
      <c r="S2932" t="s">
        <v>249</v>
      </c>
      <c r="T2932" t="s">
        <v>1341</v>
      </c>
      <c r="U2932" t="s">
        <v>227</v>
      </c>
      <c r="V2932" t="s">
        <v>5920</v>
      </c>
      <c r="X2932" t="s">
        <v>228</v>
      </c>
      <c r="Z2932" t="s">
        <v>229</v>
      </c>
      <c r="AG2932" t="s">
        <v>253</v>
      </c>
    </row>
    <row r="2933" spans="1:33">
      <c r="A2933" t="s">
        <v>5923</v>
      </c>
      <c r="B2933">
        <v>96695641</v>
      </c>
      <c r="C2933" t="s">
        <v>5921</v>
      </c>
      <c r="D2933" t="s">
        <v>5922</v>
      </c>
      <c r="E2933" t="s">
        <v>262</v>
      </c>
      <c r="F2933">
        <v>23</v>
      </c>
      <c r="G2933" t="s">
        <v>227</v>
      </c>
      <c r="H2933">
        <v>29249</v>
      </c>
      <c r="I2933" t="s">
        <v>5890</v>
      </c>
      <c r="J2933" t="s">
        <v>5891</v>
      </c>
      <c r="K2933" t="s">
        <v>5892</v>
      </c>
      <c r="L2933">
        <v>20030526</v>
      </c>
      <c r="M2933" t="s">
        <v>5923</v>
      </c>
      <c r="N2933">
        <v>230406</v>
      </c>
      <c r="Q2933" t="s">
        <v>248</v>
      </c>
      <c r="S2933" t="s">
        <v>249</v>
      </c>
      <c r="T2933" t="s">
        <v>1341</v>
      </c>
      <c r="U2933" t="s">
        <v>227</v>
      </c>
      <c r="V2933" t="s">
        <v>5924</v>
      </c>
      <c r="X2933" t="s">
        <v>228</v>
      </c>
      <c r="Z2933" t="s">
        <v>229</v>
      </c>
      <c r="AG2933" t="s">
        <v>253</v>
      </c>
    </row>
    <row r="2934" spans="1:33">
      <c r="A2934" t="s">
        <v>5927</v>
      </c>
      <c r="B2934">
        <v>84924532</v>
      </c>
      <c r="C2934" t="s">
        <v>5925</v>
      </c>
      <c r="D2934" t="s">
        <v>5926</v>
      </c>
      <c r="E2934" t="s">
        <v>262</v>
      </c>
      <c r="F2934">
        <v>23</v>
      </c>
      <c r="G2934" t="s">
        <v>227</v>
      </c>
      <c r="H2934">
        <v>29249</v>
      </c>
      <c r="I2934" t="s">
        <v>5890</v>
      </c>
      <c r="J2934" t="s">
        <v>5891</v>
      </c>
      <c r="K2934" t="s">
        <v>5892</v>
      </c>
      <c r="L2934">
        <v>20021108</v>
      </c>
      <c r="M2934" t="s">
        <v>5927</v>
      </c>
      <c r="N2934">
        <v>230406</v>
      </c>
      <c r="Q2934" t="s">
        <v>248</v>
      </c>
      <c r="S2934" t="s">
        <v>249</v>
      </c>
      <c r="T2934" t="s">
        <v>3212</v>
      </c>
      <c r="U2934" t="s">
        <v>227</v>
      </c>
      <c r="V2934" t="s">
        <v>5928</v>
      </c>
      <c r="X2934" t="s">
        <v>228</v>
      </c>
      <c r="Z2934" t="s">
        <v>229</v>
      </c>
      <c r="AG2934" t="s">
        <v>253</v>
      </c>
    </row>
    <row r="2935" spans="1:33">
      <c r="A2935" t="s">
        <v>5931</v>
      </c>
      <c r="B2935">
        <v>97678946</v>
      </c>
      <c r="C2935" t="s">
        <v>5929</v>
      </c>
      <c r="D2935" t="s">
        <v>5930</v>
      </c>
      <c r="E2935" t="s">
        <v>262</v>
      </c>
      <c r="F2935">
        <v>23</v>
      </c>
      <c r="G2935" t="s">
        <v>227</v>
      </c>
      <c r="H2935">
        <v>29249</v>
      </c>
      <c r="I2935" t="s">
        <v>5890</v>
      </c>
      <c r="J2935" t="s">
        <v>5891</v>
      </c>
      <c r="K2935" t="s">
        <v>5892</v>
      </c>
      <c r="L2935">
        <v>20030527</v>
      </c>
      <c r="M2935" t="s">
        <v>5931</v>
      </c>
      <c r="N2935">
        <v>230406</v>
      </c>
      <c r="Q2935" t="s">
        <v>248</v>
      </c>
      <c r="S2935" t="s">
        <v>249</v>
      </c>
      <c r="T2935" t="s">
        <v>1134</v>
      </c>
      <c r="U2935" t="s">
        <v>227</v>
      </c>
      <c r="V2935" t="s">
        <v>5932</v>
      </c>
      <c r="X2935" t="s">
        <v>228</v>
      </c>
      <c r="Z2935" t="s">
        <v>229</v>
      </c>
      <c r="AG2935" t="s">
        <v>253</v>
      </c>
    </row>
    <row r="2936" spans="1:33">
      <c r="A2936" t="s">
        <v>5935</v>
      </c>
      <c r="B2936">
        <v>84930428</v>
      </c>
      <c r="C2936" t="s">
        <v>5933</v>
      </c>
      <c r="D2936" t="s">
        <v>5934</v>
      </c>
      <c r="E2936" t="s">
        <v>242</v>
      </c>
      <c r="F2936">
        <v>23</v>
      </c>
      <c r="G2936" t="s">
        <v>227</v>
      </c>
      <c r="H2936">
        <v>29249</v>
      </c>
      <c r="I2936" t="s">
        <v>5890</v>
      </c>
      <c r="J2936" t="s">
        <v>5891</v>
      </c>
      <c r="K2936" t="s">
        <v>5892</v>
      </c>
      <c r="L2936">
        <v>20020619</v>
      </c>
      <c r="M2936" t="s">
        <v>5935</v>
      </c>
      <c r="N2936">
        <v>230406</v>
      </c>
      <c r="Q2936" t="s">
        <v>248</v>
      </c>
      <c r="S2936" t="s">
        <v>249</v>
      </c>
      <c r="T2936" t="s">
        <v>1341</v>
      </c>
      <c r="U2936" t="s">
        <v>227</v>
      </c>
      <c r="V2936" t="s">
        <v>5936</v>
      </c>
      <c r="X2936" t="s">
        <v>228</v>
      </c>
      <c r="Z2936" t="s">
        <v>229</v>
      </c>
      <c r="AG2936" t="s">
        <v>253</v>
      </c>
    </row>
    <row r="2937" spans="1:33">
      <c r="A2937" t="s">
        <v>5939</v>
      </c>
      <c r="B2937">
        <v>96695338</v>
      </c>
      <c r="C2937" t="s">
        <v>5937</v>
      </c>
      <c r="D2937" t="s">
        <v>5938</v>
      </c>
      <c r="E2937" t="s">
        <v>262</v>
      </c>
      <c r="F2937">
        <v>23</v>
      </c>
      <c r="G2937" t="s">
        <v>227</v>
      </c>
      <c r="H2937">
        <v>29249</v>
      </c>
      <c r="I2937" t="s">
        <v>5890</v>
      </c>
      <c r="J2937" t="s">
        <v>5891</v>
      </c>
      <c r="K2937" t="s">
        <v>5892</v>
      </c>
      <c r="L2937">
        <v>20040306</v>
      </c>
      <c r="M2937" t="s">
        <v>5939</v>
      </c>
      <c r="N2937">
        <v>230406</v>
      </c>
      <c r="Q2937" t="s">
        <v>248</v>
      </c>
      <c r="S2937" t="s">
        <v>249</v>
      </c>
      <c r="T2937" t="s">
        <v>3544</v>
      </c>
      <c r="U2937" t="s">
        <v>227</v>
      </c>
      <c r="V2937" t="s">
        <v>5940</v>
      </c>
      <c r="X2937" t="s">
        <v>228</v>
      </c>
      <c r="Z2937" t="s">
        <v>229</v>
      </c>
      <c r="AG2937" t="s">
        <v>253</v>
      </c>
    </row>
    <row r="2938" spans="1:33">
      <c r="A2938" t="s">
        <v>5943</v>
      </c>
      <c r="B2938">
        <v>96695439</v>
      </c>
      <c r="C2938" t="s">
        <v>5941</v>
      </c>
      <c r="D2938" t="s">
        <v>5942</v>
      </c>
      <c r="E2938" t="s">
        <v>262</v>
      </c>
      <c r="F2938">
        <v>23</v>
      </c>
      <c r="G2938" t="s">
        <v>227</v>
      </c>
      <c r="H2938">
        <v>29249</v>
      </c>
      <c r="I2938" t="s">
        <v>5890</v>
      </c>
      <c r="J2938" t="s">
        <v>5891</v>
      </c>
      <c r="K2938" t="s">
        <v>5892</v>
      </c>
      <c r="L2938">
        <v>20040322</v>
      </c>
      <c r="M2938" t="s">
        <v>5943</v>
      </c>
      <c r="N2938">
        <v>230406</v>
      </c>
      <c r="Q2938" t="s">
        <v>248</v>
      </c>
      <c r="S2938" t="s">
        <v>249</v>
      </c>
      <c r="T2938" t="s">
        <v>3544</v>
      </c>
      <c r="U2938" t="s">
        <v>227</v>
      </c>
      <c r="V2938" t="s">
        <v>5944</v>
      </c>
      <c r="X2938" t="s">
        <v>228</v>
      </c>
      <c r="Z2938" t="s">
        <v>229</v>
      </c>
      <c r="AG2938" t="s">
        <v>253</v>
      </c>
    </row>
    <row r="2939" spans="1:33">
      <c r="A2939" t="s">
        <v>5947</v>
      </c>
      <c r="B2939">
        <v>84924835</v>
      </c>
      <c r="C2939" t="s">
        <v>5945</v>
      </c>
      <c r="D2939" t="s">
        <v>5946</v>
      </c>
      <c r="E2939" t="s">
        <v>262</v>
      </c>
      <c r="F2939">
        <v>23</v>
      </c>
      <c r="G2939" t="s">
        <v>227</v>
      </c>
      <c r="H2939">
        <v>29249</v>
      </c>
      <c r="I2939" t="s">
        <v>5890</v>
      </c>
      <c r="J2939" t="s">
        <v>5891</v>
      </c>
      <c r="K2939" t="s">
        <v>5892</v>
      </c>
      <c r="L2939">
        <v>20020903</v>
      </c>
      <c r="M2939" t="s">
        <v>5947</v>
      </c>
      <c r="N2939">
        <v>230406</v>
      </c>
      <c r="Q2939" t="s">
        <v>248</v>
      </c>
      <c r="S2939" t="s">
        <v>249</v>
      </c>
      <c r="T2939" t="s">
        <v>5948</v>
      </c>
      <c r="U2939" t="s">
        <v>227</v>
      </c>
      <c r="V2939" t="s">
        <v>5949</v>
      </c>
      <c r="X2939" t="s">
        <v>228</v>
      </c>
      <c r="Z2939" t="s">
        <v>229</v>
      </c>
      <c r="AG2939" t="s">
        <v>253</v>
      </c>
    </row>
    <row r="2940" spans="1:33">
      <c r="A2940" t="s">
        <v>5952</v>
      </c>
      <c r="B2940">
        <v>84924734</v>
      </c>
      <c r="C2940" t="s">
        <v>5950</v>
      </c>
      <c r="D2940" t="s">
        <v>5951</v>
      </c>
      <c r="E2940" t="s">
        <v>262</v>
      </c>
      <c r="F2940">
        <v>23</v>
      </c>
      <c r="G2940" t="s">
        <v>227</v>
      </c>
      <c r="H2940">
        <v>29249</v>
      </c>
      <c r="I2940" t="s">
        <v>5890</v>
      </c>
      <c r="J2940" t="s">
        <v>5891</v>
      </c>
      <c r="K2940" t="s">
        <v>5892</v>
      </c>
      <c r="L2940">
        <v>20020410</v>
      </c>
      <c r="M2940" t="s">
        <v>5952</v>
      </c>
      <c r="N2940">
        <v>230406</v>
      </c>
      <c r="Q2940" t="s">
        <v>248</v>
      </c>
      <c r="S2940" t="s">
        <v>249</v>
      </c>
      <c r="T2940" t="s">
        <v>1341</v>
      </c>
      <c r="U2940" t="s">
        <v>227</v>
      </c>
      <c r="V2940" t="s">
        <v>5953</v>
      </c>
      <c r="X2940" t="s">
        <v>228</v>
      </c>
      <c r="Z2940" t="s">
        <v>229</v>
      </c>
      <c r="AG2940" t="s">
        <v>253</v>
      </c>
    </row>
    <row r="2941" spans="1:33">
      <c r="A2941" t="s">
        <v>5956</v>
      </c>
      <c r="B2941">
        <v>96695540</v>
      </c>
      <c r="C2941" t="s">
        <v>5954</v>
      </c>
      <c r="D2941" t="s">
        <v>5955</v>
      </c>
      <c r="E2941" t="s">
        <v>262</v>
      </c>
      <c r="F2941">
        <v>23</v>
      </c>
      <c r="G2941" t="s">
        <v>227</v>
      </c>
      <c r="H2941">
        <v>29249</v>
      </c>
      <c r="I2941" t="s">
        <v>5890</v>
      </c>
      <c r="J2941" t="s">
        <v>5891</v>
      </c>
      <c r="K2941" t="s">
        <v>5892</v>
      </c>
      <c r="L2941">
        <v>20031121</v>
      </c>
      <c r="M2941" t="s">
        <v>5956</v>
      </c>
      <c r="N2941">
        <v>230406</v>
      </c>
      <c r="Q2941" t="s">
        <v>248</v>
      </c>
      <c r="S2941" t="s">
        <v>249</v>
      </c>
      <c r="T2941" t="s">
        <v>1341</v>
      </c>
      <c r="U2941" t="s">
        <v>227</v>
      </c>
      <c r="V2941" t="s">
        <v>5957</v>
      </c>
      <c r="X2941" t="s">
        <v>228</v>
      </c>
      <c r="Z2941" t="s">
        <v>229</v>
      </c>
      <c r="AG2941" t="s">
        <v>253</v>
      </c>
    </row>
    <row r="2942" spans="1:33">
      <c r="A2942" t="s">
        <v>5960</v>
      </c>
      <c r="B2942">
        <v>72752831</v>
      </c>
      <c r="C2942" t="s">
        <v>5958</v>
      </c>
      <c r="D2942" t="s">
        <v>5959</v>
      </c>
      <c r="E2942" t="s">
        <v>262</v>
      </c>
      <c r="F2942">
        <v>23</v>
      </c>
      <c r="G2942" t="s">
        <v>227</v>
      </c>
      <c r="H2942">
        <v>29249</v>
      </c>
      <c r="I2942" t="s">
        <v>5890</v>
      </c>
      <c r="J2942" t="s">
        <v>5891</v>
      </c>
      <c r="K2942" t="s">
        <v>5892</v>
      </c>
      <c r="L2942">
        <v>20010412</v>
      </c>
      <c r="M2942" t="s">
        <v>5960</v>
      </c>
      <c r="N2942">
        <v>230406</v>
      </c>
      <c r="Q2942" t="s">
        <v>248</v>
      </c>
      <c r="S2942" t="s">
        <v>249</v>
      </c>
      <c r="T2942" t="s">
        <v>3544</v>
      </c>
      <c r="U2942" t="s">
        <v>227</v>
      </c>
      <c r="V2942" t="s">
        <v>5961</v>
      </c>
      <c r="X2942" t="s">
        <v>228</v>
      </c>
      <c r="Z2942" t="s">
        <v>229</v>
      </c>
      <c r="AG2942" t="s">
        <v>253</v>
      </c>
    </row>
    <row r="2943" spans="1:33">
      <c r="A2943" t="s">
        <v>5964</v>
      </c>
      <c r="B2943">
        <v>72752629</v>
      </c>
      <c r="C2943" t="s">
        <v>5962</v>
      </c>
      <c r="D2943" t="s">
        <v>5963</v>
      </c>
      <c r="E2943" t="s">
        <v>262</v>
      </c>
      <c r="F2943">
        <v>23</v>
      </c>
      <c r="G2943" t="s">
        <v>227</v>
      </c>
      <c r="H2943">
        <v>29249</v>
      </c>
      <c r="I2943" t="s">
        <v>5890</v>
      </c>
      <c r="J2943" t="s">
        <v>5891</v>
      </c>
      <c r="K2943" t="s">
        <v>5892</v>
      </c>
      <c r="L2943">
        <v>20010831</v>
      </c>
      <c r="M2943" t="s">
        <v>5964</v>
      </c>
      <c r="N2943">
        <v>230406</v>
      </c>
      <c r="Q2943" t="s">
        <v>248</v>
      </c>
      <c r="S2943" t="s">
        <v>249</v>
      </c>
      <c r="T2943" t="s">
        <v>5965</v>
      </c>
      <c r="U2943" t="s">
        <v>227</v>
      </c>
      <c r="V2943" t="s">
        <v>5966</v>
      </c>
      <c r="W2943" t="s">
        <v>5967</v>
      </c>
      <c r="X2943" t="s">
        <v>228</v>
      </c>
      <c r="Z2943" t="s">
        <v>229</v>
      </c>
      <c r="AG2943" t="s">
        <v>253</v>
      </c>
    </row>
    <row r="2944" spans="1:33">
      <c r="A2944" t="s">
        <v>18385</v>
      </c>
      <c r="B2944">
        <v>85289234</v>
      </c>
      <c r="C2944" t="s">
        <v>5968</v>
      </c>
      <c r="D2944" t="s">
        <v>5969</v>
      </c>
      <c r="E2944" t="s">
        <v>242</v>
      </c>
      <c r="F2944">
        <v>23</v>
      </c>
      <c r="G2944" t="s">
        <v>227</v>
      </c>
      <c r="H2944">
        <v>30307</v>
      </c>
      <c r="I2944" t="s">
        <v>5970</v>
      </c>
      <c r="J2944" t="s">
        <v>5971</v>
      </c>
      <c r="K2944" t="s">
        <v>5972</v>
      </c>
      <c r="L2944">
        <v>20011003</v>
      </c>
      <c r="M2944" t="s">
        <v>18385</v>
      </c>
      <c r="N2944">
        <v>230432</v>
      </c>
      <c r="Q2944" t="s">
        <v>248</v>
      </c>
      <c r="S2944" t="s">
        <v>249</v>
      </c>
      <c r="T2944" t="s">
        <v>5973</v>
      </c>
      <c r="U2944" t="s">
        <v>227</v>
      </c>
      <c r="V2944" t="s">
        <v>5974</v>
      </c>
      <c r="X2944" t="s">
        <v>228</v>
      </c>
      <c r="Z2944" t="s">
        <v>229</v>
      </c>
      <c r="AG2944" t="s">
        <v>253</v>
      </c>
    </row>
    <row r="2945" spans="1:35">
      <c r="B2945">
        <v>105964631</v>
      </c>
      <c r="C2945" t="s">
        <v>18386</v>
      </c>
      <c r="D2945" t="s">
        <v>18387</v>
      </c>
      <c r="E2945" t="s">
        <v>242</v>
      </c>
      <c r="F2945">
        <v>23</v>
      </c>
      <c r="G2945" t="s">
        <v>227</v>
      </c>
      <c r="H2945">
        <v>30307</v>
      </c>
      <c r="I2945" t="s">
        <v>5970</v>
      </c>
      <c r="J2945" t="s">
        <v>5971</v>
      </c>
      <c r="K2945" t="s">
        <v>5972</v>
      </c>
      <c r="L2945">
        <v>20030122</v>
      </c>
      <c r="N2945">
        <v>230432</v>
      </c>
      <c r="Q2945" t="s">
        <v>248</v>
      </c>
      <c r="S2945" t="s">
        <v>249</v>
      </c>
      <c r="T2945" t="s">
        <v>2874</v>
      </c>
      <c r="U2945" t="s">
        <v>227</v>
      </c>
      <c r="V2945" t="s">
        <v>5986</v>
      </c>
      <c r="X2945" t="s">
        <v>228</v>
      </c>
      <c r="Z2945" t="s">
        <v>229</v>
      </c>
      <c r="AG2945" t="s">
        <v>253</v>
      </c>
    </row>
    <row r="2946" spans="1:35">
      <c r="A2946" t="s">
        <v>18388</v>
      </c>
      <c r="B2946">
        <v>95881031</v>
      </c>
      <c r="C2946" t="s">
        <v>5975</v>
      </c>
      <c r="D2946" t="s">
        <v>5976</v>
      </c>
      <c r="E2946" t="s">
        <v>242</v>
      </c>
      <c r="F2946">
        <v>23</v>
      </c>
      <c r="G2946" t="s">
        <v>227</v>
      </c>
      <c r="H2946">
        <v>30307</v>
      </c>
      <c r="I2946" t="s">
        <v>5970</v>
      </c>
      <c r="J2946" t="s">
        <v>5971</v>
      </c>
      <c r="K2946" t="s">
        <v>5972</v>
      </c>
      <c r="L2946">
        <v>20020520</v>
      </c>
      <c r="M2946" t="s">
        <v>18388</v>
      </c>
      <c r="N2946">
        <v>230432</v>
      </c>
      <c r="Q2946" t="s">
        <v>248</v>
      </c>
      <c r="S2946" t="s">
        <v>249</v>
      </c>
      <c r="T2946" t="s">
        <v>5977</v>
      </c>
      <c r="U2946" t="s">
        <v>227</v>
      </c>
      <c r="V2946" t="s">
        <v>5978</v>
      </c>
      <c r="X2946" t="s">
        <v>228</v>
      </c>
      <c r="Z2946" t="s">
        <v>229</v>
      </c>
      <c r="AG2946" t="s">
        <v>253</v>
      </c>
    </row>
    <row r="2947" spans="1:35">
      <c r="A2947" t="s">
        <v>18389</v>
      </c>
      <c r="B2947">
        <v>95880636</v>
      </c>
      <c r="C2947" t="s">
        <v>5979</v>
      </c>
      <c r="D2947" t="s">
        <v>5980</v>
      </c>
      <c r="E2947" t="s">
        <v>242</v>
      </c>
      <c r="F2947">
        <v>23</v>
      </c>
      <c r="G2947" t="s">
        <v>227</v>
      </c>
      <c r="H2947">
        <v>30307</v>
      </c>
      <c r="I2947" t="s">
        <v>5970</v>
      </c>
      <c r="J2947" t="s">
        <v>5971</v>
      </c>
      <c r="K2947" t="s">
        <v>5972</v>
      </c>
      <c r="L2947">
        <v>20020515</v>
      </c>
      <c r="M2947" t="s">
        <v>18389</v>
      </c>
      <c r="N2947">
        <v>230432</v>
      </c>
      <c r="Q2947" t="s">
        <v>248</v>
      </c>
      <c r="S2947" t="s">
        <v>249</v>
      </c>
      <c r="T2947" t="s">
        <v>2874</v>
      </c>
      <c r="U2947" t="s">
        <v>227</v>
      </c>
      <c r="V2947" t="s">
        <v>5981</v>
      </c>
      <c r="X2947" t="s">
        <v>228</v>
      </c>
      <c r="Z2947" t="s">
        <v>229</v>
      </c>
      <c r="AG2947" t="s">
        <v>253</v>
      </c>
    </row>
    <row r="2948" spans="1:35">
      <c r="A2948" t="s">
        <v>18390</v>
      </c>
      <c r="B2948">
        <v>85289133</v>
      </c>
      <c r="C2948" t="s">
        <v>5982</v>
      </c>
      <c r="D2948" t="s">
        <v>5983</v>
      </c>
      <c r="E2948" t="s">
        <v>242</v>
      </c>
      <c r="F2948">
        <v>23</v>
      </c>
      <c r="G2948" t="s">
        <v>227</v>
      </c>
      <c r="H2948">
        <v>30307</v>
      </c>
      <c r="I2948" t="s">
        <v>5970</v>
      </c>
      <c r="J2948" t="s">
        <v>5971</v>
      </c>
      <c r="K2948" t="s">
        <v>5972</v>
      </c>
      <c r="L2948">
        <v>20010824</v>
      </c>
      <c r="M2948" t="s">
        <v>18390</v>
      </c>
      <c r="N2948">
        <v>230432</v>
      </c>
      <c r="Q2948" t="s">
        <v>248</v>
      </c>
      <c r="S2948" t="s">
        <v>249</v>
      </c>
      <c r="T2948" t="s">
        <v>5973</v>
      </c>
      <c r="U2948" t="s">
        <v>227</v>
      </c>
      <c r="V2948" t="s">
        <v>5974</v>
      </c>
      <c r="X2948" t="s">
        <v>228</v>
      </c>
      <c r="Z2948" t="s">
        <v>229</v>
      </c>
      <c r="AG2948" t="s">
        <v>253</v>
      </c>
    </row>
    <row r="2949" spans="1:35">
      <c r="A2949" t="s">
        <v>18391</v>
      </c>
      <c r="B2949">
        <v>85289335</v>
      </c>
      <c r="C2949" t="s">
        <v>5984</v>
      </c>
      <c r="D2949" t="s">
        <v>5985</v>
      </c>
      <c r="E2949" t="s">
        <v>242</v>
      </c>
      <c r="F2949">
        <v>23</v>
      </c>
      <c r="G2949" t="s">
        <v>227</v>
      </c>
      <c r="H2949">
        <v>30307</v>
      </c>
      <c r="I2949" t="s">
        <v>5970</v>
      </c>
      <c r="J2949" t="s">
        <v>5971</v>
      </c>
      <c r="K2949" t="s">
        <v>5972</v>
      </c>
      <c r="L2949">
        <v>20020223</v>
      </c>
      <c r="M2949" t="s">
        <v>18391</v>
      </c>
      <c r="N2949">
        <v>230432</v>
      </c>
      <c r="Q2949" t="s">
        <v>248</v>
      </c>
      <c r="S2949" t="s">
        <v>249</v>
      </c>
      <c r="T2949" t="s">
        <v>2874</v>
      </c>
      <c r="U2949" t="s">
        <v>227</v>
      </c>
      <c r="V2949" t="s">
        <v>5986</v>
      </c>
      <c r="X2949" t="s">
        <v>228</v>
      </c>
      <c r="Z2949" t="s">
        <v>229</v>
      </c>
      <c r="AG2949" t="s">
        <v>253</v>
      </c>
    </row>
    <row r="2950" spans="1:35">
      <c r="A2950" t="s">
        <v>18392</v>
      </c>
      <c r="B2950">
        <v>85289436</v>
      </c>
      <c r="C2950" t="s">
        <v>5987</v>
      </c>
      <c r="D2950" t="s">
        <v>5988</v>
      </c>
      <c r="E2950" t="s">
        <v>242</v>
      </c>
      <c r="F2950">
        <v>23</v>
      </c>
      <c r="G2950" t="s">
        <v>227</v>
      </c>
      <c r="H2950">
        <v>30307</v>
      </c>
      <c r="I2950" t="s">
        <v>5970</v>
      </c>
      <c r="J2950" t="s">
        <v>5971</v>
      </c>
      <c r="K2950" t="s">
        <v>5972</v>
      </c>
      <c r="L2950">
        <v>20020223</v>
      </c>
      <c r="M2950" t="s">
        <v>18392</v>
      </c>
      <c r="N2950">
        <v>230432</v>
      </c>
      <c r="Q2950" t="s">
        <v>248</v>
      </c>
      <c r="S2950" t="s">
        <v>249</v>
      </c>
      <c r="T2950" t="s">
        <v>2874</v>
      </c>
      <c r="U2950" t="s">
        <v>227</v>
      </c>
      <c r="V2950" t="s">
        <v>5986</v>
      </c>
      <c r="X2950" t="s">
        <v>228</v>
      </c>
      <c r="Z2950" t="s">
        <v>229</v>
      </c>
      <c r="AG2950" t="s">
        <v>253</v>
      </c>
    </row>
    <row r="2951" spans="1:35">
      <c r="A2951" t="s">
        <v>18393</v>
      </c>
      <c r="B2951">
        <v>85291025</v>
      </c>
      <c r="C2951" t="s">
        <v>5989</v>
      </c>
      <c r="D2951" t="s">
        <v>5990</v>
      </c>
      <c r="E2951" t="s">
        <v>242</v>
      </c>
      <c r="F2951">
        <v>23</v>
      </c>
      <c r="G2951" t="s">
        <v>227</v>
      </c>
      <c r="H2951">
        <v>30307</v>
      </c>
      <c r="I2951" t="s">
        <v>5970</v>
      </c>
      <c r="J2951" t="s">
        <v>5971</v>
      </c>
      <c r="K2951" t="s">
        <v>5972</v>
      </c>
      <c r="L2951">
        <v>20020917</v>
      </c>
      <c r="M2951" t="s">
        <v>18393</v>
      </c>
      <c r="N2951">
        <v>230432</v>
      </c>
      <c r="Q2951" t="s">
        <v>248</v>
      </c>
      <c r="S2951" t="s">
        <v>249</v>
      </c>
      <c r="T2951" t="s">
        <v>3164</v>
      </c>
      <c r="U2951" t="s">
        <v>227</v>
      </c>
      <c r="V2951" t="s">
        <v>5991</v>
      </c>
      <c r="X2951" t="s">
        <v>228</v>
      </c>
      <c r="Z2951" t="s">
        <v>229</v>
      </c>
      <c r="AG2951" t="s">
        <v>253</v>
      </c>
    </row>
    <row r="2952" spans="1:35">
      <c r="A2952" t="s">
        <v>18394</v>
      </c>
      <c r="B2952">
        <v>85289537</v>
      </c>
      <c r="C2952" t="s">
        <v>5992</v>
      </c>
      <c r="D2952" t="s">
        <v>5993</v>
      </c>
      <c r="E2952" t="s">
        <v>262</v>
      </c>
      <c r="F2952">
        <v>23</v>
      </c>
      <c r="G2952" t="s">
        <v>227</v>
      </c>
      <c r="H2952">
        <v>30307</v>
      </c>
      <c r="I2952" t="s">
        <v>5970</v>
      </c>
      <c r="J2952" t="s">
        <v>5971</v>
      </c>
      <c r="K2952" t="s">
        <v>5972</v>
      </c>
      <c r="L2952">
        <v>20020224</v>
      </c>
      <c r="M2952" t="s">
        <v>18394</v>
      </c>
      <c r="N2952">
        <v>230432</v>
      </c>
      <c r="Q2952" t="s">
        <v>248</v>
      </c>
      <c r="S2952" t="s">
        <v>249</v>
      </c>
      <c r="T2952" t="s">
        <v>5994</v>
      </c>
      <c r="U2952" t="s">
        <v>227</v>
      </c>
      <c r="V2952" t="s">
        <v>5995</v>
      </c>
      <c r="X2952" t="s">
        <v>228</v>
      </c>
      <c r="Z2952" t="s">
        <v>229</v>
      </c>
      <c r="AG2952" t="s">
        <v>253</v>
      </c>
    </row>
    <row r="2953" spans="1:35">
      <c r="B2953">
        <v>105964429</v>
      </c>
      <c r="C2953" t="s">
        <v>18395</v>
      </c>
      <c r="D2953" t="s">
        <v>18396</v>
      </c>
      <c r="E2953" t="s">
        <v>242</v>
      </c>
      <c r="F2953">
        <v>23</v>
      </c>
      <c r="G2953" t="s">
        <v>227</v>
      </c>
      <c r="H2953">
        <v>30307</v>
      </c>
      <c r="I2953" t="s">
        <v>5970</v>
      </c>
      <c r="J2953" t="s">
        <v>5971</v>
      </c>
      <c r="K2953" t="s">
        <v>5972</v>
      </c>
      <c r="L2953">
        <v>20030625</v>
      </c>
      <c r="N2953">
        <v>230432</v>
      </c>
      <c r="Q2953" t="s">
        <v>248</v>
      </c>
      <c r="S2953" t="s">
        <v>249</v>
      </c>
      <c r="T2953" t="s">
        <v>2874</v>
      </c>
      <c r="U2953" t="s">
        <v>227</v>
      </c>
      <c r="V2953" t="s">
        <v>5986</v>
      </c>
      <c r="X2953" t="s">
        <v>228</v>
      </c>
      <c r="Z2953" t="s">
        <v>229</v>
      </c>
      <c r="AG2953" t="s">
        <v>253</v>
      </c>
    </row>
    <row r="2954" spans="1:35">
      <c r="B2954">
        <v>105964530</v>
      </c>
      <c r="C2954" t="s">
        <v>18397</v>
      </c>
      <c r="D2954" t="s">
        <v>18398</v>
      </c>
      <c r="E2954" t="s">
        <v>242</v>
      </c>
      <c r="F2954">
        <v>23</v>
      </c>
      <c r="G2954" t="s">
        <v>227</v>
      </c>
      <c r="H2954">
        <v>30307</v>
      </c>
      <c r="I2954" t="s">
        <v>5970</v>
      </c>
      <c r="J2954" t="s">
        <v>5971</v>
      </c>
      <c r="K2954" t="s">
        <v>5972</v>
      </c>
      <c r="L2954">
        <v>20030825</v>
      </c>
      <c r="N2954">
        <v>230432</v>
      </c>
      <c r="Q2954" t="s">
        <v>248</v>
      </c>
      <c r="S2954" t="s">
        <v>249</v>
      </c>
      <c r="T2954" t="s">
        <v>18399</v>
      </c>
      <c r="U2954" t="s">
        <v>227</v>
      </c>
      <c r="V2954" t="s">
        <v>18400</v>
      </c>
      <c r="X2954" t="s">
        <v>228</v>
      </c>
      <c r="Z2954" t="s">
        <v>229</v>
      </c>
      <c r="AG2954" t="s">
        <v>253</v>
      </c>
    </row>
    <row r="2955" spans="1:35">
      <c r="A2955" t="s">
        <v>6001</v>
      </c>
      <c r="B2955">
        <v>58386434</v>
      </c>
      <c r="C2955" t="s">
        <v>5996</v>
      </c>
      <c r="D2955" t="s">
        <v>5997</v>
      </c>
      <c r="E2955" t="s">
        <v>242</v>
      </c>
      <c r="F2955">
        <v>23</v>
      </c>
      <c r="G2955" t="s">
        <v>227</v>
      </c>
      <c r="H2955">
        <v>27715</v>
      </c>
      <c r="I2955" t="s">
        <v>5998</v>
      </c>
      <c r="J2955" t="s">
        <v>5999</v>
      </c>
      <c r="K2955" t="s">
        <v>6000</v>
      </c>
      <c r="L2955">
        <v>19720608</v>
      </c>
      <c r="M2955" t="s">
        <v>6001</v>
      </c>
      <c r="N2955">
        <v>230388</v>
      </c>
      <c r="Q2955" t="s">
        <v>248</v>
      </c>
      <c r="S2955" t="s">
        <v>249</v>
      </c>
      <c r="T2955" t="s">
        <v>6002</v>
      </c>
      <c r="U2955" t="s">
        <v>227</v>
      </c>
      <c r="V2955" t="s">
        <v>6003</v>
      </c>
      <c r="W2955" t="s">
        <v>6004</v>
      </c>
      <c r="X2955" t="s">
        <v>228</v>
      </c>
      <c r="Z2955" t="s">
        <v>229</v>
      </c>
      <c r="AA2955" t="s">
        <v>6005</v>
      </c>
      <c r="AB2955" t="s">
        <v>1084</v>
      </c>
      <c r="AD2955" t="s">
        <v>1082</v>
      </c>
      <c r="AF2955" t="s">
        <v>6006</v>
      </c>
      <c r="AG2955" t="s">
        <v>6007</v>
      </c>
      <c r="AH2955" t="s">
        <v>6008</v>
      </c>
      <c r="AI2955" t="s">
        <v>6009</v>
      </c>
    </row>
    <row r="2956" spans="1:35">
      <c r="A2956" t="s">
        <v>6012</v>
      </c>
      <c r="B2956">
        <v>48738232</v>
      </c>
      <c r="C2956" t="s">
        <v>6010</v>
      </c>
      <c r="D2956" t="s">
        <v>6011</v>
      </c>
      <c r="E2956" t="s">
        <v>242</v>
      </c>
      <c r="F2956">
        <v>23</v>
      </c>
      <c r="G2956" t="s">
        <v>227</v>
      </c>
      <c r="H2956">
        <v>27715</v>
      </c>
      <c r="I2956" t="s">
        <v>5998</v>
      </c>
      <c r="J2956" t="s">
        <v>5999</v>
      </c>
      <c r="K2956" t="s">
        <v>6000</v>
      </c>
      <c r="L2956">
        <v>19710824</v>
      </c>
      <c r="M2956" t="s">
        <v>6012</v>
      </c>
      <c r="N2956">
        <v>230388</v>
      </c>
      <c r="Q2956" t="s">
        <v>248</v>
      </c>
      <c r="S2956" t="s">
        <v>249</v>
      </c>
      <c r="T2956" t="s">
        <v>2284</v>
      </c>
      <c r="U2956" t="s">
        <v>227</v>
      </c>
      <c r="V2956" t="s">
        <v>6013</v>
      </c>
      <c r="W2956" t="s">
        <v>6014</v>
      </c>
      <c r="X2956" t="s">
        <v>228</v>
      </c>
      <c r="Z2956" t="s">
        <v>229</v>
      </c>
      <c r="AA2956" t="s">
        <v>6015</v>
      </c>
      <c r="AB2956" t="s">
        <v>227</v>
      </c>
      <c r="AD2956" t="s">
        <v>227</v>
      </c>
      <c r="AF2956" t="s">
        <v>6016</v>
      </c>
      <c r="AG2956" t="s">
        <v>6017</v>
      </c>
      <c r="AH2956" t="s">
        <v>6018</v>
      </c>
      <c r="AI2956">
        <v>592257676</v>
      </c>
    </row>
    <row r="2957" spans="1:35">
      <c r="A2957" t="s">
        <v>6021</v>
      </c>
      <c r="B2957">
        <v>97607029</v>
      </c>
      <c r="C2957" t="s">
        <v>6019</v>
      </c>
      <c r="D2957" t="s">
        <v>6020</v>
      </c>
      <c r="E2957" t="s">
        <v>242</v>
      </c>
      <c r="F2957">
        <v>23</v>
      </c>
      <c r="G2957" t="s">
        <v>227</v>
      </c>
      <c r="H2957">
        <v>27715</v>
      </c>
      <c r="I2957" t="s">
        <v>5998</v>
      </c>
      <c r="J2957" t="s">
        <v>5999</v>
      </c>
      <c r="K2957" t="s">
        <v>6000</v>
      </c>
      <c r="L2957">
        <v>19900101</v>
      </c>
      <c r="M2957" t="s">
        <v>6021</v>
      </c>
      <c r="N2957">
        <v>230388</v>
      </c>
      <c r="Q2957" t="s">
        <v>248</v>
      </c>
      <c r="S2957" t="s">
        <v>249</v>
      </c>
      <c r="T2957" t="s">
        <v>6022</v>
      </c>
      <c r="U2957" t="s">
        <v>265</v>
      </c>
      <c r="V2957" t="s">
        <v>6023</v>
      </c>
      <c r="X2957" t="s">
        <v>228</v>
      </c>
      <c r="Z2957" t="s">
        <v>229</v>
      </c>
      <c r="AA2957">
        <v>9047946885</v>
      </c>
      <c r="AB2957" t="s">
        <v>265</v>
      </c>
      <c r="AD2957" t="s">
        <v>265</v>
      </c>
      <c r="AF2957" t="s">
        <v>6024</v>
      </c>
      <c r="AG2957" t="s">
        <v>6025</v>
      </c>
      <c r="AH2957" t="s">
        <v>6026</v>
      </c>
    </row>
    <row r="2958" spans="1:35">
      <c r="A2958" t="s">
        <v>6029</v>
      </c>
      <c r="B2958">
        <v>58385837</v>
      </c>
      <c r="C2958" t="s">
        <v>6027</v>
      </c>
      <c r="D2958" t="s">
        <v>6028</v>
      </c>
      <c r="E2958" t="s">
        <v>242</v>
      </c>
      <c r="F2958">
        <v>23</v>
      </c>
      <c r="G2958" t="s">
        <v>227</v>
      </c>
      <c r="H2958">
        <v>27715</v>
      </c>
      <c r="I2958" t="s">
        <v>5998</v>
      </c>
      <c r="J2958" t="s">
        <v>5999</v>
      </c>
      <c r="K2958" t="s">
        <v>6000</v>
      </c>
      <c r="L2958">
        <v>19690630</v>
      </c>
      <c r="M2958" t="s">
        <v>6029</v>
      </c>
      <c r="N2958">
        <v>230388</v>
      </c>
      <c r="Q2958" t="s">
        <v>248</v>
      </c>
      <c r="S2958" t="s">
        <v>249</v>
      </c>
      <c r="T2958" t="s">
        <v>6030</v>
      </c>
      <c r="U2958" t="s">
        <v>227</v>
      </c>
      <c r="V2958" t="s">
        <v>6031</v>
      </c>
      <c r="W2958" t="s">
        <v>6032</v>
      </c>
      <c r="X2958" t="s">
        <v>228</v>
      </c>
      <c r="Z2958" t="s">
        <v>229</v>
      </c>
      <c r="AA2958" t="s">
        <v>6033</v>
      </c>
      <c r="AB2958" t="s">
        <v>1073</v>
      </c>
      <c r="AD2958" t="s">
        <v>1073</v>
      </c>
      <c r="AF2958" t="s">
        <v>6034</v>
      </c>
      <c r="AG2958" t="s">
        <v>1775</v>
      </c>
      <c r="AH2958" t="s">
        <v>6035</v>
      </c>
      <c r="AI2958" t="s">
        <v>6036</v>
      </c>
    </row>
    <row r="2959" spans="1:35">
      <c r="A2959" t="s">
        <v>6039</v>
      </c>
      <c r="B2959">
        <v>74201216</v>
      </c>
      <c r="C2959" t="s">
        <v>6037</v>
      </c>
      <c r="D2959" t="s">
        <v>6038</v>
      </c>
      <c r="E2959" t="s">
        <v>242</v>
      </c>
      <c r="F2959">
        <v>23</v>
      </c>
      <c r="G2959" t="s">
        <v>227</v>
      </c>
      <c r="H2959">
        <v>27715</v>
      </c>
      <c r="I2959" t="s">
        <v>5998</v>
      </c>
      <c r="J2959" t="s">
        <v>5999</v>
      </c>
      <c r="K2959" t="s">
        <v>6000</v>
      </c>
      <c r="L2959">
        <v>19690530</v>
      </c>
      <c r="M2959" t="s">
        <v>6039</v>
      </c>
      <c r="N2959">
        <v>230388</v>
      </c>
      <c r="Q2959" t="s">
        <v>248</v>
      </c>
      <c r="S2959" t="s">
        <v>249</v>
      </c>
      <c r="T2959" t="s">
        <v>2057</v>
      </c>
      <c r="U2959" t="s">
        <v>227</v>
      </c>
      <c r="V2959" t="s">
        <v>6040</v>
      </c>
      <c r="X2959" t="s">
        <v>228</v>
      </c>
      <c r="Z2959" t="s">
        <v>229</v>
      </c>
      <c r="AG2959" t="s">
        <v>253</v>
      </c>
    </row>
    <row r="2960" spans="1:35">
      <c r="A2960" t="s">
        <v>6043</v>
      </c>
      <c r="B2960">
        <v>37497131</v>
      </c>
      <c r="C2960" t="s">
        <v>6041</v>
      </c>
      <c r="D2960" t="s">
        <v>6042</v>
      </c>
      <c r="E2960" t="s">
        <v>242</v>
      </c>
      <c r="F2960">
        <v>23</v>
      </c>
      <c r="G2960" t="s">
        <v>227</v>
      </c>
      <c r="H2960">
        <v>27715</v>
      </c>
      <c r="I2960" t="s">
        <v>5998</v>
      </c>
      <c r="J2960" t="s">
        <v>5999</v>
      </c>
      <c r="K2960" t="s">
        <v>6000</v>
      </c>
      <c r="L2960">
        <v>19640310</v>
      </c>
      <c r="M2960" t="s">
        <v>6043</v>
      </c>
      <c r="N2960">
        <v>230388</v>
      </c>
      <c r="Q2960" t="s">
        <v>248</v>
      </c>
      <c r="S2960" t="s">
        <v>249</v>
      </c>
      <c r="T2960" t="s">
        <v>2057</v>
      </c>
      <c r="U2960" t="s">
        <v>227</v>
      </c>
      <c r="V2960" t="s">
        <v>6044</v>
      </c>
      <c r="X2960" t="s">
        <v>228</v>
      </c>
      <c r="Y2960" t="s">
        <v>6045</v>
      </c>
      <c r="Z2960" t="s">
        <v>680</v>
      </c>
      <c r="AA2960" t="s">
        <v>6046</v>
      </c>
      <c r="AB2960" t="s">
        <v>945</v>
      </c>
      <c r="AD2960" t="s">
        <v>945</v>
      </c>
      <c r="AF2960" t="s">
        <v>6047</v>
      </c>
      <c r="AG2960" t="s">
        <v>6048</v>
      </c>
      <c r="AH2960" t="s">
        <v>6049</v>
      </c>
      <c r="AI2960" t="s">
        <v>6050</v>
      </c>
    </row>
    <row r="2961" spans="1:35">
      <c r="A2961" t="s">
        <v>6053</v>
      </c>
      <c r="B2961">
        <v>19670124</v>
      </c>
      <c r="C2961" t="s">
        <v>6051</v>
      </c>
      <c r="D2961" t="s">
        <v>6052</v>
      </c>
      <c r="E2961" t="s">
        <v>262</v>
      </c>
      <c r="F2961">
        <v>23</v>
      </c>
      <c r="G2961" t="s">
        <v>227</v>
      </c>
      <c r="H2961">
        <v>27715</v>
      </c>
      <c r="I2961" t="s">
        <v>5998</v>
      </c>
      <c r="J2961" t="s">
        <v>5999</v>
      </c>
      <c r="K2961" t="s">
        <v>6000</v>
      </c>
      <c r="L2961">
        <v>19651002</v>
      </c>
      <c r="M2961" t="s">
        <v>6053</v>
      </c>
      <c r="N2961">
        <v>230388</v>
      </c>
      <c r="Q2961" t="s">
        <v>248</v>
      </c>
      <c r="S2961" t="s">
        <v>249</v>
      </c>
      <c r="T2961" t="s">
        <v>6054</v>
      </c>
      <c r="U2961" t="s">
        <v>227</v>
      </c>
      <c r="V2961" t="s">
        <v>6055</v>
      </c>
      <c r="X2961" t="s">
        <v>228</v>
      </c>
      <c r="Z2961" t="s">
        <v>229</v>
      </c>
      <c r="AA2961" t="s">
        <v>6056</v>
      </c>
      <c r="AB2961" t="s">
        <v>227</v>
      </c>
      <c r="AD2961" t="s">
        <v>227</v>
      </c>
      <c r="AG2961" t="s">
        <v>6057</v>
      </c>
      <c r="AH2961" t="s">
        <v>6058</v>
      </c>
      <c r="AI2961" t="s">
        <v>6059</v>
      </c>
    </row>
    <row r="2962" spans="1:35">
      <c r="A2962" t="s">
        <v>6062</v>
      </c>
      <c r="B2962">
        <v>58386838</v>
      </c>
      <c r="C2962" t="s">
        <v>6060</v>
      </c>
      <c r="D2962" t="s">
        <v>6061</v>
      </c>
      <c r="E2962" t="s">
        <v>262</v>
      </c>
      <c r="F2962">
        <v>23</v>
      </c>
      <c r="G2962" t="s">
        <v>227</v>
      </c>
      <c r="H2962">
        <v>27715</v>
      </c>
      <c r="I2962" t="s">
        <v>5998</v>
      </c>
      <c r="J2962" t="s">
        <v>5999</v>
      </c>
      <c r="K2962" t="s">
        <v>6000</v>
      </c>
      <c r="L2962">
        <v>19730414</v>
      </c>
      <c r="M2962" t="s">
        <v>6062</v>
      </c>
      <c r="N2962">
        <v>230388</v>
      </c>
      <c r="Q2962" t="s">
        <v>248</v>
      </c>
      <c r="S2962" t="s">
        <v>249</v>
      </c>
      <c r="T2962" t="s">
        <v>6063</v>
      </c>
      <c r="U2962" t="s">
        <v>227</v>
      </c>
      <c r="V2962" t="s">
        <v>6064</v>
      </c>
      <c r="X2962" t="s">
        <v>228</v>
      </c>
      <c r="Y2962" t="s">
        <v>6065</v>
      </c>
      <c r="Z2962" t="s">
        <v>680</v>
      </c>
      <c r="AA2962">
        <v>9090278856</v>
      </c>
      <c r="AB2962" t="s">
        <v>227</v>
      </c>
      <c r="AD2962" t="s">
        <v>778</v>
      </c>
      <c r="AF2962" t="s">
        <v>6066</v>
      </c>
      <c r="AG2962" t="s">
        <v>6067</v>
      </c>
      <c r="AH2962" t="s">
        <v>6068</v>
      </c>
      <c r="AI2962">
        <v>528242871</v>
      </c>
    </row>
    <row r="2963" spans="1:35">
      <c r="A2963" t="s">
        <v>6073</v>
      </c>
      <c r="B2963">
        <v>2923521</v>
      </c>
      <c r="C2963" t="s">
        <v>6069</v>
      </c>
      <c r="D2963" t="s">
        <v>6070</v>
      </c>
      <c r="E2963" t="s">
        <v>262</v>
      </c>
      <c r="F2963">
        <v>23</v>
      </c>
      <c r="G2963" t="s">
        <v>227</v>
      </c>
      <c r="H2963">
        <v>19074</v>
      </c>
      <c r="I2963" t="s">
        <v>6071</v>
      </c>
      <c r="J2963" t="s">
        <v>6072</v>
      </c>
      <c r="K2963" t="s">
        <v>6071</v>
      </c>
      <c r="L2963">
        <v>19550308</v>
      </c>
      <c r="M2963" t="s">
        <v>6073</v>
      </c>
      <c r="N2963">
        <v>230044</v>
      </c>
      <c r="Q2963" t="s">
        <v>248</v>
      </c>
      <c r="S2963" t="s">
        <v>249</v>
      </c>
      <c r="T2963" t="s">
        <v>2834</v>
      </c>
      <c r="U2963" t="s">
        <v>227</v>
      </c>
      <c r="V2963" t="s">
        <v>6074</v>
      </c>
      <c r="X2963" t="s">
        <v>228</v>
      </c>
      <c r="Z2963" t="s">
        <v>229</v>
      </c>
      <c r="AG2963" t="s">
        <v>253</v>
      </c>
    </row>
    <row r="2964" spans="1:35">
      <c r="A2964" t="s">
        <v>6077</v>
      </c>
      <c r="B2964">
        <v>2923319</v>
      </c>
      <c r="C2964" t="s">
        <v>6075</v>
      </c>
      <c r="D2964" t="s">
        <v>6076</v>
      </c>
      <c r="E2964" t="s">
        <v>242</v>
      </c>
      <c r="F2964">
        <v>23</v>
      </c>
      <c r="G2964" t="s">
        <v>227</v>
      </c>
      <c r="H2964">
        <v>19074</v>
      </c>
      <c r="I2964" t="s">
        <v>6071</v>
      </c>
      <c r="J2964" t="s">
        <v>6072</v>
      </c>
      <c r="K2964" t="s">
        <v>6071</v>
      </c>
      <c r="L2964">
        <v>19470628</v>
      </c>
      <c r="M2964" t="s">
        <v>6077</v>
      </c>
      <c r="N2964">
        <v>230044</v>
      </c>
      <c r="Q2964" t="s">
        <v>248</v>
      </c>
      <c r="S2964" t="s">
        <v>249</v>
      </c>
      <c r="T2964" t="s">
        <v>2834</v>
      </c>
      <c r="U2964" t="s">
        <v>227</v>
      </c>
      <c r="V2964" t="s">
        <v>6074</v>
      </c>
      <c r="X2964" t="s">
        <v>343</v>
      </c>
      <c r="Z2964" t="s">
        <v>229</v>
      </c>
      <c r="AB2964" t="s">
        <v>227</v>
      </c>
      <c r="AG2964" t="s">
        <v>253</v>
      </c>
    </row>
    <row r="2965" spans="1:35">
      <c r="A2965" t="s">
        <v>6080</v>
      </c>
      <c r="B2965">
        <v>2923622</v>
      </c>
      <c r="C2965" t="s">
        <v>6078</v>
      </c>
      <c r="D2965" t="s">
        <v>6079</v>
      </c>
      <c r="E2965" t="s">
        <v>242</v>
      </c>
      <c r="F2965">
        <v>23</v>
      </c>
      <c r="G2965" t="s">
        <v>227</v>
      </c>
      <c r="H2965">
        <v>19074</v>
      </c>
      <c r="I2965" t="s">
        <v>6071</v>
      </c>
      <c r="J2965" t="s">
        <v>6072</v>
      </c>
      <c r="K2965" t="s">
        <v>6071</v>
      </c>
      <c r="L2965">
        <v>19850112</v>
      </c>
      <c r="M2965" t="s">
        <v>6080</v>
      </c>
      <c r="N2965">
        <v>230044</v>
      </c>
      <c r="Q2965" t="s">
        <v>248</v>
      </c>
      <c r="S2965" t="s">
        <v>249</v>
      </c>
      <c r="T2965" t="s">
        <v>1859</v>
      </c>
      <c r="U2965" t="s">
        <v>227</v>
      </c>
      <c r="V2965" t="s">
        <v>6081</v>
      </c>
      <c r="X2965" t="s">
        <v>267</v>
      </c>
      <c r="Z2965" t="s">
        <v>229</v>
      </c>
      <c r="AB2965" t="s">
        <v>227</v>
      </c>
      <c r="AG2965" t="s">
        <v>253</v>
      </c>
    </row>
    <row r="2966" spans="1:35">
      <c r="A2966" t="s">
        <v>6084</v>
      </c>
      <c r="B2966">
        <v>39666131</v>
      </c>
      <c r="C2966" t="s">
        <v>6082</v>
      </c>
      <c r="D2966" t="s">
        <v>6083</v>
      </c>
      <c r="E2966" t="s">
        <v>242</v>
      </c>
      <c r="F2966">
        <v>23</v>
      </c>
      <c r="G2966" t="s">
        <v>227</v>
      </c>
      <c r="H2966">
        <v>19074</v>
      </c>
      <c r="I2966" t="s">
        <v>6071</v>
      </c>
      <c r="J2966" t="s">
        <v>6072</v>
      </c>
      <c r="K2966" t="s">
        <v>6071</v>
      </c>
      <c r="L2966">
        <v>19940824</v>
      </c>
      <c r="M2966" t="s">
        <v>6084</v>
      </c>
      <c r="N2966">
        <v>230044</v>
      </c>
      <c r="Q2966" t="s">
        <v>248</v>
      </c>
      <c r="S2966" t="s">
        <v>249</v>
      </c>
      <c r="T2966" t="s">
        <v>6085</v>
      </c>
      <c r="U2966" t="s">
        <v>227</v>
      </c>
      <c r="V2966" t="s">
        <v>6086</v>
      </c>
      <c r="W2966" t="s">
        <v>6087</v>
      </c>
      <c r="X2966" t="s">
        <v>228</v>
      </c>
      <c r="Z2966" t="s">
        <v>229</v>
      </c>
      <c r="AA2966" t="s">
        <v>6088</v>
      </c>
      <c r="AG2966" t="s">
        <v>253</v>
      </c>
    </row>
    <row r="2967" spans="1:35">
      <c r="A2967" t="s">
        <v>6091</v>
      </c>
      <c r="B2967">
        <v>3107920</v>
      </c>
      <c r="C2967" t="s">
        <v>6089</v>
      </c>
      <c r="D2967" t="s">
        <v>6090</v>
      </c>
      <c r="E2967" t="s">
        <v>242</v>
      </c>
      <c r="F2967">
        <v>23</v>
      </c>
      <c r="G2967" t="s">
        <v>227</v>
      </c>
      <c r="H2967">
        <v>19074</v>
      </c>
      <c r="I2967" t="s">
        <v>6071</v>
      </c>
      <c r="J2967" t="s">
        <v>6072</v>
      </c>
      <c r="K2967" t="s">
        <v>6071</v>
      </c>
      <c r="L2967">
        <v>19470515</v>
      </c>
      <c r="M2967" t="s">
        <v>6091</v>
      </c>
      <c r="N2967">
        <v>230044</v>
      </c>
      <c r="Q2967" t="s">
        <v>248</v>
      </c>
      <c r="S2967" t="s">
        <v>249</v>
      </c>
      <c r="T2967" t="s">
        <v>6092</v>
      </c>
      <c r="U2967" t="s">
        <v>227</v>
      </c>
      <c r="V2967" t="s">
        <v>6093</v>
      </c>
      <c r="X2967" t="s">
        <v>228</v>
      </c>
      <c r="Z2967" t="s">
        <v>229</v>
      </c>
      <c r="AB2967" t="s">
        <v>227</v>
      </c>
      <c r="AG2967" t="s">
        <v>253</v>
      </c>
    </row>
    <row r="2968" spans="1:35">
      <c r="A2968" t="s">
        <v>6096</v>
      </c>
      <c r="B2968">
        <v>2923218</v>
      </c>
      <c r="C2968" t="s">
        <v>6094</v>
      </c>
      <c r="D2968" t="s">
        <v>6095</v>
      </c>
      <c r="E2968" t="s">
        <v>242</v>
      </c>
      <c r="F2968">
        <v>23</v>
      </c>
      <c r="G2968" t="s">
        <v>227</v>
      </c>
      <c r="H2968">
        <v>19074</v>
      </c>
      <c r="I2968" t="s">
        <v>6071</v>
      </c>
      <c r="J2968" t="s">
        <v>6072</v>
      </c>
      <c r="K2968" t="s">
        <v>6071</v>
      </c>
      <c r="L2968">
        <v>19451107</v>
      </c>
      <c r="M2968" t="s">
        <v>6096</v>
      </c>
      <c r="N2968">
        <v>230044</v>
      </c>
      <c r="Q2968" t="s">
        <v>248</v>
      </c>
      <c r="S2968" t="s">
        <v>249</v>
      </c>
      <c r="T2968" t="s">
        <v>6097</v>
      </c>
      <c r="U2968" t="s">
        <v>227</v>
      </c>
      <c r="V2968" t="s">
        <v>6098</v>
      </c>
      <c r="X2968" t="s">
        <v>343</v>
      </c>
      <c r="Z2968" t="s">
        <v>229</v>
      </c>
      <c r="AB2968" t="s">
        <v>227</v>
      </c>
      <c r="AG2968" t="s">
        <v>253</v>
      </c>
    </row>
    <row r="2969" spans="1:35">
      <c r="A2969" t="s">
        <v>6104</v>
      </c>
      <c r="B2969">
        <v>3979230</v>
      </c>
      <c r="C2969" t="s">
        <v>6099</v>
      </c>
      <c r="D2969" t="s">
        <v>6100</v>
      </c>
      <c r="E2969" t="s">
        <v>242</v>
      </c>
      <c r="F2969">
        <v>23</v>
      </c>
      <c r="G2969" t="s">
        <v>227</v>
      </c>
      <c r="H2969">
        <v>8224</v>
      </c>
      <c r="I2969" t="s">
        <v>6101</v>
      </c>
      <c r="J2969" t="s">
        <v>6102</v>
      </c>
      <c r="K2969" t="s">
        <v>6103</v>
      </c>
      <c r="L2969">
        <v>19670127</v>
      </c>
      <c r="M2969" t="s">
        <v>6104</v>
      </c>
      <c r="N2969">
        <v>230108</v>
      </c>
      <c r="Q2969" t="s">
        <v>248</v>
      </c>
      <c r="S2969" t="s">
        <v>249</v>
      </c>
      <c r="T2969" t="s">
        <v>3564</v>
      </c>
      <c r="U2969" t="s">
        <v>227</v>
      </c>
      <c r="V2969" t="s">
        <v>6105</v>
      </c>
      <c r="X2969" t="s">
        <v>267</v>
      </c>
      <c r="Z2969" t="s">
        <v>229</v>
      </c>
      <c r="AG2969" t="s">
        <v>253</v>
      </c>
    </row>
    <row r="2970" spans="1:35">
      <c r="A2970" t="s">
        <v>6108</v>
      </c>
      <c r="B2970">
        <v>3982325</v>
      </c>
      <c r="C2970" t="s">
        <v>6106</v>
      </c>
      <c r="D2970" t="s">
        <v>6107</v>
      </c>
      <c r="E2970" t="s">
        <v>242</v>
      </c>
      <c r="F2970">
        <v>23</v>
      </c>
      <c r="G2970" t="s">
        <v>227</v>
      </c>
      <c r="H2970">
        <v>8224</v>
      </c>
      <c r="I2970" t="s">
        <v>6101</v>
      </c>
      <c r="J2970" t="s">
        <v>6102</v>
      </c>
      <c r="K2970" t="s">
        <v>6103</v>
      </c>
      <c r="L2970">
        <v>19811016</v>
      </c>
      <c r="M2970" t="s">
        <v>6108</v>
      </c>
      <c r="N2970">
        <v>230108</v>
      </c>
      <c r="Q2970" t="s">
        <v>248</v>
      </c>
      <c r="S2970" t="s">
        <v>249</v>
      </c>
      <c r="T2970" t="s">
        <v>6109</v>
      </c>
      <c r="U2970" t="s">
        <v>227</v>
      </c>
      <c r="V2970" t="s">
        <v>6110</v>
      </c>
      <c r="X2970" t="s">
        <v>267</v>
      </c>
      <c r="Z2970" t="s">
        <v>229</v>
      </c>
      <c r="AG2970" t="s">
        <v>253</v>
      </c>
    </row>
    <row r="2971" spans="1:35">
      <c r="A2971" t="s">
        <v>6113</v>
      </c>
      <c r="B2971">
        <v>3107314</v>
      </c>
      <c r="C2971" t="s">
        <v>6111</v>
      </c>
      <c r="D2971" t="s">
        <v>6112</v>
      </c>
      <c r="E2971" t="s">
        <v>242</v>
      </c>
      <c r="F2971">
        <v>23</v>
      </c>
      <c r="G2971" t="s">
        <v>227</v>
      </c>
      <c r="H2971">
        <v>8224</v>
      </c>
      <c r="I2971" t="s">
        <v>6101</v>
      </c>
      <c r="J2971" t="s">
        <v>6102</v>
      </c>
      <c r="K2971" t="s">
        <v>6103</v>
      </c>
      <c r="L2971">
        <v>19850914</v>
      </c>
      <c r="M2971" t="s">
        <v>6113</v>
      </c>
      <c r="N2971">
        <v>230108</v>
      </c>
      <c r="Q2971" t="s">
        <v>248</v>
      </c>
      <c r="S2971" t="s">
        <v>249</v>
      </c>
      <c r="T2971" t="s">
        <v>6114</v>
      </c>
      <c r="U2971" t="s">
        <v>227</v>
      </c>
      <c r="V2971" t="s">
        <v>6115</v>
      </c>
      <c r="W2971" t="s">
        <v>6116</v>
      </c>
      <c r="X2971" t="s">
        <v>267</v>
      </c>
      <c r="Z2971" t="s">
        <v>229</v>
      </c>
      <c r="AB2971" t="s">
        <v>227</v>
      </c>
      <c r="AD2971" t="s">
        <v>227</v>
      </c>
      <c r="AG2971" t="s">
        <v>253</v>
      </c>
    </row>
    <row r="2972" spans="1:35">
      <c r="A2972" t="s">
        <v>6119</v>
      </c>
      <c r="B2972">
        <v>3122614</v>
      </c>
      <c r="C2972" t="s">
        <v>6117</v>
      </c>
      <c r="D2972" t="s">
        <v>6118</v>
      </c>
      <c r="E2972" t="s">
        <v>242</v>
      </c>
      <c r="F2972">
        <v>23</v>
      </c>
      <c r="G2972" t="s">
        <v>227</v>
      </c>
      <c r="H2972">
        <v>8224</v>
      </c>
      <c r="I2972" t="s">
        <v>6101</v>
      </c>
      <c r="J2972" t="s">
        <v>6102</v>
      </c>
      <c r="K2972" t="s">
        <v>6103</v>
      </c>
      <c r="L2972">
        <v>19870811</v>
      </c>
      <c r="M2972" t="s">
        <v>6119</v>
      </c>
      <c r="N2972">
        <v>230108</v>
      </c>
      <c r="Q2972" t="s">
        <v>248</v>
      </c>
      <c r="S2972" t="s">
        <v>249</v>
      </c>
      <c r="T2972" t="s">
        <v>6120</v>
      </c>
      <c r="U2972" t="s">
        <v>227</v>
      </c>
      <c r="V2972" t="s">
        <v>6121</v>
      </c>
      <c r="X2972" t="s">
        <v>267</v>
      </c>
      <c r="Z2972" t="s">
        <v>229</v>
      </c>
      <c r="AG2972" t="s">
        <v>253</v>
      </c>
    </row>
    <row r="2973" spans="1:35">
      <c r="A2973" t="s">
        <v>6124</v>
      </c>
      <c r="B2973">
        <v>85065933</v>
      </c>
      <c r="C2973" t="s">
        <v>6122</v>
      </c>
      <c r="D2973" t="s">
        <v>6123</v>
      </c>
      <c r="E2973" t="s">
        <v>242</v>
      </c>
      <c r="F2973">
        <v>23</v>
      </c>
      <c r="G2973" t="s">
        <v>227</v>
      </c>
      <c r="H2973">
        <v>8224</v>
      </c>
      <c r="I2973" t="s">
        <v>6101</v>
      </c>
      <c r="J2973" t="s">
        <v>6102</v>
      </c>
      <c r="K2973" t="s">
        <v>6103</v>
      </c>
      <c r="L2973">
        <v>19850408</v>
      </c>
      <c r="M2973" t="s">
        <v>6124</v>
      </c>
      <c r="N2973">
        <v>230108</v>
      </c>
      <c r="Q2973" t="s">
        <v>248</v>
      </c>
      <c r="S2973" t="s">
        <v>249</v>
      </c>
      <c r="T2973" t="s">
        <v>6125</v>
      </c>
      <c r="U2973" t="s">
        <v>227</v>
      </c>
      <c r="V2973" t="s">
        <v>6126</v>
      </c>
      <c r="X2973" t="s">
        <v>267</v>
      </c>
      <c r="Z2973" t="s">
        <v>229</v>
      </c>
      <c r="AG2973" t="s">
        <v>253</v>
      </c>
    </row>
    <row r="2974" spans="1:35">
      <c r="A2974" t="s">
        <v>6129</v>
      </c>
      <c r="B2974">
        <v>25244118</v>
      </c>
      <c r="C2974" t="s">
        <v>6127</v>
      </c>
      <c r="D2974" t="s">
        <v>6128</v>
      </c>
      <c r="E2974" t="s">
        <v>242</v>
      </c>
      <c r="F2974">
        <v>23</v>
      </c>
      <c r="G2974" t="s">
        <v>227</v>
      </c>
      <c r="H2974">
        <v>8224</v>
      </c>
      <c r="I2974" t="s">
        <v>6101</v>
      </c>
      <c r="J2974" t="s">
        <v>6102</v>
      </c>
      <c r="K2974" t="s">
        <v>6103</v>
      </c>
      <c r="L2974">
        <v>19881012</v>
      </c>
      <c r="M2974" t="s">
        <v>6129</v>
      </c>
      <c r="N2974">
        <v>230108</v>
      </c>
      <c r="Q2974" t="s">
        <v>248</v>
      </c>
      <c r="S2974" t="s">
        <v>249</v>
      </c>
      <c r="T2974" t="s">
        <v>6130</v>
      </c>
      <c r="U2974" t="s">
        <v>227</v>
      </c>
      <c r="V2974" t="s">
        <v>6131</v>
      </c>
      <c r="X2974" t="s">
        <v>267</v>
      </c>
      <c r="Z2974" t="s">
        <v>229</v>
      </c>
      <c r="AG2974" t="s">
        <v>253</v>
      </c>
    </row>
    <row r="2975" spans="1:35">
      <c r="A2975" t="s">
        <v>6134</v>
      </c>
      <c r="B2975">
        <v>72801927</v>
      </c>
      <c r="C2975" t="s">
        <v>6132</v>
      </c>
      <c r="D2975" t="s">
        <v>6133</v>
      </c>
      <c r="E2975" t="s">
        <v>242</v>
      </c>
      <c r="F2975">
        <v>23</v>
      </c>
      <c r="G2975" t="s">
        <v>227</v>
      </c>
      <c r="H2975">
        <v>8224</v>
      </c>
      <c r="I2975" t="s">
        <v>6101</v>
      </c>
      <c r="J2975" t="s">
        <v>6102</v>
      </c>
      <c r="K2975" t="s">
        <v>6103</v>
      </c>
      <c r="L2975">
        <v>19680508</v>
      </c>
      <c r="M2975" t="s">
        <v>6134</v>
      </c>
      <c r="N2975">
        <v>230108</v>
      </c>
      <c r="Q2975" t="s">
        <v>248</v>
      </c>
      <c r="S2975" t="s">
        <v>249</v>
      </c>
      <c r="T2975" t="s">
        <v>6135</v>
      </c>
      <c r="U2975" t="s">
        <v>227</v>
      </c>
      <c r="V2975" t="s">
        <v>6136</v>
      </c>
      <c r="X2975" t="s">
        <v>267</v>
      </c>
      <c r="Z2975" t="s">
        <v>229</v>
      </c>
      <c r="AB2975" t="s">
        <v>227</v>
      </c>
      <c r="AD2975" t="s">
        <v>227</v>
      </c>
      <c r="AG2975" t="s">
        <v>253</v>
      </c>
    </row>
    <row r="2976" spans="1:35">
      <c r="A2976" t="s">
        <v>6139</v>
      </c>
      <c r="B2976">
        <v>72802120</v>
      </c>
      <c r="C2976" t="s">
        <v>6137</v>
      </c>
      <c r="D2976" t="s">
        <v>6138</v>
      </c>
      <c r="E2976" t="s">
        <v>242</v>
      </c>
      <c r="F2976">
        <v>23</v>
      </c>
      <c r="G2976" t="s">
        <v>227</v>
      </c>
      <c r="H2976">
        <v>8224</v>
      </c>
      <c r="I2976" t="s">
        <v>6101</v>
      </c>
      <c r="J2976" t="s">
        <v>6102</v>
      </c>
      <c r="K2976" t="s">
        <v>6103</v>
      </c>
      <c r="L2976">
        <v>19750918</v>
      </c>
      <c r="M2976" t="s">
        <v>6139</v>
      </c>
      <c r="N2976">
        <v>230108</v>
      </c>
      <c r="O2976" t="s">
        <v>247</v>
      </c>
      <c r="Q2976" t="s">
        <v>248</v>
      </c>
      <c r="S2976" t="s">
        <v>249</v>
      </c>
      <c r="T2976" t="s">
        <v>6140</v>
      </c>
      <c r="U2976" t="s">
        <v>227</v>
      </c>
      <c r="V2976" t="s">
        <v>6141</v>
      </c>
      <c r="X2976" t="s">
        <v>267</v>
      </c>
      <c r="Z2976" t="s">
        <v>229</v>
      </c>
      <c r="AB2976" t="s">
        <v>227</v>
      </c>
      <c r="AD2976" t="s">
        <v>227</v>
      </c>
      <c r="AG2976" t="s">
        <v>253</v>
      </c>
    </row>
    <row r="2977" spans="1:33">
      <c r="A2977" t="s">
        <v>6144</v>
      </c>
      <c r="B2977">
        <v>73730020</v>
      </c>
      <c r="C2977" t="s">
        <v>6142</v>
      </c>
      <c r="D2977" t="s">
        <v>6143</v>
      </c>
      <c r="E2977" t="s">
        <v>242</v>
      </c>
      <c r="F2977">
        <v>23</v>
      </c>
      <c r="G2977" t="s">
        <v>227</v>
      </c>
      <c r="H2977">
        <v>8224</v>
      </c>
      <c r="I2977" t="s">
        <v>6101</v>
      </c>
      <c r="J2977" t="s">
        <v>6102</v>
      </c>
      <c r="K2977" t="s">
        <v>6103</v>
      </c>
      <c r="L2977">
        <v>19900428</v>
      </c>
      <c r="M2977" t="s">
        <v>6144</v>
      </c>
      <c r="N2977">
        <v>230108</v>
      </c>
      <c r="Q2977" t="s">
        <v>248</v>
      </c>
      <c r="S2977" t="s">
        <v>249</v>
      </c>
      <c r="T2977" t="s">
        <v>6145</v>
      </c>
      <c r="U2977" t="s">
        <v>227</v>
      </c>
      <c r="V2977" t="s">
        <v>6146</v>
      </c>
      <c r="W2977" t="s">
        <v>6147</v>
      </c>
      <c r="X2977" t="s">
        <v>267</v>
      </c>
      <c r="Z2977" t="s">
        <v>229</v>
      </c>
      <c r="AB2977" t="s">
        <v>227</v>
      </c>
      <c r="AD2977" t="s">
        <v>227</v>
      </c>
      <c r="AG2977" t="s">
        <v>253</v>
      </c>
    </row>
    <row r="2978" spans="1:33">
      <c r="A2978" t="s">
        <v>6150</v>
      </c>
      <c r="B2978">
        <v>3976631</v>
      </c>
      <c r="C2978" t="s">
        <v>6148</v>
      </c>
      <c r="D2978" t="s">
        <v>6149</v>
      </c>
      <c r="E2978" t="s">
        <v>242</v>
      </c>
      <c r="F2978">
        <v>23</v>
      </c>
      <c r="G2978" t="s">
        <v>227</v>
      </c>
      <c r="H2978">
        <v>8224</v>
      </c>
      <c r="I2978" t="s">
        <v>6101</v>
      </c>
      <c r="J2978" t="s">
        <v>6102</v>
      </c>
      <c r="K2978" t="s">
        <v>6103</v>
      </c>
      <c r="L2978">
        <v>19781024</v>
      </c>
      <c r="M2978" t="s">
        <v>6150</v>
      </c>
      <c r="N2978">
        <v>230108</v>
      </c>
      <c r="O2978" t="s">
        <v>247</v>
      </c>
      <c r="Q2978" t="s">
        <v>248</v>
      </c>
      <c r="S2978" t="s">
        <v>249</v>
      </c>
      <c r="T2978" t="s">
        <v>6151</v>
      </c>
      <c r="U2978" t="s">
        <v>227</v>
      </c>
      <c r="V2978" t="s">
        <v>6152</v>
      </c>
      <c r="X2978" t="s">
        <v>267</v>
      </c>
      <c r="Z2978" t="s">
        <v>229</v>
      </c>
      <c r="AG2978" t="s">
        <v>253</v>
      </c>
    </row>
    <row r="2979" spans="1:33">
      <c r="A2979" t="s">
        <v>6155</v>
      </c>
      <c r="B2979">
        <v>68590634</v>
      </c>
      <c r="C2979" t="s">
        <v>6153</v>
      </c>
      <c r="D2979" t="s">
        <v>6154</v>
      </c>
      <c r="E2979" t="s">
        <v>242</v>
      </c>
      <c r="F2979">
        <v>23</v>
      </c>
      <c r="G2979" t="s">
        <v>227</v>
      </c>
      <c r="H2979">
        <v>8224</v>
      </c>
      <c r="I2979" t="s">
        <v>6101</v>
      </c>
      <c r="J2979" t="s">
        <v>6102</v>
      </c>
      <c r="K2979" t="s">
        <v>6103</v>
      </c>
      <c r="L2979">
        <v>19561218</v>
      </c>
      <c r="M2979" t="s">
        <v>6155</v>
      </c>
      <c r="N2979">
        <v>230108</v>
      </c>
      <c r="O2979" t="s">
        <v>247</v>
      </c>
      <c r="Q2979" t="s">
        <v>248</v>
      </c>
      <c r="S2979" t="s">
        <v>249</v>
      </c>
      <c r="T2979" t="s">
        <v>6135</v>
      </c>
      <c r="U2979" t="s">
        <v>227</v>
      </c>
      <c r="V2979" t="s">
        <v>6156</v>
      </c>
      <c r="X2979" t="s">
        <v>267</v>
      </c>
      <c r="Z2979" t="s">
        <v>229</v>
      </c>
      <c r="AG2979" t="s">
        <v>253</v>
      </c>
    </row>
    <row r="2980" spans="1:33">
      <c r="A2980" t="s">
        <v>6159</v>
      </c>
      <c r="B2980">
        <v>4460620</v>
      </c>
      <c r="C2980" t="s">
        <v>6157</v>
      </c>
      <c r="D2980" t="s">
        <v>6158</v>
      </c>
      <c r="E2980" t="s">
        <v>242</v>
      </c>
      <c r="F2980">
        <v>23</v>
      </c>
      <c r="G2980" t="s">
        <v>227</v>
      </c>
      <c r="H2980">
        <v>8224</v>
      </c>
      <c r="I2980" t="s">
        <v>6101</v>
      </c>
      <c r="J2980" t="s">
        <v>6102</v>
      </c>
      <c r="K2980" t="s">
        <v>6103</v>
      </c>
      <c r="L2980">
        <v>19511227</v>
      </c>
      <c r="M2980" t="s">
        <v>6159</v>
      </c>
      <c r="N2980">
        <v>230108</v>
      </c>
      <c r="O2980" t="s">
        <v>247</v>
      </c>
      <c r="Q2980" t="s">
        <v>248</v>
      </c>
      <c r="S2980" t="s">
        <v>249</v>
      </c>
      <c r="T2980" t="s">
        <v>1051</v>
      </c>
      <c r="U2980" t="s">
        <v>227</v>
      </c>
      <c r="V2980" t="s">
        <v>6160</v>
      </c>
      <c r="X2980" t="s">
        <v>349</v>
      </c>
      <c r="Z2980" t="s">
        <v>229</v>
      </c>
      <c r="AG2980" t="s">
        <v>253</v>
      </c>
    </row>
    <row r="2981" spans="1:33">
      <c r="A2981" t="s">
        <v>6163</v>
      </c>
      <c r="B2981">
        <v>3977329</v>
      </c>
      <c r="C2981" t="s">
        <v>6161</v>
      </c>
      <c r="D2981" t="s">
        <v>6162</v>
      </c>
      <c r="E2981" t="s">
        <v>242</v>
      </c>
      <c r="F2981">
        <v>23</v>
      </c>
      <c r="G2981" t="s">
        <v>227</v>
      </c>
      <c r="H2981">
        <v>8224</v>
      </c>
      <c r="I2981" t="s">
        <v>6101</v>
      </c>
      <c r="J2981" t="s">
        <v>6102</v>
      </c>
      <c r="K2981" t="s">
        <v>6103</v>
      </c>
      <c r="L2981">
        <v>19680118</v>
      </c>
      <c r="M2981" t="s">
        <v>6163</v>
      </c>
      <c r="N2981">
        <v>230108</v>
      </c>
      <c r="Q2981" t="s">
        <v>248</v>
      </c>
      <c r="S2981" t="s">
        <v>249</v>
      </c>
      <c r="T2981" t="s">
        <v>6164</v>
      </c>
      <c r="U2981" t="s">
        <v>227</v>
      </c>
      <c r="V2981" t="s">
        <v>6165</v>
      </c>
      <c r="X2981" t="s">
        <v>267</v>
      </c>
      <c r="Y2981" t="s">
        <v>6166</v>
      </c>
      <c r="Z2981" t="s">
        <v>680</v>
      </c>
      <c r="AG2981" t="s">
        <v>253</v>
      </c>
    </row>
    <row r="2982" spans="1:33">
      <c r="A2982" t="s">
        <v>6169</v>
      </c>
      <c r="B2982">
        <v>58765637</v>
      </c>
      <c r="C2982" t="s">
        <v>6167</v>
      </c>
      <c r="D2982" t="s">
        <v>6168</v>
      </c>
      <c r="E2982" t="s">
        <v>242</v>
      </c>
      <c r="F2982">
        <v>23</v>
      </c>
      <c r="G2982" t="s">
        <v>227</v>
      </c>
      <c r="H2982">
        <v>8224</v>
      </c>
      <c r="I2982" t="s">
        <v>6101</v>
      </c>
      <c r="J2982" t="s">
        <v>6102</v>
      </c>
      <c r="K2982" t="s">
        <v>6103</v>
      </c>
      <c r="L2982">
        <v>19881209</v>
      </c>
      <c r="M2982" t="s">
        <v>6169</v>
      </c>
      <c r="N2982">
        <v>230108</v>
      </c>
      <c r="Q2982" t="s">
        <v>248</v>
      </c>
      <c r="S2982" t="s">
        <v>249</v>
      </c>
      <c r="T2982" t="s">
        <v>6170</v>
      </c>
      <c r="U2982" t="s">
        <v>227</v>
      </c>
      <c r="V2982" t="s">
        <v>6171</v>
      </c>
      <c r="W2982" t="s">
        <v>6172</v>
      </c>
      <c r="X2982" t="s">
        <v>267</v>
      </c>
      <c r="Z2982" t="s">
        <v>229</v>
      </c>
      <c r="AB2982" t="s">
        <v>227</v>
      </c>
      <c r="AD2982" t="s">
        <v>227</v>
      </c>
      <c r="AG2982" t="s">
        <v>253</v>
      </c>
    </row>
    <row r="2983" spans="1:33">
      <c r="A2983" t="s">
        <v>6175</v>
      </c>
      <c r="B2983">
        <v>23715422</v>
      </c>
      <c r="C2983" t="s">
        <v>6173</v>
      </c>
      <c r="D2983" t="s">
        <v>6174</v>
      </c>
      <c r="E2983" t="s">
        <v>242</v>
      </c>
      <c r="F2983">
        <v>23</v>
      </c>
      <c r="G2983" t="s">
        <v>227</v>
      </c>
      <c r="H2983">
        <v>8224</v>
      </c>
      <c r="I2983" t="s">
        <v>6101</v>
      </c>
      <c r="J2983" t="s">
        <v>6102</v>
      </c>
      <c r="K2983" t="s">
        <v>6103</v>
      </c>
      <c r="L2983">
        <v>19850623</v>
      </c>
      <c r="M2983" t="s">
        <v>6175</v>
      </c>
      <c r="N2983">
        <v>230108</v>
      </c>
      <c r="Q2983" t="s">
        <v>248</v>
      </c>
      <c r="S2983" t="s">
        <v>249</v>
      </c>
      <c r="T2983" t="s">
        <v>6176</v>
      </c>
      <c r="U2983" t="s">
        <v>227</v>
      </c>
      <c r="V2983" t="s">
        <v>6177</v>
      </c>
      <c r="X2983" t="s">
        <v>267</v>
      </c>
      <c r="Z2983" t="s">
        <v>229</v>
      </c>
      <c r="AG2983" t="s">
        <v>253</v>
      </c>
    </row>
    <row r="2984" spans="1:33">
      <c r="A2984" t="s">
        <v>6180</v>
      </c>
      <c r="B2984">
        <v>72850931</v>
      </c>
      <c r="C2984" t="s">
        <v>6178</v>
      </c>
      <c r="D2984" t="s">
        <v>6179</v>
      </c>
      <c r="E2984" t="s">
        <v>242</v>
      </c>
      <c r="F2984">
        <v>23</v>
      </c>
      <c r="G2984" t="s">
        <v>227</v>
      </c>
      <c r="H2984">
        <v>8224</v>
      </c>
      <c r="I2984" t="s">
        <v>6101</v>
      </c>
      <c r="J2984" t="s">
        <v>6102</v>
      </c>
      <c r="K2984" t="s">
        <v>6103</v>
      </c>
      <c r="L2984">
        <v>19641017</v>
      </c>
      <c r="M2984" t="s">
        <v>6180</v>
      </c>
      <c r="N2984">
        <v>230108</v>
      </c>
      <c r="Q2984" t="s">
        <v>248</v>
      </c>
      <c r="S2984" t="s">
        <v>249</v>
      </c>
      <c r="T2984" t="s">
        <v>6181</v>
      </c>
      <c r="U2984" t="s">
        <v>227</v>
      </c>
      <c r="V2984" t="s">
        <v>6182</v>
      </c>
      <c r="X2984" t="s">
        <v>228</v>
      </c>
      <c r="Z2984" t="s">
        <v>229</v>
      </c>
      <c r="AB2984" t="s">
        <v>227</v>
      </c>
      <c r="AD2984" t="s">
        <v>227</v>
      </c>
      <c r="AG2984" t="s">
        <v>253</v>
      </c>
    </row>
    <row r="2985" spans="1:33">
      <c r="A2985" t="s">
        <v>18401</v>
      </c>
      <c r="B2985">
        <v>39619533</v>
      </c>
      <c r="C2985" t="s">
        <v>18402</v>
      </c>
      <c r="D2985" t="s">
        <v>18403</v>
      </c>
      <c r="E2985" t="s">
        <v>242</v>
      </c>
      <c r="F2985">
        <v>23</v>
      </c>
      <c r="G2985" t="s">
        <v>227</v>
      </c>
      <c r="H2985">
        <v>8224</v>
      </c>
      <c r="I2985" t="s">
        <v>6101</v>
      </c>
      <c r="J2985" t="s">
        <v>6102</v>
      </c>
      <c r="K2985" t="s">
        <v>6103</v>
      </c>
      <c r="L2985">
        <v>19940318</v>
      </c>
      <c r="M2985" t="s">
        <v>18401</v>
      </c>
      <c r="N2985">
        <v>230108</v>
      </c>
      <c r="Q2985" t="s">
        <v>248</v>
      </c>
      <c r="S2985" t="s">
        <v>249</v>
      </c>
      <c r="T2985" t="s">
        <v>18404</v>
      </c>
      <c r="U2985" t="s">
        <v>227</v>
      </c>
      <c r="V2985" t="s">
        <v>18405</v>
      </c>
      <c r="X2985" t="s">
        <v>267</v>
      </c>
      <c r="Z2985" t="s">
        <v>229</v>
      </c>
      <c r="AB2985" t="s">
        <v>227</v>
      </c>
      <c r="AC2985" t="s">
        <v>249</v>
      </c>
      <c r="AD2985" t="s">
        <v>227</v>
      </c>
      <c r="AG2985" t="s">
        <v>253</v>
      </c>
    </row>
    <row r="2986" spans="1:33">
      <c r="A2986" t="s">
        <v>6185</v>
      </c>
      <c r="B2986">
        <v>3981627</v>
      </c>
      <c r="C2986" t="s">
        <v>6183</v>
      </c>
      <c r="D2986" t="s">
        <v>6184</v>
      </c>
      <c r="E2986" t="s">
        <v>242</v>
      </c>
      <c r="F2986">
        <v>23</v>
      </c>
      <c r="G2986" t="s">
        <v>227</v>
      </c>
      <c r="H2986">
        <v>8224</v>
      </c>
      <c r="I2986" t="s">
        <v>6101</v>
      </c>
      <c r="J2986" t="s">
        <v>6102</v>
      </c>
      <c r="K2986" t="s">
        <v>6103</v>
      </c>
      <c r="L2986">
        <v>19800803</v>
      </c>
      <c r="M2986" t="s">
        <v>6185</v>
      </c>
      <c r="N2986">
        <v>230108</v>
      </c>
      <c r="Q2986" t="s">
        <v>248</v>
      </c>
      <c r="S2986" t="s">
        <v>249</v>
      </c>
      <c r="T2986" t="s">
        <v>6186</v>
      </c>
      <c r="U2986" t="s">
        <v>227</v>
      </c>
      <c r="V2986" t="s">
        <v>6187</v>
      </c>
      <c r="X2986" t="s">
        <v>267</v>
      </c>
      <c r="Z2986" t="s">
        <v>229</v>
      </c>
      <c r="AG2986" t="s">
        <v>253</v>
      </c>
    </row>
    <row r="2987" spans="1:33">
      <c r="A2987" t="s">
        <v>18406</v>
      </c>
      <c r="B2987">
        <v>71838027</v>
      </c>
      <c r="C2987" t="s">
        <v>18407</v>
      </c>
      <c r="D2987" t="s">
        <v>18408</v>
      </c>
      <c r="E2987" t="s">
        <v>242</v>
      </c>
      <c r="F2987">
        <v>23</v>
      </c>
      <c r="G2987" t="s">
        <v>227</v>
      </c>
      <c r="H2987">
        <v>8224</v>
      </c>
      <c r="I2987" t="s">
        <v>6101</v>
      </c>
      <c r="J2987" t="s">
        <v>6102</v>
      </c>
      <c r="K2987" t="s">
        <v>6103</v>
      </c>
      <c r="L2987">
        <v>19920720</v>
      </c>
      <c r="M2987" t="s">
        <v>18406</v>
      </c>
      <c r="N2987">
        <v>230108</v>
      </c>
      <c r="Q2987" t="s">
        <v>248</v>
      </c>
      <c r="S2987" t="s">
        <v>249</v>
      </c>
      <c r="T2987" t="s">
        <v>3513</v>
      </c>
      <c r="U2987" t="s">
        <v>227</v>
      </c>
      <c r="V2987" t="s">
        <v>18409</v>
      </c>
      <c r="X2987" t="s">
        <v>267</v>
      </c>
      <c r="Z2987" t="s">
        <v>229</v>
      </c>
      <c r="AC2987" t="s">
        <v>249</v>
      </c>
      <c r="AG2987" t="s">
        <v>253</v>
      </c>
    </row>
    <row r="2988" spans="1:33">
      <c r="A2988" t="s">
        <v>6190</v>
      </c>
      <c r="B2988">
        <v>3615015</v>
      </c>
      <c r="C2988" t="s">
        <v>6188</v>
      </c>
      <c r="D2988" t="s">
        <v>6189</v>
      </c>
      <c r="E2988" t="s">
        <v>242</v>
      </c>
      <c r="F2988">
        <v>23</v>
      </c>
      <c r="G2988" t="s">
        <v>227</v>
      </c>
      <c r="H2988">
        <v>8224</v>
      </c>
      <c r="I2988" t="s">
        <v>6101</v>
      </c>
      <c r="J2988" t="s">
        <v>6102</v>
      </c>
      <c r="K2988" t="s">
        <v>6103</v>
      </c>
      <c r="L2988">
        <v>19580403</v>
      </c>
      <c r="M2988" t="s">
        <v>6190</v>
      </c>
      <c r="N2988">
        <v>230108</v>
      </c>
      <c r="O2988" t="s">
        <v>247</v>
      </c>
      <c r="Q2988" t="s">
        <v>248</v>
      </c>
      <c r="S2988" t="s">
        <v>249</v>
      </c>
      <c r="T2988" t="s">
        <v>6191</v>
      </c>
      <c r="U2988" t="s">
        <v>227</v>
      </c>
      <c r="V2988" t="s">
        <v>6192</v>
      </c>
      <c r="X2988" t="s">
        <v>343</v>
      </c>
      <c r="Z2988" t="s">
        <v>229</v>
      </c>
      <c r="AG2988" t="s">
        <v>253</v>
      </c>
    </row>
    <row r="2989" spans="1:33">
      <c r="A2989" t="s">
        <v>6195</v>
      </c>
      <c r="B2989">
        <v>4459830</v>
      </c>
      <c r="C2989" t="s">
        <v>6193</v>
      </c>
      <c r="D2989" t="s">
        <v>6194</v>
      </c>
      <c r="E2989" t="s">
        <v>242</v>
      </c>
      <c r="F2989">
        <v>23</v>
      </c>
      <c r="G2989" t="s">
        <v>227</v>
      </c>
      <c r="H2989">
        <v>8224</v>
      </c>
      <c r="I2989" t="s">
        <v>6101</v>
      </c>
      <c r="J2989" t="s">
        <v>6102</v>
      </c>
      <c r="K2989" t="s">
        <v>6103</v>
      </c>
      <c r="L2989">
        <v>19570406</v>
      </c>
      <c r="M2989" t="s">
        <v>6195</v>
      </c>
      <c r="N2989">
        <v>230108</v>
      </c>
      <c r="O2989" t="s">
        <v>247</v>
      </c>
      <c r="Q2989" t="s">
        <v>248</v>
      </c>
      <c r="S2989" t="s">
        <v>249</v>
      </c>
      <c r="T2989" t="s">
        <v>4606</v>
      </c>
      <c r="U2989" t="s">
        <v>227</v>
      </c>
      <c r="V2989" t="s">
        <v>6196</v>
      </c>
      <c r="X2989" t="s">
        <v>349</v>
      </c>
      <c r="Z2989" t="s">
        <v>229</v>
      </c>
      <c r="AG2989" t="s">
        <v>253</v>
      </c>
    </row>
    <row r="2990" spans="1:33">
      <c r="A2990" t="s">
        <v>6201</v>
      </c>
      <c r="B2990">
        <v>10475623</v>
      </c>
      <c r="C2990" t="s">
        <v>6197</v>
      </c>
      <c r="D2990" t="s">
        <v>6198</v>
      </c>
      <c r="E2990" t="s">
        <v>242</v>
      </c>
      <c r="F2990">
        <v>23</v>
      </c>
      <c r="G2990" t="s">
        <v>227</v>
      </c>
      <c r="H2990">
        <v>8247</v>
      </c>
      <c r="I2990" t="s">
        <v>6199</v>
      </c>
      <c r="J2990" t="s">
        <v>6200</v>
      </c>
      <c r="K2990" t="s">
        <v>6199</v>
      </c>
      <c r="L2990">
        <v>19711101</v>
      </c>
      <c r="M2990" t="s">
        <v>6201</v>
      </c>
      <c r="N2990">
        <v>230142</v>
      </c>
      <c r="Q2990" t="s">
        <v>248</v>
      </c>
      <c r="S2990" t="s">
        <v>249</v>
      </c>
      <c r="T2990" t="s">
        <v>6202</v>
      </c>
      <c r="U2990" t="s">
        <v>1084</v>
      </c>
      <c r="V2990" t="s">
        <v>6203</v>
      </c>
      <c r="W2990" t="s">
        <v>6204</v>
      </c>
      <c r="X2990" t="s">
        <v>228</v>
      </c>
      <c r="Z2990" t="s">
        <v>229</v>
      </c>
      <c r="AG2990" t="s">
        <v>253</v>
      </c>
    </row>
    <row r="2991" spans="1:33">
      <c r="A2991" t="s">
        <v>6207</v>
      </c>
      <c r="B2991">
        <v>12453722</v>
      </c>
      <c r="C2991" t="s">
        <v>6205</v>
      </c>
      <c r="D2991" t="s">
        <v>6206</v>
      </c>
      <c r="E2991" t="s">
        <v>242</v>
      </c>
      <c r="F2991">
        <v>23</v>
      </c>
      <c r="G2991" t="s">
        <v>227</v>
      </c>
      <c r="H2991">
        <v>8247</v>
      </c>
      <c r="I2991" t="s">
        <v>6199</v>
      </c>
      <c r="J2991" t="s">
        <v>6200</v>
      </c>
      <c r="K2991" t="s">
        <v>6199</v>
      </c>
      <c r="L2991">
        <v>19930625</v>
      </c>
      <c r="M2991" t="s">
        <v>6207</v>
      </c>
      <c r="N2991">
        <v>230142</v>
      </c>
      <c r="Q2991" t="s">
        <v>248</v>
      </c>
      <c r="S2991" t="s">
        <v>249</v>
      </c>
      <c r="T2991" t="s">
        <v>6208</v>
      </c>
      <c r="U2991" t="s">
        <v>227</v>
      </c>
      <c r="V2991" t="s">
        <v>6209</v>
      </c>
      <c r="W2991" t="s">
        <v>6210</v>
      </c>
      <c r="X2991" t="s">
        <v>228</v>
      </c>
      <c r="Z2991" t="s">
        <v>229</v>
      </c>
      <c r="AG2991" t="s">
        <v>253</v>
      </c>
    </row>
    <row r="2992" spans="1:33">
      <c r="A2992" t="s">
        <v>6213</v>
      </c>
      <c r="B2992">
        <v>15173926</v>
      </c>
      <c r="C2992" t="s">
        <v>6211</v>
      </c>
      <c r="D2992" t="s">
        <v>6212</v>
      </c>
      <c r="E2992" t="s">
        <v>242</v>
      </c>
      <c r="F2992">
        <v>23</v>
      </c>
      <c r="G2992" t="s">
        <v>227</v>
      </c>
      <c r="H2992">
        <v>8247</v>
      </c>
      <c r="I2992" t="s">
        <v>6199</v>
      </c>
      <c r="J2992" t="s">
        <v>6200</v>
      </c>
      <c r="K2992" t="s">
        <v>6199</v>
      </c>
      <c r="L2992">
        <v>19941121</v>
      </c>
      <c r="M2992" t="s">
        <v>6213</v>
      </c>
      <c r="N2992">
        <v>230142</v>
      </c>
      <c r="Q2992" t="s">
        <v>248</v>
      </c>
      <c r="S2992" t="s">
        <v>249</v>
      </c>
      <c r="T2992" t="s">
        <v>6208</v>
      </c>
      <c r="U2992" t="s">
        <v>227</v>
      </c>
      <c r="V2992" t="s">
        <v>6209</v>
      </c>
      <c r="W2992" t="s">
        <v>6210</v>
      </c>
      <c r="X2992" t="s">
        <v>228</v>
      </c>
      <c r="Z2992" t="s">
        <v>229</v>
      </c>
      <c r="AG2992" t="s">
        <v>253</v>
      </c>
    </row>
    <row r="2993" spans="1:33">
      <c r="A2993" t="s">
        <v>6216</v>
      </c>
      <c r="B2993">
        <v>73233321</v>
      </c>
      <c r="C2993" t="s">
        <v>6214</v>
      </c>
      <c r="D2993" t="s">
        <v>6215</v>
      </c>
      <c r="E2993" t="s">
        <v>242</v>
      </c>
      <c r="F2993">
        <v>23</v>
      </c>
      <c r="G2993" t="s">
        <v>227</v>
      </c>
      <c r="H2993">
        <v>8247</v>
      </c>
      <c r="I2993" t="s">
        <v>6199</v>
      </c>
      <c r="J2993" t="s">
        <v>6200</v>
      </c>
      <c r="K2993" t="s">
        <v>6199</v>
      </c>
      <c r="L2993">
        <v>19770403</v>
      </c>
      <c r="M2993" t="s">
        <v>6216</v>
      </c>
      <c r="N2993">
        <v>230142</v>
      </c>
      <c r="Q2993" t="s">
        <v>248</v>
      </c>
      <c r="S2993" t="s">
        <v>249</v>
      </c>
      <c r="T2993" t="s">
        <v>6217</v>
      </c>
      <c r="U2993" t="s">
        <v>227</v>
      </c>
      <c r="V2993" t="s">
        <v>6218</v>
      </c>
      <c r="X2993" t="s">
        <v>228</v>
      </c>
      <c r="Z2993" t="s">
        <v>229</v>
      </c>
      <c r="AG2993" t="s">
        <v>253</v>
      </c>
    </row>
    <row r="2994" spans="1:33">
      <c r="A2994" t="s">
        <v>6221</v>
      </c>
      <c r="B2994">
        <v>10157317</v>
      </c>
      <c r="C2994" t="s">
        <v>6219</v>
      </c>
      <c r="D2994" t="s">
        <v>6220</v>
      </c>
      <c r="E2994" t="s">
        <v>242</v>
      </c>
      <c r="F2994">
        <v>23</v>
      </c>
      <c r="G2994" t="s">
        <v>227</v>
      </c>
      <c r="H2994">
        <v>8247</v>
      </c>
      <c r="I2994" t="s">
        <v>6199</v>
      </c>
      <c r="J2994" t="s">
        <v>6200</v>
      </c>
      <c r="K2994" t="s">
        <v>6199</v>
      </c>
      <c r="L2994">
        <v>19601006</v>
      </c>
      <c r="M2994" t="s">
        <v>6221</v>
      </c>
      <c r="N2994">
        <v>230142</v>
      </c>
      <c r="Q2994" t="s">
        <v>248</v>
      </c>
      <c r="S2994" t="s">
        <v>249</v>
      </c>
      <c r="T2994" t="s">
        <v>6222</v>
      </c>
      <c r="U2994" t="s">
        <v>227</v>
      </c>
      <c r="V2994" t="s">
        <v>6223</v>
      </c>
      <c r="X2994" t="s">
        <v>228</v>
      </c>
      <c r="Z2994" t="s">
        <v>229</v>
      </c>
    </row>
    <row r="2995" spans="1:33">
      <c r="A2995" t="s">
        <v>6226</v>
      </c>
      <c r="B2995">
        <v>96807131</v>
      </c>
      <c r="C2995" t="s">
        <v>6224</v>
      </c>
      <c r="D2995" t="s">
        <v>6225</v>
      </c>
      <c r="E2995" t="s">
        <v>242</v>
      </c>
      <c r="F2995">
        <v>23</v>
      </c>
      <c r="G2995" t="s">
        <v>227</v>
      </c>
      <c r="H2995">
        <v>8247</v>
      </c>
      <c r="I2995" t="s">
        <v>6199</v>
      </c>
      <c r="J2995" t="s">
        <v>6200</v>
      </c>
      <c r="K2995" t="s">
        <v>6199</v>
      </c>
      <c r="L2995">
        <v>19910411</v>
      </c>
      <c r="M2995" t="s">
        <v>6226</v>
      </c>
      <c r="N2995">
        <v>230142</v>
      </c>
      <c r="Q2995" t="s">
        <v>248</v>
      </c>
      <c r="S2995" t="s">
        <v>249</v>
      </c>
      <c r="T2995" t="s">
        <v>6208</v>
      </c>
      <c r="U2995" t="s">
        <v>227</v>
      </c>
      <c r="V2995" t="s">
        <v>6209</v>
      </c>
      <c r="W2995" t="s">
        <v>6227</v>
      </c>
      <c r="X2995" t="s">
        <v>228</v>
      </c>
      <c r="Z2995" t="s">
        <v>229</v>
      </c>
      <c r="AG2995" t="s">
        <v>253</v>
      </c>
    </row>
    <row r="2996" spans="1:33">
      <c r="A2996" t="s">
        <v>6230</v>
      </c>
      <c r="B2996">
        <v>10212177</v>
      </c>
      <c r="C2996" t="s">
        <v>6228</v>
      </c>
      <c r="D2996" t="s">
        <v>6229</v>
      </c>
      <c r="E2996" t="s">
        <v>242</v>
      </c>
      <c r="F2996">
        <v>23</v>
      </c>
      <c r="G2996" t="s">
        <v>227</v>
      </c>
      <c r="H2996">
        <v>8247</v>
      </c>
      <c r="I2996" t="s">
        <v>6199</v>
      </c>
      <c r="J2996" t="s">
        <v>6200</v>
      </c>
      <c r="K2996" t="s">
        <v>6199</v>
      </c>
      <c r="L2996">
        <v>19610304</v>
      </c>
      <c r="M2996" t="s">
        <v>6230</v>
      </c>
      <c r="N2996">
        <v>230142</v>
      </c>
      <c r="Q2996" t="s">
        <v>248</v>
      </c>
      <c r="S2996" t="s">
        <v>249</v>
      </c>
      <c r="T2996" t="s">
        <v>6231</v>
      </c>
      <c r="U2996" t="s">
        <v>227</v>
      </c>
      <c r="V2996" t="s">
        <v>6232</v>
      </c>
      <c r="X2996" t="s">
        <v>267</v>
      </c>
      <c r="Z2996" t="s">
        <v>229</v>
      </c>
      <c r="AG2996" t="s">
        <v>253</v>
      </c>
    </row>
    <row r="2997" spans="1:33">
      <c r="A2997" t="s">
        <v>6235</v>
      </c>
      <c r="B2997">
        <v>57026525</v>
      </c>
      <c r="C2997" t="s">
        <v>6233</v>
      </c>
      <c r="D2997" t="s">
        <v>6234</v>
      </c>
      <c r="E2997" t="s">
        <v>242</v>
      </c>
      <c r="F2997">
        <v>23</v>
      </c>
      <c r="G2997" t="s">
        <v>227</v>
      </c>
      <c r="H2997">
        <v>8247</v>
      </c>
      <c r="I2997" t="s">
        <v>6199</v>
      </c>
      <c r="J2997" t="s">
        <v>6200</v>
      </c>
      <c r="K2997" t="s">
        <v>6199</v>
      </c>
      <c r="L2997">
        <v>19880213</v>
      </c>
      <c r="M2997" t="s">
        <v>6235</v>
      </c>
      <c r="N2997">
        <v>230142</v>
      </c>
      <c r="Q2997" t="s">
        <v>248</v>
      </c>
      <c r="S2997" t="s">
        <v>249</v>
      </c>
      <c r="T2997" t="s">
        <v>6236</v>
      </c>
      <c r="U2997" t="s">
        <v>227</v>
      </c>
      <c r="V2997" t="s">
        <v>6237</v>
      </c>
      <c r="X2997" t="s">
        <v>228</v>
      </c>
      <c r="Z2997" t="s">
        <v>229</v>
      </c>
      <c r="AG2997" t="s">
        <v>253</v>
      </c>
    </row>
    <row r="2998" spans="1:33">
      <c r="A2998" t="s">
        <v>6240</v>
      </c>
      <c r="B2998">
        <v>24734424</v>
      </c>
      <c r="C2998" t="s">
        <v>6238</v>
      </c>
      <c r="D2998" t="s">
        <v>6239</v>
      </c>
      <c r="E2998" t="s">
        <v>242</v>
      </c>
      <c r="F2998">
        <v>23</v>
      </c>
      <c r="G2998" t="s">
        <v>227</v>
      </c>
      <c r="H2998">
        <v>8247</v>
      </c>
      <c r="I2998" t="s">
        <v>6199</v>
      </c>
      <c r="J2998" t="s">
        <v>6200</v>
      </c>
      <c r="K2998" t="s">
        <v>6199</v>
      </c>
      <c r="L2998">
        <v>19910421</v>
      </c>
      <c r="M2998" t="s">
        <v>6240</v>
      </c>
      <c r="N2998">
        <v>230142</v>
      </c>
      <c r="Q2998" t="s">
        <v>248</v>
      </c>
      <c r="S2998" t="s">
        <v>249</v>
      </c>
      <c r="T2998" t="s">
        <v>6241</v>
      </c>
      <c r="U2998" t="s">
        <v>227</v>
      </c>
      <c r="V2998" t="s">
        <v>6242</v>
      </c>
      <c r="X2998" t="s">
        <v>228</v>
      </c>
      <c r="Z2998" t="s">
        <v>229</v>
      </c>
      <c r="AA2998" t="s">
        <v>6243</v>
      </c>
      <c r="AB2998" t="s">
        <v>227</v>
      </c>
      <c r="AD2998" t="s">
        <v>227</v>
      </c>
      <c r="AF2998" t="s">
        <v>6199</v>
      </c>
      <c r="AG2998" t="s">
        <v>253</v>
      </c>
    </row>
    <row r="2999" spans="1:33">
      <c r="A2999" t="s">
        <v>6246</v>
      </c>
      <c r="B2999">
        <v>10478828</v>
      </c>
      <c r="C2999" t="s">
        <v>6244</v>
      </c>
      <c r="D2999" t="s">
        <v>6245</v>
      </c>
      <c r="E2999" t="s">
        <v>242</v>
      </c>
      <c r="F2999">
        <v>23</v>
      </c>
      <c r="G2999" t="s">
        <v>227</v>
      </c>
      <c r="H2999">
        <v>8247</v>
      </c>
      <c r="I2999" t="s">
        <v>6199</v>
      </c>
      <c r="J2999" t="s">
        <v>6200</v>
      </c>
      <c r="K2999" t="s">
        <v>6199</v>
      </c>
      <c r="L2999">
        <v>19820803</v>
      </c>
      <c r="M2999" t="s">
        <v>6246</v>
      </c>
      <c r="N2999">
        <v>230142</v>
      </c>
      <c r="Q2999" t="s">
        <v>248</v>
      </c>
      <c r="S2999" t="s">
        <v>249</v>
      </c>
      <c r="T2999" t="s">
        <v>6247</v>
      </c>
      <c r="U2999" t="s">
        <v>227</v>
      </c>
      <c r="V2999" t="s">
        <v>6248</v>
      </c>
      <c r="X2999" t="s">
        <v>228</v>
      </c>
      <c r="Z2999" t="s">
        <v>229</v>
      </c>
      <c r="AG2999" t="s">
        <v>253</v>
      </c>
    </row>
    <row r="3000" spans="1:33">
      <c r="A3000" t="s">
        <v>6251</v>
      </c>
      <c r="B3000">
        <v>58175834</v>
      </c>
      <c r="C3000" t="s">
        <v>6249</v>
      </c>
      <c r="D3000" t="s">
        <v>6250</v>
      </c>
      <c r="E3000" t="s">
        <v>242</v>
      </c>
      <c r="F3000">
        <v>23</v>
      </c>
      <c r="G3000" t="s">
        <v>227</v>
      </c>
      <c r="H3000">
        <v>8247</v>
      </c>
      <c r="I3000" t="s">
        <v>6199</v>
      </c>
      <c r="J3000" t="s">
        <v>6200</v>
      </c>
      <c r="K3000" t="s">
        <v>6199</v>
      </c>
      <c r="L3000">
        <v>19910313</v>
      </c>
      <c r="M3000" t="s">
        <v>6251</v>
      </c>
      <c r="N3000">
        <v>230142</v>
      </c>
      <c r="Q3000" t="s">
        <v>248</v>
      </c>
      <c r="S3000" t="s">
        <v>249</v>
      </c>
      <c r="T3000" t="s">
        <v>6252</v>
      </c>
      <c r="U3000" t="s">
        <v>227</v>
      </c>
      <c r="V3000" t="s">
        <v>6253</v>
      </c>
      <c r="X3000" t="s">
        <v>228</v>
      </c>
      <c r="Z3000" t="s">
        <v>229</v>
      </c>
      <c r="AG3000" t="s">
        <v>253</v>
      </c>
    </row>
    <row r="3001" spans="1:33">
      <c r="A3001" t="s">
        <v>6256</v>
      </c>
      <c r="B3001">
        <v>46294631</v>
      </c>
      <c r="C3001" t="s">
        <v>6254</v>
      </c>
      <c r="D3001" t="s">
        <v>6255</v>
      </c>
      <c r="E3001" t="s">
        <v>242</v>
      </c>
      <c r="F3001">
        <v>23</v>
      </c>
      <c r="G3001" t="s">
        <v>227</v>
      </c>
      <c r="H3001">
        <v>8247</v>
      </c>
      <c r="I3001" t="s">
        <v>6199</v>
      </c>
      <c r="J3001" t="s">
        <v>6200</v>
      </c>
      <c r="K3001" t="s">
        <v>6199</v>
      </c>
      <c r="L3001">
        <v>19701018</v>
      </c>
      <c r="M3001" t="s">
        <v>6256</v>
      </c>
      <c r="N3001">
        <v>230142</v>
      </c>
      <c r="Q3001" t="s">
        <v>248</v>
      </c>
      <c r="S3001" t="s">
        <v>249</v>
      </c>
      <c r="T3001" t="s">
        <v>1363</v>
      </c>
      <c r="U3001" t="s">
        <v>227</v>
      </c>
      <c r="V3001" t="s">
        <v>6257</v>
      </c>
      <c r="X3001" t="s">
        <v>228</v>
      </c>
      <c r="Z3001" t="s">
        <v>229</v>
      </c>
      <c r="AG3001" t="s">
        <v>253</v>
      </c>
    </row>
    <row r="3002" spans="1:33">
      <c r="A3002" t="s">
        <v>6260</v>
      </c>
      <c r="B3002">
        <v>10476018</v>
      </c>
      <c r="C3002" t="s">
        <v>6258</v>
      </c>
      <c r="D3002" t="s">
        <v>6259</v>
      </c>
      <c r="E3002" t="s">
        <v>242</v>
      </c>
      <c r="F3002">
        <v>23</v>
      </c>
      <c r="G3002" t="s">
        <v>227</v>
      </c>
      <c r="H3002">
        <v>8247</v>
      </c>
      <c r="I3002" t="s">
        <v>6199</v>
      </c>
      <c r="J3002" t="s">
        <v>6200</v>
      </c>
      <c r="K3002" t="s">
        <v>6199</v>
      </c>
      <c r="L3002">
        <v>19770803</v>
      </c>
      <c r="M3002" t="s">
        <v>6260</v>
      </c>
      <c r="N3002">
        <v>230142</v>
      </c>
      <c r="Q3002" t="s">
        <v>248</v>
      </c>
      <c r="S3002" t="s">
        <v>249</v>
      </c>
      <c r="T3002" t="s">
        <v>3079</v>
      </c>
      <c r="U3002" t="s">
        <v>227</v>
      </c>
      <c r="V3002" t="s">
        <v>6261</v>
      </c>
      <c r="X3002" t="s">
        <v>228</v>
      </c>
      <c r="Z3002" t="s">
        <v>229</v>
      </c>
    </row>
    <row r="3003" spans="1:33">
      <c r="A3003" t="s">
        <v>6264</v>
      </c>
      <c r="B3003">
        <v>10472115</v>
      </c>
      <c r="C3003" t="s">
        <v>6262</v>
      </c>
      <c r="D3003" t="s">
        <v>6263</v>
      </c>
      <c r="E3003" t="s">
        <v>242</v>
      </c>
      <c r="F3003">
        <v>23</v>
      </c>
      <c r="G3003" t="s">
        <v>227</v>
      </c>
      <c r="H3003">
        <v>8247</v>
      </c>
      <c r="I3003" t="s">
        <v>6199</v>
      </c>
      <c r="J3003" t="s">
        <v>6200</v>
      </c>
      <c r="K3003" t="s">
        <v>6199</v>
      </c>
      <c r="L3003">
        <v>19840523</v>
      </c>
      <c r="M3003" t="s">
        <v>6264</v>
      </c>
      <c r="N3003">
        <v>230142</v>
      </c>
      <c r="Q3003" t="s">
        <v>248</v>
      </c>
      <c r="S3003" t="s">
        <v>249</v>
      </c>
      <c r="T3003" t="s">
        <v>2552</v>
      </c>
      <c r="U3003" t="s">
        <v>227</v>
      </c>
      <c r="V3003" t="s">
        <v>6265</v>
      </c>
      <c r="X3003" t="s">
        <v>228</v>
      </c>
      <c r="Z3003" t="s">
        <v>229</v>
      </c>
    </row>
    <row r="3004" spans="1:33">
      <c r="A3004" t="s">
        <v>6268</v>
      </c>
      <c r="B3004">
        <v>96807232</v>
      </c>
      <c r="C3004" t="s">
        <v>6266</v>
      </c>
      <c r="D3004" t="s">
        <v>6267</v>
      </c>
      <c r="E3004" t="s">
        <v>242</v>
      </c>
      <c r="F3004">
        <v>23</v>
      </c>
      <c r="G3004" t="s">
        <v>227</v>
      </c>
      <c r="H3004">
        <v>8247</v>
      </c>
      <c r="I3004" t="s">
        <v>6199</v>
      </c>
      <c r="J3004" t="s">
        <v>6200</v>
      </c>
      <c r="K3004" t="s">
        <v>6199</v>
      </c>
      <c r="L3004">
        <v>19970308</v>
      </c>
      <c r="M3004" t="s">
        <v>6268</v>
      </c>
      <c r="N3004">
        <v>230142</v>
      </c>
      <c r="Q3004" t="s">
        <v>248</v>
      </c>
      <c r="S3004" t="s">
        <v>249</v>
      </c>
      <c r="T3004" t="s">
        <v>6208</v>
      </c>
      <c r="U3004" t="s">
        <v>227</v>
      </c>
      <c r="V3004" t="s">
        <v>6209</v>
      </c>
      <c r="W3004" t="s">
        <v>6269</v>
      </c>
      <c r="X3004" t="s">
        <v>228</v>
      </c>
      <c r="Z3004" t="s">
        <v>229</v>
      </c>
      <c r="AG3004" t="s">
        <v>253</v>
      </c>
    </row>
    <row r="3005" spans="1:33">
      <c r="A3005" t="s">
        <v>18410</v>
      </c>
      <c r="B3005">
        <v>28435628</v>
      </c>
      <c r="C3005" t="s">
        <v>18411</v>
      </c>
      <c r="D3005" t="s">
        <v>18412</v>
      </c>
      <c r="E3005" t="s">
        <v>242</v>
      </c>
      <c r="F3005">
        <v>23</v>
      </c>
      <c r="G3005" t="s">
        <v>227</v>
      </c>
      <c r="H3005">
        <v>8247</v>
      </c>
      <c r="I3005" t="s">
        <v>6199</v>
      </c>
      <c r="J3005" t="s">
        <v>6200</v>
      </c>
      <c r="K3005" t="s">
        <v>6199</v>
      </c>
      <c r="L3005">
        <v>19950520</v>
      </c>
      <c r="M3005" t="s">
        <v>18410</v>
      </c>
      <c r="N3005">
        <v>230142</v>
      </c>
      <c r="Q3005" t="s">
        <v>248</v>
      </c>
      <c r="S3005" t="s">
        <v>249</v>
      </c>
      <c r="T3005" t="s">
        <v>6208</v>
      </c>
      <c r="U3005" t="s">
        <v>227</v>
      </c>
      <c r="V3005" t="s">
        <v>6209</v>
      </c>
      <c r="X3005" t="s">
        <v>228</v>
      </c>
      <c r="Z3005" t="s">
        <v>229</v>
      </c>
      <c r="AG3005" t="s">
        <v>253</v>
      </c>
    </row>
    <row r="3006" spans="1:33">
      <c r="A3006" t="s">
        <v>6272</v>
      </c>
      <c r="B3006">
        <v>10466926</v>
      </c>
      <c r="C3006" t="s">
        <v>6270</v>
      </c>
      <c r="D3006" t="s">
        <v>6271</v>
      </c>
      <c r="E3006" t="s">
        <v>242</v>
      </c>
      <c r="F3006">
        <v>23</v>
      </c>
      <c r="G3006" t="s">
        <v>227</v>
      </c>
      <c r="H3006">
        <v>8247</v>
      </c>
      <c r="I3006" t="s">
        <v>6199</v>
      </c>
      <c r="J3006" t="s">
        <v>6200</v>
      </c>
      <c r="K3006" t="s">
        <v>6199</v>
      </c>
      <c r="L3006">
        <v>19761227</v>
      </c>
      <c r="M3006" t="s">
        <v>6272</v>
      </c>
      <c r="N3006">
        <v>230142</v>
      </c>
      <c r="Q3006" t="s">
        <v>248</v>
      </c>
      <c r="S3006" t="s">
        <v>249</v>
      </c>
      <c r="T3006" t="s">
        <v>5471</v>
      </c>
      <c r="U3006" t="s">
        <v>227</v>
      </c>
      <c r="V3006" t="s">
        <v>6273</v>
      </c>
      <c r="X3006" t="s">
        <v>228</v>
      </c>
      <c r="Z3006" t="s">
        <v>229</v>
      </c>
    </row>
    <row r="3007" spans="1:33">
      <c r="A3007" t="s">
        <v>18413</v>
      </c>
      <c r="B3007">
        <v>69147330</v>
      </c>
      <c r="C3007" t="s">
        <v>18414</v>
      </c>
      <c r="D3007" t="s">
        <v>18415</v>
      </c>
      <c r="E3007" t="s">
        <v>242</v>
      </c>
      <c r="F3007">
        <v>23</v>
      </c>
      <c r="G3007" t="s">
        <v>227</v>
      </c>
      <c r="H3007">
        <v>27167</v>
      </c>
      <c r="I3007" t="s">
        <v>18416</v>
      </c>
      <c r="J3007" t="s">
        <v>18417</v>
      </c>
      <c r="K3007" t="s">
        <v>18418</v>
      </c>
      <c r="L3007">
        <v>19791012</v>
      </c>
      <c r="M3007" t="s">
        <v>18413</v>
      </c>
      <c r="N3007">
        <v>230385</v>
      </c>
      <c r="O3007" t="s">
        <v>247</v>
      </c>
      <c r="Q3007" t="s">
        <v>248</v>
      </c>
      <c r="S3007" t="s">
        <v>249</v>
      </c>
      <c r="T3007" t="s">
        <v>18419</v>
      </c>
      <c r="U3007" t="s">
        <v>227</v>
      </c>
      <c r="V3007" t="s">
        <v>18420</v>
      </c>
      <c r="X3007" t="s">
        <v>267</v>
      </c>
      <c r="Z3007" t="s">
        <v>229</v>
      </c>
      <c r="AG3007" t="s">
        <v>253</v>
      </c>
    </row>
    <row r="3008" spans="1:33">
      <c r="A3008" t="s">
        <v>18421</v>
      </c>
      <c r="B3008">
        <v>69148028</v>
      </c>
      <c r="C3008" t="s">
        <v>18422</v>
      </c>
      <c r="D3008" t="s">
        <v>18423</v>
      </c>
      <c r="E3008" t="s">
        <v>242</v>
      </c>
      <c r="F3008">
        <v>23</v>
      </c>
      <c r="G3008" t="s">
        <v>227</v>
      </c>
      <c r="H3008">
        <v>27167</v>
      </c>
      <c r="I3008" t="s">
        <v>18416</v>
      </c>
      <c r="J3008" t="s">
        <v>18417</v>
      </c>
      <c r="K3008" t="s">
        <v>18418</v>
      </c>
      <c r="L3008">
        <v>19610616</v>
      </c>
      <c r="M3008" t="s">
        <v>18421</v>
      </c>
      <c r="N3008">
        <v>230385</v>
      </c>
      <c r="O3008" t="s">
        <v>247</v>
      </c>
      <c r="Q3008" t="s">
        <v>248</v>
      </c>
      <c r="S3008" t="s">
        <v>249</v>
      </c>
      <c r="T3008" t="s">
        <v>3544</v>
      </c>
      <c r="U3008" t="s">
        <v>227</v>
      </c>
      <c r="V3008" t="s">
        <v>18424</v>
      </c>
      <c r="X3008" t="s">
        <v>267</v>
      </c>
      <c r="Z3008" t="s">
        <v>229</v>
      </c>
      <c r="AG3008" t="s">
        <v>253</v>
      </c>
    </row>
    <row r="3009" spans="1:33">
      <c r="A3009" t="s">
        <v>18425</v>
      </c>
      <c r="B3009">
        <v>69148230</v>
      </c>
      <c r="C3009" t="s">
        <v>18426</v>
      </c>
      <c r="D3009" t="s">
        <v>18427</v>
      </c>
      <c r="E3009" t="s">
        <v>242</v>
      </c>
      <c r="F3009">
        <v>23</v>
      </c>
      <c r="G3009" t="s">
        <v>227</v>
      </c>
      <c r="H3009">
        <v>27167</v>
      </c>
      <c r="I3009" t="s">
        <v>18416</v>
      </c>
      <c r="J3009" t="s">
        <v>18417</v>
      </c>
      <c r="K3009" t="s">
        <v>18418</v>
      </c>
      <c r="L3009">
        <v>19630725</v>
      </c>
      <c r="M3009" t="s">
        <v>18425</v>
      </c>
      <c r="N3009">
        <v>230385</v>
      </c>
      <c r="O3009" t="s">
        <v>247</v>
      </c>
      <c r="Q3009" t="s">
        <v>248</v>
      </c>
      <c r="S3009" t="s">
        <v>249</v>
      </c>
      <c r="T3009" t="s">
        <v>8898</v>
      </c>
      <c r="U3009" t="s">
        <v>227</v>
      </c>
      <c r="V3009" t="s">
        <v>18428</v>
      </c>
      <c r="X3009" t="s">
        <v>267</v>
      </c>
      <c r="Z3009" t="s">
        <v>229</v>
      </c>
      <c r="AG3009" t="s">
        <v>253</v>
      </c>
    </row>
    <row r="3010" spans="1:33">
      <c r="A3010" t="s">
        <v>18429</v>
      </c>
      <c r="B3010">
        <v>55185428</v>
      </c>
      <c r="C3010" t="s">
        <v>18430</v>
      </c>
      <c r="D3010" t="s">
        <v>1881</v>
      </c>
      <c r="E3010" t="s">
        <v>242</v>
      </c>
      <c r="F3010">
        <v>23</v>
      </c>
      <c r="G3010" t="s">
        <v>227</v>
      </c>
      <c r="H3010">
        <v>27167</v>
      </c>
      <c r="I3010" t="s">
        <v>18416</v>
      </c>
      <c r="J3010" t="s">
        <v>18417</v>
      </c>
      <c r="K3010" t="s">
        <v>18418</v>
      </c>
      <c r="L3010">
        <v>19611205</v>
      </c>
      <c r="M3010" t="s">
        <v>18429</v>
      </c>
      <c r="N3010">
        <v>230385</v>
      </c>
      <c r="O3010" t="s">
        <v>247</v>
      </c>
      <c r="Q3010" t="s">
        <v>248</v>
      </c>
      <c r="S3010" t="s">
        <v>249</v>
      </c>
      <c r="T3010" t="s">
        <v>18431</v>
      </c>
      <c r="U3010" t="s">
        <v>227</v>
      </c>
      <c r="V3010" t="s">
        <v>18432</v>
      </c>
      <c r="W3010" t="s">
        <v>18433</v>
      </c>
      <c r="X3010" t="s">
        <v>267</v>
      </c>
      <c r="Z3010" t="s">
        <v>229</v>
      </c>
      <c r="AG3010" t="s">
        <v>253</v>
      </c>
    </row>
    <row r="3011" spans="1:33">
      <c r="A3011" t="s">
        <v>18434</v>
      </c>
      <c r="B3011">
        <v>96575941</v>
      </c>
      <c r="C3011" t="s">
        <v>18435</v>
      </c>
      <c r="D3011" t="s">
        <v>18436</v>
      </c>
      <c r="E3011" t="s">
        <v>242</v>
      </c>
      <c r="F3011">
        <v>23</v>
      </c>
      <c r="G3011" t="s">
        <v>227</v>
      </c>
      <c r="H3011">
        <v>27167</v>
      </c>
      <c r="I3011" t="s">
        <v>18416</v>
      </c>
      <c r="J3011" t="s">
        <v>18417</v>
      </c>
      <c r="K3011" t="s">
        <v>18418</v>
      </c>
      <c r="L3011">
        <v>19880702</v>
      </c>
      <c r="M3011" t="s">
        <v>18434</v>
      </c>
      <c r="N3011">
        <v>230385</v>
      </c>
      <c r="O3011" t="s">
        <v>18437</v>
      </c>
      <c r="Q3011" t="s">
        <v>248</v>
      </c>
      <c r="S3011" t="s">
        <v>249</v>
      </c>
      <c r="T3011" t="s">
        <v>18438</v>
      </c>
      <c r="U3011" t="s">
        <v>227</v>
      </c>
      <c r="V3011" t="s">
        <v>18439</v>
      </c>
      <c r="X3011" t="s">
        <v>267</v>
      </c>
      <c r="Z3011" t="s">
        <v>229</v>
      </c>
      <c r="AG3011" t="s">
        <v>253</v>
      </c>
    </row>
    <row r="3012" spans="1:33">
      <c r="A3012" t="s">
        <v>18440</v>
      </c>
      <c r="B3012">
        <v>55185630</v>
      </c>
      <c r="C3012" t="s">
        <v>18441</v>
      </c>
      <c r="D3012" t="s">
        <v>18442</v>
      </c>
      <c r="E3012" t="s">
        <v>242</v>
      </c>
      <c r="F3012">
        <v>23</v>
      </c>
      <c r="G3012" t="s">
        <v>227</v>
      </c>
      <c r="H3012">
        <v>27167</v>
      </c>
      <c r="I3012" t="s">
        <v>18416</v>
      </c>
      <c r="J3012" t="s">
        <v>18417</v>
      </c>
      <c r="K3012" t="s">
        <v>18418</v>
      </c>
      <c r="L3012">
        <v>19610725</v>
      </c>
      <c r="M3012" t="s">
        <v>18440</v>
      </c>
      <c r="N3012">
        <v>230385</v>
      </c>
      <c r="O3012" t="s">
        <v>247</v>
      </c>
      <c r="Q3012" t="s">
        <v>248</v>
      </c>
      <c r="S3012" t="s">
        <v>249</v>
      </c>
      <c r="T3012" t="s">
        <v>1417</v>
      </c>
      <c r="U3012" t="s">
        <v>227</v>
      </c>
      <c r="V3012" t="s">
        <v>18443</v>
      </c>
      <c r="W3012" t="s">
        <v>18444</v>
      </c>
      <c r="X3012" t="s">
        <v>267</v>
      </c>
      <c r="Z3012" t="s">
        <v>229</v>
      </c>
      <c r="AG3012" t="s">
        <v>253</v>
      </c>
    </row>
    <row r="3013" spans="1:33">
      <c r="A3013" t="s">
        <v>18445</v>
      </c>
      <c r="B3013">
        <v>69147128</v>
      </c>
      <c r="C3013" t="s">
        <v>18446</v>
      </c>
      <c r="D3013" t="s">
        <v>18447</v>
      </c>
      <c r="E3013" t="s">
        <v>242</v>
      </c>
      <c r="F3013">
        <v>23</v>
      </c>
      <c r="G3013" t="s">
        <v>227</v>
      </c>
      <c r="H3013">
        <v>27167</v>
      </c>
      <c r="I3013" t="s">
        <v>18416</v>
      </c>
      <c r="J3013" t="s">
        <v>18417</v>
      </c>
      <c r="K3013" t="s">
        <v>18418</v>
      </c>
      <c r="L3013">
        <v>19550823</v>
      </c>
      <c r="M3013" t="s">
        <v>18445</v>
      </c>
      <c r="N3013">
        <v>230385</v>
      </c>
      <c r="O3013" t="s">
        <v>247</v>
      </c>
      <c r="Q3013" t="s">
        <v>248</v>
      </c>
      <c r="S3013" t="s">
        <v>249</v>
      </c>
      <c r="T3013" t="s">
        <v>12704</v>
      </c>
      <c r="U3013" t="s">
        <v>227</v>
      </c>
      <c r="V3013" t="s">
        <v>18448</v>
      </c>
      <c r="X3013" t="s">
        <v>349</v>
      </c>
      <c r="Z3013" t="s">
        <v>229</v>
      </c>
      <c r="AG3013" t="s">
        <v>253</v>
      </c>
    </row>
    <row r="3014" spans="1:33">
      <c r="A3014" t="s">
        <v>18449</v>
      </c>
      <c r="B3014">
        <v>69147936</v>
      </c>
      <c r="C3014" t="s">
        <v>18450</v>
      </c>
      <c r="D3014" t="s">
        <v>18451</v>
      </c>
      <c r="E3014" t="s">
        <v>262</v>
      </c>
      <c r="F3014">
        <v>23</v>
      </c>
      <c r="G3014" t="s">
        <v>227</v>
      </c>
      <c r="H3014">
        <v>27167</v>
      </c>
      <c r="I3014" t="s">
        <v>18416</v>
      </c>
      <c r="J3014" t="s">
        <v>18417</v>
      </c>
      <c r="K3014" t="s">
        <v>18418</v>
      </c>
      <c r="L3014">
        <v>19551211</v>
      </c>
      <c r="M3014" t="s">
        <v>18449</v>
      </c>
      <c r="N3014">
        <v>230385</v>
      </c>
      <c r="O3014" t="s">
        <v>247</v>
      </c>
      <c r="Q3014" t="s">
        <v>248</v>
      </c>
      <c r="S3014" t="s">
        <v>249</v>
      </c>
      <c r="T3014" t="s">
        <v>12704</v>
      </c>
      <c r="U3014" t="s">
        <v>227</v>
      </c>
      <c r="V3014" t="s">
        <v>18448</v>
      </c>
      <c r="X3014" t="s">
        <v>267</v>
      </c>
      <c r="Z3014" t="s">
        <v>229</v>
      </c>
      <c r="AG3014" t="s">
        <v>253</v>
      </c>
    </row>
    <row r="3015" spans="1:33">
      <c r="A3015" t="s">
        <v>18452</v>
      </c>
      <c r="B3015">
        <v>66672734</v>
      </c>
      <c r="C3015" t="s">
        <v>18453</v>
      </c>
      <c r="D3015" t="s">
        <v>18454</v>
      </c>
      <c r="E3015" t="s">
        <v>242</v>
      </c>
      <c r="F3015">
        <v>23</v>
      </c>
      <c r="G3015" t="s">
        <v>227</v>
      </c>
      <c r="H3015">
        <v>27167</v>
      </c>
      <c r="I3015" t="s">
        <v>18416</v>
      </c>
      <c r="J3015" t="s">
        <v>18417</v>
      </c>
      <c r="K3015" t="s">
        <v>18418</v>
      </c>
      <c r="L3015">
        <v>19720228</v>
      </c>
      <c r="M3015" t="s">
        <v>18452</v>
      </c>
      <c r="N3015">
        <v>230385</v>
      </c>
      <c r="O3015" t="s">
        <v>247</v>
      </c>
      <c r="Q3015" t="s">
        <v>248</v>
      </c>
      <c r="S3015" t="s">
        <v>249</v>
      </c>
      <c r="T3015" t="s">
        <v>14979</v>
      </c>
      <c r="U3015" t="s">
        <v>227</v>
      </c>
      <c r="V3015" t="s">
        <v>18455</v>
      </c>
      <c r="X3015" t="s">
        <v>267</v>
      </c>
      <c r="Z3015" t="s">
        <v>229</v>
      </c>
      <c r="AG3015" t="s">
        <v>253</v>
      </c>
    </row>
    <row r="3016" spans="1:33">
      <c r="A3016" t="s">
        <v>18456</v>
      </c>
      <c r="B3016">
        <v>3035415</v>
      </c>
      <c r="C3016" t="s">
        <v>18457</v>
      </c>
      <c r="D3016" t="s">
        <v>18458</v>
      </c>
      <c r="E3016" t="s">
        <v>242</v>
      </c>
      <c r="F3016">
        <v>23</v>
      </c>
      <c r="G3016" t="s">
        <v>227</v>
      </c>
      <c r="H3016">
        <v>27167</v>
      </c>
      <c r="I3016" t="s">
        <v>18416</v>
      </c>
      <c r="J3016" t="s">
        <v>18417</v>
      </c>
      <c r="K3016" t="s">
        <v>18418</v>
      </c>
      <c r="L3016">
        <v>19850604</v>
      </c>
      <c r="M3016" t="s">
        <v>18456</v>
      </c>
      <c r="N3016">
        <v>230385</v>
      </c>
      <c r="O3016" t="s">
        <v>247</v>
      </c>
      <c r="Q3016" t="s">
        <v>248</v>
      </c>
      <c r="S3016" t="s">
        <v>249</v>
      </c>
      <c r="T3016" t="s">
        <v>3318</v>
      </c>
      <c r="U3016" t="s">
        <v>227</v>
      </c>
      <c r="V3016" t="s">
        <v>18459</v>
      </c>
      <c r="X3016" t="s">
        <v>267</v>
      </c>
      <c r="Z3016" t="s">
        <v>229</v>
      </c>
      <c r="AG3016" t="s">
        <v>253</v>
      </c>
    </row>
    <row r="3017" spans="1:33">
      <c r="A3017" t="s">
        <v>18460</v>
      </c>
      <c r="B3017">
        <v>69147734</v>
      </c>
      <c r="C3017" t="s">
        <v>18461</v>
      </c>
      <c r="D3017" t="s">
        <v>18462</v>
      </c>
      <c r="E3017" t="s">
        <v>242</v>
      </c>
      <c r="F3017">
        <v>23</v>
      </c>
      <c r="G3017" t="s">
        <v>227</v>
      </c>
      <c r="H3017">
        <v>27167</v>
      </c>
      <c r="I3017" t="s">
        <v>18416</v>
      </c>
      <c r="J3017" t="s">
        <v>18417</v>
      </c>
      <c r="K3017" t="s">
        <v>18418</v>
      </c>
      <c r="L3017">
        <v>19600406</v>
      </c>
      <c r="M3017" t="s">
        <v>18460</v>
      </c>
      <c r="N3017">
        <v>230385</v>
      </c>
      <c r="O3017" t="s">
        <v>247</v>
      </c>
      <c r="Q3017" t="s">
        <v>248</v>
      </c>
      <c r="S3017" t="s">
        <v>249</v>
      </c>
      <c r="T3017" t="s">
        <v>18463</v>
      </c>
      <c r="U3017" t="s">
        <v>227</v>
      </c>
      <c r="V3017" t="s">
        <v>18464</v>
      </c>
      <c r="W3017" t="s">
        <v>18465</v>
      </c>
      <c r="X3017" t="s">
        <v>343</v>
      </c>
      <c r="Z3017" t="s">
        <v>229</v>
      </c>
      <c r="AG3017" t="s">
        <v>253</v>
      </c>
    </row>
    <row r="3018" spans="1:33">
      <c r="A3018" t="s">
        <v>18466</v>
      </c>
      <c r="B3018">
        <v>55187531</v>
      </c>
      <c r="C3018" t="s">
        <v>18467</v>
      </c>
      <c r="D3018" t="s">
        <v>18468</v>
      </c>
      <c r="E3018" t="s">
        <v>262</v>
      </c>
      <c r="F3018">
        <v>23</v>
      </c>
      <c r="G3018" t="s">
        <v>227</v>
      </c>
      <c r="H3018">
        <v>27167</v>
      </c>
      <c r="I3018" t="s">
        <v>18416</v>
      </c>
      <c r="J3018" t="s">
        <v>18417</v>
      </c>
      <c r="K3018" t="s">
        <v>18418</v>
      </c>
      <c r="L3018">
        <v>19870123</v>
      </c>
      <c r="M3018" t="s">
        <v>18466</v>
      </c>
      <c r="N3018">
        <v>230385</v>
      </c>
      <c r="O3018" t="s">
        <v>247</v>
      </c>
      <c r="Q3018" t="s">
        <v>248</v>
      </c>
      <c r="S3018" t="s">
        <v>249</v>
      </c>
      <c r="T3018" t="s">
        <v>18469</v>
      </c>
      <c r="U3018" t="s">
        <v>265</v>
      </c>
      <c r="V3018" t="s">
        <v>18470</v>
      </c>
      <c r="X3018" t="s">
        <v>267</v>
      </c>
      <c r="Z3018" t="s">
        <v>229</v>
      </c>
      <c r="AG3018" t="s">
        <v>253</v>
      </c>
    </row>
    <row r="3019" spans="1:33">
      <c r="A3019" t="s">
        <v>18471</v>
      </c>
      <c r="B3019">
        <v>55185125</v>
      </c>
      <c r="C3019" t="s">
        <v>18472</v>
      </c>
      <c r="D3019" t="s">
        <v>18473</v>
      </c>
      <c r="E3019" t="s">
        <v>242</v>
      </c>
      <c r="F3019">
        <v>23</v>
      </c>
      <c r="G3019" t="s">
        <v>227</v>
      </c>
      <c r="H3019">
        <v>27167</v>
      </c>
      <c r="I3019" t="s">
        <v>18416</v>
      </c>
      <c r="J3019" t="s">
        <v>18417</v>
      </c>
      <c r="K3019" t="s">
        <v>18418</v>
      </c>
      <c r="L3019">
        <v>19590715</v>
      </c>
      <c r="M3019" t="s">
        <v>18471</v>
      </c>
      <c r="N3019">
        <v>230385</v>
      </c>
      <c r="O3019" t="s">
        <v>247</v>
      </c>
      <c r="Q3019" t="s">
        <v>248</v>
      </c>
      <c r="S3019" t="s">
        <v>249</v>
      </c>
      <c r="T3019" t="s">
        <v>3457</v>
      </c>
      <c r="U3019" t="s">
        <v>227</v>
      </c>
      <c r="V3019" t="s">
        <v>18474</v>
      </c>
      <c r="X3019" t="s">
        <v>267</v>
      </c>
      <c r="Z3019" t="s">
        <v>229</v>
      </c>
      <c r="AG3019" t="s">
        <v>253</v>
      </c>
    </row>
    <row r="3020" spans="1:33">
      <c r="A3020" t="s">
        <v>18475</v>
      </c>
      <c r="B3020">
        <v>55187228</v>
      </c>
      <c r="C3020" t="s">
        <v>18476</v>
      </c>
      <c r="D3020" t="s">
        <v>18477</v>
      </c>
      <c r="E3020" t="s">
        <v>262</v>
      </c>
      <c r="F3020">
        <v>23</v>
      </c>
      <c r="G3020" t="s">
        <v>227</v>
      </c>
      <c r="H3020">
        <v>27167</v>
      </c>
      <c r="I3020" t="s">
        <v>18416</v>
      </c>
      <c r="J3020" t="s">
        <v>18417</v>
      </c>
      <c r="K3020" t="s">
        <v>18418</v>
      </c>
      <c r="L3020">
        <v>19850415</v>
      </c>
      <c r="M3020" t="s">
        <v>18475</v>
      </c>
      <c r="N3020">
        <v>230385</v>
      </c>
      <c r="O3020" t="s">
        <v>247</v>
      </c>
      <c r="Q3020" t="s">
        <v>248</v>
      </c>
      <c r="S3020" t="s">
        <v>249</v>
      </c>
      <c r="T3020" t="s">
        <v>1494</v>
      </c>
      <c r="U3020" t="s">
        <v>227</v>
      </c>
      <c r="V3020" t="s">
        <v>18478</v>
      </c>
      <c r="X3020" t="s">
        <v>267</v>
      </c>
      <c r="Z3020" t="s">
        <v>229</v>
      </c>
      <c r="AG3020" t="s">
        <v>253</v>
      </c>
    </row>
    <row r="3021" spans="1:33">
      <c r="A3021" t="s">
        <v>18479</v>
      </c>
      <c r="B3021">
        <v>64140419</v>
      </c>
      <c r="C3021" t="s">
        <v>18480</v>
      </c>
      <c r="D3021" t="s">
        <v>18481</v>
      </c>
      <c r="E3021" t="s">
        <v>262</v>
      </c>
      <c r="F3021">
        <v>23</v>
      </c>
      <c r="G3021" t="s">
        <v>227</v>
      </c>
      <c r="H3021">
        <v>27167</v>
      </c>
      <c r="I3021" t="s">
        <v>18416</v>
      </c>
      <c r="J3021" t="s">
        <v>18417</v>
      </c>
      <c r="K3021" t="s">
        <v>18418</v>
      </c>
      <c r="L3021">
        <v>19840417</v>
      </c>
      <c r="M3021" t="s">
        <v>18479</v>
      </c>
      <c r="N3021">
        <v>230385</v>
      </c>
      <c r="O3021" t="s">
        <v>247</v>
      </c>
      <c r="Q3021" t="s">
        <v>248</v>
      </c>
      <c r="S3021" t="s">
        <v>249</v>
      </c>
      <c r="T3021" t="s">
        <v>2321</v>
      </c>
      <c r="U3021" t="s">
        <v>227</v>
      </c>
      <c r="V3021" t="s">
        <v>2322</v>
      </c>
      <c r="X3021" t="s">
        <v>267</v>
      </c>
      <c r="Z3021" t="s">
        <v>229</v>
      </c>
      <c r="AG3021" t="s">
        <v>253</v>
      </c>
    </row>
    <row r="3022" spans="1:33">
      <c r="A3022" t="s">
        <v>18482</v>
      </c>
      <c r="B3022">
        <v>69149635</v>
      </c>
      <c r="C3022" t="s">
        <v>18483</v>
      </c>
      <c r="D3022" t="s">
        <v>18484</v>
      </c>
      <c r="E3022" t="s">
        <v>242</v>
      </c>
      <c r="F3022">
        <v>23</v>
      </c>
      <c r="G3022" t="s">
        <v>227</v>
      </c>
      <c r="H3022">
        <v>27167</v>
      </c>
      <c r="I3022" t="s">
        <v>18416</v>
      </c>
      <c r="J3022" t="s">
        <v>18417</v>
      </c>
      <c r="K3022" t="s">
        <v>18418</v>
      </c>
      <c r="L3022">
        <v>19740817</v>
      </c>
      <c r="M3022" t="s">
        <v>18482</v>
      </c>
      <c r="N3022">
        <v>230385</v>
      </c>
      <c r="O3022" t="s">
        <v>247</v>
      </c>
      <c r="Q3022" t="s">
        <v>248</v>
      </c>
      <c r="S3022" t="s">
        <v>249</v>
      </c>
      <c r="T3022" t="s">
        <v>18485</v>
      </c>
      <c r="U3022" t="s">
        <v>227</v>
      </c>
      <c r="V3022" t="s">
        <v>18486</v>
      </c>
      <c r="W3022" t="s">
        <v>18487</v>
      </c>
      <c r="X3022" t="s">
        <v>267</v>
      </c>
      <c r="Z3022" t="s">
        <v>229</v>
      </c>
      <c r="AG3022" t="s">
        <v>253</v>
      </c>
    </row>
    <row r="3023" spans="1:33">
      <c r="A3023" t="s">
        <v>18488</v>
      </c>
      <c r="B3023">
        <v>96575537</v>
      </c>
      <c r="C3023" t="s">
        <v>18489</v>
      </c>
      <c r="D3023" t="s">
        <v>18490</v>
      </c>
      <c r="E3023" t="s">
        <v>262</v>
      </c>
      <c r="F3023">
        <v>23</v>
      </c>
      <c r="G3023" t="s">
        <v>227</v>
      </c>
      <c r="H3023">
        <v>27167</v>
      </c>
      <c r="I3023" t="s">
        <v>18416</v>
      </c>
      <c r="J3023" t="s">
        <v>18417</v>
      </c>
      <c r="K3023" t="s">
        <v>18418</v>
      </c>
      <c r="L3023">
        <v>19810620</v>
      </c>
      <c r="M3023" t="s">
        <v>18488</v>
      </c>
      <c r="N3023">
        <v>230385</v>
      </c>
      <c r="O3023" t="s">
        <v>18437</v>
      </c>
      <c r="Q3023" t="s">
        <v>248</v>
      </c>
      <c r="S3023" t="s">
        <v>249</v>
      </c>
      <c r="T3023" t="s">
        <v>1117</v>
      </c>
      <c r="U3023" t="s">
        <v>227</v>
      </c>
      <c r="V3023" t="s">
        <v>18491</v>
      </c>
      <c r="W3023" t="s">
        <v>18492</v>
      </c>
      <c r="X3023" t="s">
        <v>267</v>
      </c>
      <c r="Z3023" t="s">
        <v>229</v>
      </c>
      <c r="AG3023" t="s">
        <v>253</v>
      </c>
    </row>
    <row r="3024" spans="1:33">
      <c r="A3024" t="s">
        <v>18493</v>
      </c>
      <c r="B3024">
        <v>55184326</v>
      </c>
      <c r="C3024" t="s">
        <v>18494</v>
      </c>
      <c r="D3024" t="s">
        <v>18495</v>
      </c>
      <c r="E3024" t="s">
        <v>242</v>
      </c>
      <c r="F3024">
        <v>23</v>
      </c>
      <c r="G3024" t="s">
        <v>227</v>
      </c>
      <c r="H3024">
        <v>27167</v>
      </c>
      <c r="I3024" t="s">
        <v>18416</v>
      </c>
      <c r="J3024" t="s">
        <v>18417</v>
      </c>
      <c r="K3024" t="s">
        <v>18418</v>
      </c>
      <c r="L3024">
        <v>19490502</v>
      </c>
      <c r="M3024" t="s">
        <v>18493</v>
      </c>
      <c r="N3024">
        <v>230385</v>
      </c>
      <c r="O3024" t="s">
        <v>247</v>
      </c>
      <c r="Q3024" t="s">
        <v>248</v>
      </c>
      <c r="S3024" t="s">
        <v>249</v>
      </c>
      <c r="T3024" t="s">
        <v>12704</v>
      </c>
      <c r="U3024" t="s">
        <v>227</v>
      </c>
      <c r="V3024" t="s">
        <v>18496</v>
      </c>
      <c r="W3024" t="s">
        <v>18497</v>
      </c>
      <c r="X3024" t="s">
        <v>343</v>
      </c>
      <c r="Z3024" t="s">
        <v>229</v>
      </c>
      <c r="AG3024" t="s">
        <v>253</v>
      </c>
    </row>
    <row r="3025" spans="1:33">
      <c r="A3025" t="s">
        <v>18498</v>
      </c>
      <c r="B3025">
        <v>55184730</v>
      </c>
      <c r="C3025" t="s">
        <v>18499</v>
      </c>
      <c r="D3025" t="s">
        <v>18500</v>
      </c>
      <c r="E3025" t="s">
        <v>242</v>
      </c>
      <c r="F3025">
        <v>23</v>
      </c>
      <c r="G3025" t="s">
        <v>227</v>
      </c>
      <c r="H3025">
        <v>27167</v>
      </c>
      <c r="I3025" t="s">
        <v>18416</v>
      </c>
      <c r="J3025" t="s">
        <v>18417</v>
      </c>
      <c r="K3025" t="s">
        <v>18418</v>
      </c>
      <c r="L3025">
        <v>19520620</v>
      </c>
      <c r="M3025" t="s">
        <v>18498</v>
      </c>
      <c r="N3025">
        <v>230385</v>
      </c>
      <c r="O3025" t="s">
        <v>247</v>
      </c>
      <c r="Q3025" t="s">
        <v>248</v>
      </c>
      <c r="S3025" t="s">
        <v>249</v>
      </c>
      <c r="T3025" t="s">
        <v>18501</v>
      </c>
      <c r="U3025" t="s">
        <v>227</v>
      </c>
      <c r="V3025" t="s">
        <v>18502</v>
      </c>
      <c r="X3025" t="s">
        <v>343</v>
      </c>
      <c r="Z3025" t="s">
        <v>229</v>
      </c>
      <c r="AG3025" t="s">
        <v>253</v>
      </c>
    </row>
    <row r="3026" spans="1:33">
      <c r="A3026" t="s">
        <v>18503</v>
      </c>
      <c r="B3026">
        <v>96575739</v>
      </c>
      <c r="C3026" t="s">
        <v>18504</v>
      </c>
      <c r="D3026" t="s">
        <v>18505</v>
      </c>
      <c r="E3026" t="s">
        <v>242</v>
      </c>
      <c r="F3026">
        <v>23</v>
      </c>
      <c r="G3026" t="s">
        <v>227</v>
      </c>
      <c r="H3026">
        <v>27167</v>
      </c>
      <c r="I3026" t="s">
        <v>18416</v>
      </c>
      <c r="J3026" t="s">
        <v>18417</v>
      </c>
      <c r="K3026" t="s">
        <v>18418</v>
      </c>
      <c r="L3026">
        <v>19551023</v>
      </c>
      <c r="M3026" t="s">
        <v>18503</v>
      </c>
      <c r="N3026">
        <v>230385</v>
      </c>
      <c r="O3026" t="s">
        <v>18437</v>
      </c>
      <c r="Q3026" t="s">
        <v>248</v>
      </c>
      <c r="S3026" t="s">
        <v>249</v>
      </c>
      <c r="T3026" t="s">
        <v>3656</v>
      </c>
      <c r="U3026" t="s">
        <v>227</v>
      </c>
      <c r="V3026" t="s">
        <v>18506</v>
      </c>
      <c r="X3026" t="s">
        <v>267</v>
      </c>
      <c r="Z3026" t="s">
        <v>229</v>
      </c>
      <c r="AG3026" t="s">
        <v>253</v>
      </c>
    </row>
    <row r="3027" spans="1:33">
      <c r="A3027" t="s">
        <v>18507</v>
      </c>
      <c r="B3027">
        <v>64141016</v>
      </c>
      <c r="C3027" t="s">
        <v>18508</v>
      </c>
      <c r="D3027" t="s">
        <v>18509</v>
      </c>
      <c r="E3027" t="s">
        <v>242</v>
      </c>
      <c r="F3027">
        <v>23</v>
      </c>
      <c r="G3027" t="s">
        <v>227</v>
      </c>
      <c r="H3027">
        <v>27167</v>
      </c>
      <c r="I3027" t="s">
        <v>18416</v>
      </c>
      <c r="J3027" t="s">
        <v>18417</v>
      </c>
      <c r="K3027" t="s">
        <v>18418</v>
      </c>
      <c r="L3027">
        <v>19831225</v>
      </c>
      <c r="M3027" t="s">
        <v>18507</v>
      </c>
      <c r="N3027">
        <v>230385</v>
      </c>
      <c r="O3027" t="s">
        <v>247</v>
      </c>
      <c r="Q3027" t="s">
        <v>248</v>
      </c>
      <c r="S3027" t="s">
        <v>249</v>
      </c>
      <c r="T3027" t="s">
        <v>8230</v>
      </c>
      <c r="U3027" t="s">
        <v>227</v>
      </c>
      <c r="V3027" t="s">
        <v>18510</v>
      </c>
      <c r="X3027" t="s">
        <v>267</v>
      </c>
      <c r="Z3027" t="s">
        <v>229</v>
      </c>
      <c r="AG3027" t="s">
        <v>253</v>
      </c>
    </row>
    <row r="3028" spans="1:33">
      <c r="A3028" t="s">
        <v>18511</v>
      </c>
      <c r="B3028">
        <v>90878537</v>
      </c>
      <c r="C3028" t="s">
        <v>18512</v>
      </c>
      <c r="D3028" t="s">
        <v>18513</v>
      </c>
      <c r="E3028" t="s">
        <v>242</v>
      </c>
      <c r="F3028">
        <v>23</v>
      </c>
      <c r="G3028" t="s">
        <v>227</v>
      </c>
      <c r="H3028">
        <v>27167</v>
      </c>
      <c r="I3028" t="s">
        <v>18416</v>
      </c>
      <c r="J3028" t="s">
        <v>18417</v>
      </c>
      <c r="K3028" t="s">
        <v>18418</v>
      </c>
      <c r="L3028">
        <v>19840628</v>
      </c>
      <c r="M3028" t="s">
        <v>18511</v>
      </c>
      <c r="N3028">
        <v>230385</v>
      </c>
      <c r="O3028" t="s">
        <v>247</v>
      </c>
      <c r="Q3028" t="s">
        <v>248</v>
      </c>
      <c r="S3028" t="s">
        <v>249</v>
      </c>
      <c r="T3028" t="s">
        <v>6312</v>
      </c>
      <c r="U3028" t="s">
        <v>227</v>
      </c>
      <c r="V3028" t="s">
        <v>18514</v>
      </c>
      <c r="X3028" t="s">
        <v>267</v>
      </c>
      <c r="Z3028" t="s">
        <v>229</v>
      </c>
      <c r="AG3028" t="s">
        <v>253</v>
      </c>
    </row>
    <row r="3029" spans="1:33">
      <c r="A3029" t="s">
        <v>18515</v>
      </c>
      <c r="B3029">
        <v>55186732</v>
      </c>
      <c r="C3029" t="s">
        <v>18516</v>
      </c>
      <c r="D3029" t="s">
        <v>18517</v>
      </c>
      <c r="E3029" t="s">
        <v>262</v>
      </c>
      <c r="F3029">
        <v>23</v>
      </c>
      <c r="G3029" t="s">
        <v>227</v>
      </c>
      <c r="H3029">
        <v>27167</v>
      </c>
      <c r="I3029" t="s">
        <v>18416</v>
      </c>
      <c r="J3029" t="s">
        <v>18417</v>
      </c>
      <c r="K3029" t="s">
        <v>18418</v>
      </c>
      <c r="L3029">
        <v>19830309</v>
      </c>
      <c r="M3029" t="s">
        <v>18515</v>
      </c>
      <c r="N3029">
        <v>230385</v>
      </c>
      <c r="O3029" t="s">
        <v>247</v>
      </c>
      <c r="Q3029" t="s">
        <v>248</v>
      </c>
      <c r="S3029" t="s">
        <v>249</v>
      </c>
      <c r="T3029" t="s">
        <v>18518</v>
      </c>
      <c r="U3029" t="s">
        <v>227</v>
      </c>
      <c r="V3029" t="s">
        <v>18519</v>
      </c>
      <c r="X3029" t="s">
        <v>267</v>
      </c>
      <c r="Z3029" t="s">
        <v>229</v>
      </c>
      <c r="AG3029" t="s">
        <v>253</v>
      </c>
    </row>
    <row r="3030" spans="1:33">
      <c r="A3030" t="s">
        <v>18520</v>
      </c>
      <c r="B3030">
        <v>55186025</v>
      </c>
      <c r="C3030" t="s">
        <v>18521</v>
      </c>
      <c r="D3030" t="s">
        <v>18522</v>
      </c>
      <c r="E3030" t="s">
        <v>242</v>
      </c>
      <c r="F3030">
        <v>23</v>
      </c>
      <c r="G3030" t="s">
        <v>227</v>
      </c>
      <c r="H3030">
        <v>27167</v>
      </c>
      <c r="I3030" t="s">
        <v>18416</v>
      </c>
      <c r="J3030" t="s">
        <v>18417</v>
      </c>
      <c r="K3030" t="s">
        <v>18418</v>
      </c>
      <c r="L3030">
        <v>19780309</v>
      </c>
      <c r="M3030" t="s">
        <v>18520</v>
      </c>
      <c r="N3030">
        <v>230385</v>
      </c>
      <c r="O3030" t="s">
        <v>247</v>
      </c>
      <c r="Q3030" t="s">
        <v>248</v>
      </c>
      <c r="S3030" t="s">
        <v>249</v>
      </c>
      <c r="T3030" t="s">
        <v>18523</v>
      </c>
      <c r="U3030" t="s">
        <v>227</v>
      </c>
      <c r="V3030" t="s">
        <v>18524</v>
      </c>
      <c r="X3030" t="s">
        <v>267</v>
      </c>
      <c r="Z3030" t="s">
        <v>229</v>
      </c>
      <c r="AG3030" t="s">
        <v>253</v>
      </c>
    </row>
    <row r="3031" spans="1:33">
      <c r="A3031" t="s">
        <v>18525</v>
      </c>
      <c r="B3031">
        <v>64141319</v>
      </c>
      <c r="C3031" t="s">
        <v>18526</v>
      </c>
      <c r="D3031" t="s">
        <v>18527</v>
      </c>
      <c r="E3031" t="s">
        <v>262</v>
      </c>
      <c r="F3031">
        <v>23</v>
      </c>
      <c r="G3031" t="s">
        <v>227</v>
      </c>
      <c r="H3031">
        <v>27167</v>
      </c>
      <c r="I3031" t="s">
        <v>18416</v>
      </c>
      <c r="J3031" t="s">
        <v>18417</v>
      </c>
      <c r="K3031" t="s">
        <v>18418</v>
      </c>
      <c r="L3031">
        <v>19851016</v>
      </c>
      <c r="M3031" t="s">
        <v>18525</v>
      </c>
      <c r="N3031">
        <v>230385</v>
      </c>
      <c r="O3031" t="s">
        <v>247</v>
      </c>
      <c r="Q3031" t="s">
        <v>248</v>
      </c>
      <c r="S3031" t="s">
        <v>249</v>
      </c>
      <c r="T3031" t="s">
        <v>18528</v>
      </c>
      <c r="U3031" t="s">
        <v>227</v>
      </c>
      <c r="V3031" t="s">
        <v>18529</v>
      </c>
      <c r="X3031" t="s">
        <v>267</v>
      </c>
      <c r="Z3031" t="s">
        <v>229</v>
      </c>
      <c r="AG3031" t="s">
        <v>253</v>
      </c>
    </row>
    <row r="3032" spans="1:33">
      <c r="A3032" t="s">
        <v>18530</v>
      </c>
      <c r="B3032">
        <v>96575638</v>
      </c>
      <c r="C3032" t="s">
        <v>18531</v>
      </c>
      <c r="D3032" t="s">
        <v>18532</v>
      </c>
      <c r="E3032" t="s">
        <v>242</v>
      </c>
      <c r="F3032">
        <v>23</v>
      </c>
      <c r="G3032" t="s">
        <v>227</v>
      </c>
      <c r="H3032">
        <v>27167</v>
      </c>
      <c r="I3032" t="s">
        <v>18416</v>
      </c>
      <c r="J3032" t="s">
        <v>18417</v>
      </c>
      <c r="K3032" t="s">
        <v>18418</v>
      </c>
      <c r="L3032">
        <v>19840517</v>
      </c>
      <c r="M3032" t="s">
        <v>18530</v>
      </c>
      <c r="N3032">
        <v>230385</v>
      </c>
      <c r="O3032" t="s">
        <v>18437</v>
      </c>
      <c r="Q3032" t="s">
        <v>248</v>
      </c>
      <c r="S3032" t="s">
        <v>249</v>
      </c>
      <c r="T3032" t="s">
        <v>1859</v>
      </c>
      <c r="U3032" t="s">
        <v>227</v>
      </c>
      <c r="V3032" t="s">
        <v>18533</v>
      </c>
      <c r="X3032" t="s">
        <v>267</v>
      </c>
      <c r="Z3032" t="s">
        <v>229</v>
      </c>
      <c r="AG3032" t="s">
        <v>253</v>
      </c>
    </row>
    <row r="3033" spans="1:33">
      <c r="A3033" t="s">
        <v>18534</v>
      </c>
      <c r="B3033">
        <v>55185933</v>
      </c>
      <c r="C3033" t="s">
        <v>18535</v>
      </c>
      <c r="D3033" t="s">
        <v>18536</v>
      </c>
      <c r="E3033" t="s">
        <v>242</v>
      </c>
      <c r="F3033">
        <v>23</v>
      </c>
      <c r="G3033" t="s">
        <v>227</v>
      </c>
      <c r="H3033">
        <v>27167</v>
      </c>
      <c r="I3033" t="s">
        <v>18416</v>
      </c>
      <c r="J3033" t="s">
        <v>18417</v>
      </c>
      <c r="K3033" t="s">
        <v>18418</v>
      </c>
      <c r="L3033">
        <v>19750703</v>
      </c>
      <c r="M3033" t="s">
        <v>18534</v>
      </c>
      <c r="N3033">
        <v>230385</v>
      </c>
      <c r="O3033" t="s">
        <v>247</v>
      </c>
      <c r="Q3033" t="s">
        <v>248</v>
      </c>
      <c r="S3033" t="s">
        <v>249</v>
      </c>
      <c r="T3033" t="s">
        <v>18537</v>
      </c>
      <c r="U3033" t="s">
        <v>227</v>
      </c>
      <c r="V3033" t="s">
        <v>18538</v>
      </c>
      <c r="X3033" t="s">
        <v>267</v>
      </c>
      <c r="Z3033" t="s">
        <v>229</v>
      </c>
      <c r="AG3033" t="s">
        <v>253</v>
      </c>
    </row>
    <row r="3034" spans="1:33">
      <c r="A3034" t="s">
        <v>18539</v>
      </c>
      <c r="B3034">
        <v>55186429</v>
      </c>
      <c r="C3034" t="s">
        <v>18540</v>
      </c>
      <c r="D3034" t="s">
        <v>18541</v>
      </c>
      <c r="E3034" t="s">
        <v>242</v>
      </c>
      <c r="F3034">
        <v>23</v>
      </c>
      <c r="G3034" t="s">
        <v>227</v>
      </c>
      <c r="H3034">
        <v>27167</v>
      </c>
      <c r="I3034" t="s">
        <v>18416</v>
      </c>
      <c r="J3034" t="s">
        <v>18417</v>
      </c>
      <c r="K3034" t="s">
        <v>18418</v>
      </c>
      <c r="L3034">
        <v>19811115</v>
      </c>
      <c r="M3034" t="s">
        <v>18539</v>
      </c>
      <c r="N3034">
        <v>230385</v>
      </c>
      <c r="O3034" t="s">
        <v>247</v>
      </c>
      <c r="Q3034" t="s">
        <v>248</v>
      </c>
      <c r="S3034" t="s">
        <v>249</v>
      </c>
      <c r="T3034" t="s">
        <v>3498</v>
      </c>
      <c r="U3034" t="s">
        <v>227</v>
      </c>
      <c r="V3034" t="s">
        <v>18542</v>
      </c>
      <c r="W3034" t="s">
        <v>18543</v>
      </c>
      <c r="X3034" t="s">
        <v>267</v>
      </c>
      <c r="Z3034" t="s">
        <v>229</v>
      </c>
      <c r="AG3034" t="s">
        <v>253</v>
      </c>
    </row>
    <row r="3035" spans="1:33">
      <c r="A3035" t="s">
        <v>18544</v>
      </c>
      <c r="B3035">
        <v>64139831</v>
      </c>
      <c r="C3035" t="s">
        <v>18545</v>
      </c>
      <c r="D3035" t="s">
        <v>18546</v>
      </c>
      <c r="E3035" t="s">
        <v>242</v>
      </c>
      <c r="F3035">
        <v>23</v>
      </c>
      <c r="G3035" t="s">
        <v>227</v>
      </c>
      <c r="H3035">
        <v>27167</v>
      </c>
      <c r="I3035" t="s">
        <v>18416</v>
      </c>
      <c r="J3035" t="s">
        <v>18417</v>
      </c>
      <c r="K3035" t="s">
        <v>18418</v>
      </c>
      <c r="L3035">
        <v>19781114</v>
      </c>
      <c r="M3035" t="s">
        <v>18544</v>
      </c>
      <c r="N3035">
        <v>230385</v>
      </c>
      <c r="O3035" t="s">
        <v>247</v>
      </c>
      <c r="Q3035" t="s">
        <v>248</v>
      </c>
      <c r="S3035" t="s">
        <v>249</v>
      </c>
      <c r="T3035" t="s">
        <v>18547</v>
      </c>
      <c r="U3035" t="s">
        <v>227</v>
      </c>
      <c r="V3035" t="s">
        <v>18548</v>
      </c>
      <c r="X3035" t="s">
        <v>267</v>
      </c>
      <c r="Z3035" t="s">
        <v>229</v>
      </c>
      <c r="AG3035" t="s">
        <v>253</v>
      </c>
    </row>
    <row r="3036" spans="1:33">
      <c r="A3036" t="s">
        <v>18549</v>
      </c>
      <c r="B3036">
        <v>55186631</v>
      </c>
      <c r="C3036" t="s">
        <v>18550</v>
      </c>
      <c r="D3036" t="s">
        <v>18551</v>
      </c>
      <c r="E3036" t="s">
        <v>262</v>
      </c>
      <c r="F3036">
        <v>23</v>
      </c>
      <c r="G3036" t="s">
        <v>227</v>
      </c>
      <c r="H3036">
        <v>27167</v>
      </c>
      <c r="I3036" t="s">
        <v>18416</v>
      </c>
      <c r="J3036" t="s">
        <v>18417</v>
      </c>
      <c r="K3036" t="s">
        <v>18418</v>
      </c>
      <c r="L3036">
        <v>19800418</v>
      </c>
      <c r="M3036" t="s">
        <v>18549</v>
      </c>
      <c r="N3036">
        <v>230385</v>
      </c>
      <c r="O3036" t="s">
        <v>247</v>
      </c>
      <c r="Q3036" t="s">
        <v>248</v>
      </c>
      <c r="S3036" t="s">
        <v>249</v>
      </c>
      <c r="T3036" t="s">
        <v>6312</v>
      </c>
      <c r="U3036" t="s">
        <v>227</v>
      </c>
      <c r="V3036" t="s">
        <v>18552</v>
      </c>
      <c r="W3036" t="s">
        <v>18553</v>
      </c>
      <c r="X3036" t="s">
        <v>267</v>
      </c>
      <c r="Z3036" t="s">
        <v>229</v>
      </c>
      <c r="AG3036" t="s">
        <v>253</v>
      </c>
    </row>
    <row r="3037" spans="1:33">
      <c r="A3037" t="s">
        <v>18554</v>
      </c>
      <c r="B3037">
        <v>69148634</v>
      </c>
      <c r="C3037" t="s">
        <v>18555</v>
      </c>
      <c r="D3037" t="s">
        <v>18556</v>
      </c>
      <c r="E3037" t="s">
        <v>242</v>
      </c>
      <c r="F3037">
        <v>23</v>
      </c>
      <c r="G3037" t="s">
        <v>227</v>
      </c>
      <c r="H3037">
        <v>27167</v>
      </c>
      <c r="I3037" t="s">
        <v>18416</v>
      </c>
      <c r="J3037" t="s">
        <v>18417</v>
      </c>
      <c r="K3037" t="s">
        <v>18418</v>
      </c>
      <c r="L3037">
        <v>19680909</v>
      </c>
      <c r="M3037" t="s">
        <v>18554</v>
      </c>
      <c r="N3037">
        <v>230385</v>
      </c>
      <c r="O3037" t="s">
        <v>247</v>
      </c>
      <c r="Q3037" t="s">
        <v>248</v>
      </c>
      <c r="S3037" t="s">
        <v>249</v>
      </c>
      <c r="T3037" t="s">
        <v>2707</v>
      </c>
      <c r="U3037" t="s">
        <v>227</v>
      </c>
      <c r="V3037" t="s">
        <v>18557</v>
      </c>
      <c r="W3037" t="s">
        <v>18558</v>
      </c>
      <c r="X3037" t="s">
        <v>267</v>
      </c>
      <c r="Z3037" t="s">
        <v>229</v>
      </c>
      <c r="AG3037" t="s">
        <v>253</v>
      </c>
    </row>
    <row r="3038" spans="1:33">
      <c r="A3038" t="s">
        <v>18559</v>
      </c>
      <c r="B3038">
        <v>96575840</v>
      </c>
      <c r="C3038" t="s">
        <v>18560</v>
      </c>
      <c r="D3038" t="s">
        <v>18561</v>
      </c>
      <c r="E3038" t="s">
        <v>242</v>
      </c>
      <c r="F3038">
        <v>23</v>
      </c>
      <c r="G3038" t="s">
        <v>227</v>
      </c>
      <c r="H3038">
        <v>27167</v>
      </c>
      <c r="I3038" t="s">
        <v>18416</v>
      </c>
      <c r="J3038" t="s">
        <v>18417</v>
      </c>
      <c r="K3038" t="s">
        <v>18418</v>
      </c>
      <c r="L3038">
        <v>19630202</v>
      </c>
      <c r="M3038" t="s">
        <v>18559</v>
      </c>
      <c r="N3038">
        <v>230385</v>
      </c>
      <c r="O3038" t="s">
        <v>18437</v>
      </c>
      <c r="Q3038" t="s">
        <v>248</v>
      </c>
      <c r="S3038" t="s">
        <v>249</v>
      </c>
      <c r="T3038" t="s">
        <v>18562</v>
      </c>
      <c r="U3038" t="s">
        <v>227</v>
      </c>
      <c r="V3038" t="s">
        <v>18563</v>
      </c>
      <c r="X3038" t="s">
        <v>267</v>
      </c>
      <c r="Z3038" t="s">
        <v>229</v>
      </c>
      <c r="AG3038" t="s">
        <v>253</v>
      </c>
    </row>
    <row r="3039" spans="1:33">
      <c r="A3039" t="s">
        <v>18564</v>
      </c>
      <c r="B3039">
        <v>55185226</v>
      </c>
      <c r="C3039" t="s">
        <v>18565</v>
      </c>
      <c r="D3039" t="s">
        <v>18566</v>
      </c>
      <c r="E3039" t="s">
        <v>242</v>
      </c>
      <c r="F3039">
        <v>23</v>
      </c>
      <c r="G3039" t="s">
        <v>227</v>
      </c>
      <c r="H3039">
        <v>27167</v>
      </c>
      <c r="I3039" t="s">
        <v>18416</v>
      </c>
      <c r="J3039" t="s">
        <v>18417</v>
      </c>
      <c r="K3039" t="s">
        <v>18418</v>
      </c>
      <c r="L3039">
        <v>19600420</v>
      </c>
      <c r="M3039" t="s">
        <v>18564</v>
      </c>
      <c r="N3039">
        <v>230385</v>
      </c>
      <c r="O3039" t="s">
        <v>247</v>
      </c>
      <c r="Q3039" t="s">
        <v>248</v>
      </c>
      <c r="S3039" t="s">
        <v>249</v>
      </c>
      <c r="T3039" t="s">
        <v>13533</v>
      </c>
      <c r="U3039" t="s">
        <v>227</v>
      </c>
      <c r="V3039" t="s">
        <v>18567</v>
      </c>
      <c r="X3039" t="s">
        <v>267</v>
      </c>
      <c r="Z3039" t="s">
        <v>229</v>
      </c>
      <c r="AG3039" t="s">
        <v>253</v>
      </c>
    </row>
    <row r="3040" spans="1:33">
      <c r="A3040" t="s">
        <v>18568</v>
      </c>
      <c r="B3040">
        <v>64141824</v>
      </c>
      <c r="C3040" t="s">
        <v>18569</v>
      </c>
      <c r="D3040" t="s">
        <v>18570</v>
      </c>
      <c r="E3040" t="s">
        <v>242</v>
      </c>
      <c r="F3040">
        <v>23</v>
      </c>
      <c r="G3040" t="s">
        <v>227</v>
      </c>
      <c r="H3040">
        <v>27167</v>
      </c>
      <c r="I3040" t="s">
        <v>18416</v>
      </c>
      <c r="J3040" t="s">
        <v>18417</v>
      </c>
      <c r="K3040" t="s">
        <v>18418</v>
      </c>
      <c r="L3040">
        <v>19750522</v>
      </c>
      <c r="M3040" t="s">
        <v>18568</v>
      </c>
      <c r="N3040">
        <v>230385</v>
      </c>
      <c r="O3040" t="s">
        <v>247</v>
      </c>
      <c r="Q3040" t="s">
        <v>248</v>
      </c>
      <c r="S3040" t="s">
        <v>249</v>
      </c>
      <c r="T3040" t="s">
        <v>18571</v>
      </c>
      <c r="U3040" t="s">
        <v>227</v>
      </c>
      <c r="V3040" t="s">
        <v>18572</v>
      </c>
      <c r="X3040" t="s">
        <v>267</v>
      </c>
      <c r="Z3040" t="s">
        <v>229</v>
      </c>
      <c r="AG3040" t="s">
        <v>253</v>
      </c>
    </row>
    <row r="3041" spans="1:33">
      <c r="A3041" t="s">
        <v>18573</v>
      </c>
      <c r="B3041">
        <v>64140621</v>
      </c>
      <c r="C3041" t="s">
        <v>18574</v>
      </c>
      <c r="D3041" t="s">
        <v>18575</v>
      </c>
      <c r="E3041" t="s">
        <v>262</v>
      </c>
      <c r="F3041">
        <v>23</v>
      </c>
      <c r="G3041" t="s">
        <v>227</v>
      </c>
      <c r="H3041">
        <v>27167</v>
      </c>
      <c r="I3041" t="s">
        <v>18416</v>
      </c>
      <c r="J3041" t="s">
        <v>18417</v>
      </c>
      <c r="K3041" t="s">
        <v>18418</v>
      </c>
      <c r="L3041">
        <v>19900506</v>
      </c>
      <c r="M3041" t="s">
        <v>18573</v>
      </c>
      <c r="N3041">
        <v>230385</v>
      </c>
      <c r="O3041" t="s">
        <v>247</v>
      </c>
      <c r="Q3041" t="s">
        <v>248</v>
      </c>
      <c r="S3041" t="s">
        <v>249</v>
      </c>
      <c r="T3041" t="s">
        <v>1155</v>
      </c>
      <c r="U3041" t="s">
        <v>227</v>
      </c>
      <c r="V3041" t="s">
        <v>18576</v>
      </c>
      <c r="W3041" t="s">
        <v>18577</v>
      </c>
      <c r="X3041" t="s">
        <v>267</v>
      </c>
      <c r="Z3041" t="s">
        <v>229</v>
      </c>
      <c r="AG3041" t="s">
        <v>253</v>
      </c>
    </row>
    <row r="3042" spans="1:33">
      <c r="A3042" t="s">
        <v>18578</v>
      </c>
      <c r="B3042">
        <v>64141723</v>
      </c>
      <c r="C3042" t="s">
        <v>18579</v>
      </c>
      <c r="D3042" t="s">
        <v>18580</v>
      </c>
      <c r="E3042" t="s">
        <v>242</v>
      </c>
      <c r="F3042">
        <v>23</v>
      </c>
      <c r="G3042" t="s">
        <v>227</v>
      </c>
      <c r="H3042">
        <v>27167</v>
      </c>
      <c r="I3042" t="s">
        <v>18416</v>
      </c>
      <c r="J3042" t="s">
        <v>18417</v>
      </c>
      <c r="K3042" t="s">
        <v>18418</v>
      </c>
      <c r="L3042">
        <v>19741007</v>
      </c>
      <c r="M3042" t="s">
        <v>18578</v>
      </c>
      <c r="N3042">
        <v>230385</v>
      </c>
      <c r="O3042" t="s">
        <v>247</v>
      </c>
      <c r="Q3042" t="s">
        <v>248</v>
      </c>
      <c r="S3042" t="s">
        <v>249</v>
      </c>
      <c r="T3042" t="s">
        <v>18581</v>
      </c>
      <c r="U3042" t="s">
        <v>227</v>
      </c>
      <c r="V3042" t="s">
        <v>18582</v>
      </c>
      <c r="X3042" t="s">
        <v>267</v>
      </c>
      <c r="Z3042" t="s">
        <v>229</v>
      </c>
      <c r="AG3042" t="s">
        <v>253</v>
      </c>
    </row>
    <row r="3043" spans="1:33">
      <c r="A3043" t="s">
        <v>6279</v>
      </c>
      <c r="B3043">
        <v>96683436</v>
      </c>
      <c r="C3043" t="s">
        <v>6274</v>
      </c>
      <c r="D3043" t="s">
        <v>6275</v>
      </c>
      <c r="E3043" t="s">
        <v>242</v>
      </c>
      <c r="F3043">
        <v>23</v>
      </c>
      <c r="G3043" t="s">
        <v>227</v>
      </c>
      <c r="H3043">
        <v>8184</v>
      </c>
      <c r="I3043" t="s">
        <v>6276</v>
      </c>
      <c r="J3043" t="s">
        <v>6277</v>
      </c>
      <c r="K3043" t="s">
        <v>6278</v>
      </c>
      <c r="L3043">
        <v>19760402</v>
      </c>
      <c r="M3043" t="s">
        <v>6279</v>
      </c>
      <c r="N3043">
        <v>230045</v>
      </c>
      <c r="Q3043" t="s">
        <v>248</v>
      </c>
      <c r="S3043" t="s">
        <v>249</v>
      </c>
      <c r="T3043" t="s">
        <v>6280</v>
      </c>
      <c r="U3043" t="s">
        <v>548</v>
      </c>
      <c r="V3043" t="s">
        <v>6281</v>
      </c>
      <c r="W3043" t="s">
        <v>6282</v>
      </c>
      <c r="X3043" t="s">
        <v>228</v>
      </c>
      <c r="Z3043" t="s">
        <v>229</v>
      </c>
      <c r="AG3043" t="s">
        <v>253</v>
      </c>
    </row>
    <row r="3044" spans="1:33">
      <c r="A3044" t="s">
        <v>6285</v>
      </c>
      <c r="B3044">
        <v>58775537</v>
      </c>
      <c r="C3044" t="s">
        <v>6283</v>
      </c>
      <c r="D3044" t="s">
        <v>6284</v>
      </c>
      <c r="E3044" t="s">
        <v>242</v>
      </c>
      <c r="F3044">
        <v>23</v>
      </c>
      <c r="G3044" t="s">
        <v>227</v>
      </c>
      <c r="H3044">
        <v>8184</v>
      </c>
      <c r="I3044" t="s">
        <v>6276</v>
      </c>
      <c r="J3044" t="s">
        <v>6277</v>
      </c>
      <c r="K3044" t="s">
        <v>6278</v>
      </c>
      <c r="L3044">
        <v>19890205</v>
      </c>
      <c r="M3044" t="s">
        <v>6285</v>
      </c>
      <c r="N3044">
        <v>230045</v>
      </c>
      <c r="Q3044" t="s">
        <v>248</v>
      </c>
      <c r="S3044" t="s">
        <v>249</v>
      </c>
      <c r="T3044" t="s">
        <v>6286</v>
      </c>
      <c r="U3044" t="s">
        <v>227</v>
      </c>
      <c r="V3044" t="s">
        <v>6287</v>
      </c>
      <c r="W3044" t="s">
        <v>6288</v>
      </c>
      <c r="X3044" t="s">
        <v>228</v>
      </c>
      <c r="Z3044" t="s">
        <v>229</v>
      </c>
      <c r="AG3044" t="s">
        <v>253</v>
      </c>
    </row>
    <row r="3045" spans="1:33">
      <c r="A3045" t="s">
        <v>6291</v>
      </c>
      <c r="B3045">
        <v>84319631</v>
      </c>
      <c r="C3045" t="s">
        <v>6289</v>
      </c>
      <c r="D3045" t="s">
        <v>6290</v>
      </c>
      <c r="E3045" t="s">
        <v>242</v>
      </c>
      <c r="F3045">
        <v>23</v>
      </c>
      <c r="G3045" t="s">
        <v>227</v>
      </c>
      <c r="H3045">
        <v>8184</v>
      </c>
      <c r="I3045" t="s">
        <v>6276</v>
      </c>
      <c r="J3045" t="s">
        <v>6277</v>
      </c>
      <c r="K3045" t="s">
        <v>6278</v>
      </c>
      <c r="L3045">
        <v>19800620</v>
      </c>
      <c r="M3045" t="s">
        <v>6291</v>
      </c>
      <c r="N3045">
        <v>230045</v>
      </c>
      <c r="Q3045" t="s">
        <v>248</v>
      </c>
      <c r="S3045" t="s">
        <v>249</v>
      </c>
      <c r="T3045" t="s">
        <v>6292</v>
      </c>
      <c r="U3045" t="s">
        <v>778</v>
      </c>
      <c r="V3045" t="s">
        <v>6293</v>
      </c>
      <c r="X3045" t="s">
        <v>228</v>
      </c>
      <c r="Z3045" t="s">
        <v>229</v>
      </c>
      <c r="AG3045" t="s">
        <v>253</v>
      </c>
    </row>
    <row r="3046" spans="1:33">
      <c r="A3046" t="s">
        <v>6296</v>
      </c>
      <c r="B3046">
        <v>2925018</v>
      </c>
      <c r="C3046" t="s">
        <v>6294</v>
      </c>
      <c r="D3046" t="s">
        <v>6295</v>
      </c>
      <c r="E3046" t="s">
        <v>242</v>
      </c>
      <c r="F3046">
        <v>23</v>
      </c>
      <c r="G3046" t="s">
        <v>227</v>
      </c>
      <c r="H3046">
        <v>8184</v>
      </c>
      <c r="I3046" t="s">
        <v>6276</v>
      </c>
      <c r="J3046" t="s">
        <v>6277</v>
      </c>
      <c r="K3046" t="s">
        <v>6278</v>
      </c>
      <c r="L3046">
        <v>19750912</v>
      </c>
      <c r="M3046" t="s">
        <v>6296</v>
      </c>
      <c r="N3046">
        <v>230045</v>
      </c>
      <c r="Q3046" t="s">
        <v>248</v>
      </c>
      <c r="S3046" t="s">
        <v>249</v>
      </c>
      <c r="T3046" t="s">
        <v>2654</v>
      </c>
      <c r="U3046" t="s">
        <v>227</v>
      </c>
      <c r="V3046" t="s">
        <v>6297</v>
      </c>
      <c r="X3046" t="s">
        <v>228</v>
      </c>
      <c r="Z3046" t="s">
        <v>229</v>
      </c>
      <c r="AG3046" t="s">
        <v>253</v>
      </c>
    </row>
    <row r="3047" spans="1:33">
      <c r="A3047" t="s">
        <v>6300</v>
      </c>
      <c r="B3047">
        <v>2925624</v>
      </c>
      <c r="C3047" t="s">
        <v>6298</v>
      </c>
      <c r="D3047" t="s">
        <v>6299</v>
      </c>
      <c r="E3047" t="s">
        <v>242</v>
      </c>
      <c r="F3047">
        <v>23</v>
      </c>
      <c r="G3047" t="s">
        <v>227</v>
      </c>
      <c r="H3047">
        <v>8184</v>
      </c>
      <c r="I3047" t="s">
        <v>6276</v>
      </c>
      <c r="J3047" t="s">
        <v>6277</v>
      </c>
      <c r="K3047" t="s">
        <v>6278</v>
      </c>
      <c r="L3047">
        <v>19790125</v>
      </c>
      <c r="M3047" t="s">
        <v>6300</v>
      </c>
      <c r="N3047">
        <v>230045</v>
      </c>
      <c r="Q3047" t="s">
        <v>248</v>
      </c>
      <c r="S3047" t="s">
        <v>249</v>
      </c>
      <c r="T3047" t="s">
        <v>6301</v>
      </c>
      <c r="U3047" t="s">
        <v>227</v>
      </c>
      <c r="V3047" t="s">
        <v>6302</v>
      </c>
      <c r="X3047" t="s">
        <v>228</v>
      </c>
      <c r="Z3047" t="s">
        <v>229</v>
      </c>
      <c r="AG3047" t="s">
        <v>253</v>
      </c>
    </row>
    <row r="3048" spans="1:33">
      <c r="A3048" t="s">
        <v>6305</v>
      </c>
      <c r="B3048">
        <v>96683537</v>
      </c>
      <c r="C3048" t="s">
        <v>6303</v>
      </c>
      <c r="D3048" t="s">
        <v>6304</v>
      </c>
      <c r="E3048" t="s">
        <v>242</v>
      </c>
      <c r="F3048">
        <v>23</v>
      </c>
      <c r="G3048" t="s">
        <v>227</v>
      </c>
      <c r="H3048">
        <v>8184</v>
      </c>
      <c r="I3048" t="s">
        <v>6276</v>
      </c>
      <c r="J3048" t="s">
        <v>6277</v>
      </c>
      <c r="K3048" t="s">
        <v>6278</v>
      </c>
      <c r="L3048">
        <v>19870222</v>
      </c>
      <c r="M3048" t="s">
        <v>6305</v>
      </c>
      <c r="N3048">
        <v>230045</v>
      </c>
      <c r="Q3048" t="s">
        <v>248</v>
      </c>
      <c r="S3048" t="s">
        <v>249</v>
      </c>
      <c r="T3048" t="s">
        <v>6306</v>
      </c>
      <c r="U3048" t="s">
        <v>227</v>
      </c>
      <c r="V3048" t="s">
        <v>6307</v>
      </c>
      <c r="W3048" t="s">
        <v>6308</v>
      </c>
      <c r="X3048" t="s">
        <v>228</v>
      </c>
      <c r="Z3048" t="s">
        <v>229</v>
      </c>
      <c r="AG3048" t="s">
        <v>253</v>
      </c>
    </row>
    <row r="3049" spans="1:33">
      <c r="A3049" t="s">
        <v>6311</v>
      </c>
      <c r="B3049">
        <v>96683638</v>
      </c>
      <c r="C3049" t="s">
        <v>6309</v>
      </c>
      <c r="D3049" t="s">
        <v>6310</v>
      </c>
      <c r="E3049" t="s">
        <v>242</v>
      </c>
      <c r="F3049">
        <v>23</v>
      </c>
      <c r="G3049" t="s">
        <v>227</v>
      </c>
      <c r="H3049">
        <v>8184</v>
      </c>
      <c r="I3049" t="s">
        <v>6276</v>
      </c>
      <c r="J3049" t="s">
        <v>6277</v>
      </c>
      <c r="K3049" t="s">
        <v>6278</v>
      </c>
      <c r="L3049">
        <v>19810720</v>
      </c>
      <c r="M3049" t="s">
        <v>6311</v>
      </c>
      <c r="N3049">
        <v>230045</v>
      </c>
      <c r="Q3049" t="s">
        <v>248</v>
      </c>
      <c r="S3049" t="s">
        <v>249</v>
      </c>
      <c r="T3049" t="s">
        <v>6312</v>
      </c>
      <c r="U3049" t="s">
        <v>227</v>
      </c>
      <c r="V3049" t="s">
        <v>6313</v>
      </c>
      <c r="X3049" t="s">
        <v>228</v>
      </c>
      <c r="Z3049" t="s">
        <v>229</v>
      </c>
      <c r="AG3049" t="s">
        <v>253</v>
      </c>
    </row>
    <row r="3050" spans="1:33">
      <c r="A3050" t="s">
        <v>6316</v>
      </c>
      <c r="B3050">
        <v>24453321</v>
      </c>
      <c r="C3050" t="s">
        <v>6314</v>
      </c>
      <c r="D3050" t="s">
        <v>6315</v>
      </c>
      <c r="E3050" t="s">
        <v>242</v>
      </c>
      <c r="F3050">
        <v>23</v>
      </c>
      <c r="G3050" t="s">
        <v>227</v>
      </c>
      <c r="H3050">
        <v>8184</v>
      </c>
      <c r="I3050" t="s">
        <v>6276</v>
      </c>
      <c r="J3050" t="s">
        <v>6277</v>
      </c>
      <c r="K3050" t="s">
        <v>6278</v>
      </c>
      <c r="L3050">
        <v>19620510</v>
      </c>
      <c r="M3050" t="s">
        <v>6316</v>
      </c>
      <c r="N3050">
        <v>230045</v>
      </c>
      <c r="Q3050" t="s">
        <v>248</v>
      </c>
      <c r="S3050" t="s">
        <v>249</v>
      </c>
      <c r="T3050" t="s">
        <v>6317</v>
      </c>
      <c r="U3050" t="s">
        <v>227</v>
      </c>
      <c r="V3050" t="s">
        <v>6318</v>
      </c>
      <c r="X3050" t="s">
        <v>228</v>
      </c>
      <c r="Y3050" t="s">
        <v>6319</v>
      </c>
      <c r="Z3050" t="s">
        <v>229</v>
      </c>
      <c r="AG3050" t="s">
        <v>253</v>
      </c>
    </row>
    <row r="3051" spans="1:33">
      <c r="A3051" t="s">
        <v>6322</v>
      </c>
      <c r="B3051">
        <v>34120111</v>
      </c>
      <c r="C3051" t="s">
        <v>6320</v>
      </c>
      <c r="D3051" t="s">
        <v>6321</v>
      </c>
      <c r="E3051" t="s">
        <v>262</v>
      </c>
      <c r="F3051">
        <v>23</v>
      </c>
      <c r="G3051" t="s">
        <v>227</v>
      </c>
      <c r="H3051">
        <v>8184</v>
      </c>
      <c r="I3051" t="s">
        <v>6276</v>
      </c>
      <c r="J3051" t="s">
        <v>6277</v>
      </c>
      <c r="K3051" t="s">
        <v>6278</v>
      </c>
      <c r="L3051">
        <v>19710401</v>
      </c>
      <c r="M3051" t="s">
        <v>6322</v>
      </c>
      <c r="N3051">
        <v>230045</v>
      </c>
      <c r="Q3051" t="s">
        <v>248</v>
      </c>
      <c r="S3051" t="s">
        <v>249</v>
      </c>
      <c r="T3051" t="s">
        <v>6323</v>
      </c>
      <c r="U3051" t="s">
        <v>227</v>
      </c>
      <c r="V3051" t="s">
        <v>6324</v>
      </c>
      <c r="W3051" t="s">
        <v>6325</v>
      </c>
      <c r="X3051" t="s">
        <v>228</v>
      </c>
      <c r="Z3051" t="s">
        <v>229</v>
      </c>
      <c r="AG3051" t="s">
        <v>253</v>
      </c>
    </row>
    <row r="3052" spans="1:33">
      <c r="A3052" t="s">
        <v>6328</v>
      </c>
      <c r="B3052">
        <v>2925422</v>
      </c>
      <c r="C3052" t="s">
        <v>6326</v>
      </c>
      <c r="D3052" t="s">
        <v>6327</v>
      </c>
      <c r="E3052" t="s">
        <v>242</v>
      </c>
      <c r="F3052">
        <v>23</v>
      </c>
      <c r="G3052" t="s">
        <v>227</v>
      </c>
      <c r="H3052">
        <v>8184</v>
      </c>
      <c r="I3052" t="s">
        <v>6276</v>
      </c>
      <c r="J3052" t="s">
        <v>6277</v>
      </c>
      <c r="K3052" t="s">
        <v>6278</v>
      </c>
      <c r="L3052">
        <v>19760728</v>
      </c>
      <c r="M3052" t="s">
        <v>6328</v>
      </c>
      <c r="N3052">
        <v>230045</v>
      </c>
      <c r="Q3052" t="s">
        <v>248</v>
      </c>
      <c r="S3052" t="s">
        <v>249</v>
      </c>
      <c r="T3052" t="s">
        <v>6164</v>
      </c>
      <c r="U3052" t="s">
        <v>227</v>
      </c>
      <c r="V3052" t="s">
        <v>6329</v>
      </c>
      <c r="X3052" t="s">
        <v>228</v>
      </c>
      <c r="Z3052" t="s">
        <v>229</v>
      </c>
      <c r="AG3052" t="s">
        <v>253</v>
      </c>
    </row>
    <row r="3053" spans="1:33">
      <c r="A3053" t="s">
        <v>6332</v>
      </c>
      <c r="B3053">
        <v>36180523</v>
      </c>
      <c r="C3053" t="s">
        <v>6330</v>
      </c>
      <c r="D3053" t="s">
        <v>6331</v>
      </c>
      <c r="E3053" t="s">
        <v>242</v>
      </c>
      <c r="F3053">
        <v>23</v>
      </c>
      <c r="G3053" t="s">
        <v>227</v>
      </c>
      <c r="H3053">
        <v>8184</v>
      </c>
      <c r="I3053" t="s">
        <v>6276</v>
      </c>
      <c r="J3053" t="s">
        <v>6277</v>
      </c>
      <c r="K3053" t="s">
        <v>6278</v>
      </c>
      <c r="L3053">
        <v>19921108</v>
      </c>
      <c r="M3053" t="s">
        <v>6332</v>
      </c>
      <c r="N3053">
        <v>230045</v>
      </c>
      <c r="Q3053" t="s">
        <v>248</v>
      </c>
      <c r="S3053" t="s">
        <v>249</v>
      </c>
      <c r="T3053" t="s">
        <v>6333</v>
      </c>
      <c r="U3053" t="s">
        <v>227</v>
      </c>
      <c r="V3053" t="s">
        <v>6334</v>
      </c>
      <c r="W3053" t="s">
        <v>6335</v>
      </c>
      <c r="X3053" t="s">
        <v>228</v>
      </c>
      <c r="Z3053" t="s">
        <v>229</v>
      </c>
      <c r="AG3053" t="s">
        <v>253</v>
      </c>
    </row>
    <row r="3054" spans="1:33">
      <c r="A3054" t="s">
        <v>6338</v>
      </c>
      <c r="B3054">
        <v>2925220</v>
      </c>
      <c r="C3054" t="s">
        <v>6336</v>
      </c>
      <c r="D3054" t="s">
        <v>6337</v>
      </c>
      <c r="E3054" t="s">
        <v>242</v>
      </c>
      <c r="F3054">
        <v>23</v>
      </c>
      <c r="G3054" t="s">
        <v>227</v>
      </c>
      <c r="H3054">
        <v>8184</v>
      </c>
      <c r="I3054" t="s">
        <v>6276</v>
      </c>
      <c r="J3054" t="s">
        <v>6277</v>
      </c>
      <c r="K3054" t="s">
        <v>6278</v>
      </c>
      <c r="L3054">
        <v>19790802</v>
      </c>
      <c r="M3054" t="s">
        <v>6338</v>
      </c>
      <c r="N3054">
        <v>230045</v>
      </c>
      <c r="Q3054" t="s">
        <v>248</v>
      </c>
      <c r="S3054" t="s">
        <v>249</v>
      </c>
      <c r="T3054" t="s">
        <v>6339</v>
      </c>
      <c r="U3054" t="s">
        <v>227</v>
      </c>
      <c r="V3054" t="s">
        <v>6340</v>
      </c>
      <c r="W3054" t="s">
        <v>6341</v>
      </c>
      <c r="X3054" t="s">
        <v>228</v>
      </c>
      <c r="Y3054" t="s">
        <v>6342</v>
      </c>
      <c r="Z3054" t="s">
        <v>229</v>
      </c>
      <c r="AG3054" t="s">
        <v>253</v>
      </c>
    </row>
    <row r="3055" spans="1:33">
      <c r="A3055" t="s">
        <v>6345</v>
      </c>
      <c r="B3055">
        <v>45880934</v>
      </c>
      <c r="C3055" t="s">
        <v>6343</v>
      </c>
      <c r="D3055" t="s">
        <v>6344</v>
      </c>
      <c r="E3055" t="s">
        <v>262</v>
      </c>
      <c r="F3055">
        <v>23</v>
      </c>
      <c r="G3055" t="s">
        <v>227</v>
      </c>
      <c r="H3055">
        <v>8184</v>
      </c>
      <c r="I3055" t="s">
        <v>6276</v>
      </c>
      <c r="J3055" t="s">
        <v>6277</v>
      </c>
      <c r="K3055" t="s">
        <v>6278</v>
      </c>
      <c r="L3055">
        <v>19730214</v>
      </c>
      <c r="M3055" t="s">
        <v>6345</v>
      </c>
      <c r="N3055">
        <v>230045</v>
      </c>
      <c r="Q3055" t="s">
        <v>248</v>
      </c>
      <c r="S3055" t="s">
        <v>249</v>
      </c>
      <c r="T3055" t="s">
        <v>2028</v>
      </c>
      <c r="U3055" t="s">
        <v>227</v>
      </c>
      <c r="V3055" t="s">
        <v>6346</v>
      </c>
      <c r="W3055" t="s">
        <v>6347</v>
      </c>
      <c r="X3055" t="s">
        <v>228</v>
      </c>
      <c r="Z3055" t="s">
        <v>229</v>
      </c>
      <c r="AG3055" t="s">
        <v>253</v>
      </c>
    </row>
    <row r="3056" spans="1:33">
      <c r="A3056" t="s">
        <v>6350</v>
      </c>
      <c r="B3056">
        <v>2924926</v>
      </c>
      <c r="C3056" t="s">
        <v>6348</v>
      </c>
      <c r="D3056" t="s">
        <v>6349</v>
      </c>
      <c r="E3056" t="s">
        <v>242</v>
      </c>
      <c r="F3056">
        <v>23</v>
      </c>
      <c r="G3056" t="s">
        <v>227</v>
      </c>
      <c r="H3056">
        <v>8184</v>
      </c>
      <c r="I3056" t="s">
        <v>6276</v>
      </c>
      <c r="J3056" t="s">
        <v>6277</v>
      </c>
      <c r="K3056" t="s">
        <v>6278</v>
      </c>
      <c r="L3056">
        <v>19690705</v>
      </c>
      <c r="M3056" t="s">
        <v>6350</v>
      </c>
      <c r="N3056">
        <v>230045</v>
      </c>
      <c r="Q3056" t="s">
        <v>248</v>
      </c>
      <c r="S3056" t="s">
        <v>249</v>
      </c>
      <c r="T3056" t="s">
        <v>4881</v>
      </c>
      <c r="U3056" t="s">
        <v>227</v>
      </c>
      <c r="V3056" t="s">
        <v>6351</v>
      </c>
      <c r="W3056" t="s">
        <v>6352</v>
      </c>
      <c r="X3056" t="s">
        <v>228</v>
      </c>
      <c r="Z3056" t="s">
        <v>229</v>
      </c>
      <c r="AG3056" t="s">
        <v>253</v>
      </c>
    </row>
    <row r="3057" spans="1:35">
      <c r="A3057" t="s">
        <v>6355</v>
      </c>
      <c r="B3057">
        <v>2924623</v>
      </c>
      <c r="C3057" t="s">
        <v>6353</v>
      </c>
      <c r="D3057" t="s">
        <v>6354</v>
      </c>
      <c r="E3057" t="s">
        <v>242</v>
      </c>
      <c r="F3057">
        <v>23</v>
      </c>
      <c r="G3057" t="s">
        <v>227</v>
      </c>
      <c r="H3057">
        <v>8184</v>
      </c>
      <c r="I3057" t="s">
        <v>6276</v>
      </c>
      <c r="J3057" t="s">
        <v>6277</v>
      </c>
      <c r="K3057" t="s">
        <v>6278</v>
      </c>
      <c r="L3057">
        <v>19680808</v>
      </c>
      <c r="M3057" t="s">
        <v>6355</v>
      </c>
      <c r="N3057">
        <v>230045</v>
      </c>
      <c r="Q3057" t="s">
        <v>248</v>
      </c>
      <c r="S3057" t="s">
        <v>249</v>
      </c>
      <c r="T3057" t="s">
        <v>6356</v>
      </c>
      <c r="U3057" t="s">
        <v>227</v>
      </c>
      <c r="V3057" t="s">
        <v>6357</v>
      </c>
      <c r="X3057" t="s">
        <v>228</v>
      </c>
      <c r="Z3057" t="s">
        <v>229</v>
      </c>
      <c r="AG3057" t="s">
        <v>253</v>
      </c>
    </row>
    <row r="3058" spans="1:35">
      <c r="A3058" t="s">
        <v>6360</v>
      </c>
      <c r="B3058">
        <v>10467321</v>
      </c>
      <c r="C3058" t="s">
        <v>6358</v>
      </c>
      <c r="D3058" t="s">
        <v>6359</v>
      </c>
      <c r="E3058" t="s">
        <v>262</v>
      </c>
      <c r="F3058">
        <v>23</v>
      </c>
      <c r="G3058" t="s">
        <v>227</v>
      </c>
      <c r="H3058">
        <v>8184</v>
      </c>
      <c r="I3058" t="s">
        <v>6276</v>
      </c>
      <c r="J3058" t="s">
        <v>6277</v>
      </c>
      <c r="K3058" t="s">
        <v>6278</v>
      </c>
      <c r="L3058">
        <v>19690822</v>
      </c>
      <c r="M3058" t="s">
        <v>6360</v>
      </c>
      <c r="N3058">
        <v>230045</v>
      </c>
      <c r="Q3058" t="s">
        <v>248</v>
      </c>
      <c r="S3058" t="s">
        <v>249</v>
      </c>
      <c r="T3058" t="s">
        <v>6361</v>
      </c>
      <c r="U3058" t="s">
        <v>227</v>
      </c>
      <c r="V3058" t="s">
        <v>6362</v>
      </c>
      <c r="W3058" t="s">
        <v>6363</v>
      </c>
      <c r="X3058" t="s">
        <v>228</v>
      </c>
      <c r="Z3058" t="s">
        <v>229</v>
      </c>
      <c r="AG3058" t="s">
        <v>253</v>
      </c>
    </row>
    <row r="3059" spans="1:35">
      <c r="A3059" t="s">
        <v>6366</v>
      </c>
      <c r="B3059">
        <v>2925119</v>
      </c>
      <c r="C3059" t="s">
        <v>6364</v>
      </c>
      <c r="D3059" t="s">
        <v>6365</v>
      </c>
      <c r="E3059" t="s">
        <v>242</v>
      </c>
      <c r="F3059">
        <v>23</v>
      </c>
      <c r="G3059" t="s">
        <v>227</v>
      </c>
      <c r="H3059">
        <v>8184</v>
      </c>
      <c r="I3059" t="s">
        <v>6276</v>
      </c>
      <c r="J3059" t="s">
        <v>6277</v>
      </c>
      <c r="K3059" t="s">
        <v>6278</v>
      </c>
      <c r="L3059">
        <v>19820801</v>
      </c>
      <c r="M3059" t="s">
        <v>6366</v>
      </c>
      <c r="N3059">
        <v>230045</v>
      </c>
      <c r="Q3059" t="s">
        <v>248</v>
      </c>
      <c r="S3059" t="s">
        <v>249</v>
      </c>
      <c r="T3059" t="s">
        <v>6367</v>
      </c>
      <c r="U3059" t="s">
        <v>227</v>
      </c>
      <c r="V3059" t="s">
        <v>6368</v>
      </c>
      <c r="X3059" t="s">
        <v>228</v>
      </c>
      <c r="Y3059" t="s">
        <v>6369</v>
      </c>
      <c r="Z3059" t="s">
        <v>229</v>
      </c>
      <c r="AG3059" t="s">
        <v>253</v>
      </c>
    </row>
    <row r="3060" spans="1:35">
      <c r="A3060" t="s">
        <v>6372</v>
      </c>
      <c r="B3060">
        <v>2924421</v>
      </c>
      <c r="C3060" t="s">
        <v>6370</v>
      </c>
      <c r="D3060" t="s">
        <v>6371</v>
      </c>
      <c r="E3060" t="s">
        <v>242</v>
      </c>
      <c r="F3060">
        <v>23</v>
      </c>
      <c r="G3060" t="s">
        <v>227</v>
      </c>
      <c r="H3060">
        <v>8184</v>
      </c>
      <c r="I3060" t="s">
        <v>6276</v>
      </c>
      <c r="J3060" t="s">
        <v>6277</v>
      </c>
      <c r="K3060" t="s">
        <v>6278</v>
      </c>
      <c r="L3060">
        <v>19640917</v>
      </c>
      <c r="M3060" t="s">
        <v>6372</v>
      </c>
      <c r="N3060">
        <v>230045</v>
      </c>
      <c r="Q3060" t="s">
        <v>248</v>
      </c>
      <c r="S3060" t="s">
        <v>249</v>
      </c>
      <c r="T3060" t="s">
        <v>6373</v>
      </c>
      <c r="U3060" t="s">
        <v>227</v>
      </c>
      <c r="V3060" t="s">
        <v>6374</v>
      </c>
      <c r="X3060" t="s">
        <v>228</v>
      </c>
      <c r="Z3060" t="s">
        <v>229</v>
      </c>
      <c r="AG3060" t="s">
        <v>253</v>
      </c>
    </row>
    <row r="3061" spans="1:35">
      <c r="A3061" t="s">
        <v>6377</v>
      </c>
      <c r="B3061">
        <v>24735728</v>
      </c>
      <c r="C3061" t="s">
        <v>6375</v>
      </c>
      <c r="D3061" t="s">
        <v>6376</v>
      </c>
      <c r="E3061" t="s">
        <v>242</v>
      </c>
      <c r="F3061">
        <v>23</v>
      </c>
      <c r="G3061" t="s">
        <v>227</v>
      </c>
      <c r="H3061">
        <v>8184</v>
      </c>
      <c r="I3061" t="s">
        <v>6276</v>
      </c>
      <c r="J3061" t="s">
        <v>6277</v>
      </c>
      <c r="K3061" t="s">
        <v>6278</v>
      </c>
      <c r="L3061">
        <v>19821009</v>
      </c>
      <c r="M3061" t="s">
        <v>6377</v>
      </c>
      <c r="N3061">
        <v>230045</v>
      </c>
      <c r="Q3061" t="s">
        <v>248</v>
      </c>
      <c r="S3061" t="s">
        <v>249</v>
      </c>
      <c r="T3061" t="s">
        <v>6378</v>
      </c>
      <c r="U3061" t="s">
        <v>227</v>
      </c>
      <c r="V3061" t="s">
        <v>6379</v>
      </c>
      <c r="X3061" t="s">
        <v>228</v>
      </c>
      <c r="Z3061" t="s">
        <v>229</v>
      </c>
      <c r="AG3061" t="s">
        <v>253</v>
      </c>
    </row>
    <row r="3062" spans="1:35">
      <c r="A3062" t="s">
        <v>6382</v>
      </c>
      <c r="B3062">
        <v>58191832</v>
      </c>
      <c r="C3062" t="s">
        <v>6380</v>
      </c>
      <c r="D3062" t="s">
        <v>6381</v>
      </c>
      <c r="E3062" t="s">
        <v>242</v>
      </c>
      <c r="F3062">
        <v>23</v>
      </c>
      <c r="G3062" t="s">
        <v>227</v>
      </c>
      <c r="H3062">
        <v>8184</v>
      </c>
      <c r="I3062" t="s">
        <v>6276</v>
      </c>
      <c r="J3062" t="s">
        <v>6277</v>
      </c>
      <c r="K3062" t="s">
        <v>6278</v>
      </c>
      <c r="L3062">
        <v>19870310</v>
      </c>
      <c r="M3062" t="s">
        <v>6382</v>
      </c>
      <c r="N3062">
        <v>230045</v>
      </c>
      <c r="Q3062" t="s">
        <v>248</v>
      </c>
      <c r="S3062" t="s">
        <v>249</v>
      </c>
      <c r="T3062" t="s">
        <v>6383</v>
      </c>
      <c r="U3062" t="s">
        <v>227</v>
      </c>
      <c r="V3062" t="s">
        <v>6384</v>
      </c>
      <c r="W3062" t="s">
        <v>6385</v>
      </c>
      <c r="X3062" t="s">
        <v>267</v>
      </c>
      <c r="Z3062" t="s">
        <v>229</v>
      </c>
      <c r="AG3062" t="s">
        <v>253</v>
      </c>
    </row>
    <row r="3063" spans="1:35">
      <c r="A3063" t="s">
        <v>6388</v>
      </c>
      <c r="B3063">
        <v>2973627</v>
      </c>
      <c r="C3063" t="s">
        <v>6386</v>
      </c>
      <c r="D3063" t="s">
        <v>6387</v>
      </c>
      <c r="E3063" t="s">
        <v>242</v>
      </c>
      <c r="F3063">
        <v>23</v>
      </c>
      <c r="G3063" t="s">
        <v>227</v>
      </c>
      <c r="H3063">
        <v>8184</v>
      </c>
      <c r="I3063" t="s">
        <v>6276</v>
      </c>
      <c r="J3063" t="s">
        <v>6277</v>
      </c>
      <c r="K3063" t="s">
        <v>6278</v>
      </c>
      <c r="L3063">
        <v>19710427</v>
      </c>
      <c r="M3063" t="s">
        <v>6388</v>
      </c>
      <c r="N3063">
        <v>230045</v>
      </c>
      <c r="Q3063" t="s">
        <v>248</v>
      </c>
      <c r="S3063" t="s">
        <v>249</v>
      </c>
      <c r="T3063" t="s">
        <v>4408</v>
      </c>
      <c r="U3063" t="s">
        <v>227</v>
      </c>
      <c r="V3063" t="s">
        <v>6389</v>
      </c>
      <c r="X3063" t="s">
        <v>228</v>
      </c>
      <c r="Z3063" t="s">
        <v>229</v>
      </c>
      <c r="AA3063" t="s">
        <v>6390</v>
      </c>
      <c r="AB3063" t="s">
        <v>265</v>
      </c>
      <c r="AF3063" t="s">
        <v>6391</v>
      </c>
      <c r="AG3063" t="s">
        <v>2435</v>
      </c>
      <c r="AH3063" t="s">
        <v>6392</v>
      </c>
      <c r="AI3063" t="s">
        <v>6393</v>
      </c>
    </row>
    <row r="3064" spans="1:35">
      <c r="A3064" t="s">
        <v>6396</v>
      </c>
      <c r="B3064">
        <v>24772022</v>
      </c>
      <c r="C3064" t="s">
        <v>6394</v>
      </c>
      <c r="D3064" t="s">
        <v>6395</v>
      </c>
      <c r="E3064" t="s">
        <v>262</v>
      </c>
      <c r="F3064">
        <v>23</v>
      </c>
      <c r="G3064" t="s">
        <v>227</v>
      </c>
      <c r="H3064">
        <v>8184</v>
      </c>
      <c r="I3064" t="s">
        <v>6276</v>
      </c>
      <c r="J3064" t="s">
        <v>6277</v>
      </c>
      <c r="K3064" t="s">
        <v>6278</v>
      </c>
      <c r="L3064">
        <v>19650218</v>
      </c>
      <c r="M3064" t="s">
        <v>6396</v>
      </c>
      <c r="N3064">
        <v>230045</v>
      </c>
      <c r="Q3064" t="s">
        <v>248</v>
      </c>
      <c r="S3064" t="s">
        <v>249</v>
      </c>
      <c r="T3064" t="s">
        <v>6397</v>
      </c>
      <c r="U3064" t="s">
        <v>227</v>
      </c>
      <c r="V3064" t="s">
        <v>6398</v>
      </c>
      <c r="X3064" t="s">
        <v>228</v>
      </c>
      <c r="Z3064" t="s">
        <v>229</v>
      </c>
      <c r="AG3064" t="s">
        <v>253</v>
      </c>
    </row>
    <row r="3065" spans="1:35">
      <c r="A3065" t="s">
        <v>6401</v>
      </c>
      <c r="B3065">
        <v>55346124</v>
      </c>
      <c r="C3065" t="s">
        <v>6399</v>
      </c>
      <c r="D3065" t="s">
        <v>6400</v>
      </c>
      <c r="E3065" t="s">
        <v>242</v>
      </c>
      <c r="F3065">
        <v>23</v>
      </c>
      <c r="G3065" t="s">
        <v>227</v>
      </c>
      <c r="H3065">
        <v>8184</v>
      </c>
      <c r="I3065" t="s">
        <v>6276</v>
      </c>
      <c r="J3065" t="s">
        <v>6277</v>
      </c>
      <c r="K3065" t="s">
        <v>6278</v>
      </c>
      <c r="L3065">
        <v>19860410</v>
      </c>
      <c r="M3065" t="s">
        <v>6401</v>
      </c>
      <c r="N3065">
        <v>230045</v>
      </c>
      <c r="Q3065" t="s">
        <v>248</v>
      </c>
      <c r="S3065" t="s">
        <v>249</v>
      </c>
      <c r="T3065" t="s">
        <v>6402</v>
      </c>
      <c r="U3065" t="s">
        <v>227</v>
      </c>
      <c r="V3065" t="s">
        <v>6403</v>
      </c>
      <c r="W3065" t="s">
        <v>6404</v>
      </c>
      <c r="X3065" t="s">
        <v>228</v>
      </c>
      <c r="Z3065" t="s">
        <v>229</v>
      </c>
      <c r="AG3065" t="s">
        <v>253</v>
      </c>
    </row>
    <row r="3066" spans="1:35">
      <c r="A3066" t="s">
        <v>6407</v>
      </c>
      <c r="B3066">
        <v>2924724</v>
      </c>
      <c r="C3066" t="s">
        <v>6405</v>
      </c>
      <c r="D3066" t="s">
        <v>6406</v>
      </c>
      <c r="E3066" t="s">
        <v>242</v>
      </c>
      <c r="F3066">
        <v>23</v>
      </c>
      <c r="G3066" t="s">
        <v>227</v>
      </c>
      <c r="H3066">
        <v>8184</v>
      </c>
      <c r="I3066" t="s">
        <v>6276</v>
      </c>
      <c r="J3066" t="s">
        <v>6277</v>
      </c>
      <c r="K3066" t="s">
        <v>6278</v>
      </c>
      <c r="L3066">
        <v>19761217</v>
      </c>
      <c r="M3066" t="s">
        <v>6407</v>
      </c>
      <c r="N3066">
        <v>230045</v>
      </c>
      <c r="Q3066" t="s">
        <v>248</v>
      </c>
      <c r="S3066" t="s">
        <v>249</v>
      </c>
      <c r="T3066" t="s">
        <v>3273</v>
      </c>
      <c r="U3066" t="s">
        <v>227</v>
      </c>
      <c r="V3066" t="s">
        <v>6408</v>
      </c>
      <c r="W3066" t="s">
        <v>6409</v>
      </c>
      <c r="X3066" t="s">
        <v>228</v>
      </c>
      <c r="Z3066" t="s">
        <v>229</v>
      </c>
      <c r="AG3066" t="s">
        <v>253</v>
      </c>
    </row>
    <row r="3067" spans="1:35">
      <c r="A3067" t="s">
        <v>6412</v>
      </c>
      <c r="B3067">
        <v>96683739</v>
      </c>
      <c r="C3067" t="s">
        <v>6410</v>
      </c>
      <c r="D3067" t="s">
        <v>6411</v>
      </c>
      <c r="E3067" t="s">
        <v>242</v>
      </c>
      <c r="F3067">
        <v>23</v>
      </c>
      <c r="G3067" t="s">
        <v>227</v>
      </c>
      <c r="H3067">
        <v>8184</v>
      </c>
      <c r="I3067" t="s">
        <v>6276</v>
      </c>
      <c r="J3067" t="s">
        <v>6277</v>
      </c>
      <c r="K3067" t="s">
        <v>6278</v>
      </c>
      <c r="L3067">
        <v>19651124</v>
      </c>
      <c r="M3067" t="s">
        <v>6412</v>
      </c>
      <c r="N3067">
        <v>230045</v>
      </c>
      <c r="Q3067" t="s">
        <v>248</v>
      </c>
      <c r="S3067" t="s">
        <v>249</v>
      </c>
      <c r="T3067" t="s">
        <v>6413</v>
      </c>
      <c r="U3067" t="s">
        <v>227</v>
      </c>
      <c r="V3067" t="s">
        <v>6414</v>
      </c>
      <c r="X3067" t="s">
        <v>228</v>
      </c>
      <c r="Z3067" t="s">
        <v>229</v>
      </c>
      <c r="AG3067" t="s">
        <v>253</v>
      </c>
    </row>
    <row r="3068" spans="1:35">
      <c r="A3068" t="s">
        <v>6420</v>
      </c>
      <c r="B3068">
        <v>3057116</v>
      </c>
      <c r="C3068" t="s">
        <v>6415</v>
      </c>
      <c r="D3068" t="s">
        <v>6416</v>
      </c>
      <c r="E3068" t="s">
        <v>262</v>
      </c>
      <c r="F3068">
        <v>23</v>
      </c>
      <c r="G3068" t="s">
        <v>227</v>
      </c>
      <c r="H3068">
        <v>29335</v>
      </c>
      <c r="I3068" t="s">
        <v>6417</v>
      </c>
      <c r="J3068" t="s">
        <v>6418</v>
      </c>
      <c r="K3068" t="s">
        <v>6419</v>
      </c>
      <c r="L3068">
        <v>19681220</v>
      </c>
      <c r="M3068" t="s">
        <v>6420</v>
      </c>
      <c r="N3068">
        <v>230413</v>
      </c>
      <c r="Q3068" t="s">
        <v>248</v>
      </c>
      <c r="S3068" t="s">
        <v>249</v>
      </c>
      <c r="T3068" t="s">
        <v>5046</v>
      </c>
      <c r="U3068" t="s">
        <v>227</v>
      </c>
      <c r="V3068" t="s">
        <v>6421</v>
      </c>
      <c r="W3068" t="s">
        <v>6422</v>
      </c>
      <c r="X3068" t="s">
        <v>228</v>
      </c>
      <c r="Y3068" t="s">
        <v>6423</v>
      </c>
      <c r="Z3068" t="s">
        <v>680</v>
      </c>
      <c r="AG3068" t="s">
        <v>253</v>
      </c>
    </row>
    <row r="3069" spans="1:35">
      <c r="A3069" t="s">
        <v>6426</v>
      </c>
      <c r="B3069">
        <v>76680027</v>
      </c>
      <c r="C3069" t="s">
        <v>6424</v>
      </c>
      <c r="D3069" t="s">
        <v>6425</v>
      </c>
      <c r="E3069" t="s">
        <v>242</v>
      </c>
      <c r="F3069">
        <v>23</v>
      </c>
      <c r="G3069" t="s">
        <v>227</v>
      </c>
      <c r="H3069">
        <v>29335</v>
      </c>
      <c r="I3069" t="s">
        <v>6417</v>
      </c>
      <c r="J3069" t="s">
        <v>6418</v>
      </c>
      <c r="K3069" t="s">
        <v>6419</v>
      </c>
      <c r="L3069">
        <v>19880605</v>
      </c>
      <c r="M3069" t="s">
        <v>6426</v>
      </c>
      <c r="N3069">
        <v>230413</v>
      </c>
      <c r="Q3069" t="s">
        <v>248</v>
      </c>
      <c r="S3069" t="s">
        <v>249</v>
      </c>
      <c r="T3069" t="s">
        <v>6427</v>
      </c>
      <c r="U3069" t="s">
        <v>227</v>
      </c>
      <c r="V3069" t="s">
        <v>6428</v>
      </c>
      <c r="W3069" t="s">
        <v>6429</v>
      </c>
      <c r="X3069" t="s">
        <v>228</v>
      </c>
      <c r="Z3069" t="s">
        <v>229</v>
      </c>
      <c r="AG3069" t="s">
        <v>253</v>
      </c>
    </row>
    <row r="3070" spans="1:35">
      <c r="A3070" t="s">
        <v>6432</v>
      </c>
      <c r="B3070">
        <v>73112721</v>
      </c>
      <c r="C3070" t="s">
        <v>6430</v>
      </c>
      <c r="D3070" t="s">
        <v>6431</v>
      </c>
      <c r="E3070" t="s">
        <v>242</v>
      </c>
      <c r="F3070">
        <v>23</v>
      </c>
      <c r="G3070" t="s">
        <v>227</v>
      </c>
      <c r="H3070">
        <v>29335</v>
      </c>
      <c r="I3070" t="s">
        <v>6417</v>
      </c>
      <c r="J3070" t="s">
        <v>6418</v>
      </c>
      <c r="K3070" t="s">
        <v>6419</v>
      </c>
      <c r="L3070">
        <v>19651023</v>
      </c>
      <c r="M3070" t="s">
        <v>6432</v>
      </c>
      <c r="N3070">
        <v>230413</v>
      </c>
      <c r="Q3070" t="s">
        <v>248</v>
      </c>
      <c r="S3070" t="s">
        <v>249</v>
      </c>
      <c r="T3070" t="s">
        <v>6135</v>
      </c>
      <c r="U3070" t="s">
        <v>227</v>
      </c>
      <c r="V3070" t="s">
        <v>6433</v>
      </c>
      <c r="X3070" t="s">
        <v>228</v>
      </c>
      <c r="Z3070" t="s">
        <v>229</v>
      </c>
      <c r="AG3070" t="s">
        <v>253</v>
      </c>
    </row>
    <row r="3071" spans="1:35">
      <c r="A3071" t="s">
        <v>6436</v>
      </c>
      <c r="B3071">
        <v>73112822</v>
      </c>
      <c r="C3071" t="s">
        <v>6434</v>
      </c>
      <c r="D3071" t="s">
        <v>6435</v>
      </c>
      <c r="E3071" t="s">
        <v>242</v>
      </c>
      <c r="F3071">
        <v>23</v>
      </c>
      <c r="G3071" t="s">
        <v>227</v>
      </c>
      <c r="H3071">
        <v>29335</v>
      </c>
      <c r="I3071" t="s">
        <v>6417</v>
      </c>
      <c r="J3071" t="s">
        <v>6418</v>
      </c>
      <c r="K3071" t="s">
        <v>6419</v>
      </c>
      <c r="L3071">
        <v>19831128</v>
      </c>
      <c r="M3071" t="s">
        <v>6436</v>
      </c>
      <c r="N3071">
        <v>230413</v>
      </c>
      <c r="Q3071" t="s">
        <v>248</v>
      </c>
      <c r="S3071" t="s">
        <v>249</v>
      </c>
      <c r="T3071" t="s">
        <v>6437</v>
      </c>
      <c r="U3071" t="s">
        <v>227</v>
      </c>
      <c r="V3071" t="s">
        <v>6438</v>
      </c>
      <c r="X3071" t="s">
        <v>228</v>
      </c>
      <c r="Z3071" t="s">
        <v>229</v>
      </c>
      <c r="AG3071" t="s">
        <v>253</v>
      </c>
    </row>
    <row r="3072" spans="1:35">
      <c r="A3072" t="s">
        <v>6441</v>
      </c>
      <c r="B3072">
        <v>73112418</v>
      </c>
      <c r="C3072" t="s">
        <v>6439</v>
      </c>
      <c r="D3072" t="s">
        <v>6440</v>
      </c>
      <c r="E3072" t="s">
        <v>242</v>
      </c>
      <c r="F3072">
        <v>23</v>
      </c>
      <c r="G3072" t="s">
        <v>227</v>
      </c>
      <c r="H3072">
        <v>29335</v>
      </c>
      <c r="I3072" t="s">
        <v>6417</v>
      </c>
      <c r="J3072" t="s">
        <v>6418</v>
      </c>
      <c r="K3072" t="s">
        <v>6419</v>
      </c>
      <c r="L3072">
        <v>19620803</v>
      </c>
      <c r="M3072" t="s">
        <v>6441</v>
      </c>
      <c r="N3072">
        <v>230413</v>
      </c>
      <c r="Q3072" t="s">
        <v>248</v>
      </c>
      <c r="S3072" t="s">
        <v>249</v>
      </c>
      <c r="T3072" t="s">
        <v>1217</v>
      </c>
      <c r="U3072" t="s">
        <v>227</v>
      </c>
      <c r="V3072" t="s">
        <v>6442</v>
      </c>
      <c r="X3072" t="s">
        <v>228</v>
      </c>
      <c r="Z3072" t="s">
        <v>229</v>
      </c>
      <c r="AG3072" t="s">
        <v>253</v>
      </c>
    </row>
    <row r="3073" spans="1:33">
      <c r="A3073" t="s">
        <v>6445</v>
      </c>
      <c r="B3073">
        <v>97250831</v>
      </c>
      <c r="C3073" t="s">
        <v>6443</v>
      </c>
      <c r="D3073" t="s">
        <v>6444</v>
      </c>
      <c r="E3073" t="s">
        <v>262</v>
      </c>
      <c r="F3073">
        <v>23</v>
      </c>
      <c r="G3073" t="s">
        <v>227</v>
      </c>
      <c r="H3073">
        <v>29335</v>
      </c>
      <c r="I3073" t="s">
        <v>6417</v>
      </c>
      <c r="J3073" t="s">
        <v>6418</v>
      </c>
      <c r="K3073" t="s">
        <v>6419</v>
      </c>
      <c r="L3073">
        <v>19801015</v>
      </c>
      <c r="M3073" t="s">
        <v>6445</v>
      </c>
      <c r="N3073">
        <v>230413</v>
      </c>
      <c r="Q3073" t="s">
        <v>248</v>
      </c>
      <c r="S3073" t="s">
        <v>249</v>
      </c>
      <c r="T3073" t="s">
        <v>6446</v>
      </c>
      <c r="U3073" t="s">
        <v>227</v>
      </c>
      <c r="V3073" t="s">
        <v>6447</v>
      </c>
      <c r="W3073" t="s">
        <v>6448</v>
      </c>
      <c r="X3073" t="s">
        <v>228</v>
      </c>
      <c r="Z3073" t="s">
        <v>229</v>
      </c>
      <c r="AG3073" t="s">
        <v>253</v>
      </c>
    </row>
    <row r="3074" spans="1:33">
      <c r="A3074" t="s">
        <v>6451</v>
      </c>
      <c r="B3074">
        <v>97251024</v>
      </c>
      <c r="C3074" t="s">
        <v>6449</v>
      </c>
      <c r="D3074" t="s">
        <v>6450</v>
      </c>
      <c r="E3074" t="s">
        <v>242</v>
      </c>
      <c r="F3074">
        <v>23</v>
      </c>
      <c r="G3074" t="s">
        <v>227</v>
      </c>
      <c r="H3074">
        <v>29335</v>
      </c>
      <c r="I3074" t="s">
        <v>6417</v>
      </c>
      <c r="J3074" t="s">
        <v>6418</v>
      </c>
      <c r="K3074" t="s">
        <v>6419</v>
      </c>
      <c r="L3074">
        <v>19671017</v>
      </c>
      <c r="M3074" t="s">
        <v>6451</v>
      </c>
      <c r="N3074">
        <v>230413</v>
      </c>
      <c r="Q3074" t="s">
        <v>248</v>
      </c>
      <c r="S3074" t="s">
        <v>249</v>
      </c>
      <c r="T3074" t="s">
        <v>6446</v>
      </c>
      <c r="U3074" t="s">
        <v>227</v>
      </c>
      <c r="V3074" t="s">
        <v>6447</v>
      </c>
      <c r="W3074" t="s">
        <v>6452</v>
      </c>
      <c r="X3074" t="s">
        <v>228</v>
      </c>
      <c r="Z3074" t="s">
        <v>229</v>
      </c>
      <c r="AG3074" t="s">
        <v>253</v>
      </c>
    </row>
    <row r="3075" spans="1:33">
      <c r="A3075" t="s">
        <v>6455</v>
      </c>
      <c r="B3075">
        <v>73112317</v>
      </c>
      <c r="C3075" t="s">
        <v>6453</v>
      </c>
      <c r="D3075" t="s">
        <v>6454</v>
      </c>
      <c r="E3075" t="s">
        <v>242</v>
      </c>
      <c r="F3075">
        <v>23</v>
      </c>
      <c r="G3075" t="s">
        <v>227</v>
      </c>
      <c r="H3075">
        <v>29335</v>
      </c>
      <c r="I3075" t="s">
        <v>6417</v>
      </c>
      <c r="J3075" t="s">
        <v>6418</v>
      </c>
      <c r="K3075" t="s">
        <v>6419</v>
      </c>
      <c r="L3075">
        <v>19591125</v>
      </c>
      <c r="M3075" t="s">
        <v>6455</v>
      </c>
      <c r="N3075">
        <v>230413</v>
      </c>
      <c r="Q3075" t="s">
        <v>248</v>
      </c>
      <c r="S3075" t="s">
        <v>249</v>
      </c>
      <c r="T3075" t="s">
        <v>6378</v>
      </c>
      <c r="U3075" t="s">
        <v>227</v>
      </c>
      <c r="V3075" t="s">
        <v>6456</v>
      </c>
      <c r="X3075" t="s">
        <v>228</v>
      </c>
      <c r="Z3075" t="s">
        <v>229</v>
      </c>
      <c r="AG3075" t="s">
        <v>253</v>
      </c>
    </row>
    <row r="3076" spans="1:33">
      <c r="A3076" t="s">
        <v>6459</v>
      </c>
      <c r="B3076">
        <v>96812026</v>
      </c>
      <c r="C3076" t="s">
        <v>6457</v>
      </c>
      <c r="D3076" t="s">
        <v>6458</v>
      </c>
      <c r="E3076" t="s">
        <v>242</v>
      </c>
      <c r="F3076">
        <v>23</v>
      </c>
      <c r="G3076" t="s">
        <v>227</v>
      </c>
      <c r="H3076">
        <v>29335</v>
      </c>
      <c r="I3076" t="s">
        <v>6417</v>
      </c>
      <c r="J3076" t="s">
        <v>6418</v>
      </c>
      <c r="K3076" t="s">
        <v>6419</v>
      </c>
      <c r="L3076">
        <v>19680627</v>
      </c>
      <c r="M3076" t="s">
        <v>6459</v>
      </c>
      <c r="N3076">
        <v>230413</v>
      </c>
      <c r="Q3076" t="s">
        <v>248</v>
      </c>
      <c r="S3076" t="s">
        <v>249</v>
      </c>
      <c r="T3076" t="s">
        <v>4081</v>
      </c>
      <c r="U3076" t="s">
        <v>227</v>
      </c>
      <c r="V3076" t="s">
        <v>6460</v>
      </c>
      <c r="X3076" t="s">
        <v>228</v>
      </c>
      <c r="Z3076" t="s">
        <v>229</v>
      </c>
      <c r="AG3076" t="s">
        <v>253</v>
      </c>
    </row>
    <row r="3077" spans="1:33">
      <c r="A3077" t="s">
        <v>6466</v>
      </c>
      <c r="B3077">
        <v>2605215</v>
      </c>
      <c r="C3077" t="s">
        <v>6461</v>
      </c>
      <c r="D3077" t="s">
        <v>6462</v>
      </c>
      <c r="E3077" t="s">
        <v>242</v>
      </c>
      <c r="F3077">
        <v>23</v>
      </c>
      <c r="G3077" t="s">
        <v>227</v>
      </c>
      <c r="H3077">
        <v>8187</v>
      </c>
      <c r="I3077" t="s">
        <v>6463</v>
      </c>
      <c r="J3077" t="s">
        <v>6464</v>
      </c>
      <c r="K3077" t="s">
        <v>6465</v>
      </c>
      <c r="L3077">
        <v>19680425</v>
      </c>
      <c r="M3077" t="s">
        <v>6466</v>
      </c>
      <c r="N3077">
        <v>230054</v>
      </c>
      <c r="Q3077" t="s">
        <v>248</v>
      </c>
      <c r="S3077" t="s">
        <v>249</v>
      </c>
      <c r="T3077" t="s">
        <v>6467</v>
      </c>
      <c r="U3077" t="s">
        <v>227</v>
      </c>
      <c r="V3077" t="s">
        <v>6468</v>
      </c>
      <c r="X3077" t="s">
        <v>267</v>
      </c>
      <c r="Z3077" t="s">
        <v>229</v>
      </c>
      <c r="AG3077" t="s">
        <v>253</v>
      </c>
    </row>
    <row r="3078" spans="1:33">
      <c r="A3078" t="s">
        <v>6471</v>
      </c>
      <c r="B3078">
        <v>2491016</v>
      </c>
      <c r="C3078" t="s">
        <v>6469</v>
      </c>
      <c r="D3078" t="s">
        <v>6470</v>
      </c>
      <c r="E3078" t="s">
        <v>242</v>
      </c>
      <c r="F3078">
        <v>23</v>
      </c>
      <c r="G3078" t="s">
        <v>227</v>
      </c>
      <c r="H3078">
        <v>8187</v>
      </c>
      <c r="I3078" t="s">
        <v>6463</v>
      </c>
      <c r="J3078" t="s">
        <v>6464</v>
      </c>
      <c r="K3078" t="s">
        <v>6465</v>
      </c>
      <c r="L3078">
        <v>19630514</v>
      </c>
      <c r="M3078" t="s">
        <v>6471</v>
      </c>
      <c r="N3078">
        <v>230054</v>
      </c>
      <c r="O3078" t="s">
        <v>247</v>
      </c>
      <c r="Q3078" t="s">
        <v>248</v>
      </c>
      <c r="S3078" t="s">
        <v>249</v>
      </c>
      <c r="T3078" t="s">
        <v>2948</v>
      </c>
      <c r="U3078" t="s">
        <v>227</v>
      </c>
      <c r="V3078" t="s">
        <v>6472</v>
      </c>
      <c r="X3078" t="s">
        <v>267</v>
      </c>
      <c r="Z3078" t="s">
        <v>229</v>
      </c>
      <c r="AG3078" t="s">
        <v>253</v>
      </c>
    </row>
    <row r="3079" spans="1:33">
      <c r="A3079" t="s">
        <v>6475</v>
      </c>
      <c r="B3079">
        <v>96716736</v>
      </c>
      <c r="C3079" t="s">
        <v>6473</v>
      </c>
      <c r="D3079" t="s">
        <v>6474</v>
      </c>
      <c r="E3079" t="s">
        <v>262</v>
      </c>
      <c r="F3079">
        <v>23</v>
      </c>
      <c r="G3079" t="s">
        <v>227</v>
      </c>
      <c r="H3079">
        <v>8187</v>
      </c>
      <c r="I3079" t="s">
        <v>6463</v>
      </c>
      <c r="J3079" t="s">
        <v>6464</v>
      </c>
      <c r="K3079" t="s">
        <v>6465</v>
      </c>
      <c r="L3079">
        <v>20030831</v>
      </c>
      <c r="M3079" t="s">
        <v>6475</v>
      </c>
      <c r="N3079">
        <v>230054</v>
      </c>
      <c r="Q3079" t="s">
        <v>248</v>
      </c>
      <c r="S3079" t="s">
        <v>249</v>
      </c>
      <c r="T3079" t="s">
        <v>6476</v>
      </c>
      <c r="U3079" t="s">
        <v>227</v>
      </c>
      <c r="V3079" t="s">
        <v>6477</v>
      </c>
      <c r="X3079" t="s">
        <v>228</v>
      </c>
      <c r="Z3079" t="s">
        <v>229</v>
      </c>
      <c r="AG3079" t="s">
        <v>253</v>
      </c>
    </row>
    <row r="3080" spans="1:33">
      <c r="A3080" t="s">
        <v>6480</v>
      </c>
      <c r="B3080">
        <v>96716231</v>
      </c>
      <c r="C3080" t="s">
        <v>6478</v>
      </c>
      <c r="D3080" t="s">
        <v>6479</v>
      </c>
      <c r="E3080" t="s">
        <v>262</v>
      </c>
      <c r="F3080">
        <v>23</v>
      </c>
      <c r="G3080" t="s">
        <v>227</v>
      </c>
      <c r="H3080">
        <v>8187</v>
      </c>
      <c r="I3080" t="s">
        <v>6463</v>
      </c>
      <c r="J3080" t="s">
        <v>6464</v>
      </c>
      <c r="K3080" t="s">
        <v>6465</v>
      </c>
      <c r="L3080">
        <v>20030831</v>
      </c>
      <c r="M3080" t="s">
        <v>6480</v>
      </c>
      <c r="N3080">
        <v>230054</v>
      </c>
      <c r="Q3080" t="s">
        <v>248</v>
      </c>
      <c r="S3080" t="s">
        <v>249</v>
      </c>
      <c r="T3080" t="s">
        <v>6481</v>
      </c>
      <c r="U3080" t="s">
        <v>227</v>
      </c>
      <c r="V3080" t="s">
        <v>6482</v>
      </c>
      <c r="X3080" t="s">
        <v>228</v>
      </c>
      <c r="Z3080" t="s">
        <v>229</v>
      </c>
      <c r="AG3080" t="s">
        <v>253</v>
      </c>
    </row>
    <row r="3081" spans="1:33">
      <c r="A3081" t="s">
        <v>6485</v>
      </c>
      <c r="B3081">
        <v>2240088</v>
      </c>
      <c r="C3081" t="s">
        <v>6483</v>
      </c>
      <c r="D3081" t="s">
        <v>6484</v>
      </c>
      <c r="E3081" t="s">
        <v>242</v>
      </c>
      <c r="F3081">
        <v>23</v>
      </c>
      <c r="G3081" t="s">
        <v>227</v>
      </c>
      <c r="H3081">
        <v>8187</v>
      </c>
      <c r="I3081" t="s">
        <v>6463</v>
      </c>
      <c r="J3081" t="s">
        <v>6464</v>
      </c>
      <c r="K3081" t="s">
        <v>6465</v>
      </c>
      <c r="L3081">
        <v>19511016</v>
      </c>
      <c r="M3081" t="s">
        <v>6485</v>
      </c>
      <c r="N3081">
        <v>230054</v>
      </c>
      <c r="O3081" t="s">
        <v>247</v>
      </c>
      <c r="Q3081" t="s">
        <v>248</v>
      </c>
      <c r="S3081" t="s">
        <v>249</v>
      </c>
      <c r="T3081" t="s">
        <v>6164</v>
      </c>
      <c r="U3081" t="s">
        <v>227</v>
      </c>
      <c r="V3081" t="s">
        <v>6486</v>
      </c>
      <c r="X3081" t="s">
        <v>267</v>
      </c>
      <c r="Z3081" t="s">
        <v>229</v>
      </c>
      <c r="AG3081" t="s">
        <v>253</v>
      </c>
    </row>
    <row r="3082" spans="1:33">
      <c r="A3082" t="s">
        <v>6489</v>
      </c>
      <c r="B3082">
        <v>96715836</v>
      </c>
      <c r="C3082" t="s">
        <v>6487</v>
      </c>
      <c r="D3082" t="s">
        <v>6488</v>
      </c>
      <c r="E3082" t="s">
        <v>242</v>
      </c>
      <c r="F3082">
        <v>23</v>
      </c>
      <c r="G3082" t="s">
        <v>227</v>
      </c>
      <c r="H3082">
        <v>8187</v>
      </c>
      <c r="I3082" t="s">
        <v>6463</v>
      </c>
      <c r="J3082" t="s">
        <v>6464</v>
      </c>
      <c r="K3082" t="s">
        <v>6465</v>
      </c>
      <c r="L3082">
        <v>20030921</v>
      </c>
      <c r="M3082" t="s">
        <v>6489</v>
      </c>
      <c r="N3082">
        <v>230054</v>
      </c>
      <c r="Q3082" t="s">
        <v>248</v>
      </c>
      <c r="S3082" t="s">
        <v>249</v>
      </c>
      <c r="T3082" t="s">
        <v>6490</v>
      </c>
      <c r="U3082" t="s">
        <v>227</v>
      </c>
      <c r="V3082" t="s">
        <v>6491</v>
      </c>
      <c r="X3082" t="s">
        <v>228</v>
      </c>
      <c r="Z3082" t="s">
        <v>229</v>
      </c>
      <c r="AG3082" t="s">
        <v>253</v>
      </c>
    </row>
    <row r="3083" spans="1:33">
      <c r="A3083" t="s">
        <v>6494</v>
      </c>
      <c r="B3083">
        <v>84901325</v>
      </c>
      <c r="C3083" t="s">
        <v>6492</v>
      </c>
      <c r="D3083" t="s">
        <v>6493</v>
      </c>
      <c r="E3083" t="s">
        <v>262</v>
      </c>
      <c r="F3083">
        <v>23</v>
      </c>
      <c r="G3083" t="s">
        <v>227</v>
      </c>
      <c r="H3083">
        <v>8187</v>
      </c>
      <c r="I3083" t="s">
        <v>6463</v>
      </c>
      <c r="J3083" t="s">
        <v>6464</v>
      </c>
      <c r="K3083" t="s">
        <v>6465</v>
      </c>
      <c r="L3083">
        <v>20020429</v>
      </c>
      <c r="M3083" t="s">
        <v>6494</v>
      </c>
      <c r="N3083">
        <v>230054</v>
      </c>
      <c r="Q3083" t="s">
        <v>248</v>
      </c>
      <c r="S3083" t="s">
        <v>249</v>
      </c>
      <c r="T3083" t="s">
        <v>6481</v>
      </c>
      <c r="U3083" t="s">
        <v>227</v>
      </c>
      <c r="V3083" t="s">
        <v>6495</v>
      </c>
      <c r="W3083" t="s">
        <v>6496</v>
      </c>
      <c r="X3083" t="s">
        <v>228</v>
      </c>
      <c r="Z3083" t="s">
        <v>229</v>
      </c>
      <c r="AG3083" t="s">
        <v>253</v>
      </c>
    </row>
    <row r="3084" spans="1:33">
      <c r="A3084" t="s">
        <v>6499</v>
      </c>
      <c r="B3084">
        <v>82522827</v>
      </c>
      <c r="C3084" t="s">
        <v>6497</v>
      </c>
      <c r="D3084" t="s">
        <v>6498</v>
      </c>
      <c r="E3084" t="s">
        <v>242</v>
      </c>
      <c r="F3084">
        <v>23</v>
      </c>
      <c r="G3084" t="s">
        <v>227</v>
      </c>
      <c r="H3084">
        <v>8187</v>
      </c>
      <c r="I3084" t="s">
        <v>6463</v>
      </c>
      <c r="J3084" t="s">
        <v>6464</v>
      </c>
      <c r="K3084" t="s">
        <v>6465</v>
      </c>
      <c r="L3084">
        <v>19761006</v>
      </c>
      <c r="M3084" t="s">
        <v>6499</v>
      </c>
      <c r="N3084">
        <v>230054</v>
      </c>
      <c r="O3084" t="s">
        <v>247</v>
      </c>
      <c r="Q3084" t="s">
        <v>248</v>
      </c>
      <c r="S3084" t="s">
        <v>249</v>
      </c>
      <c r="T3084" t="s">
        <v>1471</v>
      </c>
      <c r="U3084" t="s">
        <v>227</v>
      </c>
      <c r="V3084" t="s">
        <v>6500</v>
      </c>
      <c r="X3084" t="s">
        <v>267</v>
      </c>
      <c r="Z3084" t="s">
        <v>229</v>
      </c>
      <c r="AG3084" t="s">
        <v>253</v>
      </c>
    </row>
    <row r="3085" spans="1:33">
      <c r="A3085" t="s">
        <v>6503</v>
      </c>
      <c r="B3085">
        <v>96715735</v>
      </c>
      <c r="C3085" t="s">
        <v>6501</v>
      </c>
      <c r="D3085" t="s">
        <v>6502</v>
      </c>
      <c r="E3085" t="s">
        <v>242</v>
      </c>
      <c r="F3085">
        <v>23</v>
      </c>
      <c r="G3085" t="s">
        <v>227</v>
      </c>
      <c r="H3085">
        <v>8187</v>
      </c>
      <c r="I3085" t="s">
        <v>6463</v>
      </c>
      <c r="J3085" t="s">
        <v>6464</v>
      </c>
      <c r="K3085" t="s">
        <v>6465</v>
      </c>
      <c r="L3085">
        <v>20030715</v>
      </c>
      <c r="M3085" t="s">
        <v>6503</v>
      </c>
      <c r="N3085">
        <v>230054</v>
      </c>
      <c r="Q3085" t="s">
        <v>248</v>
      </c>
      <c r="S3085" t="s">
        <v>249</v>
      </c>
      <c r="T3085" t="s">
        <v>6504</v>
      </c>
      <c r="U3085" t="s">
        <v>227</v>
      </c>
      <c r="V3085" t="s">
        <v>6505</v>
      </c>
      <c r="W3085" t="s">
        <v>6506</v>
      </c>
      <c r="X3085" t="s">
        <v>228</v>
      </c>
      <c r="Z3085" t="s">
        <v>229</v>
      </c>
      <c r="AG3085" t="s">
        <v>253</v>
      </c>
    </row>
    <row r="3086" spans="1:33">
      <c r="A3086" t="s">
        <v>6509</v>
      </c>
      <c r="B3086">
        <v>96716029</v>
      </c>
      <c r="C3086" t="s">
        <v>6507</v>
      </c>
      <c r="D3086" t="s">
        <v>6508</v>
      </c>
      <c r="E3086" t="s">
        <v>262</v>
      </c>
      <c r="F3086">
        <v>23</v>
      </c>
      <c r="G3086" t="s">
        <v>227</v>
      </c>
      <c r="H3086">
        <v>8187</v>
      </c>
      <c r="I3086" t="s">
        <v>6463</v>
      </c>
      <c r="J3086" t="s">
        <v>6464</v>
      </c>
      <c r="K3086" t="s">
        <v>6465</v>
      </c>
      <c r="L3086">
        <v>20030604</v>
      </c>
      <c r="M3086" t="s">
        <v>6509</v>
      </c>
      <c r="N3086">
        <v>230054</v>
      </c>
      <c r="Q3086" t="s">
        <v>248</v>
      </c>
      <c r="S3086" t="s">
        <v>249</v>
      </c>
      <c r="T3086" t="s">
        <v>6510</v>
      </c>
      <c r="U3086" t="s">
        <v>227</v>
      </c>
      <c r="V3086" t="s">
        <v>6511</v>
      </c>
      <c r="X3086" t="s">
        <v>228</v>
      </c>
      <c r="Z3086" t="s">
        <v>229</v>
      </c>
      <c r="AG3086" t="s">
        <v>253</v>
      </c>
    </row>
    <row r="3087" spans="1:33">
      <c r="A3087" t="s">
        <v>6514</v>
      </c>
      <c r="B3087">
        <v>39450526</v>
      </c>
      <c r="C3087" t="s">
        <v>6512</v>
      </c>
      <c r="D3087" t="s">
        <v>6513</v>
      </c>
      <c r="E3087" t="s">
        <v>262</v>
      </c>
      <c r="F3087">
        <v>23</v>
      </c>
      <c r="G3087" t="s">
        <v>227</v>
      </c>
      <c r="H3087">
        <v>8187</v>
      </c>
      <c r="I3087" t="s">
        <v>6463</v>
      </c>
      <c r="J3087" t="s">
        <v>6464</v>
      </c>
      <c r="K3087" t="s">
        <v>6465</v>
      </c>
      <c r="L3087">
        <v>19931025</v>
      </c>
      <c r="M3087" t="s">
        <v>6514</v>
      </c>
      <c r="N3087">
        <v>230054</v>
      </c>
      <c r="O3087" t="s">
        <v>247</v>
      </c>
      <c r="Q3087" t="s">
        <v>248</v>
      </c>
      <c r="S3087" t="s">
        <v>249</v>
      </c>
      <c r="T3087" t="s">
        <v>6515</v>
      </c>
      <c r="U3087" t="s">
        <v>227</v>
      </c>
      <c r="V3087" t="s">
        <v>6516</v>
      </c>
      <c r="X3087" t="s">
        <v>267</v>
      </c>
      <c r="Z3087" t="s">
        <v>229</v>
      </c>
      <c r="AG3087" t="s">
        <v>253</v>
      </c>
    </row>
    <row r="3088" spans="1:33">
      <c r="A3088" t="s">
        <v>6519</v>
      </c>
      <c r="B3088">
        <v>98524533</v>
      </c>
      <c r="C3088" t="s">
        <v>6517</v>
      </c>
      <c r="D3088" t="s">
        <v>6518</v>
      </c>
      <c r="E3088" t="s">
        <v>242</v>
      </c>
      <c r="F3088">
        <v>23</v>
      </c>
      <c r="G3088" t="s">
        <v>227</v>
      </c>
      <c r="H3088">
        <v>8187</v>
      </c>
      <c r="I3088" t="s">
        <v>6463</v>
      </c>
      <c r="J3088" t="s">
        <v>6464</v>
      </c>
      <c r="K3088" t="s">
        <v>6465</v>
      </c>
      <c r="L3088">
        <v>19581123</v>
      </c>
      <c r="M3088" t="s">
        <v>6519</v>
      </c>
      <c r="N3088">
        <v>230054</v>
      </c>
      <c r="O3088" t="s">
        <v>247</v>
      </c>
      <c r="Q3088" t="s">
        <v>248</v>
      </c>
      <c r="S3088" t="s">
        <v>249</v>
      </c>
      <c r="T3088" t="s">
        <v>1286</v>
      </c>
      <c r="U3088" t="s">
        <v>227</v>
      </c>
      <c r="V3088" t="s">
        <v>6520</v>
      </c>
      <c r="X3088" t="s">
        <v>267</v>
      </c>
      <c r="Z3088" t="s">
        <v>229</v>
      </c>
      <c r="AG3088" t="s">
        <v>253</v>
      </c>
    </row>
    <row r="3089" spans="1:33">
      <c r="A3089" t="s">
        <v>6523</v>
      </c>
      <c r="B3089">
        <v>46316828</v>
      </c>
      <c r="C3089" t="s">
        <v>6521</v>
      </c>
      <c r="D3089" t="s">
        <v>6522</v>
      </c>
      <c r="E3089" t="s">
        <v>242</v>
      </c>
      <c r="F3089">
        <v>23</v>
      </c>
      <c r="G3089" t="s">
        <v>227</v>
      </c>
      <c r="H3089">
        <v>8187</v>
      </c>
      <c r="I3089" t="s">
        <v>6463</v>
      </c>
      <c r="J3089" t="s">
        <v>6464</v>
      </c>
      <c r="K3089" t="s">
        <v>6465</v>
      </c>
      <c r="L3089">
        <v>19890628</v>
      </c>
      <c r="M3089" t="s">
        <v>6523</v>
      </c>
      <c r="N3089">
        <v>230054</v>
      </c>
      <c r="Q3089" t="s">
        <v>248</v>
      </c>
      <c r="S3089" t="s">
        <v>249</v>
      </c>
      <c r="T3089" t="s">
        <v>1775</v>
      </c>
      <c r="U3089" t="s">
        <v>227</v>
      </c>
      <c r="V3089" t="s">
        <v>6524</v>
      </c>
      <c r="X3089" t="s">
        <v>228</v>
      </c>
      <c r="Z3089" t="s">
        <v>229</v>
      </c>
      <c r="AG3089" t="s">
        <v>253</v>
      </c>
    </row>
    <row r="3090" spans="1:33">
      <c r="A3090" t="s">
        <v>6527</v>
      </c>
      <c r="B3090">
        <v>96716433</v>
      </c>
      <c r="C3090" t="s">
        <v>6525</v>
      </c>
      <c r="D3090" t="s">
        <v>6526</v>
      </c>
      <c r="E3090" t="s">
        <v>262</v>
      </c>
      <c r="F3090">
        <v>23</v>
      </c>
      <c r="G3090" t="s">
        <v>227</v>
      </c>
      <c r="H3090">
        <v>8187</v>
      </c>
      <c r="I3090" t="s">
        <v>6463</v>
      </c>
      <c r="J3090" t="s">
        <v>6464</v>
      </c>
      <c r="K3090" t="s">
        <v>6465</v>
      </c>
      <c r="L3090">
        <v>20030726</v>
      </c>
      <c r="M3090" t="s">
        <v>6527</v>
      </c>
      <c r="N3090">
        <v>230054</v>
      </c>
      <c r="Q3090" t="s">
        <v>248</v>
      </c>
      <c r="S3090" t="s">
        <v>249</v>
      </c>
      <c r="T3090" t="s">
        <v>6528</v>
      </c>
      <c r="U3090" t="s">
        <v>227</v>
      </c>
      <c r="V3090" t="s">
        <v>6529</v>
      </c>
      <c r="X3090" t="s">
        <v>228</v>
      </c>
      <c r="Z3090" t="s">
        <v>229</v>
      </c>
      <c r="AG3090" t="s">
        <v>253</v>
      </c>
    </row>
    <row r="3091" spans="1:33">
      <c r="A3091" t="s">
        <v>6532</v>
      </c>
      <c r="B3091">
        <v>2614922</v>
      </c>
      <c r="C3091" t="s">
        <v>6530</v>
      </c>
      <c r="D3091" t="s">
        <v>6531</v>
      </c>
      <c r="E3091" t="s">
        <v>242</v>
      </c>
      <c r="F3091">
        <v>23</v>
      </c>
      <c r="G3091" t="s">
        <v>227</v>
      </c>
      <c r="H3091">
        <v>8187</v>
      </c>
      <c r="I3091" t="s">
        <v>6463</v>
      </c>
      <c r="J3091" t="s">
        <v>6464</v>
      </c>
      <c r="K3091" t="s">
        <v>6465</v>
      </c>
      <c r="L3091">
        <v>19690812</v>
      </c>
      <c r="M3091" t="s">
        <v>6532</v>
      </c>
      <c r="N3091">
        <v>230054</v>
      </c>
      <c r="O3091" t="s">
        <v>247</v>
      </c>
      <c r="Q3091" t="s">
        <v>248</v>
      </c>
      <c r="S3091" t="s">
        <v>249</v>
      </c>
      <c r="T3091" t="s">
        <v>3887</v>
      </c>
      <c r="U3091" t="s">
        <v>227</v>
      </c>
      <c r="V3091" t="s">
        <v>6533</v>
      </c>
      <c r="X3091" t="s">
        <v>267</v>
      </c>
      <c r="Z3091" t="s">
        <v>229</v>
      </c>
      <c r="AG3091" t="s">
        <v>253</v>
      </c>
    </row>
    <row r="3092" spans="1:33">
      <c r="A3092" t="s">
        <v>6536</v>
      </c>
      <c r="B3092">
        <v>96715937</v>
      </c>
      <c r="C3092" t="s">
        <v>6534</v>
      </c>
      <c r="D3092" t="s">
        <v>6535</v>
      </c>
      <c r="E3092" t="s">
        <v>242</v>
      </c>
      <c r="F3092">
        <v>23</v>
      </c>
      <c r="G3092" t="s">
        <v>227</v>
      </c>
      <c r="H3092">
        <v>8187</v>
      </c>
      <c r="I3092" t="s">
        <v>6463</v>
      </c>
      <c r="J3092" t="s">
        <v>6464</v>
      </c>
      <c r="K3092" t="s">
        <v>6465</v>
      </c>
      <c r="L3092">
        <v>20030513</v>
      </c>
      <c r="M3092" t="s">
        <v>6536</v>
      </c>
      <c r="N3092">
        <v>230054</v>
      </c>
      <c r="Q3092" t="s">
        <v>248</v>
      </c>
      <c r="S3092" t="s">
        <v>249</v>
      </c>
      <c r="T3092" t="s">
        <v>4303</v>
      </c>
      <c r="U3092" t="s">
        <v>227</v>
      </c>
      <c r="V3092" t="s">
        <v>6537</v>
      </c>
      <c r="X3092" t="s">
        <v>228</v>
      </c>
      <c r="Z3092" t="s">
        <v>229</v>
      </c>
      <c r="AG3092" t="s">
        <v>253</v>
      </c>
    </row>
    <row r="3093" spans="1:33">
      <c r="A3093" t="s">
        <v>6540</v>
      </c>
      <c r="B3093">
        <v>58171022</v>
      </c>
      <c r="C3093" t="s">
        <v>6538</v>
      </c>
      <c r="D3093" t="s">
        <v>6539</v>
      </c>
      <c r="E3093" t="s">
        <v>262</v>
      </c>
      <c r="F3093">
        <v>23</v>
      </c>
      <c r="G3093" t="s">
        <v>227</v>
      </c>
      <c r="H3093">
        <v>8187</v>
      </c>
      <c r="I3093" t="s">
        <v>6463</v>
      </c>
      <c r="J3093" t="s">
        <v>6464</v>
      </c>
      <c r="K3093" t="s">
        <v>6465</v>
      </c>
      <c r="L3093">
        <v>19970620</v>
      </c>
      <c r="M3093" t="s">
        <v>6540</v>
      </c>
      <c r="N3093">
        <v>230054</v>
      </c>
      <c r="Q3093" t="s">
        <v>248</v>
      </c>
      <c r="S3093" t="s">
        <v>249</v>
      </c>
      <c r="T3093" t="s">
        <v>6541</v>
      </c>
      <c r="U3093" t="s">
        <v>227</v>
      </c>
      <c r="V3093" t="s">
        <v>6542</v>
      </c>
      <c r="X3093" t="s">
        <v>228</v>
      </c>
      <c r="Z3093" t="s">
        <v>229</v>
      </c>
      <c r="AG3093" t="s">
        <v>253</v>
      </c>
    </row>
    <row r="3094" spans="1:33">
      <c r="A3094" t="s">
        <v>6545</v>
      </c>
      <c r="B3094">
        <v>39594333</v>
      </c>
      <c r="C3094" t="s">
        <v>6543</v>
      </c>
      <c r="D3094" t="s">
        <v>6544</v>
      </c>
      <c r="E3094" t="s">
        <v>242</v>
      </c>
      <c r="F3094">
        <v>23</v>
      </c>
      <c r="G3094" t="s">
        <v>227</v>
      </c>
      <c r="H3094">
        <v>8187</v>
      </c>
      <c r="I3094" t="s">
        <v>6463</v>
      </c>
      <c r="J3094" t="s">
        <v>6464</v>
      </c>
      <c r="K3094" t="s">
        <v>6465</v>
      </c>
      <c r="L3094">
        <v>19930914</v>
      </c>
      <c r="M3094" t="s">
        <v>6545</v>
      </c>
      <c r="N3094">
        <v>230054</v>
      </c>
      <c r="Q3094" t="s">
        <v>248</v>
      </c>
      <c r="S3094" t="s">
        <v>249</v>
      </c>
      <c r="T3094" t="s">
        <v>6541</v>
      </c>
      <c r="U3094" t="s">
        <v>227</v>
      </c>
      <c r="V3094" t="s">
        <v>6542</v>
      </c>
      <c r="X3094" t="s">
        <v>228</v>
      </c>
      <c r="Z3094" t="s">
        <v>229</v>
      </c>
      <c r="AC3094" t="s">
        <v>3029</v>
      </c>
      <c r="AG3094" t="s">
        <v>253</v>
      </c>
    </row>
    <row r="3095" spans="1:33">
      <c r="A3095" t="s">
        <v>6548</v>
      </c>
      <c r="B3095">
        <v>84901527</v>
      </c>
      <c r="C3095" t="s">
        <v>6546</v>
      </c>
      <c r="D3095" t="s">
        <v>6547</v>
      </c>
      <c r="E3095" t="s">
        <v>262</v>
      </c>
      <c r="F3095">
        <v>23</v>
      </c>
      <c r="G3095" t="s">
        <v>227</v>
      </c>
      <c r="H3095">
        <v>8187</v>
      </c>
      <c r="I3095" t="s">
        <v>6463</v>
      </c>
      <c r="J3095" t="s">
        <v>6464</v>
      </c>
      <c r="K3095" t="s">
        <v>6465</v>
      </c>
      <c r="L3095">
        <v>20020709</v>
      </c>
      <c r="M3095" t="s">
        <v>6548</v>
      </c>
      <c r="N3095">
        <v>230054</v>
      </c>
      <c r="Q3095" t="s">
        <v>248</v>
      </c>
      <c r="S3095" t="s">
        <v>249</v>
      </c>
      <c r="T3095" t="s">
        <v>3457</v>
      </c>
      <c r="U3095" t="s">
        <v>227</v>
      </c>
      <c r="V3095" t="s">
        <v>6549</v>
      </c>
      <c r="W3095" t="s">
        <v>6550</v>
      </c>
      <c r="X3095" t="s">
        <v>228</v>
      </c>
      <c r="Z3095" t="s">
        <v>229</v>
      </c>
      <c r="AG3095" t="s">
        <v>253</v>
      </c>
    </row>
    <row r="3096" spans="1:33">
      <c r="A3096" t="s">
        <v>6553</v>
      </c>
      <c r="B3096">
        <v>39584433</v>
      </c>
      <c r="C3096" t="s">
        <v>6551</v>
      </c>
      <c r="D3096" t="s">
        <v>6552</v>
      </c>
      <c r="E3096" t="s">
        <v>242</v>
      </c>
      <c r="F3096">
        <v>23</v>
      </c>
      <c r="G3096" t="s">
        <v>227</v>
      </c>
      <c r="H3096">
        <v>8187</v>
      </c>
      <c r="I3096" t="s">
        <v>6463</v>
      </c>
      <c r="J3096" t="s">
        <v>6464</v>
      </c>
      <c r="K3096" t="s">
        <v>6465</v>
      </c>
      <c r="L3096">
        <v>19931219</v>
      </c>
      <c r="M3096" t="s">
        <v>6553</v>
      </c>
      <c r="N3096">
        <v>230054</v>
      </c>
      <c r="Q3096" t="s">
        <v>248</v>
      </c>
      <c r="S3096" t="s">
        <v>249</v>
      </c>
      <c r="T3096" t="s">
        <v>3273</v>
      </c>
      <c r="U3096" t="s">
        <v>227</v>
      </c>
      <c r="V3096" t="s">
        <v>6554</v>
      </c>
      <c r="X3096" t="s">
        <v>228</v>
      </c>
      <c r="Z3096" t="s">
        <v>229</v>
      </c>
      <c r="AC3096" t="s">
        <v>2858</v>
      </c>
      <c r="AG3096" t="s">
        <v>253</v>
      </c>
    </row>
    <row r="3097" spans="1:33">
      <c r="A3097" t="s">
        <v>6557</v>
      </c>
      <c r="B3097">
        <v>45609630</v>
      </c>
      <c r="C3097" t="s">
        <v>6555</v>
      </c>
      <c r="D3097" t="s">
        <v>6556</v>
      </c>
      <c r="E3097" t="s">
        <v>242</v>
      </c>
      <c r="F3097">
        <v>23</v>
      </c>
      <c r="G3097" t="s">
        <v>227</v>
      </c>
      <c r="H3097">
        <v>8187</v>
      </c>
      <c r="I3097" t="s">
        <v>6463</v>
      </c>
      <c r="J3097" t="s">
        <v>6464</v>
      </c>
      <c r="K3097" t="s">
        <v>6465</v>
      </c>
      <c r="L3097">
        <v>19890908</v>
      </c>
      <c r="M3097" t="s">
        <v>6557</v>
      </c>
      <c r="N3097">
        <v>230054</v>
      </c>
      <c r="Q3097" t="s">
        <v>248</v>
      </c>
      <c r="S3097" t="s">
        <v>249</v>
      </c>
      <c r="T3097" t="s">
        <v>5911</v>
      </c>
      <c r="U3097" t="s">
        <v>227</v>
      </c>
      <c r="V3097" t="s">
        <v>6558</v>
      </c>
      <c r="X3097" t="s">
        <v>228</v>
      </c>
      <c r="Z3097" t="s">
        <v>229</v>
      </c>
      <c r="AG3097" t="s">
        <v>253</v>
      </c>
    </row>
    <row r="3098" spans="1:33">
      <c r="A3098" t="s">
        <v>6561</v>
      </c>
      <c r="B3098">
        <v>2818928</v>
      </c>
      <c r="C3098" t="s">
        <v>6559</v>
      </c>
      <c r="D3098" t="s">
        <v>6560</v>
      </c>
      <c r="E3098" t="s">
        <v>242</v>
      </c>
      <c r="F3098">
        <v>23</v>
      </c>
      <c r="G3098" t="s">
        <v>227</v>
      </c>
      <c r="H3098">
        <v>8187</v>
      </c>
      <c r="I3098" t="s">
        <v>6463</v>
      </c>
      <c r="J3098" t="s">
        <v>6464</v>
      </c>
      <c r="K3098" t="s">
        <v>6465</v>
      </c>
      <c r="L3098">
        <v>19730203</v>
      </c>
      <c r="M3098" t="s">
        <v>6561</v>
      </c>
      <c r="N3098">
        <v>230054</v>
      </c>
      <c r="O3098" t="s">
        <v>247</v>
      </c>
      <c r="Q3098" t="s">
        <v>248</v>
      </c>
      <c r="S3098" t="s">
        <v>249</v>
      </c>
      <c r="T3098" t="s">
        <v>6562</v>
      </c>
      <c r="U3098" t="s">
        <v>227</v>
      </c>
      <c r="V3098" t="s">
        <v>6563</v>
      </c>
      <c r="X3098" t="s">
        <v>267</v>
      </c>
      <c r="Z3098" t="s">
        <v>229</v>
      </c>
      <c r="AG3098" t="s">
        <v>253</v>
      </c>
    </row>
    <row r="3099" spans="1:33">
      <c r="A3099" t="s">
        <v>6566</v>
      </c>
      <c r="B3099">
        <v>84901123</v>
      </c>
      <c r="C3099" t="s">
        <v>6564</v>
      </c>
      <c r="D3099" t="s">
        <v>6565</v>
      </c>
      <c r="E3099" t="s">
        <v>242</v>
      </c>
      <c r="F3099">
        <v>23</v>
      </c>
      <c r="G3099" t="s">
        <v>227</v>
      </c>
      <c r="H3099">
        <v>8187</v>
      </c>
      <c r="I3099" t="s">
        <v>6463</v>
      </c>
      <c r="J3099" t="s">
        <v>6464</v>
      </c>
      <c r="K3099" t="s">
        <v>6465</v>
      </c>
      <c r="L3099">
        <v>20020526</v>
      </c>
      <c r="M3099" t="s">
        <v>6566</v>
      </c>
      <c r="N3099">
        <v>230054</v>
      </c>
      <c r="Q3099" t="s">
        <v>248</v>
      </c>
      <c r="S3099" t="s">
        <v>249</v>
      </c>
      <c r="T3099" t="s">
        <v>6562</v>
      </c>
      <c r="U3099" t="s">
        <v>227</v>
      </c>
      <c r="V3099" t="s">
        <v>6567</v>
      </c>
      <c r="X3099" t="s">
        <v>228</v>
      </c>
      <c r="Z3099" t="s">
        <v>229</v>
      </c>
      <c r="AG3099" t="s">
        <v>253</v>
      </c>
    </row>
    <row r="3100" spans="1:33">
      <c r="A3100" t="s">
        <v>6570</v>
      </c>
      <c r="B3100">
        <v>76911832</v>
      </c>
      <c r="C3100" t="s">
        <v>6568</v>
      </c>
      <c r="D3100" t="s">
        <v>6569</v>
      </c>
      <c r="E3100" t="s">
        <v>242</v>
      </c>
      <c r="F3100">
        <v>23</v>
      </c>
      <c r="G3100" t="s">
        <v>227</v>
      </c>
      <c r="H3100">
        <v>8187</v>
      </c>
      <c r="I3100" t="s">
        <v>6463</v>
      </c>
      <c r="J3100" t="s">
        <v>6464</v>
      </c>
      <c r="K3100" t="s">
        <v>6465</v>
      </c>
      <c r="L3100">
        <v>20010419</v>
      </c>
      <c r="M3100" t="s">
        <v>6570</v>
      </c>
      <c r="N3100">
        <v>230054</v>
      </c>
      <c r="Q3100" t="s">
        <v>248</v>
      </c>
      <c r="S3100" t="s">
        <v>249</v>
      </c>
      <c r="T3100" t="s">
        <v>5380</v>
      </c>
      <c r="U3100" t="s">
        <v>227</v>
      </c>
      <c r="V3100" t="s">
        <v>6571</v>
      </c>
      <c r="W3100" t="s">
        <v>6572</v>
      </c>
      <c r="X3100" t="s">
        <v>228</v>
      </c>
      <c r="Z3100" t="s">
        <v>229</v>
      </c>
      <c r="AG3100" t="s">
        <v>253</v>
      </c>
    </row>
    <row r="3101" spans="1:33">
      <c r="A3101" t="s">
        <v>6575</v>
      </c>
      <c r="B3101">
        <v>96715634</v>
      </c>
      <c r="C3101" t="s">
        <v>6573</v>
      </c>
      <c r="D3101" t="s">
        <v>6574</v>
      </c>
      <c r="E3101" t="s">
        <v>242</v>
      </c>
      <c r="F3101">
        <v>23</v>
      </c>
      <c r="G3101" t="s">
        <v>227</v>
      </c>
      <c r="H3101">
        <v>8187</v>
      </c>
      <c r="I3101" t="s">
        <v>6463</v>
      </c>
      <c r="J3101" t="s">
        <v>6464</v>
      </c>
      <c r="K3101" t="s">
        <v>6465</v>
      </c>
      <c r="L3101">
        <v>20030714</v>
      </c>
      <c r="M3101" t="s">
        <v>6575</v>
      </c>
      <c r="N3101">
        <v>230054</v>
      </c>
      <c r="Q3101" t="s">
        <v>248</v>
      </c>
      <c r="S3101" t="s">
        <v>249</v>
      </c>
      <c r="T3101" t="s">
        <v>6576</v>
      </c>
      <c r="U3101" t="s">
        <v>227</v>
      </c>
      <c r="V3101" t="s">
        <v>6577</v>
      </c>
      <c r="X3101" t="s">
        <v>228</v>
      </c>
      <c r="Z3101" t="s">
        <v>229</v>
      </c>
      <c r="AG3101" t="s">
        <v>253</v>
      </c>
    </row>
    <row r="3102" spans="1:33">
      <c r="A3102" t="s">
        <v>6580</v>
      </c>
      <c r="B3102">
        <v>96716534</v>
      </c>
      <c r="C3102" t="s">
        <v>6578</v>
      </c>
      <c r="D3102" t="s">
        <v>6579</v>
      </c>
      <c r="E3102" t="s">
        <v>262</v>
      </c>
      <c r="F3102">
        <v>23</v>
      </c>
      <c r="G3102" t="s">
        <v>227</v>
      </c>
      <c r="H3102">
        <v>8187</v>
      </c>
      <c r="I3102" t="s">
        <v>6463</v>
      </c>
      <c r="J3102" t="s">
        <v>6464</v>
      </c>
      <c r="K3102" t="s">
        <v>6465</v>
      </c>
      <c r="L3102">
        <v>20030918</v>
      </c>
      <c r="M3102" t="s">
        <v>6580</v>
      </c>
      <c r="N3102">
        <v>230054</v>
      </c>
      <c r="Q3102" t="s">
        <v>248</v>
      </c>
      <c r="S3102" t="s">
        <v>249</v>
      </c>
      <c r="T3102" t="s">
        <v>257</v>
      </c>
      <c r="U3102" t="s">
        <v>227</v>
      </c>
      <c r="V3102" t="s">
        <v>6581</v>
      </c>
      <c r="W3102" t="s">
        <v>6582</v>
      </c>
      <c r="X3102" t="s">
        <v>228</v>
      </c>
      <c r="Z3102" t="s">
        <v>229</v>
      </c>
      <c r="AG3102" t="s">
        <v>253</v>
      </c>
    </row>
    <row r="3103" spans="1:33">
      <c r="A3103" t="s">
        <v>6585</v>
      </c>
      <c r="B3103">
        <v>96716332</v>
      </c>
      <c r="C3103" t="s">
        <v>6583</v>
      </c>
      <c r="D3103" t="s">
        <v>6584</v>
      </c>
      <c r="E3103" t="s">
        <v>262</v>
      </c>
      <c r="F3103">
        <v>23</v>
      </c>
      <c r="G3103" t="s">
        <v>227</v>
      </c>
      <c r="H3103">
        <v>8187</v>
      </c>
      <c r="I3103" t="s">
        <v>6463</v>
      </c>
      <c r="J3103" t="s">
        <v>6464</v>
      </c>
      <c r="K3103" t="s">
        <v>6465</v>
      </c>
      <c r="L3103">
        <v>20030811</v>
      </c>
      <c r="M3103" t="s">
        <v>6585</v>
      </c>
      <c r="N3103">
        <v>230054</v>
      </c>
      <c r="Q3103" t="s">
        <v>248</v>
      </c>
      <c r="S3103" t="s">
        <v>249</v>
      </c>
      <c r="T3103" t="s">
        <v>3754</v>
      </c>
      <c r="U3103" t="s">
        <v>227</v>
      </c>
      <c r="V3103" t="s">
        <v>6586</v>
      </c>
      <c r="X3103" t="s">
        <v>228</v>
      </c>
      <c r="Z3103" t="s">
        <v>229</v>
      </c>
      <c r="AG3103" t="s">
        <v>253</v>
      </c>
    </row>
    <row r="3104" spans="1:33">
      <c r="A3104" t="s">
        <v>6591</v>
      </c>
      <c r="B3104">
        <v>45563427</v>
      </c>
      <c r="C3104" t="s">
        <v>6587</v>
      </c>
      <c r="D3104" t="s">
        <v>6588</v>
      </c>
      <c r="E3104" t="s">
        <v>242</v>
      </c>
      <c r="F3104">
        <v>23</v>
      </c>
      <c r="G3104" t="s">
        <v>227</v>
      </c>
      <c r="H3104">
        <v>19110</v>
      </c>
      <c r="I3104" t="s">
        <v>6589</v>
      </c>
      <c r="J3104" t="s">
        <v>6590</v>
      </c>
      <c r="K3104" t="s">
        <v>6589</v>
      </c>
      <c r="L3104">
        <v>19820730</v>
      </c>
      <c r="M3104" t="s">
        <v>6591</v>
      </c>
      <c r="N3104">
        <v>230265</v>
      </c>
      <c r="Q3104" t="s">
        <v>248</v>
      </c>
      <c r="S3104" t="s">
        <v>249</v>
      </c>
      <c r="T3104" t="s">
        <v>6592</v>
      </c>
      <c r="U3104" t="s">
        <v>227</v>
      </c>
      <c r="V3104" t="s">
        <v>6593</v>
      </c>
      <c r="W3104" t="s">
        <v>6594</v>
      </c>
      <c r="X3104" t="s">
        <v>228</v>
      </c>
      <c r="Z3104" t="s">
        <v>229</v>
      </c>
      <c r="AG3104" t="s">
        <v>253</v>
      </c>
    </row>
    <row r="3105" spans="1:33">
      <c r="A3105" t="s">
        <v>6597</v>
      </c>
      <c r="B3105">
        <v>3043212</v>
      </c>
      <c r="C3105" t="s">
        <v>6595</v>
      </c>
      <c r="D3105" t="s">
        <v>6596</v>
      </c>
      <c r="E3105" t="s">
        <v>242</v>
      </c>
      <c r="F3105">
        <v>23</v>
      </c>
      <c r="G3105" t="s">
        <v>227</v>
      </c>
      <c r="H3105">
        <v>19110</v>
      </c>
      <c r="I3105" t="s">
        <v>6589</v>
      </c>
      <c r="J3105" t="s">
        <v>6590</v>
      </c>
      <c r="K3105" t="s">
        <v>6589</v>
      </c>
      <c r="L3105">
        <v>19830927</v>
      </c>
      <c r="M3105" t="s">
        <v>6597</v>
      </c>
      <c r="N3105">
        <v>230265</v>
      </c>
      <c r="Q3105" t="s">
        <v>248</v>
      </c>
      <c r="S3105" t="s">
        <v>249</v>
      </c>
      <c r="T3105" t="s">
        <v>421</v>
      </c>
      <c r="U3105" t="s">
        <v>227</v>
      </c>
      <c r="V3105" t="s">
        <v>6598</v>
      </c>
      <c r="X3105" t="s">
        <v>228</v>
      </c>
      <c r="Z3105" t="s">
        <v>229</v>
      </c>
    </row>
    <row r="3106" spans="1:33">
      <c r="A3106" t="s">
        <v>6601</v>
      </c>
      <c r="B3106">
        <v>3042514</v>
      </c>
      <c r="C3106" t="s">
        <v>6599</v>
      </c>
      <c r="D3106" t="s">
        <v>6600</v>
      </c>
      <c r="E3106" t="s">
        <v>242</v>
      </c>
      <c r="F3106">
        <v>23</v>
      </c>
      <c r="G3106" t="s">
        <v>227</v>
      </c>
      <c r="H3106">
        <v>19110</v>
      </c>
      <c r="I3106" t="s">
        <v>6589</v>
      </c>
      <c r="J3106" t="s">
        <v>6590</v>
      </c>
      <c r="K3106" t="s">
        <v>6589</v>
      </c>
      <c r="L3106">
        <v>19840925</v>
      </c>
      <c r="M3106" t="s">
        <v>6601</v>
      </c>
      <c r="N3106">
        <v>230265</v>
      </c>
      <c r="Q3106" t="s">
        <v>248</v>
      </c>
      <c r="S3106" t="s">
        <v>249</v>
      </c>
      <c r="T3106" t="s">
        <v>1196</v>
      </c>
      <c r="U3106" t="s">
        <v>227</v>
      </c>
      <c r="V3106" t="s">
        <v>6602</v>
      </c>
      <c r="X3106" t="s">
        <v>228</v>
      </c>
      <c r="Z3106" t="s">
        <v>229</v>
      </c>
    </row>
    <row r="3107" spans="1:33">
      <c r="A3107" t="s">
        <v>6605</v>
      </c>
      <c r="B3107">
        <v>3043515</v>
      </c>
      <c r="C3107" t="s">
        <v>6603</v>
      </c>
      <c r="D3107" t="s">
        <v>6604</v>
      </c>
      <c r="E3107" t="s">
        <v>242</v>
      </c>
      <c r="F3107">
        <v>23</v>
      </c>
      <c r="G3107" t="s">
        <v>227</v>
      </c>
      <c r="H3107">
        <v>19110</v>
      </c>
      <c r="I3107" t="s">
        <v>6589</v>
      </c>
      <c r="J3107" t="s">
        <v>6590</v>
      </c>
      <c r="K3107" t="s">
        <v>6589</v>
      </c>
      <c r="L3107">
        <v>19750611</v>
      </c>
      <c r="M3107" t="s">
        <v>6605</v>
      </c>
      <c r="N3107">
        <v>230265</v>
      </c>
      <c r="Q3107" t="s">
        <v>248</v>
      </c>
      <c r="S3107" t="s">
        <v>249</v>
      </c>
      <c r="T3107" t="s">
        <v>6606</v>
      </c>
      <c r="U3107" t="s">
        <v>227</v>
      </c>
      <c r="V3107" t="s">
        <v>6607</v>
      </c>
      <c r="X3107" t="s">
        <v>228</v>
      </c>
      <c r="Z3107" t="s">
        <v>229</v>
      </c>
    </row>
    <row r="3108" spans="1:33">
      <c r="A3108" t="s">
        <v>6610</v>
      </c>
      <c r="B3108">
        <v>3042615</v>
      </c>
      <c r="C3108" t="s">
        <v>6608</v>
      </c>
      <c r="D3108" t="s">
        <v>6609</v>
      </c>
      <c r="E3108" t="s">
        <v>242</v>
      </c>
      <c r="F3108">
        <v>23</v>
      </c>
      <c r="G3108" t="s">
        <v>227</v>
      </c>
      <c r="H3108">
        <v>19110</v>
      </c>
      <c r="I3108" t="s">
        <v>6589</v>
      </c>
      <c r="J3108" t="s">
        <v>6590</v>
      </c>
      <c r="K3108" t="s">
        <v>6589</v>
      </c>
      <c r="L3108">
        <v>19780623</v>
      </c>
      <c r="M3108" t="s">
        <v>6610</v>
      </c>
      <c r="N3108">
        <v>230265</v>
      </c>
      <c r="Q3108" t="s">
        <v>248</v>
      </c>
      <c r="S3108" t="s">
        <v>249</v>
      </c>
      <c r="T3108" t="s">
        <v>6611</v>
      </c>
      <c r="U3108" t="s">
        <v>227</v>
      </c>
      <c r="V3108" t="s">
        <v>6612</v>
      </c>
      <c r="X3108" t="s">
        <v>228</v>
      </c>
      <c r="Z3108" t="s">
        <v>229</v>
      </c>
    </row>
    <row r="3109" spans="1:33">
      <c r="A3109" t="s">
        <v>6618</v>
      </c>
      <c r="B3109">
        <v>73012013</v>
      </c>
      <c r="C3109" t="s">
        <v>6613</v>
      </c>
      <c r="D3109" t="s">
        <v>6614</v>
      </c>
      <c r="E3109" t="s">
        <v>242</v>
      </c>
      <c r="F3109">
        <v>23</v>
      </c>
      <c r="G3109" t="s">
        <v>227</v>
      </c>
      <c r="H3109">
        <v>29316</v>
      </c>
      <c r="I3109" t="s">
        <v>6615</v>
      </c>
      <c r="J3109" t="s">
        <v>6616</v>
      </c>
      <c r="K3109" t="s">
        <v>6617</v>
      </c>
      <c r="L3109">
        <v>19620808</v>
      </c>
      <c r="M3109" t="s">
        <v>6618</v>
      </c>
      <c r="N3109">
        <v>230411</v>
      </c>
      <c r="Q3109" t="s">
        <v>248</v>
      </c>
      <c r="S3109" t="s">
        <v>249</v>
      </c>
      <c r="T3109" t="s">
        <v>6619</v>
      </c>
      <c r="U3109" t="s">
        <v>227</v>
      </c>
      <c r="V3109" t="s">
        <v>6620</v>
      </c>
      <c r="W3109" t="s">
        <v>6621</v>
      </c>
      <c r="X3109" t="s">
        <v>228</v>
      </c>
      <c r="Z3109" t="s">
        <v>229</v>
      </c>
      <c r="AG3109" t="s">
        <v>253</v>
      </c>
    </row>
    <row r="3110" spans="1:33">
      <c r="A3110" t="s">
        <v>6624</v>
      </c>
      <c r="B3110">
        <v>96810933</v>
      </c>
      <c r="C3110" t="s">
        <v>6622</v>
      </c>
      <c r="D3110" t="s">
        <v>6623</v>
      </c>
      <c r="E3110" t="s">
        <v>242</v>
      </c>
      <c r="F3110">
        <v>23</v>
      </c>
      <c r="G3110" t="s">
        <v>227</v>
      </c>
      <c r="H3110">
        <v>29316</v>
      </c>
      <c r="I3110" t="s">
        <v>6615</v>
      </c>
      <c r="J3110" t="s">
        <v>6616</v>
      </c>
      <c r="K3110" t="s">
        <v>6617</v>
      </c>
      <c r="L3110">
        <v>19770307</v>
      </c>
      <c r="M3110" t="s">
        <v>6624</v>
      </c>
      <c r="N3110">
        <v>230411</v>
      </c>
      <c r="Q3110" t="s">
        <v>248</v>
      </c>
      <c r="S3110" t="s">
        <v>249</v>
      </c>
      <c r="T3110" t="s">
        <v>1956</v>
      </c>
      <c r="U3110" t="s">
        <v>227</v>
      </c>
      <c r="V3110" t="s">
        <v>6625</v>
      </c>
      <c r="X3110" t="s">
        <v>228</v>
      </c>
      <c r="Z3110" t="s">
        <v>229</v>
      </c>
      <c r="AG3110" t="s">
        <v>253</v>
      </c>
    </row>
    <row r="3111" spans="1:33">
      <c r="A3111" t="s">
        <v>6628</v>
      </c>
      <c r="B3111">
        <v>73412017</v>
      </c>
      <c r="C3111" t="s">
        <v>6626</v>
      </c>
      <c r="D3111" t="s">
        <v>6627</v>
      </c>
      <c r="E3111" t="s">
        <v>262</v>
      </c>
      <c r="F3111">
        <v>23</v>
      </c>
      <c r="G3111" t="s">
        <v>227</v>
      </c>
      <c r="H3111">
        <v>29316</v>
      </c>
      <c r="I3111" t="s">
        <v>6615</v>
      </c>
      <c r="J3111" t="s">
        <v>6616</v>
      </c>
      <c r="K3111" t="s">
        <v>6617</v>
      </c>
      <c r="L3111">
        <v>19740202</v>
      </c>
      <c r="M3111" t="s">
        <v>6628</v>
      </c>
      <c r="N3111">
        <v>230411</v>
      </c>
      <c r="Q3111" t="s">
        <v>248</v>
      </c>
      <c r="S3111" t="s">
        <v>249</v>
      </c>
      <c r="T3111" t="s">
        <v>6629</v>
      </c>
      <c r="U3111" t="s">
        <v>227</v>
      </c>
      <c r="V3111" t="s">
        <v>6630</v>
      </c>
      <c r="W3111" t="s">
        <v>6631</v>
      </c>
      <c r="X3111" t="s">
        <v>228</v>
      </c>
      <c r="Z3111" t="s">
        <v>229</v>
      </c>
      <c r="AG3111" t="s">
        <v>253</v>
      </c>
    </row>
    <row r="3112" spans="1:33">
      <c r="A3112" t="s">
        <v>6634</v>
      </c>
      <c r="B3112">
        <v>73011921</v>
      </c>
      <c r="C3112" t="s">
        <v>6632</v>
      </c>
      <c r="D3112" t="s">
        <v>6633</v>
      </c>
      <c r="E3112" t="s">
        <v>242</v>
      </c>
      <c r="F3112">
        <v>23</v>
      </c>
      <c r="G3112" t="s">
        <v>227</v>
      </c>
      <c r="H3112">
        <v>29316</v>
      </c>
      <c r="I3112" t="s">
        <v>6615</v>
      </c>
      <c r="J3112" t="s">
        <v>6616</v>
      </c>
      <c r="K3112" t="s">
        <v>6617</v>
      </c>
      <c r="L3112">
        <v>19780203</v>
      </c>
      <c r="M3112" t="s">
        <v>6634</v>
      </c>
      <c r="N3112">
        <v>230411</v>
      </c>
      <c r="Q3112" t="s">
        <v>248</v>
      </c>
      <c r="S3112" t="s">
        <v>249</v>
      </c>
      <c r="T3112" t="s">
        <v>2128</v>
      </c>
      <c r="U3112" t="s">
        <v>227</v>
      </c>
      <c r="V3112" t="s">
        <v>6635</v>
      </c>
      <c r="W3112" t="s">
        <v>6636</v>
      </c>
      <c r="X3112" t="s">
        <v>228</v>
      </c>
      <c r="Z3112" t="s">
        <v>229</v>
      </c>
      <c r="AG3112" t="s">
        <v>253</v>
      </c>
    </row>
    <row r="3113" spans="1:33">
      <c r="A3113" t="s">
        <v>6639</v>
      </c>
      <c r="B3113">
        <v>84920225</v>
      </c>
      <c r="C3113" t="s">
        <v>6637</v>
      </c>
      <c r="D3113" t="s">
        <v>6638</v>
      </c>
      <c r="E3113" t="s">
        <v>262</v>
      </c>
      <c r="F3113">
        <v>23</v>
      </c>
      <c r="G3113" t="s">
        <v>227</v>
      </c>
      <c r="H3113">
        <v>29316</v>
      </c>
      <c r="I3113" t="s">
        <v>6615</v>
      </c>
      <c r="J3113" t="s">
        <v>6616</v>
      </c>
      <c r="K3113" t="s">
        <v>6617</v>
      </c>
      <c r="L3113">
        <v>19750310</v>
      </c>
      <c r="M3113" t="s">
        <v>6639</v>
      </c>
      <c r="N3113">
        <v>230411</v>
      </c>
      <c r="Q3113" t="s">
        <v>248</v>
      </c>
      <c r="S3113" t="s">
        <v>249</v>
      </c>
      <c r="T3113" t="s">
        <v>5435</v>
      </c>
      <c r="U3113" t="s">
        <v>227</v>
      </c>
      <c r="V3113" t="s">
        <v>6640</v>
      </c>
      <c r="X3113" t="s">
        <v>228</v>
      </c>
      <c r="Z3113" t="s">
        <v>229</v>
      </c>
      <c r="AG3113" t="s">
        <v>253</v>
      </c>
    </row>
    <row r="3114" spans="1:33">
      <c r="A3114" t="s">
        <v>6643</v>
      </c>
      <c r="B3114">
        <v>85561025</v>
      </c>
      <c r="C3114" t="s">
        <v>6641</v>
      </c>
      <c r="D3114" t="s">
        <v>6642</v>
      </c>
      <c r="E3114" t="s">
        <v>242</v>
      </c>
      <c r="F3114">
        <v>23</v>
      </c>
      <c r="G3114" t="s">
        <v>227</v>
      </c>
      <c r="H3114">
        <v>29316</v>
      </c>
      <c r="I3114" t="s">
        <v>6615</v>
      </c>
      <c r="J3114" t="s">
        <v>6616</v>
      </c>
      <c r="K3114" t="s">
        <v>6617</v>
      </c>
      <c r="L3114">
        <v>19730114</v>
      </c>
      <c r="M3114" t="s">
        <v>6643</v>
      </c>
      <c r="N3114">
        <v>230411</v>
      </c>
      <c r="Q3114" t="s">
        <v>248</v>
      </c>
      <c r="S3114" t="s">
        <v>249</v>
      </c>
      <c r="T3114" t="s">
        <v>6644</v>
      </c>
      <c r="U3114" t="s">
        <v>227</v>
      </c>
      <c r="V3114" t="s">
        <v>6645</v>
      </c>
      <c r="X3114" t="s">
        <v>228</v>
      </c>
      <c r="Z3114" t="s">
        <v>229</v>
      </c>
      <c r="AG3114" t="s">
        <v>253</v>
      </c>
    </row>
    <row r="3115" spans="1:33">
      <c r="A3115" t="s">
        <v>6648</v>
      </c>
      <c r="B3115">
        <v>29356025</v>
      </c>
      <c r="C3115" t="s">
        <v>6646</v>
      </c>
      <c r="D3115" t="s">
        <v>6647</v>
      </c>
      <c r="E3115" t="s">
        <v>242</v>
      </c>
      <c r="F3115">
        <v>23</v>
      </c>
      <c r="G3115" t="s">
        <v>227</v>
      </c>
      <c r="H3115">
        <v>29316</v>
      </c>
      <c r="I3115" t="s">
        <v>6615</v>
      </c>
      <c r="J3115" t="s">
        <v>6616</v>
      </c>
      <c r="K3115" t="s">
        <v>6617</v>
      </c>
      <c r="L3115">
        <v>19791105</v>
      </c>
      <c r="M3115" t="s">
        <v>6648</v>
      </c>
      <c r="N3115">
        <v>230411</v>
      </c>
      <c r="Q3115" t="s">
        <v>248</v>
      </c>
      <c r="S3115" t="s">
        <v>249</v>
      </c>
      <c r="T3115" t="s">
        <v>6619</v>
      </c>
      <c r="U3115" t="s">
        <v>227</v>
      </c>
      <c r="V3115" t="s">
        <v>6649</v>
      </c>
      <c r="W3115" t="s">
        <v>6650</v>
      </c>
      <c r="X3115" t="s">
        <v>228</v>
      </c>
      <c r="Z3115" t="s">
        <v>229</v>
      </c>
      <c r="AB3115" t="s">
        <v>227</v>
      </c>
      <c r="AD3115" t="s">
        <v>227</v>
      </c>
      <c r="AG3115" t="s">
        <v>253</v>
      </c>
    </row>
    <row r="3116" spans="1:33">
      <c r="A3116" t="s">
        <v>6653</v>
      </c>
      <c r="B3116">
        <v>97281128</v>
      </c>
      <c r="C3116" t="s">
        <v>6651</v>
      </c>
      <c r="D3116" t="s">
        <v>6652</v>
      </c>
      <c r="E3116" t="s">
        <v>242</v>
      </c>
      <c r="F3116">
        <v>23</v>
      </c>
      <c r="G3116" t="s">
        <v>227</v>
      </c>
      <c r="H3116">
        <v>29316</v>
      </c>
      <c r="I3116" t="s">
        <v>6615</v>
      </c>
      <c r="J3116" t="s">
        <v>6616</v>
      </c>
      <c r="K3116" t="s">
        <v>6617</v>
      </c>
      <c r="L3116">
        <v>19620925</v>
      </c>
      <c r="M3116" t="s">
        <v>6653</v>
      </c>
      <c r="N3116">
        <v>230411</v>
      </c>
      <c r="Q3116" t="s">
        <v>248</v>
      </c>
      <c r="S3116" t="s">
        <v>249</v>
      </c>
      <c r="T3116" t="s">
        <v>6654</v>
      </c>
      <c r="U3116" t="s">
        <v>227</v>
      </c>
      <c r="V3116" t="s">
        <v>6655</v>
      </c>
      <c r="W3116" t="s">
        <v>6656</v>
      </c>
      <c r="X3116" t="s">
        <v>228</v>
      </c>
      <c r="Z3116" t="s">
        <v>229</v>
      </c>
      <c r="AG3116" t="s">
        <v>253</v>
      </c>
    </row>
    <row r="3117" spans="1:33">
      <c r="A3117" t="s">
        <v>6659</v>
      </c>
      <c r="B3117">
        <v>85552732</v>
      </c>
      <c r="C3117" t="s">
        <v>6657</v>
      </c>
      <c r="D3117" t="s">
        <v>6658</v>
      </c>
      <c r="E3117" t="s">
        <v>242</v>
      </c>
      <c r="F3117">
        <v>23</v>
      </c>
      <c r="G3117" t="s">
        <v>227</v>
      </c>
      <c r="H3117">
        <v>29316</v>
      </c>
      <c r="I3117" t="s">
        <v>6615</v>
      </c>
      <c r="J3117" t="s">
        <v>6616</v>
      </c>
      <c r="K3117" t="s">
        <v>6617</v>
      </c>
      <c r="L3117">
        <v>19620916</v>
      </c>
      <c r="M3117" t="s">
        <v>6659</v>
      </c>
      <c r="N3117">
        <v>230411</v>
      </c>
      <c r="Q3117" t="s">
        <v>248</v>
      </c>
      <c r="S3117" t="s">
        <v>249</v>
      </c>
      <c r="T3117" t="s">
        <v>2128</v>
      </c>
      <c r="U3117" t="s">
        <v>227</v>
      </c>
      <c r="V3117" t="s">
        <v>6660</v>
      </c>
      <c r="X3117" t="s">
        <v>228</v>
      </c>
      <c r="Z3117" t="s">
        <v>229</v>
      </c>
      <c r="AG3117" t="s">
        <v>253</v>
      </c>
    </row>
    <row r="3118" spans="1:33">
      <c r="A3118" t="s">
        <v>6663</v>
      </c>
      <c r="B3118">
        <v>97281431</v>
      </c>
      <c r="C3118" t="s">
        <v>6661</v>
      </c>
      <c r="D3118" t="s">
        <v>6662</v>
      </c>
      <c r="E3118" t="s">
        <v>262</v>
      </c>
      <c r="F3118">
        <v>23</v>
      </c>
      <c r="G3118" t="s">
        <v>227</v>
      </c>
      <c r="H3118">
        <v>29316</v>
      </c>
      <c r="I3118" t="s">
        <v>6615</v>
      </c>
      <c r="J3118" t="s">
        <v>6616</v>
      </c>
      <c r="K3118" t="s">
        <v>6617</v>
      </c>
      <c r="L3118">
        <v>19950719</v>
      </c>
      <c r="M3118" t="s">
        <v>6663</v>
      </c>
      <c r="N3118">
        <v>230411</v>
      </c>
      <c r="Q3118" t="s">
        <v>248</v>
      </c>
      <c r="S3118" t="s">
        <v>249</v>
      </c>
      <c r="T3118" t="s">
        <v>6664</v>
      </c>
      <c r="U3118" t="s">
        <v>227</v>
      </c>
      <c r="V3118" t="s">
        <v>6665</v>
      </c>
      <c r="W3118" t="s">
        <v>6666</v>
      </c>
      <c r="X3118" t="s">
        <v>228</v>
      </c>
      <c r="Z3118" t="s">
        <v>229</v>
      </c>
      <c r="AG3118" t="s">
        <v>253</v>
      </c>
    </row>
    <row r="3119" spans="1:33">
      <c r="A3119" t="s">
        <v>6669</v>
      </c>
      <c r="B3119">
        <v>97281229</v>
      </c>
      <c r="C3119" t="s">
        <v>6667</v>
      </c>
      <c r="D3119" t="s">
        <v>6668</v>
      </c>
      <c r="E3119" t="s">
        <v>242</v>
      </c>
      <c r="F3119">
        <v>23</v>
      </c>
      <c r="G3119" t="s">
        <v>227</v>
      </c>
      <c r="H3119">
        <v>29316</v>
      </c>
      <c r="I3119" t="s">
        <v>6615</v>
      </c>
      <c r="J3119" t="s">
        <v>6616</v>
      </c>
      <c r="K3119" t="s">
        <v>6617</v>
      </c>
      <c r="L3119">
        <v>19920801</v>
      </c>
      <c r="M3119" t="s">
        <v>6669</v>
      </c>
      <c r="N3119">
        <v>230411</v>
      </c>
      <c r="Q3119" t="s">
        <v>248</v>
      </c>
      <c r="S3119" t="s">
        <v>249</v>
      </c>
      <c r="T3119" t="s">
        <v>6670</v>
      </c>
      <c r="U3119" t="s">
        <v>1084</v>
      </c>
      <c r="V3119" t="s">
        <v>6671</v>
      </c>
      <c r="X3119" t="s">
        <v>228</v>
      </c>
      <c r="Z3119" t="s">
        <v>229</v>
      </c>
      <c r="AG3119" t="s">
        <v>253</v>
      </c>
    </row>
    <row r="3120" spans="1:33">
      <c r="A3120" t="s">
        <v>6674</v>
      </c>
      <c r="B3120">
        <v>73012114</v>
      </c>
      <c r="C3120" t="s">
        <v>6672</v>
      </c>
      <c r="D3120" t="s">
        <v>6673</v>
      </c>
      <c r="E3120" t="s">
        <v>242</v>
      </c>
      <c r="F3120">
        <v>23</v>
      </c>
      <c r="G3120" t="s">
        <v>227</v>
      </c>
      <c r="H3120">
        <v>29316</v>
      </c>
      <c r="I3120" t="s">
        <v>6615</v>
      </c>
      <c r="J3120" t="s">
        <v>6616</v>
      </c>
      <c r="K3120" t="s">
        <v>6617</v>
      </c>
      <c r="L3120">
        <v>19640611</v>
      </c>
      <c r="M3120" t="s">
        <v>6674</v>
      </c>
      <c r="N3120">
        <v>230411</v>
      </c>
      <c r="Q3120" t="s">
        <v>248</v>
      </c>
      <c r="S3120" t="s">
        <v>249</v>
      </c>
      <c r="T3120" t="s">
        <v>6619</v>
      </c>
      <c r="U3120" t="s">
        <v>227</v>
      </c>
      <c r="V3120" t="s">
        <v>6675</v>
      </c>
      <c r="W3120" t="s">
        <v>6676</v>
      </c>
      <c r="X3120" t="s">
        <v>228</v>
      </c>
      <c r="Z3120" t="s">
        <v>229</v>
      </c>
      <c r="AG3120" t="s">
        <v>253</v>
      </c>
    </row>
    <row r="3121" spans="1:33">
      <c r="A3121" t="s">
        <v>6679</v>
      </c>
      <c r="B3121">
        <v>94030824</v>
      </c>
      <c r="C3121" t="s">
        <v>6677</v>
      </c>
      <c r="D3121" t="s">
        <v>6678</v>
      </c>
      <c r="E3121" t="s">
        <v>262</v>
      </c>
      <c r="F3121">
        <v>23</v>
      </c>
      <c r="G3121" t="s">
        <v>227</v>
      </c>
      <c r="H3121">
        <v>29316</v>
      </c>
      <c r="I3121" t="s">
        <v>6615</v>
      </c>
      <c r="J3121" t="s">
        <v>6616</v>
      </c>
      <c r="K3121" t="s">
        <v>6617</v>
      </c>
      <c r="L3121">
        <v>19540323</v>
      </c>
      <c r="M3121" t="s">
        <v>6679</v>
      </c>
      <c r="N3121">
        <v>230411</v>
      </c>
      <c r="Q3121" t="s">
        <v>248</v>
      </c>
      <c r="S3121" t="s">
        <v>249</v>
      </c>
      <c r="T3121" t="s">
        <v>5148</v>
      </c>
      <c r="U3121" t="s">
        <v>227</v>
      </c>
      <c r="V3121" t="s">
        <v>6680</v>
      </c>
      <c r="X3121" t="s">
        <v>228</v>
      </c>
      <c r="Z3121" t="s">
        <v>229</v>
      </c>
      <c r="AG3121" t="s">
        <v>253</v>
      </c>
    </row>
    <row r="3122" spans="1:33">
      <c r="A3122" t="s">
        <v>6683</v>
      </c>
      <c r="B3122">
        <v>85552631</v>
      </c>
      <c r="C3122" t="s">
        <v>6681</v>
      </c>
      <c r="D3122" t="s">
        <v>6682</v>
      </c>
      <c r="E3122" t="s">
        <v>242</v>
      </c>
      <c r="F3122">
        <v>23</v>
      </c>
      <c r="G3122" t="s">
        <v>227</v>
      </c>
      <c r="H3122">
        <v>29316</v>
      </c>
      <c r="I3122" t="s">
        <v>6615</v>
      </c>
      <c r="J3122" t="s">
        <v>6616</v>
      </c>
      <c r="K3122" t="s">
        <v>6617</v>
      </c>
      <c r="L3122">
        <v>19651101</v>
      </c>
      <c r="M3122" t="s">
        <v>6683</v>
      </c>
      <c r="N3122">
        <v>230411</v>
      </c>
      <c r="Q3122" t="s">
        <v>248</v>
      </c>
      <c r="S3122" t="s">
        <v>249</v>
      </c>
      <c r="T3122" t="s">
        <v>6664</v>
      </c>
      <c r="U3122" t="s">
        <v>227</v>
      </c>
      <c r="V3122" t="s">
        <v>6684</v>
      </c>
      <c r="X3122" t="s">
        <v>228</v>
      </c>
      <c r="Z3122" t="s">
        <v>229</v>
      </c>
      <c r="AG3122" t="s">
        <v>253</v>
      </c>
    </row>
    <row r="3123" spans="1:33">
      <c r="A3123" t="s">
        <v>6687</v>
      </c>
      <c r="B3123">
        <v>84904530</v>
      </c>
      <c r="C3123" t="s">
        <v>6685</v>
      </c>
      <c r="D3123" t="s">
        <v>6686</v>
      </c>
      <c r="E3123" t="s">
        <v>262</v>
      </c>
      <c r="F3123">
        <v>23</v>
      </c>
      <c r="G3123" t="s">
        <v>227</v>
      </c>
      <c r="H3123">
        <v>29316</v>
      </c>
      <c r="I3123" t="s">
        <v>6615</v>
      </c>
      <c r="J3123" t="s">
        <v>6616</v>
      </c>
      <c r="K3123" t="s">
        <v>6617</v>
      </c>
      <c r="L3123">
        <v>19780303</v>
      </c>
      <c r="M3123" t="s">
        <v>6687</v>
      </c>
      <c r="N3123">
        <v>230411</v>
      </c>
      <c r="Q3123" t="s">
        <v>248</v>
      </c>
      <c r="S3123" t="s">
        <v>249</v>
      </c>
      <c r="T3123" t="s">
        <v>6629</v>
      </c>
      <c r="U3123" t="s">
        <v>227</v>
      </c>
      <c r="V3123" t="s">
        <v>6688</v>
      </c>
      <c r="X3123" t="s">
        <v>228</v>
      </c>
      <c r="Z3123" t="s">
        <v>229</v>
      </c>
      <c r="AG3123" t="s">
        <v>253</v>
      </c>
    </row>
    <row r="3124" spans="1:33">
      <c r="A3124" t="s">
        <v>6691</v>
      </c>
      <c r="B3124">
        <v>85552429</v>
      </c>
      <c r="C3124" t="s">
        <v>6689</v>
      </c>
      <c r="D3124" t="s">
        <v>6690</v>
      </c>
      <c r="E3124" t="s">
        <v>242</v>
      </c>
      <c r="F3124">
        <v>23</v>
      </c>
      <c r="G3124" t="s">
        <v>227</v>
      </c>
      <c r="H3124">
        <v>29316</v>
      </c>
      <c r="I3124" t="s">
        <v>6615</v>
      </c>
      <c r="J3124" t="s">
        <v>6616</v>
      </c>
      <c r="K3124" t="s">
        <v>6617</v>
      </c>
      <c r="L3124">
        <v>19710504</v>
      </c>
      <c r="M3124" t="s">
        <v>6691</v>
      </c>
      <c r="N3124">
        <v>230411</v>
      </c>
      <c r="Q3124" t="s">
        <v>248</v>
      </c>
      <c r="S3124" t="s">
        <v>249</v>
      </c>
      <c r="T3124" t="s">
        <v>1417</v>
      </c>
      <c r="U3124" t="s">
        <v>227</v>
      </c>
      <c r="V3124" t="s">
        <v>6692</v>
      </c>
      <c r="X3124" t="s">
        <v>228</v>
      </c>
      <c r="Z3124" t="s">
        <v>229</v>
      </c>
      <c r="AG3124" t="s">
        <v>253</v>
      </c>
    </row>
    <row r="3125" spans="1:33">
      <c r="A3125" t="s">
        <v>6695</v>
      </c>
      <c r="B3125">
        <v>73012215</v>
      </c>
      <c r="C3125" t="s">
        <v>6693</v>
      </c>
      <c r="D3125" t="s">
        <v>6694</v>
      </c>
      <c r="E3125" t="s">
        <v>262</v>
      </c>
      <c r="F3125">
        <v>23</v>
      </c>
      <c r="G3125" t="s">
        <v>227</v>
      </c>
      <c r="H3125">
        <v>29316</v>
      </c>
      <c r="I3125" t="s">
        <v>6615</v>
      </c>
      <c r="J3125" t="s">
        <v>6616</v>
      </c>
      <c r="K3125" t="s">
        <v>6617</v>
      </c>
      <c r="L3125">
        <v>19621019</v>
      </c>
      <c r="M3125" t="s">
        <v>6695</v>
      </c>
      <c r="N3125">
        <v>230411</v>
      </c>
      <c r="Q3125" t="s">
        <v>248</v>
      </c>
      <c r="S3125" t="s">
        <v>249</v>
      </c>
      <c r="T3125" t="s">
        <v>6696</v>
      </c>
      <c r="U3125" t="s">
        <v>227</v>
      </c>
      <c r="V3125" t="s">
        <v>6697</v>
      </c>
      <c r="X3125" t="s">
        <v>228</v>
      </c>
      <c r="Z3125" t="s">
        <v>229</v>
      </c>
      <c r="AG3125" t="s">
        <v>253</v>
      </c>
    </row>
    <row r="3126" spans="1:33">
      <c r="A3126" t="s">
        <v>6700</v>
      </c>
      <c r="B3126">
        <v>85553026</v>
      </c>
      <c r="C3126" t="s">
        <v>6698</v>
      </c>
      <c r="D3126" t="s">
        <v>6699</v>
      </c>
      <c r="E3126" t="s">
        <v>262</v>
      </c>
      <c r="F3126">
        <v>23</v>
      </c>
      <c r="G3126" t="s">
        <v>227</v>
      </c>
      <c r="H3126">
        <v>29316</v>
      </c>
      <c r="I3126" t="s">
        <v>6615</v>
      </c>
      <c r="J3126" t="s">
        <v>6616</v>
      </c>
      <c r="K3126" t="s">
        <v>6617</v>
      </c>
      <c r="L3126">
        <v>19760926</v>
      </c>
      <c r="M3126" t="s">
        <v>6700</v>
      </c>
      <c r="N3126">
        <v>230411</v>
      </c>
      <c r="Q3126" t="s">
        <v>248</v>
      </c>
      <c r="S3126" t="s">
        <v>249</v>
      </c>
      <c r="T3126" t="s">
        <v>4081</v>
      </c>
      <c r="U3126" t="s">
        <v>227</v>
      </c>
      <c r="V3126" t="s">
        <v>6701</v>
      </c>
      <c r="X3126" t="s">
        <v>228</v>
      </c>
      <c r="Z3126" t="s">
        <v>229</v>
      </c>
      <c r="AG3126" t="s">
        <v>253</v>
      </c>
    </row>
    <row r="3127" spans="1:33">
      <c r="A3127" t="s">
        <v>6707</v>
      </c>
      <c r="B3127">
        <v>3051211</v>
      </c>
      <c r="C3127" t="s">
        <v>6702</v>
      </c>
      <c r="D3127" t="s">
        <v>6703</v>
      </c>
      <c r="E3127" t="s">
        <v>242</v>
      </c>
      <c r="F3127">
        <v>23</v>
      </c>
      <c r="G3127" t="s">
        <v>227</v>
      </c>
      <c r="H3127">
        <v>8290</v>
      </c>
      <c r="I3127" t="s">
        <v>6704</v>
      </c>
      <c r="J3127" t="s">
        <v>6705</v>
      </c>
      <c r="K3127" t="s">
        <v>6706</v>
      </c>
      <c r="L3127">
        <v>19821027</v>
      </c>
      <c r="M3127" t="s">
        <v>6707</v>
      </c>
      <c r="N3127">
        <v>230278</v>
      </c>
      <c r="Q3127" t="s">
        <v>248</v>
      </c>
      <c r="S3127" t="s">
        <v>249</v>
      </c>
      <c r="T3127" t="s">
        <v>6708</v>
      </c>
      <c r="U3127" t="s">
        <v>227</v>
      </c>
      <c r="V3127" t="s">
        <v>6709</v>
      </c>
      <c r="X3127" t="s">
        <v>228</v>
      </c>
      <c r="Y3127" t="s">
        <v>6710</v>
      </c>
      <c r="Z3127" t="s">
        <v>680</v>
      </c>
      <c r="AG3127" t="s">
        <v>253</v>
      </c>
    </row>
    <row r="3128" spans="1:33">
      <c r="A3128" t="s">
        <v>6713</v>
      </c>
      <c r="B3128">
        <v>72753832</v>
      </c>
      <c r="C3128" t="s">
        <v>6711</v>
      </c>
      <c r="D3128" t="s">
        <v>6712</v>
      </c>
      <c r="E3128" t="s">
        <v>242</v>
      </c>
      <c r="F3128">
        <v>23</v>
      </c>
      <c r="G3128" t="s">
        <v>227</v>
      </c>
      <c r="H3128">
        <v>8290</v>
      </c>
      <c r="I3128" t="s">
        <v>6704</v>
      </c>
      <c r="J3128" t="s">
        <v>6705</v>
      </c>
      <c r="K3128" t="s">
        <v>6706</v>
      </c>
      <c r="L3128">
        <v>19830127</v>
      </c>
      <c r="M3128" t="s">
        <v>6713</v>
      </c>
      <c r="N3128">
        <v>230278</v>
      </c>
      <c r="Q3128" t="s">
        <v>248</v>
      </c>
      <c r="S3128" t="s">
        <v>249</v>
      </c>
      <c r="T3128" t="s">
        <v>6714</v>
      </c>
      <c r="U3128" t="s">
        <v>227</v>
      </c>
      <c r="V3128" t="s">
        <v>6715</v>
      </c>
      <c r="X3128" t="s">
        <v>267</v>
      </c>
      <c r="Z3128" t="s">
        <v>229</v>
      </c>
      <c r="AG3128" t="s">
        <v>253</v>
      </c>
    </row>
    <row r="3129" spans="1:33">
      <c r="A3129" t="s">
        <v>6718</v>
      </c>
      <c r="B3129">
        <v>3053011</v>
      </c>
      <c r="C3129" t="s">
        <v>6716</v>
      </c>
      <c r="D3129" t="s">
        <v>6717</v>
      </c>
      <c r="E3129" t="s">
        <v>242</v>
      </c>
      <c r="F3129">
        <v>23</v>
      </c>
      <c r="G3129" t="s">
        <v>227</v>
      </c>
      <c r="H3129">
        <v>8290</v>
      </c>
      <c r="I3129" t="s">
        <v>6704</v>
      </c>
      <c r="J3129" t="s">
        <v>6705</v>
      </c>
      <c r="K3129" t="s">
        <v>6706</v>
      </c>
      <c r="L3129">
        <v>19850409</v>
      </c>
      <c r="M3129" t="s">
        <v>6718</v>
      </c>
      <c r="N3129">
        <v>230278</v>
      </c>
      <c r="Q3129" t="s">
        <v>248</v>
      </c>
      <c r="S3129" t="s">
        <v>249</v>
      </c>
      <c r="T3129" t="s">
        <v>6719</v>
      </c>
      <c r="U3129" t="s">
        <v>227</v>
      </c>
      <c r="V3129" t="s">
        <v>6720</v>
      </c>
      <c r="W3129" t="s">
        <v>6721</v>
      </c>
      <c r="X3129" t="s">
        <v>228</v>
      </c>
      <c r="Z3129" t="s">
        <v>229</v>
      </c>
      <c r="AG3129" t="s">
        <v>253</v>
      </c>
    </row>
    <row r="3130" spans="1:33">
      <c r="A3130" t="s">
        <v>18799</v>
      </c>
      <c r="B3130">
        <v>24727527</v>
      </c>
      <c r="C3130" t="s">
        <v>18800</v>
      </c>
      <c r="D3130" t="s">
        <v>18801</v>
      </c>
      <c r="E3130" t="s">
        <v>262</v>
      </c>
      <c r="F3130">
        <v>23</v>
      </c>
      <c r="G3130" t="s">
        <v>227</v>
      </c>
      <c r="H3130">
        <v>8290</v>
      </c>
      <c r="I3130" t="s">
        <v>6704</v>
      </c>
      <c r="J3130" t="s">
        <v>6705</v>
      </c>
      <c r="K3130" t="s">
        <v>6706</v>
      </c>
      <c r="L3130">
        <v>19860417</v>
      </c>
      <c r="M3130" t="s">
        <v>18799</v>
      </c>
      <c r="N3130">
        <v>230278</v>
      </c>
      <c r="Q3130" t="s">
        <v>248</v>
      </c>
      <c r="S3130" t="s">
        <v>249</v>
      </c>
      <c r="T3130" t="s">
        <v>18802</v>
      </c>
      <c r="U3130" t="s">
        <v>227</v>
      </c>
      <c r="V3130" t="s">
        <v>18803</v>
      </c>
      <c r="X3130" t="s">
        <v>267</v>
      </c>
      <c r="Z3130" t="s">
        <v>229</v>
      </c>
      <c r="AG3130" t="s">
        <v>253</v>
      </c>
    </row>
    <row r="3131" spans="1:33">
      <c r="A3131" t="s">
        <v>6724</v>
      </c>
      <c r="B3131">
        <v>72753731</v>
      </c>
      <c r="C3131" t="s">
        <v>6722</v>
      </c>
      <c r="D3131" t="s">
        <v>6723</v>
      </c>
      <c r="E3131" t="s">
        <v>242</v>
      </c>
      <c r="F3131">
        <v>23</v>
      </c>
      <c r="G3131" t="s">
        <v>227</v>
      </c>
      <c r="H3131">
        <v>8290</v>
      </c>
      <c r="I3131" t="s">
        <v>6704</v>
      </c>
      <c r="J3131" t="s">
        <v>6705</v>
      </c>
      <c r="K3131" t="s">
        <v>6706</v>
      </c>
      <c r="L3131">
        <v>19790410</v>
      </c>
      <c r="M3131" t="s">
        <v>6724</v>
      </c>
      <c r="N3131">
        <v>230278</v>
      </c>
      <c r="Q3131" t="s">
        <v>248</v>
      </c>
      <c r="S3131" t="s">
        <v>249</v>
      </c>
      <c r="T3131" t="s">
        <v>5181</v>
      </c>
      <c r="U3131" t="s">
        <v>227</v>
      </c>
      <c r="V3131" t="s">
        <v>6725</v>
      </c>
      <c r="X3131" t="s">
        <v>228</v>
      </c>
      <c r="Z3131" t="s">
        <v>229</v>
      </c>
      <c r="AG3131" t="s">
        <v>253</v>
      </c>
    </row>
    <row r="3132" spans="1:33">
      <c r="A3132" t="s">
        <v>6728</v>
      </c>
      <c r="B3132">
        <v>3051099</v>
      </c>
      <c r="C3132" t="s">
        <v>6726</v>
      </c>
      <c r="D3132" t="s">
        <v>6727</v>
      </c>
      <c r="E3132" t="s">
        <v>242</v>
      </c>
      <c r="F3132">
        <v>23</v>
      </c>
      <c r="G3132" t="s">
        <v>227</v>
      </c>
      <c r="H3132">
        <v>8290</v>
      </c>
      <c r="I3132" t="s">
        <v>6704</v>
      </c>
      <c r="J3132" t="s">
        <v>6705</v>
      </c>
      <c r="K3132" t="s">
        <v>6706</v>
      </c>
      <c r="L3132">
        <v>19650614</v>
      </c>
      <c r="M3132" t="s">
        <v>6728</v>
      </c>
      <c r="N3132">
        <v>230278</v>
      </c>
      <c r="Q3132" t="s">
        <v>248</v>
      </c>
      <c r="S3132" t="s">
        <v>249</v>
      </c>
      <c r="T3132" t="s">
        <v>6729</v>
      </c>
      <c r="U3132" t="s">
        <v>227</v>
      </c>
      <c r="V3132" t="s">
        <v>6730</v>
      </c>
      <c r="X3132" t="s">
        <v>228</v>
      </c>
      <c r="Z3132" t="s">
        <v>229</v>
      </c>
      <c r="AG3132" t="s">
        <v>253</v>
      </c>
    </row>
    <row r="3133" spans="1:33">
      <c r="A3133" t="s">
        <v>6733</v>
      </c>
      <c r="B3133">
        <v>3053213</v>
      </c>
      <c r="C3133" t="s">
        <v>6731</v>
      </c>
      <c r="D3133" t="s">
        <v>6732</v>
      </c>
      <c r="E3133" t="s">
        <v>262</v>
      </c>
      <c r="F3133">
        <v>23</v>
      </c>
      <c r="G3133" t="s">
        <v>227</v>
      </c>
      <c r="H3133">
        <v>8290</v>
      </c>
      <c r="I3133" t="s">
        <v>6704</v>
      </c>
      <c r="J3133" t="s">
        <v>6705</v>
      </c>
      <c r="K3133" t="s">
        <v>6706</v>
      </c>
      <c r="L3133">
        <v>19820812</v>
      </c>
      <c r="M3133" t="s">
        <v>6733</v>
      </c>
      <c r="N3133">
        <v>230278</v>
      </c>
      <c r="Q3133" t="s">
        <v>248</v>
      </c>
      <c r="S3133" t="s">
        <v>249</v>
      </c>
      <c r="T3133" t="s">
        <v>3779</v>
      </c>
      <c r="U3133" t="s">
        <v>227</v>
      </c>
      <c r="V3133" t="s">
        <v>6734</v>
      </c>
      <c r="X3133" t="s">
        <v>228</v>
      </c>
      <c r="Z3133" t="s">
        <v>229</v>
      </c>
      <c r="AG3133" t="s">
        <v>253</v>
      </c>
    </row>
    <row r="3134" spans="1:33">
      <c r="A3134" t="s">
        <v>6737</v>
      </c>
      <c r="B3134">
        <v>24991934</v>
      </c>
      <c r="C3134" t="s">
        <v>6735</v>
      </c>
      <c r="D3134" t="s">
        <v>6736</v>
      </c>
      <c r="E3134" t="s">
        <v>242</v>
      </c>
      <c r="F3134">
        <v>23</v>
      </c>
      <c r="G3134" t="s">
        <v>227</v>
      </c>
      <c r="H3134">
        <v>8290</v>
      </c>
      <c r="I3134" t="s">
        <v>6704</v>
      </c>
      <c r="J3134" t="s">
        <v>6705</v>
      </c>
      <c r="K3134" t="s">
        <v>6706</v>
      </c>
      <c r="L3134">
        <v>19860926</v>
      </c>
      <c r="M3134" t="s">
        <v>6737</v>
      </c>
      <c r="N3134">
        <v>230278</v>
      </c>
      <c r="Q3134" t="s">
        <v>248</v>
      </c>
      <c r="S3134" t="s">
        <v>249</v>
      </c>
      <c r="T3134" t="s">
        <v>2937</v>
      </c>
      <c r="U3134" t="s">
        <v>227</v>
      </c>
      <c r="V3134" t="s">
        <v>6738</v>
      </c>
      <c r="X3134" t="s">
        <v>228</v>
      </c>
      <c r="Z3134" t="s">
        <v>229</v>
      </c>
      <c r="AG3134" t="s">
        <v>253</v>
      </c>
    </row>
    <row r="3135" spans="1:33">
      <c r="A3135" t="s">
        <v>6740</v>
      </c>
      <c r="B3135">
        <v>3052818</v>
      </c>
      <c r="C3135" t="s">
        <v>6739</v>
      </c>
      <c r="D3135" t="s">
        <v>3322</v>
      </c>
      <c r="E3135" t="s">
        <v>242</v>
      </c>
      <c r="F3135">
        <v>23</v>
      </c>
      <c r="G3135" t="s">
        <v>227</v>
      </c>
      <c r="H3135">
        <v>8290</v>
      </c>
      <c r="I3135" t="s">
        <v>6704</v>
      </c>
      <c r="J3135" t="s">
        <v>6705</v>
      </c>
      <c r="K3135" t="s">
        <v>6706</v>
      </c>
      <c r="L3135">
        <v>19810609</v>
      </c>
      <c r="M3135" t="s">
        <v>6740</v>
      </c>
      <c r="N3135">
        <v>230278</v>
      </c>
      <c r="Q3135" t="s">
        <v>248</v>
      </c>
      <c r="S3135" t="s">
        <v>249</v>
      </c>
      <c r="T3135" t="s">
        <v>6741</v>
      </c>
      <c r="U3135" t="s">
        <v>548</v>
      </c>
      <c r="V3135" t="s">
        <v>6742</v>
      </c>
      <c r="W3135" t="s">
        <v>6743</v>
      </c>
      <c r="X3135" t="s">
        <v>228</v>
      </c>
      <c r="Z3135" t="s">
        <v>229</v>
      </c>
      <c r="AG3135" t="s">
        <v>253</v>
      </c>
    </row>
    <row r="3136" spans="1:33">
      <c r="A3136" t="s">
        <v>6746</v>
      </c>
      <c r="B3136">
        <v>3053112</v>
      </c>
      <c r="C3136" t="s">
        <v>6744</v>
      </c>
      <c r="D3136" t="s">
        <v>6745</v>
      </c>
      <c r="E3136" t="s">
        <v>242</v>
      </c>
      <c r="F3136">
        <v>23</v>
      </c>
      <c r="G3136" t="s">
        <v>227</v>
      </c>
      <c r="H3136">
        <v>8290</v>
      </c>
      <c r="I3136" t="s">
        <v>6704</v>
      </c>
      <c r="J3136" t="s">
        <v>6705</v>
      </c>
      <c r="K3136" t="s">
        <v>6706</v>
      </c>
      <c r="L3136">
        <v>19731105</v>
      </c>
      <c r="M3136" t="s">
        <v>6746</v>
      </c>
      <c r="N3136">
        <v>230278</v>
      </c>
      <c r="Q3136" t="s">
        <v>248</v>
      </c>
      <c r="S3136" t="s">
        <v>249</v>
      </c>
      <c r="T3136" t="s">
        <v>6747</v>
      </c>
      <c r="U3136" t="s">
        <v>227</v>
      </c>
      <c r="V3136" t="s">
        <v>6748</v>
      </c>
      <c r="X3136" t="s">
        <v>228</v>
      </c>
      <c r="Y3136" t="s">
        <v>6749</v>
      </c>
      <c r="Z3136" t="s">
        <v>680</v>
      </c>
      <c r="AG3136" t="s">
        <v>253</v>
      </c>
    </row>
    <row r="3137" spans="1:33">
      <c r="A3137" t="s">
        <v>6752</v>
      </c>
      <c r="B3137">
        <v>45531523</v>
      </c>
      <c r="C3137" t="s">
        <v>6750</v>
      </c>
      <c r="D3137" t="s">
        <v>6751</v>
      </c>
      <c r="E3137" t="s">
        <v>262</v>
      </c>
      <c r="F3137">
        <v>23</v>
      </c>
      <c r="G3137" t="s">
        <v>227</v>
      </c>
      <c r="H3137">
        <v>8290</v>
      </c>
      <c r="I3137" t="s">
        <v>6704</v>
      </c>
      <c r="J3137" t="s">
        <v>6705</v>
      </c>
      <c r="K3137" t="s">
        <v>6706</v>
      </c>
      <c r="L3137">
        <v>19740724</v>
      </c>
      <c r="M3137" t="s">
        <v>6752</v>
      </c>
      <c r="N3137">
        <v>230278</v>
      </c>
      <c r="Q3137" t="s">
        <v>248</v>
      </c>
      <c r="S3137" t="s">
        <v>249</v>
      </c>
      <c r="T3137" t="s">
        <v>6753</v>
      </c>
      <c r="U3137" t="s">
        <v>227</v>
      </c>
      <c r="V3137" t="s">
        <v>6754</v>
      </c>
      <c r="X3137" t="s">
        <v>228</v>
      </c>
      <c r="Z3137" t="s">
        <v>229</v>
      </c>
      <c r="AG3137" t="s">
        <v>253</v>
      </c>
    </row>
    <row r="3138" spans="1:33">
      <c r="A3138" t="s">
        <v>6757</v>
      </c>
      <c r="B3138">
        <v>3052414</v>
      </c>
      <c r="C3138" t="s">
        <v>6755</v>
      </c>
      <c r="D3138" t="s">
        <v>6756</v>
      </c>
      <c r="E3138" t="s">
        <v>242</v>
      </c>
      <c r="F3138">
        <v>23</v>
      </c>
      <c r="G3138" t="s">
        <v>227</v>
      </c>
      <c r="H3138">
        <v>8290</v>
      </c>
      <c r="I3138" t="s">
        <v>6704</v>
      </c>
      <c r="J3138" t="s">
        <v>6705</v>
      </c>
      <c r="K3138" t="s">
        <v>6706</v>
      </c>
      <c r="L3138">
        <v>19830111</v>
      </c>
      <c r="M3138" t="s">
        <v>6757</v>
      </c>
      <c r="N3138">
        <v>230278</v>
      </c>
      <c r="Q3138" t="s">
        <v>248</v>
      </c>
      <c r="S3138" t="s">
        <v>249</v>
      </c>
      <c r="T3138" t="s">
        <v>6135</v>
      </c>
      <c r="U3138" t="s">
        <v>227</v>
      </c>
      <c r="V3138" t="s">
        <v>6758</v>
      </c>
      <c r="W3138" t="s">
        <v>6759</v>
      </c>
      <c r="X3138" t="s">
        <v>228</v>
      </c>
      <c r="Z3138" t="s">
        <v>229</v>
      </c>
      <c r="AG3138" t="s">
        <v>253</v>
      </c>
    </row>
    <row r="3139" spans="1:33">
      <c r="A3139" t="s">
        <v>6762</v>
      </c>
      <c r="B3139">
        <v>69107831</v>
      </c>
      <c r="C3139" t="s">
        <v>6760</v>
      </c>
      <c r="D3139" t="s">
        <v>6761</v>
      </c>
      <c r="E3139" t="s">
        <v>242</v>
      </c>
      <c r="F3139">
        <v>23</v>
      </c>
      <c r="G3139" t="s">
        <v>227</v>
      </c>
      <c r="H3139">
        <v>8290</v>
      </c>
      <c r="I3139" t="s">
        <v>6704</v>
      </c>
      <c r="J3139" t="s">
        <v>6705</v>
      </c>
      <c r="K3139" t="s">
        <v>6706</v>
      </c>
      <c r="L3139">
        <v>19940417</v>
      </c>
      <c r="M3139" t="s">
        <v>6762</v>
      </c>
      <c r="N3139">
        <v>230278</v>
      </c>
      <c r="Q3139" t="s">
        <v>248</v>
      </c>
      <c r="S3139" t="s">
        <v>249</v>
      </c>
      <c r="T3139" t="s">
        <v>2470</v>
      </c>
      <c r="U3139" t="s">
        <v>227</v>
      </c>
      <c r="V3139" t="s">
        <v>6763</v>
      </c>
      <c r="X3139" t="s">
        <v>228</v>
      </c>
      <c r="Z3139" t="s">
        <v>229</v>
      </c>
      <c r="AB3139" t="s">
        <v>778</v>
      </c>
      <c r="AG3139" t="s">
        <v>253</v>
      </c>
    </row>
    <row r="3140" spans="1:33">
      <c r="A3140" t="s">
        <v>6766</v>
      </c>
      <c r="B3140">
        <v>3051514</v>
      </c>
      <c r="C3140" t="s">
        <v>6764</v>
      </c>
      <c r="D3140" t="s">
        <v>6765</v>
      </c>
      <c r="E3140" t="s">
        <v>242</v>
      </c>
      <c r="F3140">
        <v>23</v>
      </c>
      <c r="G3140" t="s">
        <v>227</v>
      </c>
      <c r="H3140">
        <v>8290</v>
      </c>
      <c r="I3140" t="s">
        <v>6704</v>
      </c>
      <c r="J3140" t="s">
        <v>6705</v>
      </c>
      <c r="K3140" t="s">
        <v>6706</v>
      </c>
      <c r="L3140">
        <v>19770926</v>
      </c>
      <c r="M3140" t="s">
        <v>6766</v>
      </c>
      <c r="N3140">
        <v>230278</v>
      </c>
      <c r="Q3140" t="s">
        <v>248</v>
      </c>
      <c r="S3140" t="s">
        <v>249</v>
      </c>
      <c r="T3140" t="s">
        <v>411</v>
      </c>
      <c r="U3140" t="s">
        <v>227</v>
      </c>
      <c r="V3140" t="s">
        <v>6767</v>
      </c>
      <c r="X3140" t="s">
        <v>228</v>
      </c>
      <c r="Z3140" t="s">
        <v>229</v>
      </c>
      <c r="AG3140" t="s">
        <v>253</v>
      </c>
    </row>
    <row r="3141" spans="1:33">
      <c r="A3141" t="s">
        <v>6770</v>
      </c>
      <c r="B3141">
        <v>3051817</v>
      </c>
      <c r="C3141" t="s">
        <v>6768</v>
      </c>
      <c r="D3141" t="s">
        <v>6769</v>
      </c>
      <c r="E3141" t="s">
        <v>262</v>
      </c>
      <c r="F3141">
        <v>23</v>
      </c>
      <c r="G3141" t="s">
        <v>227</v>
      </c>
      <c r="H3141">
        <v>8290</v>
      </c>
      <c r="I3141" t="s">
        <v>6704</v>
      </c>
      <c r="J3141" t="s">
        <v>6705</v>
      </c>
      <c r="K3141" t="s">
        <v>6706</v>
      </c>
      <c r="L3141">
        <v>19800202</v>
      </c>
      <c r="M3141" t="s">
        <v>6770</v>
      </c>
      <c r="N3141">
        <v>230278</v>
      </c>
      <c r="Q3141" t="s">
        <v>248</v>
      </c>
      <c r="S3141" t="s">
        <v>249</v>
      </c>
      <c r="T3141" t="s">
        <v>6771</v>
      </c>
      <c r="U3141" t="s">
        <v>227</v>
      </c>
      <c r="V3141" t="s">
        <v>6772</v>
      </c>
      <c r="X3141" t="s">
        <v>228</v>
      </c>
      <c r="Z3141" t="s">
        <v>229</v>
      </c>
      <c r="AG3141" t="s">
        <v>253</v>
      </c>
    </row>
    <row r="3142" spans="1:33">
      <c r="A3142" t="s">
        <v>6775</v>
      </c>
      <c r="B3142">
        <v>3052919</v>
      </c>
      <c r="C3142" t="s">
        <v>6773</v>
      </c>
      <c r="D3142" t="s">
        <v>6774</v>
      </c>
      <c r="E3142" t="s">
        <v>242</v>
      </c>
      <c r="F3142">
        <v>23</v>
      </c>
      <c r="G3142" t="s">
        <v>227</v>
      </c>
      <c r="H3142">
        <v>8290</v>
      </c>
      <c r="I3142" t="s">
        <v>6704</v>
      </c>
      <c r="J3142" t="s">
        <v>6705</v>
      </c>
      <c r="K3142" t="s">
        <v>6706</v>
      </c>
      <c r="L3142">
        <v>19750804</v>
      </c>
      <c r="M3142" t="s">
        <v>6775</v>
      </c>
      <c r="N3142">
        <v>230278</v>
      </c>
      <c r="Q3142" t="s">
        <v>248</v>
      </c>
      <c r="S3142" t="s">
        <v>249</v>
      </c>
      <c r="T3142" t="s">
        <v>6776</v>
      </c>
      <c r="U3142" t="s">
        <v>227</v>
      </c>
      <c r="V3142" t="s">
        <v>6777</v>
      </c>
      <c r="X3142" t="s">
        <v>267</v>
      </c>
      <c r="Z3142" t="s">
        <v>229</v>
      </c>
      <c r="AG3142" t="s">
        <v>253</v>
      </c>
    </row>
    <row r="3143" spans="1:33">
      <c r="A3143" t="s">
        <v>6780</v>
      </c>
      <c r="B3143">
        <v>3052212</v>
      </c>
      <c r="C3143" t="s">
        <v>6778</v>
      </c>
      <c r="D3143" t="s">
        <v>6779</v>
      </c>
      <c r="E3143" t="s">
        <v>242</v>
      </c>
      <c r="F3143">
        <v>23</v>
      </c>
      <c r="G3143" t="s">
        <v>227</v>
      </c>
      <c r="H3143">
        <v>8290</v>
      </c>
      <c r="I3143" t="s">
        <v>6704</v>
      </c>
      <c r="J3143" t="s">
        <v>6705</v>
      </c>
      <c r="K3143" t="s">
        <v>6706</v>
      </c>
      <c r="L3143">
        <v>19890809</v>
      </c>
      <c r="M3143" t="s">
        <v>6780</v>
      </c>
      <c r="N3143">
        <v>230278</v>
      </c>
      <c r="Q3143" t="s">
        <v>248</v>
      </c>
      <c r="S3143" t="s">
        <v>249</v>
      </c>
      <c r="T3143" t="s">
        <v>6781</v>
      </c>
      <c r="U3143" t="s">
        <v>4212</v>
      </c>
      <c r="V3143" t="s">
        <v>6782</v>
      </c>
      <c r="W3143" t="s">
        <v>6783</v>
      </c>
      <c r="X3143" t="s">
        <v>228</v>
      </c>
      <c r="Z3143" t="s">
        <v>229</v>
      </c>
      <c r="AG3143" t="s">
        <v>253</v>
      </c>
    </row>
    <row r="3144" spans="1:33">
      <c r="A3144" t="s">
        <v>6786</v>
      </c>
      <c r="B3144">
        <v>39124120</v>
      </c>
      <c r="C3144" t="s">
        <v>6784</v>
      </c>
      <c r="D3144" t="s">
        <v>6785</v>
      </c>
      <c r="E3144" t="s">
        <v>242</v>
      </c>
      <c r="F3144">
        <v>23</v>
      </c>
      <c r="G3144" t="s">
        <v>227</v>
      </c>
      <c r="H3144">
        <v>8290</v>
      </c>
      <c r="I3144" t="s">
        <v>6704</v>
      </c>
      <c r="J3144" t="s">
        <v>6705</v>
      </c>
      <c r="K3144" t="s">
        <v>6706</v>
      </c>
      <c r="L3144">
        <v>19950819</v>
      </c>
      <c r="M3144" t="s">
        <v>6786</v>
      </c>
      <c r="N3144">
        <v>230278</v>
      </c>
      <c r="Q3144" t="s">
        <v>248</v>
      </c>
      <c r="S3144" t="s">
        <v>249</v>
      </c>
      <c r="T3144" t="s">
        <v>5373</v>
      </c>
      <c r="U3144" t="s">
        <v>227</v>
      </c>
      <c r="V3144" t="s">
        <v>6787</v>
      </c>
      <c r="X3144" t="s">
        <v>228</v>
      </c>
      <c r="Z3144" t="s">
        <v>229</v>
      </c>
      <c r="AG3144" t="s">
        <v>253</v>
      </c>
    </row>
    <row r="3145" spans="1:33">
      <c r="A3145" t="s">
        <v>6790</v>
      </c>
      <c r="B3145">
        <v>3051413</v>
      </c>
      <c r="C3145" t="s">
        <v>6788</v>
      </c>
      <c r="D3145" t="s">
        <v>6789</v>
      </c>
      <c r="E3145" t="s">
        <v>242</v>
      </c>
      <c r="F3145">
        <v>23</v>
      </c>
      <c r="G3145" t="s">
        <v>227</v>
      </c>
      <c r="H3145">
        <v>8290</v>
      </c>
      <c r="I3145" t="s">
        <v>6704</v>
      </c>
      <c r="J3145" t="s">
        <v>6705</v>
      </c>
      <c r="K3145" t="s">
        <v>6706</v>
      </c>
      <c r="L3145">
        <v>19830602</v>
      </c>
      <c r="M3145" t="s">
        <v>6790</v>
      </c>
      <c r="N3145">
        <v>230278</v>
      </c>
      <c r="Q3145" t="s">
        <v>248</v>
      </c>
      <c r="S3145" t="s">
        <v>249</v>
      </c>
      <c r="T3145" t="s">
        <v>6791</v>
      </c>
      <c r="U3145" t="s">
        <v>227</v>
      </c>
      <c r="V3145" t="s">
        <v>6792</v>
      </c>
      <c r="W3145" t="s">
        <v>6793</v>
      </c>
      <c r="X3145" t="s">
        <v>267</v>
      </c>
      <c r="Z3145" t="s">
        <v>229</v>
      </c>
      <c r="AG3145" t="s">
        <v>253</v>
      </c>
    </row>
    <row r="3146" spans="1:33">
      <c r="A3146" t="s">
        <v>6796</v>
      </c>
      <c r="B3146">
        <v>3052616</v>
      </c>
      <c r="C3146" t="s">
        <v>6794</v>
      </c>
      <c r="D3146" t="s">
        <v>6795</v>
      </c>
      <c r="E3146" t="s">
        <v>242</v>
      </c>
      <c r="F3146">
        <v>23</v>
      </c>
      <c r="G3146" t="s">
        <v>227</v>
      </c>
      <c r="H3146">
        <v>8290</v>
      </c>
      <c r="I3146" t="s">
        <v>6704</v>
      </c>
      <c r="J3146" t="s">
        <v>6705</v>
      </c>
      <c r="K3146" t="s">
        <v>6706</v>
      </c>
      <c r="L3146">
        <v>19781025</v>
      </c>
      <c r="M3146" t="s">
        <v>6796</v>
      </c>
      <c r="N3146">
        <v>230278</v>
      </c>
      <c r="Q3146" t="s">
        <v>248</v>
      </c>
      <c r="S3146" t="s">
        <v>249</v>
      </c>
      <c r="T3146" t="s">
        <v>1956</v>
      </c>
      <c r="U3146" t="s">
        <v>227</v>
      </c>
      <c r="V3146" t="s">
        <v>6797</v>
      </c>
      <c r="X3146" t="s">
        <v>228</v>
      </c>
      <c r="Z3146" t="s">
        <v>229</v>
      </c>
      <c r="AG3146" t="s">
        <v>253</v>
      </c>
    </row>
    <row r="3147" spans="1:33">
      <c r="A3147" t="s">
        <v>6800</v>
      </c>
      <c r="B3147">
        <v>5110077</v>
      </c>
      <c r="C3147" t="s">
        <v>6798</v>
      </c>
      <c r="D3147" t="s">
        <v>6799</v>
      </c>
      <c r="E3147" t="s">
        <v>242</v>
      </c>
      <c r="F3147">
        <v>23</v>
      </c>
      <c r="G3147" t="s">
        <v>227</v>
      </c>
      <c r="H3147">
        <v>8290</v>
      </c>
      <c r="I3147" t="s">
        <v>6704</v>
      </c>
      <c r="J3147" t="s">
        <v>6705</v>
      </c>
      <c r="K3147" t="s">
        <v>6706</v>
      </c>
      <c r="L3147">
        <v>19850610</v>
      </c>
      <c r="M3147" t="s">
        <v>6800</v>
      </c>
      <c r="N3147">
        <v>230278</v>
      </c>
      <c r="Q3147" t="s">
        <v>248</v>
      </c>
      <c r="S3147" t="s">
        <v>249</v>
      </c>
      <c r="T3147" t="s">
        <v>6801</v>
      </c>
      <c r="U3147" t="s">
        <v>548</v>
      </c>
      <c r="V3147" t="s">
        <v>6802</v>
      </c>
      <c r="W3147" t="s">
        <v>6803</v>
      </c>
      <c r="X3147" t="s">
        <v>228</v>
      </c>
      <c r="Z3147" t="s">
        <v>229</v>
      </c>
      <c r="AG3147" t="s">
        <v>253</v>
      </c>
    </row>
    <row r="3148" spans="1:33">
      <c r="A3148" t="s">
        <v>6809</v>
      </c>
      <c r="B3148">
        <v>72797436</v>
      </c>
      <c r="C3148" t="s">
        <v>6804</v>
      </c>
      <c r="D3148" t="s">
        <v>6805</v>
      </c>
      <c r="E3148" t="s">
        <v>242</v>
      </c>
      <c r="F3148">
        <v>23</v>
      </c>
      <c r="G3148" t="s">
        <v>227</v>
      </c>
      <c r="H3148">
        <v>19119</v>
      </c>
      <c r="I3148" t="s">
        <v>6806</v>
      </c>
      <c r="J3148" t="s">
        <v>6807</v>
      </c>
      <c r="K3148" t="s">
        <v>6808</v>
      </c>
      <c r="L3148">
        <v>19650612</v>
      </c>
      <c r="M3148" t="s">
        <v>6809</v>
      </c>
      <c r="N3148">
        <v>230289</v>
      </c>
      <c r="Q3148" t="s">
        <v>248</v>
      </c>
      <c r="S3148" t="s">
        <v>249</v>
      </c>
      <c r="T3148" t="s">
        <v>2057</v>
      </c>
      <c r="U3148" t="s">
        <v>227</v>
      </c>
      <c r="V3148" t="s">
        <v>6810</v>
      </c>
      <c r="W3148" t="s">
        <v>6811</v>
      </c>
      <c r="X3148" t="s">
        <v>228</v>
      </c>
      <c r="Z3148" t="s">
        <v>229</v>
      </c>
      <c r="AG3148" t="s">
        <v>253</v>
      </c>
    </row>
    <row r="3149" spans="1:33">
      <c r="A3149" t="s">
        <v>6814</v>
      </c>
      <c r="B3149">
        <v>3053920</v>
      </c>
      <c r="C3149" t="s">
        <v>6812</v>
      </c>
      <c r="D3149" t="s">
        <v>6813</v>
      </c>
      <c r="E3149" t="s">
        <v>262</v>
      </c>
      <c r="F3149">
        <v>23</v>
      </c>
      <c r="G3149" t="s">
        <v>227</v>
      </c>
      <c r="H3149">
        <v>19119</v>
      </c>
      <c r="I3149" t="s">
        <v>6806</v>
      </c>
      <c r="J3149" t="s">
        <v>6807</v>
      </c>
      <c r="K3149" t="s">
        <v>6808</v>
      </c>
      <c r="L3149">
        <v>19770310</v>
      </c>
      <c r="M3149" t="s">
        <v>6814</v>
      </c>
      <c r="N3149">
        <v>230289</v>
      </c>
      <c r="Q3149" t="s">
        <v>248</v>
      </c>
      <c r="S3149" t="s">
        <v>249</v>
      </c>
      <c r="T3149" t="s">
        <v>6815</v>
      </c>
      <c r="U3149" t="s">
        <v>227</v>
      </c>
      <c r="V3149" t="s">
        <v>6816</v>
      </c>
      <c r="W3149" t="s">
        <v>6817</v>
      </c>
      <c r="X3149" t="s">
        <v>228</v>
      </c>
      <c r="Y3149" t="s">
        <v>6818</v>
      </c>
      <c r="Z3149" t="s">
        <v>680</v>
      </c>
      <c r="AB3149" t="s">
        <v>999</v>
      </c>
      <c r="AD3149" t="s">
        <v>999</v>
      </c>
      <c r="AG3149" t="s">
        <v>253</v>
      </c>
    </row>
    <row r="3150" spans="1:33">
      <c r="A3150" t="s">
        <v>6821</v>
      </c>
      <c r="B3150">
        <v>72797537</v>
      </c>
      <c r="C3150" t="s">
        <v>6819</v>
      </c>
      <c r="D3150" t="s">
        <v>6820</v>
      </c>
      <c r="E3150" t="s">
        <v>242</v>
      </c>
      <c r="F3150">
        <v>23</v>
      </c>
      <c r="G3150" t="s">
        <v>227</v>
      </c>
      <c r="H3150">
        <v>19119</v>
      </c>
      <c r="I3150" t="s">
        <v>6806</v>
      </c>
      <c r="J3150" t="s">
        <v>6807</v>
      </c>
      <c r="K3150" t="s">
        <v>6808</v>
      </c>
      <c r="L3150">
        <v>19710505</v>
      </c>
      <c r="M3150" t="s">
        <v>6821</v>
      </c>
      <c r="N3150">
        <v>230289</v>
      </c>
      <c r="Q3150" t="s">
        <v>248</v>
      </c>
      <c r="S3150" t="s">
        <v>249</v>
      </c>
      <c r="T3150" t="s">
        <v>2057</v>
      </c>
      <c r="U3150" t="s">
        <v>227</v>
      </c>
      <c r="V3150" t="s">
        <v>6810</v>
      </c>
      <c r="W3150" t="s">
        <v>6811</v>
      </c>
      <c r="X3150" t="s">
        <v>228</v>
      </c>
      <c r="Z3150" t="s">
        <v>229</v>
      </c>
      <c r="AG3150" t="s">
        <v>253</v>
      </c>
    </row>
    <row r="3151" spans="1:33">
      <c r="A3151" t="s">
        <v>6824</v>
      </c>
      <c r="B3151">
        <v>84964132</v>
      </c>
      <c r="C3151" t="s">
        <v>6822</v>
      </c>
      <c r="D3151" t="s">
        <v>6823</v>
      </c>
      <c r="E3151" t="s">
        <v>242</v>
      </c>
      <c r="F3151">
        <v>23</v>
      </c>
      <c r="G3151" t="s">
        <v>227</v>
      </c>
      <c r="H3151">
        <v>19119</v>
      </c>
      <c r="I3151" t="s">
        <v>6806</v>
      </c>
      <c r="J3151" t="s">
        <v>6807</v>
      </c>
      <c r="K3151" t="s">
        <v>6808</v>
      </c>
      <c r="L3151">
        <v>19710728</v>
      </c>
      <c r="M3151" t="s">
        <v>6824</v>
      </c>
      <c r="N3151">
        <v>230289</v>
      </c>
      <c r="Q3151" t="s">
        <v>248</v>
      </c>
      <c r="S3151" t="s">
        <v>249</v>
      </c>
      <c r="T3151" t="s">
        <v>2057</v>
      </c>
      <c r="U3151" t="s">
        <v>227</v>
      </c>
      <c r="V3151" t="s">
        <v>6825</v>
      </c>
      <c r="W3151" t="s">
        <v>6811</v>
      </c>
      <c r="X3151" t="s">
        <v>228</v>
      </c>
      <c r="Z3151" t="s">
        <v>229</v>
      </c>
      <c r="AG3151" t="s">
        <v>253</v>
      </c>
    </row>
    <row r="3152" spans="1:33">
      <c r="A3152" t="s">
        <v>6828</v>
      </c>
      <c r="B3152">
        <v>3054012</v>
      </c>
      <c r="C3152" t="s">
        <v>6826</v>
      </c>
      <c r="D3152" t="s">
        <v>6827</v>
      </c>
      <c r="E3152" t="s">
        <v>242</v>
      </c>
      <c r="F3152">
        <v>23</v>
      </c>
      <c r="G3152" t="s">
        <v>227</v>
      </c>
      <c r="H3152">
        <v>19119</v>
      </c>
      <c r="I3152" t="s">
        <v>6806</v>
      </c>
      <c r="J3152" t="s">
        <v>6807</v>
      </c>
      <c r="K3152" t="s">
        <v>6808</v>
      </c>
      <c r="L3152">
        <v>19830126</v>
      </c>
      <c r="M3152" t="s">
        <v>6828</v>
      </c>
      <c r="N3152">
        <v>230289</v>
      </c>
      <c r="Q3152" t="s">
        <v>248</v>
      </c>
      <c r="S3152" t="s">
        <v>249</v>
      </c>
      <c r="T3152" t="s">
        <v>2057</v>
      </c>
      <c r="U3152" t="s">
        <v>227</v>
      </c>
      <c r="V3152" t="s">
        <v>6829</v>
      </c>
      <c r="X3152" t="s">
        <v>228</v>
      </c>
      <c r="Z3152" t="s">
        <v>229</v>
      </c>
    </row>
    <row r="3153" spans="1:34">
      <c r="A3153" t="s">
        <v>6835</v>
      </c>
      <c r="B3153">
        <v>39586940</v>
      </c>
      <c r="C3153" t="s">
        <v>6830</v>
      </c>
      <c r="D3153" t="s">
        <v>6831</v>
      </c>
      <c r="E3153" t="s">
        <v>242</v>
      </c>
      <c r="F3153">
        <v>23</v>
      </c>
      <c r="G3153" t="s">
        <v>227</v>
      </c>
      <c r="H3153">
        <v>29259</v>
      </c>
      <c r="I3153" t="s">
        <v>6832</v>
      </c>
      <c r="J3153" t="s">
        <v>6833</v>
      </c>
      <c r="K3153" t="s">
        <v>6834</v>
      </c>
      <c r="L3153">
        <v>19950802</v>
      </c>
      <c r="M3153" t="s">
        <v>6835</v>
      </c>
      <c r="N3153">
        <v>230407</v>
      </c>
      <c r="Q3153" t="s">
        <v>248</v>
      </c>
      <c r="S3153" t="s">
        <v>249</v>
      </c>
      <c r="T3153" t="s">
        <v>6836</v>
      </c>
      <c r="U3153" t="s">
        <v>227</v>
      </c>
      <c r="V3153" t="s">
        <v>6837</v>
      </c>
      <c r="W3153" t="s">
        <v>6838</v>
      </c>
      <c r="X3153" t="s">
        <v>228</v>
      </c>
      <c r="Z3153" t="s">
        <v>229</v>
      </c>
      <c r="AC3153" t="s">
        <v>6839</v>
      </c>
      <c r="AG3153" t="s">
        <v>253</v>
      </c>
    </row>
    <row r="3154" spans="1:34">
      <c r="A3154" t="s">
        <v>6842</v>
      </c>
      <c r="B3154">
        <v>3100266</v>
      </c>
      <c r="C3154" t="s">
        <v>6840</v>
      </c>
      <c r="D3154" t="s">
        <v>6841</v>
      </c>
      <c r="E3154" t="s">
        <v>242</v>
      </c>
      <c r="F3154">
        <v>23</v>
      </c>
      <c r="G3154" t="s">
        <v>227</v>
      </c>
      <c r="H3154">
        <v>29259</v>
      </c>
      <c r="I3154" t="s">
        <v>6832</v>
      </c>
      <c r="J3154" t="s">
        <v>6833</v>
      </c>
      <c r="K3154" t="s">
        <v>6834</v>
      </c>
      <c r="L3154">
        <v>19871020</v>
      </c>
      <c r="M3154" t="s">
        <v>6842</v>
      </c>
      <c r="N3154">
        <v>230407</v>
      </c>
      <c r="Q3154" t="s">
        <v>248</v>
      </c>
      <c r="S3154" t="s">
        <v>249</v>
      </c>
      <c r="T3154" t="s">
        <v>6843</v>
      </c>
      <c r="U3154" t="s">
        <v>227</v>
      </c>
      <c r="V3154" t="s">
        <v>6844</v>
      </c>
      <c r="W3154" t="s">
        <v>6845</v>
      </c>
      <c r="X3154" t="s">
        <v>228</v>
      </c>
      <c r="Z3154" t="s">
        <v>229</v>
      </c>
      <c r="AA3154" t="s">
        <v>6846</v>
      </c>
      <c r="AG3154" t="s">
        <v>253</v>
      </c>
    </row>
    <row r="3155" spans="1:34">
      <c r="A3155" t="s">
        <v>6849</v>
      </c>
      <c r="B3155">
        <v>23739226</v>
      </c>
      <c r="C3155" t="s">
        <v>6847</v>
      </c>
      <c r="D3155" t="s">
        <v>6848</v>
      </c>
      <c r="E3155" t="s">
        <v>242</v>
      </c>
      <c r="F3155">
        <v>23</v>
      </c>
      <c r="G3155" t="s">
        <v>227</v>
      </c>
      <c r="H3155">
        <v>29259</v>
      </c>
      <c r="I3155" t="s">
        <v>6832</v>
      </c>
      <c r="J3155" t="s">
        <v>6833</v>
      </c>
      <c r="K3155" t="s">
        <v>6834</v>
      </c>
      <c r="L3155">
        <v>19880405</v>
      </c>
      <c r="M3155" t="s">
        <v>6849</v>
      </c>
      <c r="N3155">
        <v>230407</v>
      </c>
      <c r="Q3155" t="s">
        <v>248</v>
      </c>
      <c r="S3155" t="s">
        <v>249</v>
      </c>
      <c r="T3155" t="s">
        <v>5677</v>
      </c>
      <c r="U3155" t="s">
        <v>227</v>
      </c>
      <c r="V3155" t="s">
        <v>6850</v>
      </c>
      <c r="X3155" t="s">
        <v>228</v>
      </c>
      <c r="Z3155" t="s">
        <v>229</v>
      </c>
      <c r="AG3155" t="s">
        <v>253</v>
      </c>
    </row>
    <row r="3156" spans="1:34">
      <c r="A3156" t="s">
        <v>6853</v>
      </c>
      <c r="B3156">
        <v>72100616</v>
      </c>
      <c r="C3156" t="s">
        <v>6851</v>
      </c>
      <c r="D3156" t="s">
        <v>6852</v>
      </c>
      <c r="E3156" t="s">
        <v>242</v>
      </c>
      <c r="F3156">
        <v>23</v>
      </c>
      <c r="G3156" t="s">
        <v>227</v>
      </c>
      <c r="H3156">
        <v>29259</v>
      </c>
      <c r="I3156" t="s">
        <v>6832</v>
      </c>
      <c r="J3156" t="s">
        <v>6833</v>
      </c>
      <c r="K3156" t="s">
        <v>6834</v>
      </c>
      <c r="L3156">
        <v>19910102</v>
      </c>
      <c r="M3156" t="s">
        <v>6853</v>
      </c>
      <c r="N3156">
        <v>230407</v>
      </c>
      <c r="Q3156" t="s">
        <v>248</v>
      </c>
      <c r="S3156" t="s">
        <v>249</v>
      </c>
      <c r="T3156" t="s">
        <v>5697</v>
      </c>
      <c r="U3156" t="s">
        <v>227</v>
      </c>
      <c r="V3156" t="s">
        <v>6854</v>
      </c>
      <c r="X3156" t="s">
        <v>228</v>
      </c>
      <c r="Z3156" t="s">
        <v>229</v>
      </c>
      <c r="AC3156" t="s">
        <v>5457</v>
      </c>
      <c r="AG3156" t="s">
        <v>253</v>
      </c>
    </row>
    <row r="3157" spans="1:34">
      <c r="A3157" t="s">
        <v>6857</v>
      </c>
      <c r="B3157">
        <v>72095629</v>
      </c>
      <c r="C3157" t="s">
        <v>6855</v>
      </c>
      <c r="D3157" t="s">
        <v>6856</v>
      </c>
      <c r="E3157" t="s">
        <v>242</v>
      </c>
      <c r="F3157">
        <v>23</v>
      </c>
      <c r="G3157" t="s">
        <v>227</v>
      </c>
      <c r="H3157">
        <v>29259</v>
      </c>
      <c r="I3157" t="s">
        <v>6832</v>
      </c>
      <c r="J3157" t="s">
        <v>6833</v>
      </c>
      <c r="K3157" t="s">
        <v>6834</v>
      </c>
      <c r="L3157">
        <v>19910618</v>
      </c>
      <c r="M3157" t="s">
        <v>6857</v>
      </c>
      <c r="N3157">
        <v>230407</v>
      </c>
      <c r="Q3157" t="s">
        <v>248</v>
      </c>
      <c r="S3157" t="s">
        <v>249</v>
      </c>
      <c r="T3157" t="s">
        <v>6858</v>
      </c>
      <c r="U3157" t="s">
        <v>227</v>
      </c>
      <c r="V3157" t="s">
        <v>6859</v>
      </c>
      <c r="X3157" t="s">
        <v>228</v>
      </c>
      <c r="Z3157" t="s">
        <v>229</v>
      </c>
      <c r="AC3157" t="s">
        <v>6860</v>
      </c>
      <c r="AG3157" t="s">
        <v>253</v>
      </c>
    </row>
    <row r="3158" spans="1:34">
      <c r="A3158" t="s">
        <v>6863</v>
      </c>
      <c r="B3158">
        <v>24727224</v>
      </c>
      <c r="C3158" t="s">
        <v>6861</v>
      </c>
      <c r="D3158" t="s">
        <v>6862</v>
      </c>
      <c r="E3158" t="s">
        <v>242</v>
      </c>
      <c r="F3158">
        <v>23</v>
      </c>
      <c r="G3158" t="s">
        <v>227</v>
      </c>
      <c r="H3158">
        <v>29259</v>
      </c>
      <c r="I3158" t="s">
        <v>6832</v>
      </c>
      <c r="J3158" t="s">
        <v>6833</v>
      </c>
      <c r="K3158" t="s">
        <v>6834</v>
      </c>
      <c r="L3158">
        <v>19880530</v>
      </c>
      <c r="M3158" t="s">
        <v>6863</v>
      </c>
      <c r="N3158">
        <v>230407</v>
      </c>
      <c r="Q3158" t="s">
        <v>248</v>
      </c>
      <c r="S3158" t="s">
        <v>249</v>
      </c>
      <c r="T3158" t="s">
        <v>6864</v>
      </c>
      <c r="U3158" t="s">
        <v>1008</v>
      </c>
      <c r="V3158" t="s">
        <v>6865</v>
      </c>
      <c r="W3158" t="s">
        <v>6866</v>
      </c>
      <c r="X3158" t="s">
        <v>228</v>
      </c>
      <c r="Z3158" t="s">
        <v>229</v>
      </c>
      <c r="AA3158" t="s">
        <v>6867</v>
      </c>
      <c r="AG3158" t="s">
        <v>253</v>
      </c>
    </row>
    <row r="3159" spans="1:34">
      <c r="A3159" t="s">
        <v>6870</v>
      </c>
      <c r="B3159">
        <v>71899539</v>
      </c>
      <c r="C3159" t="s">
        <v>6868</v>
      </c>
      <c r="D3159" t="s">
        <v>6869</v>
      </c>
      <c r="E3159" t="s">
        <v>242</v>
      </c>
      <c r="F3159">
        <v>23</v>
      </c>
      <c r="G3159" t="s">
        <v>227</v>
      </c>
      <c r="H3159">
        <v>29259</v>
      </c>
      <c r="I3159" t="s">
        <v>6832</v>
      </c>
      <c r="J3159" t="s">
        <v>6833</v>
      </c>
      <c r="K3159" t="s">
        <v>6834</v>
      </c>
      <c r="L3159">
        <v>19920710</v>
      </c>
      <c r="M3159" t="s">
        <v>6870</v>
      </c>
      <c r="N3159">
        <v>230407</v>
      </c>
      <c r="Q3159" t="s">
        <v>248</v>
      </c>
      <c r="S3159" t="s">
        <v>249</v>
      </c>
      <c r="T3159" t="s">
        <v>6871</v>
      </c>
      <c r="U3159" t="s">
        <v>227</v>
      </c>
      <c r="V3159" t="s">
        <v>6872</v>
      </c>
      <c r="X3159" t="s">
        <v>228</v>
      </c>
      <c r="Z3159" t="s">
        <v>229</v>
      </c>
      <c r="AC3159" t="s">
        <v>6873</v>
      </c>
      <c r="AG3159" t="s">
        <v>253</v>
      </c>
    </row>
    <row r="3160" spans="1:34">
      <c r="A3160" t="s">
        <v>6876</v>
      </c>
      <c r="B3160">
        <v>58227428</v>
      </c>
      <c r="C3160" t="s">
        <v>6874</v>
      </c>
      <c r="D3160" t="s">
        <v>6875</v>
      </c>
      <c r="E3160" t="s">
        <v>242</v>
      </c>
      <c r="F3160">
        <v>23</v>
      </c>
      <c r="G3160" t="s">
        <v>227</v>
      </c>
      <c r="H3160">
        <v>29259</v>
      </c>
      <c r="I3160" t="s">
        <v>6832</v>
      </c>
      <c r="J3160" t="s">
        <v>6833</v>
      </c>
      <c r="K3160" t="s">
        <v>6834</v>
      </c>
      <c r="L3160">
        <v>19900815</v>
      </c>
      <c r="M3160" t="s">
        <v>6876</v>
      </c>
      <c r="N3160">
        <v>230407</v>
      </c>
      <c r="Q3160" t="s">
        <v>248</v>
      </c>
      <c r="S3160" t="s">
        <v>249</v>
      </c>
      <c r="T3160" t="s">
        <v>5236</v>
      </c>
      <c r="U3160" t="s">
        <v>227</v>
      </c>
      <c r="V3160" t="s">
        <v>6877</v>
      </c>
      <c r="W3160" t="s">
        <v>6878</v>
      </c>
      <c r="X3160" t="s">
        <v>228</v>
      </c>
      <c r="Z3160" t="s">
        <v>229</v>
      </c>
      <c r="AA3160" t="s">
        <v>6879</v>
      </c>
      <c r="AG3160" t="s">
        <v>253</v>
      </c>
    </row>
    <row r="3161" spans="1:34">
      <c r="A3161" t="s">
        <v>6882</v>
      </c>
      <c r="B3161">
        <v>71977536</v>
      </c>
      <c r="C3161" t="s">
        <v>6880</v>
      </c>
      <c r="D3161" t="s">
        <v>6881</v>
      </c>
      <c r="E3161" t="s">
        <v>242</v>
      </c>
      <c r="F3161">
        <v>23</v>
      </c>
      <c r="G3161" t="s">
        <v>227</v>
      </c>
      <c r="H3161">
        <v>29259</v>
      </c>
      <c r="I3161" t="s">
        <v>6832</v>
      </c>
      <c r="J3161" t="s">
        <v>6833</v>
      </c>
      <c r="K3161" t="s">
        <v>6834</v>
      </c>
      <c r="L3161">
        <v>19900709</v>
      </c>
      <c r="M3161" t="s">
        <v>6882</v>
      </c>
      <c r="N3161">
        <v>230407</v>
      </c>
      <c r="Q3161" t="s">
        <v>248</v>
      </c>
      <c r="S3161" t="s">
        <v>249</v>
      </c>
      <c r="T3161" t="s">
        <v>671</v>
      </c>
      <c r="U3161" t="s">
        <v>227</v>
      </c>
      <c r="V3161" t="s">
        <v>6883</v>
      </c>
      <c r="W3161" t="s">
        <v>6884</v>
      </c>
      <c r="X3161" t="s">
        <v>228</v>
      </c>
      <c r="Z3161" t="s">
        <v>229</v>
      </c>
      <c r="AC3161" t="s">
        <v>6885</v>
      </c>
      <c r="AG3161" t="s">
        <v>253</v>
      </c>
    </row>
    <row r="3162" spans="1:34">
      <c r="A3162" t="s">
        <v>6888</v>
      </c>
      <c r="B3162">
        <v>15047724</v>
      </c>
      <c r="C3162" t="s">
        <v>6886</v>
      </c>
      <c r="D3162" t="s">
        <v>6887</v>
      </c>
      <c r="E3162" t="s">
        <v>242</v>
      </c>
      <c r="F3162">
        <v>23</v>
      </c>
      <c r="G3162" t="s">
        <v>227</v>
      </c>
      <c r="H3162">
        <v>29259</v>
      </c>
      <c r="I3162" t="s">
        <v>6832</v>
      </c>
      <c r="J3162" t="s">
        <v>6833</v>
      </c>
      <c r="K3162" t="s">
        <v>6834</v>
      </c>
      <c r="L3162">
        <v>19930605</v>
      </c>
      <c r="M3162" t="s">
        <v>6888</v>
      </c>
      <c r="N3162">
        <v>230407</v>
      </c>
      <c r="Q3162" t="s">
        <v>248</v>
      </c>
      <c r="S3162" t="s">
        <v>249</v>
      </c>
      <c r="T3162" t="s">
        <v>6889</v>
      </c>
      <c r="U3162" t="s">
        <v>778</v>
      </c>
      <c r="V3162" t="s">
        <v>6890</v>
      </c>
      <c r="X3162" t="s">
        <v>228</v>
      </c>
      <c r="Z3162" t="s">
        <v>229</v>
      </c>
      <c r="AC3162" t="s">
        <v>6891</v>
      </c>
      <c r="AG3162" t="s">
        <v>253</v>
      </c>
    </row>
    <row r="3163" spans="1:34">
      <c r="A3163" t="s">
        <v>6894</v>
      </c>
      <c r="B3163">
        <v>72095730</v>
      </c>
      <c r="C3163" t="s">
        <v>6892</v>
      </c>
      <c r="D3163" t="s">
        <v>6893</v>
      </c>
      <c r="E3163" t="s">
        <v>242</v>
      </c>
      <c r="F3163">
        <v>23</v>
      </c>
      <c r="G3163" t="s">
        <v>227</v>
      </c>
      <c r="H3163">
        <v>29259</v>
      </c>
      <c r="I3163" t="s">
        <v>6832</v>
      </c>
      <c r="J3163" t="s">
        <v>6833</v>
      </c>
      <c r="K3163" t="s">
        <v>6834</v>
      </c>
      <c r="L3163">
        <v>19920126</v>
      </c>
      <c r="M3163" t="s">
        <v>6894</v>
      </c>
      <c r="N3163">
        <v>230407</v>
      </c>
      <c r="Q3163" t="s">
        <v>248</v>
      </c>
      <c r="S3163" t="s">
        <v>249</v>
      </c>
      <c r="T3163" t="s">
        <v>3498</v>
      </c>
      <c r="U3163" t="s">
        <v>227</v>
      </c>
      <c r="V3163" t="s">
        <v>6895</v>
      </c>
      <c r="X3163" t="s">
        <v>228</v>
      </c>
      <c r="Z3163" t="s">
        <v>229</v>
      </c>
      <c r="AA3163" t="s">
        <v>6896</v>
      </c>
      <c r="AC3163" t="s">
        <v>6897</v>
      </c>
      <c r="AG3163" t="s">
        <v>253</v>
      </c>
    </row>
    <row r="3164" spans="1:34">
      <c r="A3164" t="s">
        <v>6900</v>
      </c>
      <c r="B3164">
        <v>72899035</v>
      </c>
      <c r="C3164" t="s">
        <v>6898</v>
      </c>
      <c r="D3164" t="s">
        <v>6899</v>
      </c>
      <c r="E3164" t="s">
        <v>262</v>
      </c>
      <c r="F3164">
        <v>23</v>
      </c>
      <c r="G3164" t="s">
        <v>227</v>
      </c>
      <c r="H3164">
        <v>29259</v>
      </c>
      <c r="I3164" t="s">
        <v>6832</v>
      </c>
      <c r="J3164" t="s">
        <v>6833</v>
      </c>
      <c r="K3164" t="s">
        <v>6834</v>
      </c>
      <c r="L3164">
        <v>19900701</v>
      </c>
      <c r="M3164" t="s">
        <v>6900</v>
      </c>
      <c r="N3164">
        <v>230407</v>
      </c>
      <c r="Q3164" t="s">
        <v>248</v>
      </c>
      <c r="S3164" t="s">
        <v>249</v>
      </c>
      <c r="T3164" t="s">
        <v>3767</v>
      </c>
      <c r="U3164" t="s">
        <v>227</v>
      </c>
      <c r="V3164" t="s">
        <v>6901</v>
      </c>
      <c r="X3164" t="s">
        <v>228</v>
      </c>
      <c r="Z3164" t="s">
        <v>229</v>
      </c>
      <c r="AA3164" t="s">
        <v>6902</v>
      </c>
      <c r="AG3164" t="s">
        <v>253</v>
      </c>
    </row>
    <row r="3165" spans="1:34">
      <c r="A3165" t="s">
        <v>6905</v>
      </c>
      <c r="B3165">
        <v>84962635</v>
      </c>
      <c r="C3165" t="s">
        <v>6903</v>
      </c>
      <c r="D3165" t="s">
        <v>6904</v>
      </c>
      <c r="E3165" t="s">
        <v>242</v>
      </c>
      <c r="F3165">
        <v>23</v>
      </c>
      <c r="G3165" t="s">
        <v>227</v>
      </c>
      <c r="H3165">
        <v>29259</v>
      </c>
      <c r="I3165" t="s">
        <v>6832</v>
      </c>
      <c r="J3165" t="s">
        <v>6833</v>
      </c>
      <c r="K3165" t="s">
        <v>6834</v>
      </c>
      <c r="L3165">
        <v>19910502</v>
      </c>
      <c r="M3165" t="s">
        <v>6905</v>
      </c>
      <c r="N3165">
        <v>230407</v>
      </c>
      <c r="Q3165" t="s">
        <v>248</v>
      </c>
      <c r="S3165" t="s">
        <v>249</v>
      </c>
      <c r="T3165" t="s">
        <v>2211</v>
      </c>
      <c r="U3165" t="s">
        <v>227</v>
      </c>
      <c r="V3165" t="s">
        <v>6906</v>
      </c>
      <c r="W3165" t="s">
        <v>6907</v>
      </c>
      <c r="X3165" t="s">
        <v>228</v>
      </c>
      <c r="Z3165" t="s">
        <v>229</v>
      </c>
      <c r="AB3165" t="s">
        <v>227</v>
      </c>
      <c r="AD3165" t="s">
        <v>227</v>
      </c>
      <c r="AG3165" t="s">
        <v>253</v>
      </c>
    </row>
    <row r="3166" spans="1:34">
      <c r="A3166" t="s">
        <v>6910</v>
      </c>
      <c r="B3166">
        <v>58598338</v>
      </c>
      <c r="C3166" t="s">
        <v>6908</v>
      </c>
      <c r="D3166" t="s">
        <v>6909</v>
      </c>
      <c r="E3166" t="s">
        <v>242</v>
      </c>
      <c r="F3166">
        <v>23</v>
      </c>
      <c r="G3166" t="s">
        <v>227</v>
      </c>
      <c r="H3166">
        <v>29259</v>
      </c>
      <c r="I3166" t="s">
        <v>6832</v>
      </c>
      <c r="J3166" t="s">
        <v>6833</v>
      </c>
      <c r="K3166" t="s">
        <v>6834</v>
      </c>
      <c r="L3166">
        <v>19901215</v>
      </c>
      <c r="M3166" t="s">
        <v>6910</v>
      </c>
      <c r="N3166">
        <v>230407</v>
      </c>
      <c r="Q3166" t="s">
        <v>248</v>
      </c>
      <c r="S3166" t="s">
        <v>249</v>
      </c>
      <c r="T3166" t="s">
        <v>5857</v>
      </c>
      <c r="U3166" t="s">
        <v>227</v>
      </c>
      <c r="V3166" t="s">
        <v>6911</v>
      </c>
      <c r="X3166" t="s">
        <v>228</v>
      </c>
      <c r="Z3166" t="s">
        <v>229</v>
      </c>
      <c r="AG3166" t="s">
        <v>253</v>
      </c>
    </row>
    <row r="3167" spans="1:34">
      <c r="A3167" t="s">
        <v>6914</v>
      </c>
      <c r="B3167">
        <v>3043010</v>
      </c>
      <c r="C3167" t="s">
        <v>6912</v>
      </c>
      <c r="D3167" t="s">
        <v>6913</v>
      </c>
      <c r="E3167" t="s">
        <v>242</v>
      </c>
      <c r="F3167">
        <v>23</v>
      </c>
      <c r="G3167" t="s">
        <v>227</v>
      </c>
      <c r="H3167">
        <v>29259</v>
      </c>
      <c r="I3167" t="s">
        <v>6832</v>
      </c>
      <c r="J3167" t="s">
        <v>6833</v>
      </c>
      <c r="K3167" t="s">
        <v>6834</v>
      </c>
      <c r="L3167">
        <v>19830613</v>
      </c>
      <c r="M3167" t="s">
        <v>6914</v>
      </c>
      <c r="N3167">
        <v>230407</v>
      </c>
      <c r="Q3167" t="s">
        <v>248</v>
      </c>
      <c r="S3167" t="s">
        <v>249</v>
      </c>
      <c r="T3167" t="s">
        <v>1139</v>
      </c>
      <c r="U3167" t="s">
        <v>227</v>
      </c>
      <c r="V3167" t="s">
        <v>6915</v>
      </c>
      <c r="W3167" t="s">
        <v>6916</v>
      </c>
      <c r="X3167" t="s">
        <v>228</v>
      </c>
      <c r="Y3167" t="s">
        <v>6917</v>
      </c>
      <c r="Z3167" t="s">
        <v>680</v>
      </c>
      <c r="AA3167" t="s">
        <v>6918</v>
      </c>
      <c r="AB3167" t="s">
        <v>560</v>
      </c>
      <c r="AD3167" t="s">
        <v>560</v>
      </c>
      <c r="AF3167" t="s">
        <v>6919</v>
      </c>
      <c r="AG3167" t="s">
        <v>287</v>
      </c>
      <c r="AH3167" t="s">
        <v>6920</v>
      </c>
    </row>
    <row r="3168" spans="1:34">
      <c r="A3168" t="s">
        <v>6923</v>
      </c>
      <c r="B3168">
        <v>93717936</v>
      </c>
      <c r="C3168" t="s">
        <v>6921</v>
      </c>
      <c r="D3168" t="s">
        <v>6922</v>
      </c>
      <c r="E3168" t="s">
        <v>262</v>
      </c>
      <c r="F3168">
        <v>23</v>
      </c>
      <c r="G3168" t="s">
        <v>227</v>
      </c>
      <c r="H3168">
        <v>29259</v>
      </c>
      <c r="I3168" t="s">
        <v>6832</v>
      </c>
      <c r="J3168" t="s">
        <v>6833</v>
      </c>
      <c r="K3168" t="s">
        <v>6834</v>
      </c>
      <c r="L3168">
        <v>19920530</v>
      </c>
      <c r="M3168" t="s">
        <v>6923</v>
      </c>
      <c r="N3168">
        <v>230407</v>
      </c>
      <c r="Q3168" t="s">
        <v>248</v>
      </c>
      <c r="S3168" t="s">
        <v>249</v>
      </c>
      <c r="T3168" t="s">
        <v>6924</v>
      </c>
      <c r="U3168" t="s">
        <v>227</v>
      </c>
      <c r="V3168" t="s">
        <v>6925</v>
      </c>
      <c r="W3168" t="s">
        <v>6926</v>
      </c>
      <c r="X3168" t="s">
        <v>228</v>
      </c>
      <c r="Z3168" t="s">
        <v>229</v>
      </c>
      <c r="AG3168" t="s">
        <v>253</v>
      </c>
    </row>
    <row r="3169" spans="1:33">
      <c r="A3169" t="s">
        <v>6929</v>
      </c>
      <c r="B3169">
        <v>39517530</v>
      </c>
      <c r="C3169" t="s">
        <v>6927</v>
      </c>
      <c r="D3169" t="s">
        <v>6928</v>
      </c>
      <c r="E3169" t="s">
        <v>242</v>
      </c>
      <c r="F3169">
        <v>23</v>
      </c>
      <c r="G3169" t="s">
        <v>227</v>
      </c>
      <c r="H3169">
        <v>29259</v>
      </c>
      <c r="I3169" t="s">
        <v>6832</v>
      </c>
      <c r="J3169" t="s">
        <v>6833</v>
      </c>
      <c r="K3169" t="s">
        <v>6834</v>
      </c>
      <c r="L3169">
        <v>19931003</v>
      </c>
      <c r="M3169" t="s">
        <v>6929</v>
      </c>
      <c r="N3169">
        <v>230407</v>
      </c>
      <c r="Q3169" t="s">
        <v>248</v>
      </c>
      <c r="S3169" t="s">
        <v>249</v>
      </c>
      <c r="T3169" t="s">
        <v>6930</v>
      </c>
      <c r="U3169" t="s">
        <v>227</v>
      </c>
      <c r="V3169" t="s">
        <v>6931</v>
      </c>
      <c r="X3169" t="s">
        <v>228</v>
      </c>
      <c r="Z3169" t="s">
        <v>229</v>
      </c>
      <c r="AC3169" t="s">
        <v>6932</v>
      </c>
      <c r="AG3169" t="s">
        <v>253</v>
      </c>
    </row>
    <row r="3170" spans="1:33">
      <c r="A3170" t="s">
        <v>6935</v>
      </c>
      <c r="B3170">
        <v>96793842</v>
      </c>
      <c r="C3170" t="s">
        <v>6933</v>
      </c>
      <c r="D3170" t="s">
        <v>6934</v>
      </c>
      <c r="E3170" t="s">
        <v>262</v>
      </c>
      <c r="F3170">
        <v>23</v>
      </c>
      <c r="G3170" t="s">
        <v>227</v>
      </c>
      <c r="H3170">
        <v>29259</v>
      </c>
      <c r="I3170" t="s">
        <v>6832</v>
      </c>
      <c r="J3170" t="s">
        <v>6833</v>
      </c>
      <c r="K3170" t="s">
        <v>6834</v>
      </c>
      <c r="L3170">
        <v>19930118</v>
      </c>
      <c r="M3170" t="s">
        <v>6935</v>
      </c>
      <c r="N3170">
        <v>230407</v>
      </c>
      <c r="Q3170" t="s">
        <v>248</v>
      </c>
      <c r="S3170" t="s">
        <v>249</v>
      </c>
      <c r="T3170" t="s">
        <v>4489</v>
      </c>
      <c r="U3170" t="s">
        <v>227</v>
      </c>
      <c r="V3170" t="s">
        <v>6936</v>
      </c>
      <c r="W3170" t="s">
        <v>6937</v>
      </c>
      <c r="X3170" t="s">
        <v>228</v>
      </c>
      <c r="Z3170" t="s">
        <v>229</v>
      </c>
      <c r="AG3170" t="s">
        <v>253</v>
      </c>
    </row>
    <row r="3171" spans="1:33">
      <c r="A3171" t="s">
        <v>6940</v>
      </c>
      <c r="B3171">
        <v>3100377</v>
      </c>
      <c r="C3171" t="s">
        <v>6938</v>
      </c>
      <c r="D3171" t="s">
        <v>6939</v>
      </c>
      <c r="E3171" t="s">
        <v>242</v>
      </c>
      <c r="F3171">
        <v>23</v>
      </c>
      <c r="G3171" t="s">
        <v>227</v>
      </c>
      <c r="H3171">
        <v>29259</v>
      </c>
      <c r="I3171" t="s">
        <v>6832</v>
      </c>
      <c r="J3171" t="s">
        <v>6833</v>
      </c>
      <c r="K3171" t="s">
        <v>6834</v>
      </c>
      <c r="L3171">
        <v>19870513</v>
      </c>
      <c r="M3171" t="s">
        <v>6940</v>
      </c>
      <c r="N3171">
        <v>230407</v>
      </c>
      <c r="Q3171" t="s">
        <v>248</v>
      </c>
      <c r="S3171" t="s">
        <v>249</v>
      </c>
      <c r="T3171" t="s">
        <v>6941</v>
      </c>
      <c r="U3171" t="s">
        <v>227</v>
      </c>
      <c r="V3171" t="s">
        <v>6942</v>
      </c>
      <c r="X3171" t="s">
        <v>228</v>
      </c>
      <c r="Z3171" t="s">
        <v>229</v>
      </c>
      <c r="AA3171" t="s">
        <v>6943</v>
      </c>
      <c r="AG3171" t="s">
        <v>253</v>
      </c>
    </row>
    <row r="3172" spans="1:33">
      <c r="A3172" t="s">
        <v>6946</v>
      </c>
      <c r="B3172">
        <v>72867939</v>
      </c>
      <c r="C3172" t="s">
        <v>6944</v>
      </c>
      <c r="D3172" t="s">
        <v>6945</v>
      </c>
      <c r="E3172" t="s">
        <v>242</v>
      </c>
      <c r="F3172">
        <v>23</v>
      </c>
      <c r="G3172" t="s">
        <v>227</v>
      </c>
      <c r="H3172">
        <v>29259</v>
      </c>
      <c r="I3172" t="s">
        <v>6832</v>
      </c>
      <c r="J3172" t="s">
        <v>6833</v>
      </c>
      <c r="K3172" t="s">
        <v>6834</v>
      </c>
      <c r="L3172">
        <v>19860809</v>
      </c>
      <c r="M3172" t="s">
        <v>6946</v>
      </c>
      <c r="N3172">
        <v>230407</v>
      </c>
      <c r="Q3172" t="s">
        <v>248</v>
      </c>
      <c r="S3172" t="s">
        <v>249</v>
      </c>
      <c r="T3172" t="s">
        <v>13971</v>
      </c>
      <c r="U3172" t="s">
        <v>227</v>
      </c>
      <c r="V3172" t="s">
        <v>19012</v>
      </c>
      <c r="W3172" t="s">
        <v>19013</v>
      </c>
      <c r="X3172" t="s">
        <v>228</v>
      </c>
      <c r="Z3172" t="s">
        <v>229</v>
      </c>
      <c r="AA3172" t="s">
        <v>6948</v>
      </c>
      <c r="AG3172" t="s">
        <v>253</v>
      </c>
    </row>
    <row r="3173" spans="1:33">
      <c r="A3173" t="s">
        <v>6951</v>
      </c>
      <c r="B3173">
        <v>51514319</v>
      </c>
      <c r="C3173" t="s">
        <v>6949</v>
      </c>
      <c r="D3173" t="s">
        <v>6950</v>
      </c>
      <c r="E3173" t="s">
        <v>242</v>
      </c>
      <c r="F3173">
        <v>23</v>
      </c>
      <c r="G3173" t="s">
        <v>227</v>
      </c>
      <c r="H3173">
        <v>29259</v>
      </c>
      <c r="I3173" t="s">
        <v>6832</v>
      </c>
      <c r="J3173" t="s">
        <v>6833</v>
      </c>
      <c r="K3173" t="s">
        <v>6834</v>
      </c>
      <c r="L3173">
        <v>19890715</v>
      </c>
      <c r="M3173" t="s">
        <v>6951</v>
      </c>
      <c r="N3173">
        <v>230407</v>
      </c>
      <c r="Q3173" t="s">
        <v>248</v>
      </c>
      <c r="S3173" t="s">
        <v>249</v>
      </c>
      <c r="T3173" t="s">
        <v>6952</v>
      </c>
      <c r="U3173" t="s">
        <v>227</v>
      </c>
      <c r="V3173" t="s">
        <v>6953</v>
      </c>
      <c r="W3173" t="s">
        <v>6954</v>
      </c>
      <c r="X3173" t="s">
        <v>228</v>
      </c>
      <c r="Z3173" t="s">
        <v>229</v>
      </c>
      <c r="AG3173" t="s">
        <v>253</v>
      </c>
    </row>
    <row r="3174" spans="1:33">
      <c r="A3174" t="s">
        <v>6957</v>
      </c>
      <c r="B3174">
        <v>39090324</v>
      </c>
      <c r="C3174" t="s">
        <v>6955</v>
      </c>
      <c r="D3174" t="s">
        <v>6956</v>
      </c>
      <c r="E3174" t="s">
        <v>242</v>
      </c>
      <c r="F3174">
        <v>23</v>
      </c>
      <c r="G3174" t="s">
        <v>227</v>
      </c>
      <c r="H3174">
        <v>29259</v>
      </c>
      <c r="I3174" t="s">
        <v>6832</v>
      </c>
      <c r="J3174" t="s">
        <v>6833</v>
      </c>
      <c r="K3174" t="s">
        <v>6834</v>
      </c>
      <c r="L3174">
        <v>19930914</v>
      </c>
      <c r="M3174" t="s">
        <v>6957</v>
      </c>
      <c r="N3174">
        <v>230407</v>
      </c>
      <c r="Q3174" t="s">
        <v>248</v>
      </c>
      <c r="S3174" t="s">
        <v>249</v>
      </c>
      <c r="T3174" t="s">
        <v>6958</v>
      </c>
      <c r="U3174" t="s">
        <v>227</v>
      </c>
      <c r="V3174" t="s">
        <v>6959</v>
      </c>
      <c r="W3174" t="s">
        <v>6954</v>
      </c>
      <c r="X3174" t="s">
        <v>228</v>
      </c>
      <c r="Z3174" t="s">
        <v>229</v>
      </c>
      <c r="AC3174" t="s">
        <v>6960</v>
      </c>
      <c r="AG3174" t="s">
        <v>253</v>
      </c>
    </row>
    <row r="3175" spans="1:33">
      <c r="A3175" t="s">
        <v>6963</v>
      </c>
      <c r="B3175">
        <v>72102416</v>
      </c>
      <c r="C3175" t="s">
        <v>6961</v>
      </c>
      <c r="D3175" t="s">
        <v>6962</v>
      </c>
      <c r="E3175" t="s">
        <v>242</v>
      </c>
      <c r="F3175">
        <v>23</v>
      </c>
      <c r="G3175" t="s">
        <v>227</v>
      </c>
      <c r="H3175">
        <v>29259</v>
      </c>
      <c r="I3175" t="s">
        <v>6832</v>
      </c>
      <c r="J3175" t="s">
        <v>6833</v>
      </c>
      <c r="K3175" t="s">
        <v>6834</v>
      </c>
      <c r="L3175">
        <v>19910927</v>
      </c>
      <c r="M3175" t="s">
        <v>6963</v>
      </c>
      <c r="N3175">
        <v>230407</v>
      </c>
      <c r="Q3175" t="s">
        <v>248</v>
      </c>
      <c r="S3175" t="s">
        <v>249</v>
      </c>
      <c r="T3175" t="s">
        <v>6964</v>
      </c>
      <c r="U3175" t="s">
        <v>227</v>
      </c>
      <c r="V3175" t="s">
        <v>6965</v>
      </c>
      <c r="X3175" t="s">
        <v>228</v>
      </c>
      <c r="Z3175" t="s">
        <v>229</v>
      </c>
      <c r="AC3175" t="s">
        <v>6966</v>
      </c>
      <c r="AG3175" t="s">
        <v>253</v>
      </c>
    </row>
    <row r="3176" spans="1:33">
      <c r="A3176" t="s">
        <v>6969</v>
      </c>
      <c r="B3176">
        <v>72103720</v>
      </c>
      <c r="C3176" t="s">
        <v>6967</v>
      </c>
      <c r="D3176" t="s">
        <v>6968</v>
      </c>
      <c r="E3176" t="s">
        <v>242</v>
      </c>
      <c r="F3176">
        <v>23</v>
      </c>
      <c r="G3176" t="s">
        <v>227</v>
      </c>
      <c r="H3176">
        <v>29259</v>
      </c>
      <c r="I3176" t="s">
        <v>6832</v>
      </c>
      <c r="J3176" t="s">
        <v>6833</v>
      </c>
      <c r="K3176" t="s">
        <v>6834</v>
      </c>
      <c r="L3176">
        <v>19920602</v>
      </c>
      <c r="M3176" t="s">
        <v>6969</v>
      </c>
      <c r="N3176">
        <v>230407</v>
      </c>
      <c r="Q3176" t="s">
        <v>248</v>
      </c>
      <c r="S3176" t="s">
        <v>249</v>
      </c>
      <c r="T3176" t="s">
        <v>6970</v>
      </c>
      <c r="U3176" t="s">
        <v>227</v>
      </c>
      <c r="V3176" t="s">
        <v>6971</v>
      </c>
      <c r="X3176" t="s">
        <v>228</v>
      </c>
      <c r="Z3176" t="s">
        <v>229</v>
      </c>
      <c r="AC3176" t="s">
        <v>2806</v>
      </c>
      <c r="AG3176" t="s">
        <v>253</v>
      </c>
    </row>
    <row r="3177" spans="1:33">
      <c r="A3177" t="s">
        <v>6977</v>
      </c>
      <c r="B3177">
        <v>2907321</v>
      </c>
      <c r="C3177" t="s">
        <v>6972</v>
      </c>
      <c r="D3177" t="s">
        <v>6973</v>
      </c>
      <c r="E3177" t="s">
        <v>242</v>
      </c>
      <c r="F3177">
        <v>23</v>
      </c>
      <c r="G3177" t="s">
        <v>227</v>
      </c>
      <c r="H3177">
        <v>16106</v>
      </c>
      <c r="I3177" t="s">
        <v>6974</v>
      </c>
      <c r="J3177" t="s">
        <v>6975</v>
      </c>
      <c r="K3177" t="s">
        <v>6976</v>
      </c>
      <c r="L3177">
        <v>19840417</v>
      </c>
      <c r="M3177" t="s">
        <v>6977</v>
      </c>
      <c r="N3177">
        <v>230010</v>
      </c>
      <c r="Q3177" t="s">
        <v>248</v>
      </c>
      <c r="S3177" t="s">
        <v>249</v>
      </c>
      <c r="T3177" t="s">
        <v>6978</v>
      </c>
      <c r="U3177" t="s">
        <v>227</v>
      </c>
      <c r="V3177" t="s">
        <v>6979</v>
      </c>
      <c r="X3177" t="s">
        <v>228</v>
      </c>
      <c r="Z3177" t="s">
        <v>229</v>
      </c>
    </row>
    <row r="3178" spans="1:33">
      <c r="A3178" t="s">
        <v>6982</v>
      </c>
      <c r="B3178">
        <v>39986742</v>
      </c>
      <c r="C3178" t="s">
        <v>6980</v>
      </c>
      <c r="D3178" t="s">
        <v>6981</v>
      </c>
      <c r="E3178" t="s">
        <v>242</v>
      </c>
      <c r="F3178">
        <v>23</v>
      </c>
      <c r="G3178" t="s">
        <v>227</v>
      </c>
      <c r="H3178">
        <v>16106</v>
      </c>
      <c r="I3178" t="s">
        <v>6974</v>
      </c>
      <c r="J3178" t="s">
        <v>6975</v>
      </c>
      <c r="K3178" t="s">
        <v>6976</v>
      </c>
      <c r="L3178">
        <v>19960412</v>
      </c>
      <c r="M3178" t="s">
        <v>6982</v>
      </c>
      <c r="N3178">
        <v>230010</v>
      </c>
      <c r="Q3178" t="s">
        <v>248</v>
      </c>
      <c r="S3178" t="s">
        <v>249</v>
      </c>
      <c r="T3178" t="s">
        <v>6983</v>
      </c>
      <c r="U3178" t="s">
        <v>227</v>
      </c>
      <c r="V3178" t="s">
        <v>6984</v>
      </c>
      <c r="X3178" t="s">
        <v>228</v>
      </c>
      <c r="Z3178" t="s">
        <v>229</v>
      </c>
      <c r="AB3178" t="s">
        <v>227</v>
      </c>
      <c r="AD3178" t="s">
        <v>227</v>
      </c>
      <c r="AG3178" t="s">
        <v>253</v>
      </c>
    </row>
    <row r="3179" spans="1:33">
      <c r="A3179" t="s">
        <v>6987</v>
      </c>
      <c r="B3179">
        <v>2907119</v>
      </c>
      <c r="C3179" t="s">
        <v>6985</v>
      </c>
      <c r="D3179" t="s">
        <v>6986</v>
      </c>
      <c r="E3179" t="s">
        <v>242</v>
      </c>
      <c r="F3179">
        <v>23</v>
      </c>
      <c r="G3179" t="s">
        <v>227</v>
      </c>
      <c r="H3179">
        <v>16106</v>
      </c>
      <c r="I3179" t="s">
        <v>6974</v>
      </c>
      <c r="J3179" t="s">
        <v>6975</v>
      </c>
      <c r="K3179" t="s">
        <v>6976</v>
      </c>
      <c r="L3179">
        <v>19831121</v>
      </c>
      <c r="M3179" t="s">
        <v>6987</v>
      </c>
      <c r="N3179">
        <v>230010</v>
      </c>
      <c r="Q3179" t="s">
        <v>248</v>
      </c>
      <c r="S3179" t="s">
        <v>249</v>
      </c>
      <c r="T3179" t="s">
        <v>2484</v>
      </c>
      <c r="U3179" t="s">
        <v>227</v>
      </c>
      <c r="V3179" t="s">
        <v>6988</v>
      </c>
      <c r="X3179" t="s">
        <v>228</v>
      </c>
      <c r="Y3179" t="s">
        <v>6989</v>
      </c>
      <c r="Z3179" t="s">
        <v>680</v>
      </c>
    </row>
    <row r="3180" spans="1:33">
      <c r="A3180" t="s">
        <v>6992</v>
      </c>
      <c r="B3180">
        <v>96812228</v>
      </c>
      <c r="C3180" t="s">
        <v>6990</v>
      </c>
      <c r="D3180" t="s">
        <v>6991</v>
      </c>
      <c r="E3180" t="s">
        <v>242</v>
      </c>
      <c r="F3180">
        <v>23</v>
      </c>
      <c r="G3180" t="s">
        <v>227</v>
      </c>
      <c r="H3180">
        <v>16106</v>
      </c>
      <c r="I3180" t="s">
        <v>6974</v>
      </c>
      <c r="J3180" t="s">
        <v>6975</v>
      </c>
      <c r="K3180" t="s">
        <v>6976</v>
      </c>
      <c r="L3180">
        <v>20090726</v>
      </c>
      <c r="M3180" t="s">
        <v>6992</v>
      </c>
      <c r="N3180">
        <v>230010</v>
      </c>
      <c r="Q3180" t="s">
        <v>248</v>
      </c>
      <c r="S3180" t="s">
        <v>249</v>
      </c>
      <c r="T3180" t="s">
        <v>2484</v>
      </c>
      <c r="U3180" t="s">
        <v>227</v>
      </c>
      <c r="V3180" t="s">
        <v>6993</v>
      </c>
      <c r="W3180" t="s">
        <v>6994</v>
      </c>
      <c r="X3180" t="s">
        <v>228</v>
      </c>
      <c r="Z3180" t="s">
        <v>229</v>
      </c>
      <c r="AG3180" t="s">
        <v>253</v>
      </c>
    </row>
    <row r="3181" spans="1:33">
      <c r="A3181" t="s">
        <v>6997</v>
      </c>
      <c r="B3181">
        <v>39789945</v>
      </c>
      <c r="C3181" t="s">
        <v>6995</v>
      </c>
      <c r="D3181" t="s">
        <v>6996</v>
      </c>
      <c r="E3181" t="s">
        <v>242</v>
      </c>
      <c r="F3181">
        <v>23</v>
      </c>
      <c r="G3181" t="s">
        <v>227</v>
      </c>
      <c r="H3181">
        <v>16106</v>
      </c>
      <c r="I3181" t="s">
        <v>6974</v>
      </c>
      <c r="J3181" t="s">
        <v>6975</v>
      </c>
      <c r="K3181" t="s">
        <v>6976</v>
      </c>
      <c r="L3181">
        <v>19960619</v>
      </c>
      <c r="M3181" t="s">
        <v>6997</v>
      </c>
      <c r="N3181">
        <v>230010</v>
      </c>
      <c r="Q3181" t="s">
        <v>248</v>
      </c>
      <c r="S3181" t="s">
        <v>249</v>
      </c>
      <c r="T3181" t="s">
        <v>6998</v>
      </c>
      <c r="U3181" t="s">
        <v>227</v>
      </c>
      <c r="V3181" t="s">
        <v>6999</v>
      </c>
      <c r="X3181" t="s">
        <v>228</v>
      </c>
      <c r="Z3181" t="s">
        <v>229</v>
      </c>
      <c r="AB3181" t="s">
        <v>227</v>
      </c>
      <c r="AD3181" t="s">
        <v>227</v>
      </c>
      <c r="AG3181" t="s">
        <v>253</v>
      </c>
    </row>
    <row r="3182" spans="1:33">
      <c r="A3182" t="s">
        <v>7002</v>
      </c>
      <c r="B3182">
        <v>45595432</v>
      </c>
      <c r="C3182" t="s">
        <v>7000</v>
      </c>
      <c r="D3182" t="s">
        <v>7001</v>
      </c>
      <c r="E3182" t="s">
        <v>242</v>
      </c>
      <c r="F3182">
        <v>23</v>
      </c>
      <c r="G3182" t="s">
        <v>227</v>
      </c>
      <c r="H3182">
        <v>16106</v>
      </c>
      <c r="I3182" t="s">
        <v>6974</v>
      </c>
      <c r="J3182" t="s">
        <v>6975</v>
      </c>
      <c r="K3182" t="s">
        <v>6976</v>
      </c>
      <c r="L3182">
        <v>19910420</v>
      </c>
      <c r="M3182" t="s">
        <v>7002</v>
      </c>
      <c r="N3182">
        <v>230010</v>
      </c>
      <c r="Q3182" t="s">
        <v>248</v>
      </c>
      <c r="S3182" t="s">
        <v>249</v>
      </c>
      <c r="T3182" t="s">
        <v>7003</v>
      </c>
      <c r="U3182" t="s">
        <v>227</v>
      </c>
      <c r="V3182" t="s">
        <v>7004</v>
      </c>
      <c r="X3182" t="s">
        <v>228</v>
      </c>
      <c r="Z3182" t="s">
        <v>229</v>
      </c>
      <c r="AB3182" t="s">
        <v>227</v>
      </c>
      <c r="AD3182" t="s">
        <v>227</v>
      </c>
      <c r="AG3182" t="s">
        <v>253</v>
      </c>
    </row>
    <row r="3183" spans="1:33">
      <c r="A3183" t="s">
        <v>7007</v>
      </c>
      <c r="B3183">
        <v>3064013</v>
      </c>
      <c r="C3183" t="s">
        <v>7005</v>
      </c>
      <c r="D3183" t="s">
        <v>7006</v>
      </c>
      <c r="E3183" t="s">
        <v>242</v>
      </c>
      <c r="F3183">
        <v>23</v>
      </c>
      <c r="G3183" t="s">
        <v>227</v>
      </c>
      <c r="H3183">
        <v>16106</v>
      </c>
      <c r="I3183" t="s">
        <v>6974</v>
      </c>
      <c r="J3183" t="s">
        <v>6975</v>
      </c>
      <c r="K3183" t="s">
        <v>6976</v>
      </c>
      <c r="L3183">
        <v>19870311</v>
      </c>
      <c r="M3183" t="s">
        <v>7007</v>
      </c>
      <c r="N3183">
        <v>230010</v>
      </c>
      <c r="Q3183" t="s">
        <v>248</v>
      </c>
      <c r="S3183" t="s">
        <v>249</v>
      </c>
      <c r="T3183" t="s">
        <v>7008</v>
      </c>
      <c r="U3183" t="s">
        <v>227</v>
      </c>
      <c r="V3183" t="s">
        <v>7009</v>
      </c>
      <c r="X3183" t="s">
        <v>228</v>
      </c>
      <c r="Y3183" t="s">
        <v>7010</v>
      </c>
      <c r="Z3183" t="s">
        <v>229</v>
      </c>
      <c r="AB3183" t="s">
        <v>227</v>
      </c>
      <c r="AD3183" t="s">
        <v>227</v>
      </c>
      <c r="AG3183" t="s">
        <v>253</v>
      </c>
    </row>
    <row r="3184" spans="1:33">
      <c r="A3184" t="s">
        <v>7013</v>
      </c>
      <c r="B3184">
        <v>85075429</v>
      </c>
      <c r="C3184" t="s">
        <v>7011</v>
      </c>
      <c r="D3184" t="s">
        <v>7012</v>
      </c>
      <c r="E3184" t="s">
        <v>242</v>
      </c>
      <c r="F3184">
        <v>23</v>
      </c>
      <c r="G3184" t="s">
        <v>227</v>
      </c>
      <c r="H3184">
        <v>16106</v>
      </c>
      <c r="I3184" t="s">
        <v>6974</v>
      </c>
      <c r="J3184" t="s">
        <v>6975</v>
      </c>
      <c r="K3184" t="s">
        <v>6976</v>
      </c>
      <c r="L3184">
        <v>19871225</v>
      </c>
      <c r="M3184" t="s">
        <v>7013</v>
      </c>
      <c r="N3184">
        <v>230010</v>
      </c>
      <c r="Q3184" t="s">
        <v>248</v>
      </c>
      <c r="S3184" t="s">
        <v>249</v>
      </c>
      <c r="T3184" t="s">
        <v>7014</v>
      </c>
      <c r="U3184" t="s">
        <v>227</v>
      </c>
      <c r="V3184" t="s">
        <v>7015</v>
      </c>
      <c r="X3184" t="s">
        <v>228</v>
      </c>
      <c r="Z3184" t="s">
        <v>229</v>
      </c>
      <c r="AB3184" t="s">
        <v>1091</v>
      </c>
      <c r="AD3184" t="s">
        <v>1091</v>
      </c>
      <c r="AG3184" t="s">
        <v>253</v>
      </c>
    </row>
    <row r="3185" spans="1:33">
      <c r="A3185" t="s">
        <v>7018</v>
      </c>
      <c r="B3185">
        <v>16861022</v>
      </c>
      <c r="C3185" t="s">
        <v>7016</v>
      </c>
      <c r="D3185" t="s">
        <v>7017</v>
      </c>
      <c r="E3185" t="s">
        <v>242</v>
      </c>
      <c r="F3185">
        <v>23</v>
      </c>
      <c r="G3185" t="s">
        <v>227</v>
      </c>
      <c r="H3185">
        <v>16106</v>
      </c>
      <c r="I3185" t="s">
        <v>6974</v>
      </c>
      <c r="J3185" t="s">
        <v>6975</v>
      </c>
      <c r="K3185" t="s">
        <v>6976</v>
      </c>
      <c r="L3185">
        <v>19910522</v>
      </c>
      <c r="M3185" t="s">
        <v>7018</v>
      </c>
      <c r="N3185">
        <v>230010</v>
      </c>
      <c r="Q3185" t="s">
        <v>248</v>
      </c>
      <c r="S3185" t="s">
        <v>249</v>
      </c>
      <c r="T3185" t="s">
        <v>3446</v>
      </c>
      <c r="U3185" t="s">
        <v>227</v>
      </c>
      <c r="V3185" t="s">
        <v>7019</v>
      </c>
      <c r="X3185" t="s">
        <v>228</v>
      </c>
      <c r="Z3185" t="s">
        <v>229</v>
      </c>
      <c r="AG3185" t="s">
        <v>253</v>
      </c>
    </row>
    <row r="3186" spans="1:33">
      <c r="A3186" t="s">
        <v>7022</v>
      </c>
      <c r="B3186">
        <v>66845938</v>
      </c>
      <c r="C3186" t="s">
        <v>7020</v>
      </c>
      <c r="D3186" t="s">
        <v>7021</v>
      </c>
      <c r="E3186" t="s">
        <v>242</v>
      </c>
      <c r="F3186">
        <v>23</v>
      </c>
      <c r="G3186" t="s">
        <v>227</v>
      </c>
      <c r="H3186">
        <v>16106</v>
      </c>
      <c r="I3186" t="s">
        <v>6974</v>
      </c>
      <c r="J3186" t="s">
        <v>6975</v>
      </c>
      <c r="K3186" t="s">
        <v>6976</v>
      </c>
      <c r="L3186">
        <v>19970519</v>
      </c>
      <c r="M3186" t="s">
        <v>7022</v>
      </c>
      <c r="N3186">
        <v>230010</v>
      </c>
      <c r="Q3186" t="s">
        <v>248</v>
      </c>
      <c r="S3186" t="s">
        <v>249</v>
      </c>
      <c r="T3186" t="s">
        <v>1326</v>
      </c>
      <c r="U3186" t="s">
        <v>227</v>
      </c>
      <c r="V3186" t="s">
        <v>7023</v>
      </c>
      <c r="X3186" t="s">
        <v>228</v>
      </c>
      <c r="Z3186" t="s">
        <v>229</v>
      </c>
      <c r="AB3186" t="s">
        <v>227</v>
      </c>
      <c r="AD3186" t="s">
        <v>227</v>
      </c>
      <c r="AG3186" t="s">
        <v>253</v>
      </c>
    </row>
    <row r="3187" spans="1:33">
      <c r="A3187" t="s">
        <v>7026</v>
      </c>
      <c r="B3187">
        <v>40004311</v>
      </c>
      <c r="C3187" t="s">
        <v>7024</v>
      </c>
      <c r="D3187" t="s">
        <v>7025</v>
      </c>
      <c r="E3187" t="s">
        <v>242</v>
      </c>
      <c r="F3187">
        <v>23</v>
      </c>
      <c r="G3187" t="s">
        <v>227</v>
      </c>
      <c r="H3187">
        <v>16106</v>
      </c>
      <c r="I3187" t="s">
        <v>6974</v>
      </c>
      <c r="J3187" t="s">
        <v>6975</v>
      </c>
      <c r="K3187" t="s">
        <v>6976</v>
      </c>
      <c r="L3187">
        <v>19960730</v>
      </c>
      <c r="M3187" t="s">
        <v>7026</v>
      </c>
      <c r="N3187">
        <v>230010</v>
      </c>
      <c r="Q3187" t="s">
        <v>248</v>
      </c>
      <c r="S3187" t="s">
        <v>249</v>
      </c>
      <c r="T3187" t="s">
        <v>4373</v>
      </c>
      <c r="U3187" t="s">
        <v>227</v>
      </c>
      <c r="V3187" t="s">
        <v>7027</v>
      </c>
      <c r="X3187" t="s">
        <v>228</v>
      </c>
      <c r="Z3187" t="s">
        <v>229</v>
      </c>
      <c r="AB3187" t="s">
        <v>227</v>
      </c>
      <c r="AD3187" t="s">
        <v>227</v>
      </c>
      <c r="AG3187" t="s">
        <v>253</v>
      </c>
    </row>
    <row r="3188" spans="1:33">
      <c r="A3188" t="s">
        <v>7030</v>
      </c>
      <c r="B3188">
        <v>2907422</v>
      </c>
      <c r="C3188" t="s">
        <v>7028</v>
      </c>
      <c r="D3188" t="s">
        <v>7029</v>
      </c>
      <c r="E3188" t="s">
        <v>242</v>
      </c>
      <c r="F3188">
        <v>23</v>
      </c>
      <c r="G3188" t="s">
        <v>227</v>
      </c>
      <c r="H3188">
        <v>16106</v>
      </c>
      <c r="I3188" t="s">
        <v>6974</v>
      </c>
      <c r="J3188" t="s">
        <v>6975</v>
      </c>
      <c r="K3188" t="s">
        <v>6976</v>
      </c>
      <c r="L3188">
        <v>19760414</v>
      </c>
      <c r="M3188" t="s">
        <v>7030</v>
      </c>
      <c r="N3188">
        <v>230010</v>
      </c>
      <c r="Q3188" t="s">
        <v>248</v>
      </c>
      <c r="S3188" t="s">
        <v>249</v>
      </c>
      <c r="T3188" t="s">
        <v>7031</v>
      </c>
      <c r="U3188" t="s">
        <v>227</v>
      </c>
      <c r="V3188" t="s">
        <v>7032</v>
      </c>
      <c r="X3188" t="s">
        <v>228</v>
      </c>
      <c r="Z3188" t="s">
        <v>229</v>
      </c>
    </row>
    <row r="3189" spans="1:33">
      <c r="A3189" t="s">
        <v>7035</v>
      </c>
      <c r="B3189">
        <v>45595129</v>
      </c>
      <c r="C3189" t="s">
        <v>7033</v>
      </c>
      <c r="D3189" t="s">
        <v>7034</v>
      </c>
      <c r="E3189" t="s">
        <v>242</v>
      </c>
      <c r="F3189">
        <v>23</v>
      </c>
      <c r="G3189" t="s">
        <v>227</v>
      </c>
      <c r="H3189">
        <v>16106</v>
      </c>
      <c r="I3189" t="s">
        <v>6974</v>
      </c>
      <c r="J3189" t="s">
        <v>6975</v>
      </c>
      <c r="K3189" t="s">
        <v>6976</v>
      </c>
      <c r="L3189">
        <v>19890624</v>
      </c>
      <c r="M3189" t="s">
        <v>7035</v>
      </c>
      <c r="N3189">
        <v>230010</v>
      </c>
      <c r="Q3189" t="s">
        <v>248</v>
      </c>
      <c r="S3189" t="s">
        <v>249</v>
      </c>
      <c r="T3189" t="s">
        <v>7036</v>
      </c>
      <c r="U3189" t="s">
        <v>227</v>
      </c>
      <c r="V3189" t="s">
        <v>7037</v>
      </c>
      <c r="X3189" t="s">
        <v>228</v>
      </c>
      <c r="Z3189" t="s">
        <v>229</v>
      </c>
      <c r="AB3189" t="s">
        <v>227</v>
      </c>
      <c r="AD3189" t="s">
        <v>227</v>
      </c>
      <c r="AG3189" t="s">
        <v>253</v>
      </c>
    </row>
    <row r="3190" spans="1:33">
      <c r="A3190" t="s">
        <v>7040</v>
      </c>
      <c r="B3190">
        <v>72057627</v>
      </c>
      <c r="C3190" t="s">
        <v>7038</v>
      </c>
      <c r="D3190" t="s">
        <v>7039</v>
      </c>
      <c r="E3190" t="s">
        <v>242</v>
      </c>
      <c r="F3190">
        <v>23</v>
      </c>
      <c r="G3190" t="s">
        <v>227</v>
      </c>
      <c r="H3190">
        <v>16106</v>
      </c>
      <c r="I3190" t="s">
        <v>6974</v>
      </c>
      <c r="J3190" t="s">
        <v>6975</v>
      </c>
      <c r="K3190" t="s">
        <v>6976</v>
      </c>
      <c r="L3190">
        <v>19900314</v>
      </c>
      <c r="M3190" t="s">
        <v>7040</v>
      </c>
      <c r="N3190">
        <v>230010</v>
      </c>
      <c r="Q3190" t="s">
        <v>248</v>
      </c>
      <c r="S3190" t="s">
        <v>249</v>
      </c>
      <c r="T3190" t="s">
        <v>7041</v>
      </c>
      <c r="U3190" t="s">
        <v>227</v>
      </c>
      <c r="V3190" t="s">
        <v>7042</v>
      </c>
      <c r="X3190" t="s">
        <v>228</v>
      </c>
      <c r="Z3190" t="s">
        <v>229</v>
      </c>
      <c r="AC3190" t="s">
        <v>4425</v>
      </c>
      <c r="AG3190" t="s">
        <v>253</v>
      </c>
    </row>
    <row r="3191" spans="1:33">
      <c r="A3191" t="s">
        <v>7048</v>
      </c>
      <c r="B3191">
        <v>72778637</v>
      </c>
      <c r="C3191" t="s">
        <v>7043</v>
      </c>
      <c r="D3191" t="s">
        <v>7044</v>
      </c>
      <c r="E3191" t="s">
        <v>242</v>
      </c>
      <c r="F3191">
        <v>23</v>
      </c>
      <c r="G3191" t="s">
        <v>227</v>
      </c>
      <c r="H3191">
        <v>27738</v>
      </c>
      <c r="I3191" t="s">
        <v>7045</v>
      </c>
      <c r="J3191" t="s">
        <v>7046</v>
      </c>
      <c r="K3191" t="s">
        <v>7047</v>
      </c>
      <c r="L3191">
        <v>19570713</v>
      </c>
      <c r="M3191" t="s">
        <v>7048</v>
      </c>
      <c r="N3191">
        <v>230393</v>
      </c>
      <c r="Q3191" t="s">
        <v>248</v>
      </c>
      <c r="S3191" t="s">
        <v>249</v>
      </c>
      <c r="T3191" t="s">
        <v>7049</v>
      </c>
      <c r="U3191" t="s">
        <v>227</v>
      </c>
      <c r="V3191" t="s">
        <v>7050</v>
      </c>
      <c r="X3191" t="s">
        <v>228</v>
      </c>
      <c r="Y3191" t="s">
        <v>7051</v>
      </c>
      <c r="Z3191" t="s">
        <v>680</v>
      </c>
      <c r="AA3191" t="s">
        <v>7052</v>
      </c>
      <c r="AG3191" t="s">
        <v>253</v>
      </c>
    </row>
    <row r="3192" spans="1:33">
      <c r="A3192" t="s">
        <v>7055</v>
      </c>
      <c r="B3192">
        <v>55182425</v>
      </c>
      <c r="C3192" t="s">
        <v>7053</v>
      </c>
      <c r="D3192" t="s">
        <v>7054</v>
      </c>
      <c r="E3192" t="s">
        <v>242</v>
      </c>
      <c r="F3192">
        <v>23</v>
      </c>
      <c r="G3192" t="s">
        <v>227</v>
      </c>
      <c r="H3192">
        <v>27738</v>
      </c>
      <c r="I3192" t="s">
        <v>7045</v>
      </c>
      <c r="J3192" t="s">
        <v>7046</v>
      </c>
      <c r="K3192" t="s">
        <v>7047</v>
      </c>
      <c r="L3192">
        <v>19581211</v>
      </c>
      <c r="M3192" t="s">
        <v>7055</v>
      </c>
      <c r="N3192">
        <v>230393</v>
      </c>
      <c r="Q3192" t="s">
        <v>248</v>
      </c>
      <c r="S3192" t="s">
        <v>249</v>
      </c>
      <c r="T3192" t="s">
        <v>7056</v>
      </c>
      <c r="U3192" t="s">
        <v>227</v>
      </c>
      <c r="V3192" t="s">
        <v>7057</v>
      </c>
      <c r="X3192" t="s">
        <v>228</v>
      </c>
      <c r="Y3192" t="s">
        <v>7058</v>
      </c>
      <c r="Z3192" t="s">
        <v>680</v>
      </c>
      <c r="AA3192" t="s">
        <v>7059</v>
      </c>
      <c r="AB3192" t="s">
        <v>227</v>
      </c>
      <c r="AD3192" t="s">
        <v>227</v>
      </c>
      <c r="AG3192" t="s">
        <v>253</v>
      </c>
    </row>
    <row r="3193" spans="1:33">
      <c r="A3193" t="s">
        <v>7062</v>
      </c>
      <c r="B3193">
        <v>72761326</v>
      </c>
      <c r="C3193" t="s">
        <v>7060</v>
      </c>
      <c r="D3193" t="s">
        <v>7061</v>
      </c>
      <c r="E3193" t="s">
        <v>262</v>
      </c>
      <c r="F3193">
        <v>23</v>
      </c>
      <c r="G3193" t="s">
        <v>227</v>
      </c>
      <c r="H3193">
        <v>27738</v>
      </c>
      <c r="I3193" t="s">
        <v>7045</v>
      </c>
      <c r="J3193" t="s">
        <v>7046</v>
      </c>
      <c r="K3193" t="s">
        <v>7047</v>
      </c>
      <c r="L3193">
        <v>19720121</v>
      </c>
      <c r="M3193" t="s">
        <v>7062</v>
      </c>
      <c r="N3193">
        <v>230393</v>
      </c>
      <c r="Q3193" t="s">
        <v>248</v>
      </c>
      <c r="S3193" t="s">
        <v>249</v>
      </c>
      <c r="T3193" t="s">
        <v>3628</v>
      </c>
      <c r="U3193" t="s">
        <v>227</v>
      </c>
      <c r="V3193" t="s">
        <v>7063</v>
      </c>
      <c r="X3193" t="s">
        <v>228</v>
      </c>
      <c r="Y3193" t="s">
        <v>7064</v>
      </c>
      <c r="Z3193" t="s">
        <v>680</v>
      </c>
      <c r="AA3193" t="s">
        <v>7065</v>
      </c>
      <c r="AG3193" t="s">
        <v>253</v>
      </c>
    </row>
    <row r="3194" spans="1:33">
      <c r="A3194" t="s">
        <v>7068</v>
      </c>
      <c r="B3194">
        <v>58398033</v>
      </c>
      <c r="C3194" t="s">
        <v>7066</v>
      </c>
      <c r="D3194" t="s">
        <v>7067</v>
      </c>
      <c r="E3194" t="s">
        <v>242</v>
      </c>
      <c r="F3194">
        <v>23</v>
      </c>
      <c r="G3194" t="s">
        <v>227</v>
      </c>
      <c r="H3194">
        <v>27738</v>
      </c>
      <c r="I3194" t="s">
        <v>7045</v>
      </c>
      <c r="J3194" t="s">
        <v>7046</v>
      </c>
      <c r="K3194" t="s">
        <v>7047</v>
      </c>
      <c r="L3194">
        <v>19721015</v>
      </c>
      <c r="M3194" t="s">
        <v>7068</v>
      </c>
      <c r="N3194">
        <v>230393</v>
      </c>
      <c r="Q3194" t="s">
        <v>248</v>
      </c>
      <c r="S3194" t="s">
        <v>249</v>
      </c>
      <c r="T3194" t="s">
        <v>7069</v>
      </c>
      <c r="U3194" t="s">
        <v>227</v>
      </c>
      <c r="V3194" t="s">
        <v>7070</v>
      </c>
      <c r="W3194" t="s">
        <v>7071</v>
      </c>
      <c r="X3194" t="s">
        <v>228</v>
      </c>
      <c r="Y3194" t="s">
        <v>7072</v>
      </c>
      <c r="Z3194" t="s">
        <v>680</v>
      </c>
      <c r="AA3194" t="s">
        <v>7073</v>
      </c>
      <c r="AG3194" t="s">
        <v>253</v>
      </c>
    </row>
    <row r="3195" spans="1:33">
      <c r="A3195" t="s">
        <v>7076</v>
      </c>
      <c r="B3195">
        <v>72771226</v>
      </c>
      <c r="C3195" t="s">
        <v>7074</v>
      </c>
      <c r="D3195" t="s">
        <v>7075</v>
      </c>
      <c r="E3195" t="s">
        <v>242</v>
      </c>
      <c r="F3195">
        <v>23</v>
      </c>
      <c r="G3195" t="s">
        <v>227</v>
      </c>
      <c r="H3195">
        <v>27738</v>
      </c>
      <c r="I3195" t="s">
        <v>7045</v>
      </c>
      <c r="J3195" t="s">
        <v>7046</v>
      </c>
      <c r="K3195" t="s">
        <v>7047</v>
      </c>
      <c r="L3195">
        <v>19640621</v>
      </c>
      <c r="M3195" t="s">
        <v>7076</v>
      </c>
      <c r="N3195">
        <v>230393</v>
      </c>
      <c r="Q3195" t="s">
        <v>248</v>
      </c>
      <c r="S3195" t="s">
        <v>249</v>
      </c>
      <c r="T3195" t="s">
        <v>7077</v>
      </c>
      <c r="U3195" t="s">
        <v>227</v>
      </c>
      <c r="V3195" t="s">
        <v>7078</v>
      </c>
      <c r="W3195" t="s">
        <v>7079</v>
      </c>
      <c r="X3195" t="s">
        <v>228</v>
      </c>
      <c r="Y3195" t="s">
        <v>7080</v>
      </c>
      <c r="Z3195" t="s">
        <v>229</v>
      </c>
      <c r="AA3195" t="s">
        <v>7081</v>
      </c>
      <c r="AG3195" t="s">
        <v>253</v>
      </c>
    </row>
    <row r="3196" spans="1:33">
      <c r="A3196" t="s">
        <v>7084</v>
      </c>
      <c r="B3196">
        <v>57506831</v>
      </c>
      <c r="C3196" t="s">
        <v>7082</v>
      </c>
      <c r="D3196" t="s">
        <v>7083</v>
      </c>
      <c r="E3196" t="s">
        <v>242</v>
      </c>
      <c r="F3196">
        <v>23</v>
      </c>
      <c r="G3196" t="s">
        <v>227</v>
      </c>
      <c r="H3196">
        <v>27738</v>
      </c>
      <c r="I3196" t="s">
        <v>7045</v>
      </c>
      <c r="J3196" t="s">
        <v>7046</v>
      </c>
      <c r="K3196" t="s">
        <v>7047</v>
      </c>
      <c r="L3196">
        <v>19700907</v>
      </c>
      <c r="M3196" t="s">
        <v>7084</v>
      </c>
      <c r="N3196">
        <v>230393</v>
      </c>
      <c r="Q3196" t="s">
        <v>248</v>
      </c>
      <c r="S3196" t="s">
        <v>249</v>
      </c>
      <c r="T3196" t="s">
        <v>7085</v>
      </c>
      <c r="U3196" t="s">
        <v>227</v>
      </c>
      <c r="V3196" t="s">
        <v>7086</v>
      </c>
      <c r="W3196" t="s">
        <v>7087</v>
      </c>
      <c r="X3196" t="s">
        <v>228</v>
      </c>
      <c r="Z3196" t="s">
        <v>229</v>
      </c>
      <c r="AA3196">
        <v>9090235834</v>
      </c>
      <c r="AG3196" t="s">
        <v>253</v>
      </c>
    </row>
    <row r="3197" spans="1:33">
      <c r="A3197" t="s">
        <v>7090</v>
      </c>
      <c r="B3197">
        <v>72778839</v>
      </c>
      <c r="C3197" t="s">
        <v>7088</v>
      </c>
      <c r="D3197" t="s">
        <v>7089</v>
      </c>
      <c r="E3197" t="s">
        <v>242</v>
      </c>
      <c r="F3197">
        <v>23</v>
      </c>
      <c r="G3197" t="s">
        <v>227</v>
      </c>
      <c r="H3197">
        <v>27738</v>
      </c>
      <c r="I3197" t="s">
        <v>7045</v>
      </c>
      <c r="J3197" t="s">
        <v>7046</v>
      </c>
      <c r="K3197" t="s">
        <v>7047</v>
      </c>
      <c r="L3197">
        <v>19651122</v>
      </c>
      <c r="M3197" t="s">
        <v>7090</v>
      </c>
      <c r="N3197">
        <v>230393</v>
      </c>
      <c r="Q3197" t="s">
        <v>248</v>
      </c>
      <c r="S3197" t="s">
        <v>249</v>
      </c>
      <c r="T3197" t="s">
        <v>7091</v>
      </c>
      <c r="U3197" t="s">
        <v>539</v>
      </c>
      <c r="V3197" t="s">
        <v>7092</v>
      </c>
      <c r="W3197" t="s">
        <v>7093</v>
      </c>
      <c r="X3197" t="s">
        <v>228</v>
      </c>
      <c r="Y3197" t="s">
        <v>7094</v>
      </c>
      <c r="Z3197" t="s">
        <v>680</v>
      </c>
      <c r="AG3197" t="s">
        <v>253</v>
      </c>
    </row>
    <row r="3198" spans="1:33">
      <c r="A3198" t="s">
        <v>7097</v>
      </c>
      <c r="B3198">
        <v>55819331</v>
      </c>
      <c r="C3198" t="s">
        <v>7095</v>
      </c>
      <c r="D3198" t="s">
        <v>7096</v>
      </c>
      <c r="E3198" t="s">
        <v>262</v>
      </c>
      <c r="F3198">
        <v>23</v>
      </c>
      <c r="G3198" t="s">
        <v>227</v>
      </c>
      <c r="H3198">
        <v>27738</v>
      </c>
      <c r="I3198" t="s">
        <v>7045</v>
      </c>
      <c r="J3198" t="s">
        <v>7046</v>
      </c>
      <c r="K3198" t="s">
        <v>7047</v>
      </c>
      <c r="L3198">
        <v>19700330</v>
      </c>
      <c r="M3198" t="s">
        <v>7097</v>
      </c>
      <c r="N3198">
        <v>230393</v>
      </c>
      <c r="Q3198" t="s">
        <v>248</v>
      </c>
      <c r="S3198" t="s">
        <v>249</v>
      </c>
      <c r="T3198" t="s">
        <v>1212</v>
      </c>
      <c r="U3198" t="s">
        <v>227</v>
      </c>
      <c r="V3198" t="s">
        <v>7098</v>
      </c>
      <c r="X3198" t="s">
        <v>228</v>
      </c>
      <c r="Z3198" t="s">
        <v>229</v>
      </c>
      <c r="AA3198" t="s">
        <v>7099</v>
      </c>
      <c r="AG3198" t="s">
        <v>253</v>
      </c>
    </row>
    <row r="3199" spans="1:33">
      <c r="A3199" t="s">
        <v>7102</v>
      </c>
      <c r="B3199">
        <v>96688643</v>
      </c>
      <c r="C3199" t="s">
        <v>7100</v>
      </c>
      <c r="D3199" t="s">
        <v>7101</v>
      </c>
      <c r="E3199" t="s">
        <v>262</v>
      </c>
      <c r="F3199">
        <v>23</v>
      </c>
      <c r="G3199" t="s">
        <v>227</v>
      </c>
      <c r="H3199">
        <v>27738</v>
      </c>
      <c r="I3199" t="s">
        <v>7045</v>
      </c>
      <c r="J3199" t="s">
        <v>7046</v>
      </c>
      <c r="K3199" t="s">
        <v>7047</v>
      </c>
      <c r="L3199">
        <v>19820531</v>
      </c>
      <c r="M3199" t="s">
        <v>7102</v>
      </c>
      <c r="N3199">
        <v>230393</v>
      </c>
      <c r="Q3199" t="s">
        <v>248</v>
      </c>
      <c r="S3199" t="s">
        <v>249</v>
      </c>
      <c r="T3199" t="s">
        <v>7103</v>
      </c>
      <c r="U3199" t="s">
        <v>227</v>
      </c>
      <c r="V3199" t="s">
        <v>7104</v>
      </c>
      <c r="W3199" t="s">
        <v>7105</v>
      </c>
      <c r="X3199" t="s">
        <v>228</v>
      </c>
      <c r="Z3199" t="s">
        <v>229</v>
      </c>
      <c r="AA3199" t="s">
        <v>7106</v>
      </c>
      <c r="AG3199" t="s">
        <v>253</v>
      </c>
    </row>
    <row r="3200" spans="1:33">
      <c r="A3200" t="s">
        <v>7109</v>
      </c>
      <c r="B3200">
        <v>55182324</v>
      </c>
      <c r="C3200" t="s">
        <v>7107</v>
      </c>
      <c r="D3200" t="s">
        <v>7108</v>
      </c>
      <c r="E3200" t="s">
        <v>262</v>
      </c>
      <c r="F3200">
        <v>23</v>
      </c>
      <c r="G3200" t="s">
        <v>227</v>
      </c>
      <c r="H3200">
        <v>27738</v>
      </c>
      <c r="I3200" t="s">
        <v>7045</v>
      </c>
      <c r="J3200" t="s">
        <v>7046</v>
      </c>
      <c r="K3200" t="s">
        <v>7047</v>
      </c>
      <c r="L3200">
        <v>19840805</v>
      </c>
      <c r="M3200" t="s">
        <v>7109</v>
      </c>
      <c r="N3200">
        <v>230393</v>
      </c>
      <c r="Q3200" t="s">
        <v>248</v>
      </c>
      <c r="S3200" t="s">
        <v>249</v>
      </c>
      <c r="T3200" t="s">
        <v>7110</v>
      </c>
      <c r="U3200" t="s">
        <v>227</v>
      </c>
      <c r="V3200" t="s">
        <v>7111</v>
      </c>
      <c r="W3200" t="s">
        <v>7112</v>
      </c>
      <c r="X3200" t="s">
        <v>228</v>
      </c>
      <c r="Z3200" t="s">
        <v>229</v>
      </c>
      <c r="AA3200" t="s">
        <v>7113</v>
      </c>
      <c r="AG3200" t="s">
        <v>253</v>
      </c>
    </row>
    <row r="3201" spans="1:33">
      <c r="A3201" t="s">
        <v>7116</v>
      </c>
      <c r="B3201">
        <v>58398740</v>
      </c>
      <c r="C3201" t="s">
        <v>7114</v>
      </c>
      <c r="D3201" t="s">
        <v>7115</v>
      </c>
      <c r="E3201" t="s">
        <v>262</v>
      </c>
      <c r="F3201">
        <v>23</v>
      </c>
      <c r="G3201" t="s">
        <v>227</v>
      </c>
      <c r="H3201">
        <v>27738</v>
      </c>
      <c r="I3201" t="s">
        <v>7045</v>
      </c>
      <c r="J3201" t="s">
        <v>7046</v>
      </c>
      <c r="K3201" t="s">
        <v>7047</v>
      </c>
      <c r="L3201">
        <v>19700613</v>
      </c>
      <c r="M3201" t="s">
        <v>7116</v>
      </c>
      <c r="N3201">
        <v>230393</v>
      </c>
      <c r="Q3201" t="s">
        <v>248</v>
      </c>
      <c r="S3201" t="s">
        <v>249</v>
      </c>
      <c r="T3201" t="s">
        <v>7117</v>
      </c>
      <c r="U3201" t="s">
        <v>227</v>
      </c>
      <c r="V3201" t="s">
        <v>7118</v>
      </c>
      <c r="X3201" t="s">
        <v>228</v>
      </c>
      <c r="Z3201" t="s">
        <v>229</v>
      </c>
      <c r="AA3201" t="s">
        <v>7119</v>
      </c>
      <c r="AG3201" t="s">
        <v>253</v>
      </c>
    </row>
    <row r="3202" spans="1:33">
      <c r="A3202" t="s">
        <v>7122</v>
      </c>
      <c r="B3202">
        <v>96688441</v>
      </c>
      <c r="C3202" t="s">
        <v>7120</v>
      </c>
      <c r="D3202" t="s">
        <v>7121</v>
      </c>
      <c r="E3202" t="s">
        <v>262</v>
      </c>
      <c r="F3202">
        <v>23</v>
      </c>
      <c r="G3202" t="s">
        <v>227</v>
      </c>
      <c r="H3202">
        <v>27738</v>
      </c>
      <c r="I3202" t="s">
        <v>7045</v>
      </c>
      <c r="J3202" t="s">
        <v>7046</v>
      </c>
      <c r="K3202" t="s">
        <v>7047</v>
      </c>
      <c r="L3202">
        <v>19551208</v>
      </c>
      <c r="M3202" t="s">
        <v>7122</v>
      </c>
      <c r="N3202">
        <v>230393</v>
      </c>
      <c r="Q3202" t="s">
        <v>248</v>
      </c>
      <c r="S3202" t="s">
        <v>249</v>
      </c>
      <c r="T3202" t="s">
        <v>1212</v>
      </c>
      <c r="U3202" t="s">
        <v>227</v>
      </c>
      <c r="V3202" t="s">
        <v>7123</v>
      </c>
      <c r="W3202" t="s">
        <v>7124</v>
      </c>
      <c r="X3202" t="s">
        <v>228</v>
      </c>
      <c r="Z3202" t="s">
        <v>229</v>
      </c>
      <c r="AA3202" t="s">
        <v>7125</v>
      </c>
      <c r="AB3202" t="s">
        <v>227</v>
      </c>
      <c r="AD3202" t="s">
        <v>227</v>
      </c>
      <c r="AG3202" t="s">
        <v>253</v>
      </c>
    </row>
    <row r="3203" spans="1:33">
      <c r="A3203" t="s">
        <v>7128</v>
      </c>
      <c r="B3203">
        <v>72767736</v>
      </c>
      <c r="C3203" t="s">
        <v>7126</v>
      </c>
      <c r="D3203" t="s">
        <v>7127</v>
      </c>
      <c r="E3203" t="s">
        <v>242</v>
      </c>
      <c r="F3203">
        <v>23</v>
      </c>
      <c r="G3203" t="s">
        <v>227</v>
      </c>
      <c r="H3203">
        <v>27738</v>
      </c>
      <c r="I3203" t="s">
        <v>7045</v>
      </c>
      <c r="J3203" t="s">
        <v>7046</v>
      </c>
      <c r="K3203" t="s">
        <v>7047</v>
      </c>
      <c r="L3203">
        <v>19810828</v>
      </c>
      <c r="M3203" t="s">
        <v>7128</v>
      </c>
      <c r="N3203">
        <v>230393</v>
      </c>
      <c r="Q3203" t="s">
        <v>248</v>
      </c>
      <c r="S3203" t="s">
        <v>249</v>
      </c>
      <c r="T3203" t="s">
        <v>7129</v>
      </c>
      <c r="U3203" t="s">
        <v>227</v>
      </c>
      <c r="V3203" t="s">
        <v>7130</v>
      </c>
      <c r="X3203" t="s">
        <v>228</v>
      </c>
      <c r="Z3203" t="s">
        <v>229</v>
      </c>
      <c r="AA3203" t="s">
        <v>7131</v>
      </c>
      <c r="AG3203" t="s">
        <v>253</v>
      </c>
    </row>
    <row r="3204" spans="1:33">
      <c r="A3204" t="s">
        <v>7134</v>
      </c>
      <c r="B3204">
        <v>58397335</v>
      </c>
      <c r="C3204" t="s">
        <v>7132</v>
      </c>
      <c r="D3204" t="s">
        <v>7133</v>
      </c>
      <c r="E3204" t="s">
        <v>262</v>
      </c>
      <c r="F3204">
        <v>23</v>
      </c>
      <c r="G3204" t="s">
        <v>227</v>
      </c>
      <c r="H3204">
        <v>27738</v>
      </c>
      <c r="I3204" t="s">
        <v>7045</v>
      </c>
      <c r="J3204" t="s">
        <v>7046</v>
      </c>
      <c r="K3204" t="s">
        <v>7047</v>
      </c>
      <c r="L3204">
        <v>19790426</v>
      </c>
      <c r="M3204" t="s">
        <v>7134</v>
      </c>
      <c r="N3204">
        <v>230393</v>
      </c>
      <c r="Q3204" t="s">
        <v>248</v>
      </c>
      <c r="S3204" t="s">
        <v>249</v>
      </c>
      <c r="T3204" t="s">
        <v>3544</v>
      </c>
      <c r="U3204" t="s">
        <v>227</v>
      </c>
      <c r="V3204" t="s">
        <v>7135</v>
      </c>
      <c r="W3204" t="s">
        <v>7136</v>
      </c>
      <c r="X3204" t="s">
        <v>228</v>
      </c>
      <c r="Y3204" t="s">
        <v>7137</v>
      </c>
      <c r="Z3204" t="s">
        <v>680</v>
      </c>
      <c r="AA3204">
        <v>9087394689</v>
      </c>
      <c r="AG3204" t="s">
        <v>253</v>
      </c>
    </row>
    <row r="3205" spans="1:33">
      <c r="A3205" t="s">
        <v>7140</v>
      </c>
      <c r="B3205">
        <v>96688542</v>
      </c>
      <c r="C3205" t="s">
        <v>7138</v>
      </c>
      <c r="D3205" t="s">
        <v>7139</v>
      </c>
      <c r="E3205" t="s">
        <v>262</v>
      </c>
      <c r="F3205">
        <v>23</v>
      </c>
      <c r="G3205" t="s">
        <v>227</v>
      </c>
      <c r="H3205">
        <v>27738</v>
      </c>
      <c r="I3205" t="s">
        <v>7045</v>
      </c>
      <c r="J3205" t="s">
        <v>7046</v>
      </c>
      <c r="K3205" t="s">
        <v>7047</v>
      </c>
      <c r="L3205">
        <v>19580215</v>
      </c>
      <c r="M3205" t="s">
        <v>7140</v>
      </c>
      <c r="N3205">
        <v>230393</v>
      </c>
      <c r="Q3205" t="s">
        <v>248</v>
      </c>
      <c r="S3205" t="s">
        <v>249</v>
      </c>
      <c r="T3205" t="s">
        <v>1212</v>
      </c>
      <c r="U3205" t="s">
        <v>227</v>
      </c>
      <c r="V3205" t="s">
        <v>7141</v>
      </c>
      <c r="W3205" t="s">
        <v>7142</v>
      </c>
      <c r="X3205" t="s">
        <v>228</v>
      </c>
      <c r="Z3205" t="s">
        <v>229</v>
      </c>
      <c r="AA3205" t="s">
        <v>7143</v>
      </c>
      <c r="AG3205" t="s">
        <v>253</v>
      </c>
    </row>
    <row r="3206" spans="1:33">
      <c r="A3206" t="s">
        <v>7146</v>
      </c>
      <c r="B3206">
        <v>72761225</v>
      </c>
      <c r="C3206" t="s">
        <v>7144</v>
      </c>
      <c r="D3206" t="s">
        <v>7145</v>
      </c>
      <c r="E3206" t="s">
        <v>262</v>
      </c>
      <c r="F3206">
        <v>23</v>
      </c>
      <c r="G3206" t="s">
        <v>227</v>
      </c>
      <c r="H3206">
        <v>27738</v>
      </c>
      <c r="I3206" t="s">
        <v>7045</v>
      </c>
      <c r="J3206" t="s">
        <v>7046</v>
      </c>
      <c r="K3206" t="s">
        <v>7047</v>
      </c>
      <c r="L3206">
        <v>19711023</v>
      </c>
      <c r="M3206" t="s">
        <v>7146</v>
      </c>
      <c r="N3206">
        <v>230393</v>
      </c>
      <c r="Q3206" t="s">
        <v>248</v>
      </c>
      <c r="S3206" t="s">
        <v>249</v>
      </c>
      <c r="T3206" t="s">
        <v>7147</v>
      </c>
      <c r="U3206" t="s">
        <v>227</v>
      </c>
      <c r="V3206" t="s">
        <v>7148</v>
      </c>
      <c r="W3206" t="s">
        <v>7149</v>
      </c>
      <c r="X3206" t="s">
        <v>228</v>
      </c>
      <c r="Y3206" t="s">
        <v>7150</v>
      </c>
      <c r="Z3206" t="s">
        <v>680</v>
      </c>
      <c r="AA3206" t="s">
        <v>7151</v>
      </c>
      <c r="AG3206" t="s">
        <v>253</v>
      </c>
    </row>
    <row r="3207" spans="1:33">
      <c r="A3207" t="s">
        <v>7154</v>
      </c>
      <c r="B3207">
        <v>58396940</v>
      </c>
      <c r="C3207" t="s">
        <v>7152</v>
      </c>
      <c r="D3207" t="s">
        <v>7153</v>
      </c>
      <c r="E3207" t="s">
        <v>262</v>
      </c>
      <c r="F3207">
        <v>23</v>
      </c>
      <c r="G3207" t="s">
        <v>227</v>
      </c>
      <c r="H3207">
        <v>27738</v>
      </c>
      <c r="I3207" t="s">
        <v>7045</v>
      </c>
      <c r="J3207" t="s">
        <v>7046</v>
      </c>
      <c r="K3207" t="s">
        <v>7047</v>
      </c>
      <c r="L3207">
        <v>19740513</v>
      </c>
      <c r="M3207" t="s">
        <v>7154</v>
      </c>
      <c r="N3207">
        <v>230393</v>
      </c>
      <c r="Q3207" t="s">
        <v>248</v>
      </c>
      <c r="S3207" t="s">
        <v>249</v>
      </c>
      <c r="T3207" t="s">
        <v>871</v>
      </c>
      <c r="U3207" t="s">
        <v>227</v>
      </c>
      <c r="V3207" t="s">
        <v>7155</v>
      </c>
      <c r="W3207" t="s">
        <v>7156</v>
      </c>
      <c r="X3207" t="s">
        <v>228</v>
      </c>
      <c r="Z3207" t="s">
        <v>229</v>
      </c>
      <c r="AA3207" t="s">
        <v>7157</v>
      </c>
      <c r="AG3207" t="s">
        <v>253</v>
      </c>
    </row>
    <row r="3208" spans="1:33">
      <c r="A3208" t="s">
        <v>7160</v>
      </c>
      <c r="B3208">
        <v>19666230</v>
      </c>
      <c r="C3208" t="s">
        <v>7158</v>
      </c>
      <c r="D3208" t="s">
        <v>7159</v>
      </c>
      <c r="E3208" t="s">
        <v>242</v>
      </c>
      <c r="F3208">
        <v>23</v>
      </c>
      <c r="G3208" t="s">
        <v>227</v>
      </c>
      <c r="H3208">
        <v>27738</v>
      </c>
      <c r="I3208" t="s">
        <v>7045</v>
      </c>
      <c r="J3208" t="s">
        <v>7046</v>
      </c>
      <c r="K3208" t="s">
        <v>7047</v>
      </c>
      <c r="L3208">
        <v>19740810</v>
      </c>
      <c r="M3208" t="s">
        <v>7160</v>
      </c>
      <c r="N3208">
        <v>230393</v>
      </c>
      <c r="Q3208" t="s">
        <v>248</v>
      </c>
      <c r="S3208" t="s">
        <v>249</v>
      </c>
      <c r="T3208" t="s">
        <v>7161</v>
      </c>
      <c r="U3208" t="s">
        <v>227</v>
      </c>
      <c r="V3208" t="s">
        <v>7162</v>
      </c>
      <c r="W3208" t="s">
        <v>7163</v>
      </c>
      <c r="X3208" t="s">
        <v>228</v>
      </c>
      <c r="Y3208" t="s">
        <v>7164</v>
      </c>
      <c r="Z3208" t="s">
        <v>680</v>
      </c>
      <c r="AA3208" t="s">
        <v>7165</v>
      </c>
      <c r="AG3208" t="s">
        <v>253</v>
      </c>
    </row>
    <row r="3209" spans="1:33">
      <c r="A3209" t="s">
        <v>7170</v>
      </c>
      <c r="B3209">
        <v>73682026</v>
      </c>
      <c r="C3209" t="s">
        <v>7166</v>
      </c>
      <c r="D3209" t="s">
        <v>7167</v>
      </c>
      <c r="E3209" t="s">
        <v>262</v>
      </c>
      <c r="F3209">
        <v>23</v>
      </c>
      <c r="G3209" t="s">
        <v>227</v>
      </c>
      <c r="H3209">
        <v>27909</v>
      </c>
      <c r="I3209" t="s">
        <v>7168</v>
      </c>
      <c r="J3209" t="s">
        <v>7169</v>
      </c>
      <c r="K3209" t="s">
        <v>7168</v>
      </c>
      <c r="L3209">
        <v>19700112</v>
      </c>
      <c r="M3209" t="s">
        <v>7170</v>
      </c>
      <c r="N3209">
        <v>230398</v>
      </c>
      <c r="Q3209" t="s">
        <v>248</v>
      </c>
      <c r="S3209" t="s">
        <v>249</v>
      </c>
      <c r="T3209" t="s">
        <v>596</v>
      </c>
      <c r="U3209" t="s">
        <v>227</v>
      </c>
      <c r="V3209" t="s">
        <v>7171</v>
      </c>
      <c r="W3209" t="s">
        <v>7172</v>
      </c>
      <c r="X3209" t="s">
        <v>228</v>
      </c>
      <c r="Z3209" t="s">
        <v>229</v>
      </c>
      <c r="AG3209" t="s">
        <v>253</v>
      </c>
    </row>
    <row r="3210" spans="1:33">
      <c r="A3210" t="s">
        <v>7175</v>
      </c>
      <c r="B3210">
        <v>97691638</v>
      </c>
      <c r="C3210" t="s">
        <v>7173</v>
      </c>
      <c r="D3210" t="s">
        <v>7174</v>
      </c>
      <c r="E3210" t="s">
        <v>262</v>
      </c>
      <c r="F3210">
        <v>23</v>
      </c>
      <c r="G3210" t="s">
        <v>227</v>
      </c>
      <c r="H3210">
        <v>27909</v>
      </c>
      <c r="I3210" t="s">
        <v>7168</v>
      </c>
      <c r="J3210" t="s">
        <v>7169</v>
      </c>
      <c r="K3210" t="s">
        <v>7168</v>
      </c>
      <c r="L3210">
        <v>19631002</v>
      </c>
      <c r="M3210" t="s">
        <v>7175</v>
      </c>
      <c r="N3210">
        <v>230398</v>
      </c>
      <c r="Q3210" t="s">
        <v>248</v>
      </c>
      <c r="S3210" t="s">
        <v>249</v>
      </c>
      <c r="T3210" t="s">
        <v>596</v>
      </c>
      <c r="U3210" t="s">
        <v>227</v>
      </c>
      <c r="V3210" t="s">
        <v>7176</v>
      </c>
      <c r="W3210" t="s">
        <v>7177</v>
      </c>
      <c r="X3210" t="s">
        <v>228</v>
      </c>
      <c r="Y3210" t="s">
        <v>7178</v>
      </c>
      <c r="Z3210" t="s">
        <v>680</v>
      </c>
      <c r="AG3210" t="s">
        <v>253</v>
      </c>
    </row>
    <row r="3211" spans="1:33">
      <c r="A3211" t="s">
        <v>7181</v>
      </c>
      <c r="B3211">
        <v>97692538</v>
      </c>
      <c r="C3211" t="s">
        <v>7179</v>
      </c>
      <c r="D3211" t="s">
        <v>7180</v>
      </c>
      <c r="E3211" t="s">
        <v>262</v>
      </c>
      <c r="F3211">
        <v>23</v>
      </c>
      <c r="G3211" t="s">
        <v>227</v>
      </c>
      <c r="H3211">
        <v>27909</v>
      </c>
      <c r="I3211" t="s">
        <v>7168</v>
      </c>
      <c r="J3211" t="s">
        <v>7169</v>
      </c>
      <c r="K3211" t="s">
        <v>7168</v>
      </c>
      <c r="L3211">
        <v>19730123</v>
      </c>
      <c r="M3211" t="s">
        <v>7181</v>
      </c>
      <c r="N3211">
        <v>230398</v>
      </c>
      <c r="Q3211" t="s">
        <v>248</v>
      </c>
      <c r="S3211" t="s">
        <v>249</v>
      </c>
      <c r="T3211" t="s">
        <v>596</v>
      </c>
      <c r="U3211" t="s">
        <v>227</v>
      </c>
      <c r="V3211" t="s">
        <v>7176</v>
      </c>
      <c r="W3211" t="s">
        <v>7177</v>
      </c>
      <c r="X3211" t="s">
        <v>228</v>
      </c>
      <c r="Y3211" t="s">
        <v>7178</v>
      </c>
      <c r="Z3211" t="s">
        <v>680</v>
      </c>
      <c r="AG3211" t="s">
        <v>253</v>
      </c>
    </row>
    <row r="3212" spans="1:33">
      <c r="A3212" t="s">
        <v>7184</v>
      </c>
      <c r="B3212">
        <v>97692235</v>
      </c>
      <c r="C3212" t="s">
        <v>7182</v>
      </c>
      <c r="D3212" t="s">
        <v>7183</v>
      </c>
      <c r="E3212" t="s">
        <v>242</v>
      </c>
      <c r="F3212">
        <v>23</v>
      </c>
      <c r="G3212" t="s">
        <v>227</v>
      </c>
      <c r="H3212">
        <v>27909</v>
      </c>
      <c r="I3212" t="s">
        <v>7168</v>
      </c>
      <c r="J3212" t="s">
        <v>7169</v>
      </c>
      <c r="K3212" t="s">
        <v>7168</v>
      </c>
      <c r="L3212">
        <v>19671121</v>
      </c>
      <c r="M3212" t="s">
        <v>7184</v>
      </c>
      <c r="N3212">
        <v>230398</v>
      </c>
      <c r="Q3212" t="s">
        <v>248</v>
      </c>
      <c r="S3212" t="s">
        <v>249</v>
      </c>
      <c r="T3212" t="s">
        <v>596</v>
      </c>
      <c r="U3212" t="s">
        <v>227</v>
      </c>
      <c r="V3212" t="s">
        <v>7176</v>
      </c>
      <c r="W3212" t="s">
        <v>7177</v>
      </c>
      <c r="X3212" t="s">
        <v>228</v>
      </c>
      <c r="Y3212" t="s">
        <v>7178</v>
      </c>
      <c r="Z3212" t="s">
        <v>680</v>
      </c>
      <c r="AG3212" t="s">
        <v>253</v>
      </c>
    </row>
    <row r="3213" spans="1:33">
      <c r="A3213" t="s">
        <v>7187</v>
      </c>
      <c r="B3213">
        <v>97690738</v>
      </c>
      <c r="C3213" t="s">
        <v>7185</v>
      </c>
      <c r="D3213" t="s">
        <v>7186</v>
      </c>
      <c r="E3213" t="s">
        <v>262</v>
      </c>
      <c r="F3213">
        <v>23</v>
      </c>
      <c r="G3213" t="s">
        <v>227</v>
      </c>
      <c r="H3213">
        <v>27909</v>
      </c>
      <c r="I3213" t="s">
        <v>7168</v>
      </c>
      <c r="J3213" t="s">
        <v>7169</v>
      </c>
      <c r="K3213" t="s">
        <v>7168</v>
      </c>
      <c r="L3213">
        <v>19830410</v>
      </c>
      <c r="M3213" t="s">
        <v>7187</v>
      </c>
      <c r="N3213">
        <v>230398</v>
      </c>
      <c r="Q3213" t="s">
        <v>248</v>
      </c>
      <c r="S3213" t="s">
        <v>249</v>
      </c>
      <c r="T3213" t="s">
        <v>596</v>
      </c>
      <c r="U3213" t="s">
        <v>227</v>
      </c>
      <c r="V3213" t="s">
        <v>7176</v>
      </c>
      <c r="W3213" t="s">
        <v>7177</v>
      </c>
      <c r="X3213" t="s">
        <v>228</v>
      </c>
      <c r="Y3213" t="s">
        <v>7178</v>
      </c>
      <c r="Z3213" t="s">
        <v>680</v>
      </c>
      <c r="AG3213" t="s">
        <v>253</v>
      </c>
    </row>
    <row r="3214" spans="1:33">
      <c r="A3214" t="s">
        <v>7190</v>
      </c>
      <c r="B3214">
        <v>97690435</v>
      </c>
      <c r="C3214" t="s">
        <v>7188</v>
      </c>
      <c r="D3214" t="s">
        <v>7189</v>
      </c>
      <c r="E3214" t="s">
        <v>262</v>
      </c>
      <c r="F3214">
        <v>23</v>
      </c>
      <c r="G3214" t="s">
        <v>227</v>
      </c>
      <c r="H3214">
        <v>27909</v>
      </c>
      <c r="I3214" t="s">
        <v>7168</v>
      </c>
      <c r="J3214" t="s">
        <v>7169</v>
      </c>
      <c r="K3214" t="s">
        <v>7168</v>
      </c>
      <c r="L3214">
        <v>19800611</v>
      </c>
      <c r="M3214" t="s">
        <v>7190</v>
      </c>
      <c r="N3214">
        <v>230398</v>
      </c>
      <c r="Q3214" t="s">
        <v>248</v>
      </c>
      <c r="S3214" t="s">
        <v>249</v>
      </c>
      <c r="T3214" t="s">
        <v>596</v>
      </c>
      <c r="U3214" t="s">
        <v>227</v>
      </c>
      <c r="V3214" t="s">
        <v>7176</v>
      </c>
      <c r="W3214" t="s">
        <v>7177</v>
      </c>
      <c r="X3214" t="s">
        <v>228</v>
      </c>
      <c r="Y3214" t="s">
        <v>7178</v>
      </c>
      <c r="Z3214" t="s">
        <v>680</v>
      </c>
      <c r="AG3214" t="s">
        <v>253</v>
      </c>
    </row>
    <row r="3215" spans="1:33">
      <c r="A3215" t="s">
        <v>7193</v>
      </c>
      <c r="B3215">
        <v>97690536</v>
      </c>
      <c r="C3215" t="s">
        <v>7191</v>
      </c>
      <c r="D3215" t="s">
        <v>7192</v>
      </c>
      <c r="E3215" t="s">
        <v>242</v>
      </c>
      <c r="F3215">
        <v>23</v>
      </c>
      <c r="G3215" t="s">
        <v>227</v>
      </c>
      <c r="H3215">
        <v>27909</v>
      </c>
      <c r="I3215" t="s">
        <v>7168</v>
      </c>
      <c r="J3215" t="s">
        <v>7169</v>
      </c>
      <c r="K3215" t="s">
        <v>7168</v>
      </c>
      <c r="L3215">
        <v>19800402</v>
      </c>
      <c r="M3215" t="s">
        <v>7193</v>
      </c>
      <c r="N3215">
        <v>230398</v>
      </c>
      <c r="Q3215" t="s">
        <v>248</v>
      </c>
      <c r="S3215" t="s">
        <v>249</v>
      </c>
      <c r="T3215" t="s">
        <v>596</v>
      </c>
      <c r="U3215" t="s">
        <v>227</v>
      </c>
      <c r="V3215" t="s">
        <v>7176</v>
      </c>
      <c r="W3215" t="s">
        <v>7177</v>
      </c>
      <c r="X3215" t="s">
        <v>228</v>
      </c>
      <c r="Y3215" t="s">
        <v>7178</v>
      </c>
      <c r="Z3215" t="s">
        <v>680</v>
      </c>
      <c r="AG3215" t="s">
        <v>253</v>
      </c>
    </row>
    <row r="3216" spans="1:33">
      <c r="A3216" t="s">
        <v>7196</v>
      </c>
      <c r="B3216">
        <v>73682127</v>
      </c>
      <c r="C3216" t="s">
        <v>7194</v>
      </c>
      <c r="D3216" t="s">
        <v>7195</v>
      </c>
      <c r="E3216" t="s">
        <v>242</v>
      </c>
      <c r="F3216">
        <v>23</v>
      </c>
      <c r="G3216" t="s">
        <v>227</v>
      </c>
      <c r="H3216">
        <v>27909</v>
      </c>
      <c r="I3216" t="s">
        <v>7168</v>
      </c>
      <c r="J3216" t="s">
        <v>7169</v>
      </c>
      <c r="K3216" t="s">
        <v>7168</v>
      </c>
      <c r="L3216">
        <v>19680417</v>
      </c>
      <c r="M3216" t="s">
        <v>7196</v>
      </c>
      <c r="N3216">
        <v>230398</v>
      </c>
      <c r="Q3216" t="s">
        <v>248</v>
      </c>
      <c r="S3216" t="s">
        <v>249</v>
      </c>
      <c r="T3216" t="s">
        <v>596</v>
      </c>
      <c r="U3216" t="s">
        <v>227</v>
      </c>
      <c r="V3216" t="s">
        <v>7171</v>
      </c>
      <c r="W3216" t="s">
        <v>7172</v>
      </c>
      <c r="X3216" t="s">
        <v>228</v>
      </c>
      <c r="Z3216" t="s">
        <v>229</v>
      </c>
      <c r="AG3216" t="s">
        <v>253</v>
      </c>
    </row>
    <row r="3217" spans="1:33">
      <c r="A3217" t="s">
        <v>7199</v>
      </c>
      <c r="B3217">
        <v>97692639</v>
      </c>
      <c r="C3217" t="s">
        <v>7197</v>
      </c>
      <c r="D3217" t="s">
        <v>7198</v>
      </c>
      <c r="E3217" t="s">
        <v>262</v>
      </c>
      <c r="F3217">
        <v>23</v>
      </c>
      <c r="G3217" t="s">
        <v>227</v>
      </c>
      <c r="H3217">
        <v>27909</v>
      </c>
      <c r="I3217" t="s">
        <v>7168</v>
      </c>
      <c r="J3217" t="s">
        <v>7169</v>
      </c>
      <c r="K3217" t="s">
        <v>7168</v>
      </c>
      <c r="L3217">
        <v>19720831</v>
      </c>
      <c r="M3217" t="s">
        <v>7199</v>
      </c>
      <c r="N3217">
        <v>230398</v>
      </c>
      <c r="Q3217" t="s">
        <v>248</v>
      </c>
      <c r="S3217" t="s">
        <v>249</v>
      </c>
      <c r="T3217" t="s">
        <v>596</v>
      </c>
      <c r="U3217" t="s">
        <v>227</v>
      </c>
      <c r="V3217" t="s">
        <v>7176</v>
      </c>
      <c r="W3217" t="s">
        <v>7177</v>
      </c>
      <c r="X3217" t="s">
        <v>228</v>
      </c>
      <c r="Y3217" t="s">
        <v>7178</v>
      </c>
      <c r="Z3217" t="s">
        <v>680</v>
      </c>
      <c r="AG3217" t="s">
        <v>253</v>
      </c>
    </row>
    <row r="3218" spans="1:33">
      <c r="A3218" t="s">
        <v>7202</v>
      </c>
      <c r="B3218">
        <v>97690132</v>
      </c>
      <c r="C3218" t="s">
        <v>7200</v>
      </c>
      <c r="D3218" t="s">
        <v>7201</v>
      </c>
      <c r="E3218" t="s">
        <v>262</v>
      </c>
      <c r="F3218">
        <v>23</v>
      </c>
      <c r="G3218" t="s">
        <v>227</v>
      </c>
      <c r="H3218">
        <v>27909</v>
      </c>
      <c r="I3218" t="s">
        <v>7168</v>
      </c>
      <c r="J3218" t="s">
        <v>7169</v>
      </c>
      <c r="K3218" t="s">
        <v>7168</v>
      </c>
      <c r="L3218">
        <v>19580223</v>
      </c>
      <c r="M3218" t="s">
        <v>7202</v>
      </c>
      <c r="N3218">
        <v>230398</v>
      </c>
      <c r="Q3218" t="s">
        <v>248</v>
      </c>
      <c r="S3218" t="s">
        <v>249</v>
      </c>
      <c r="T3218" t="s">
        <v>596</v>
      </c>
      <c r="U3218" t="s">
        <v>227</v>
      </c>
      <c r="V3218" t="s">
        <v>7176</v>
      </c>
      <c r="W3218" t="s">
        <v>7177</v>
      </c>
      <c r="X3218" t="s">
        <v>228</v>
      </c>
      <c r="Y3218" t="s">
        <v>7178</v>
      </c>
      <c r="Z3218" t="s">
        <v>680</v>
      </c>
      <c r="AG3218" t="s">
        <v>253</v>
      </c>
    </row>
    <row r="3219" spans="1:33">
      <c r="A3219" t="s">
        <v>7205</v>
      </c>
      <c r="B3219">
        <v>46284933</v>
      </c>
      <c r="C3219" t="s">
        <v>7203</v>
      </c>
      <c r="D3219" t="s">
        <v>7204</v>
      </c>
      <c r="E3219" t="s">
        <v>242</v>
      </c>
      <c r="F3219">
        <v>23</v>
      </c>
      <c r="G3219" t="s">
        <v>227</v>
      </c>
      <c r="H3219">
        <v>27909</v>
      </c>
      <c r="I3219" t="s">
        <v>7168</v>
      </c>
      <c r="J3219" t="s">
        <v>7169</v>
      </c>
      <c r="K3219" t="s">
        <v>7168</v>
      </c>
      <c r="L3219">
        <v>19650821</v>
      </c>
      <c r="M3219" t="s">
        <v>7205</v>
      </c>
      <c r="N3219">
        <v>230398</v>
      </c>
      <c r="Q3219" t="s">
        <v>248</v>
      </c>
      <c r="S3219" t="s">
        <v>249</v>
      </c>
      <c r="T3219" t="s">
        <v>596</v>
      </c>
      <c r="U3219" t="s">
        <v>227</v>
      </c>
      <c r="V3219" t="s">
        <v>7206</v>
      </c>
      <c r="X3219" t="s">
        <v>228</v>
      </c>
      <c r="Z3219" t="s">
        <v>229</v>
      </c>
      <c r="AG3219" t="s">
        <v>253</v>
      </c>
    </row>
    <row r="3220" spans="1:33">
      <c r="A3220" t="s">
        <v>7209</v>
      </c>
      <c r="B3220">
        <v>97690233</v>
      </c>
      <c r="C3220" t="s">
        <v>7207</v>
      </c>
      <c r="D3220" t="s">
        <v>7208</v>
      </c>
      <c r="E3220" t="s">
        <v>262</v>
      </c>
      <c r="F3220">
        <v>23</v>
      </c>
      <c r="G3220" t="s">
        <v>227</v>
      </c>
      <c r="H3220">
        <v>27909</v>
      </c>
      <c r="I3220" t="s">
        <v>7168</v>
      </c>
      <c r="J3220" t="s">
        <v>7169</v>
      </c>
      <c r="K3220" t="s">
        <v>7168</v>
      </c>
      <c r="L3220">
        <v>19741218</v>
      </c>
      <c r="M3220" t="s">
        <v>7209</v>
      </c>
      <c r="N3220">
        <v>230398</v>
      </c>
      <c r="Q3220" t="s">
        <v>248</v>
      </c>
      <c r="S3220" t="s">
        <v>249</v>
      </c>
      <c r="T3220" t="s">
        <v>596</v>
      </c>
      <c r="U3220" t="s">
        <v>227</v>
      </c>
      <c r="V3220" t="s">
        <v>7176</v>
      </c>
      <c r="W3220" t="s">
        <v>7177</v>
      </c>
      <c r="X3220" t="s">
        <v>228</v>
      </c>
      <c r="Y3220" t="s">
        <v>7178</v>
      </c>
      <c r="Z3220" t="s">
        <v>229</v>
      </c>
      <c r="AG3220" t="s">
        <v>253</v>
      </c>
    </row>
    <row r="3221" spans="1:33">
      <c r="A3221" t="s">
        <v>7212</v>
      </c>
      <c r="B3221">
        <v>97691335</v>
      </c>
      <c r="C3221" t="s">
        <v>7210</v>
      </c>
      <c r="D3221" t="s">
        <v>7211</v>
      </c>
      <c r="E3221" t="s">
        <v>242</v>
      </c>
      <c r="F3221">
        <v>23</v>
      </c>
      <c r="G3221" t="s">
        <v>227</v>
      </c>
      <c r="H3221">
        <v>27909</v>
      </c>
      <c r="I3221" t="s">
        <v>7168</v>
      </c>
      <c r="J3221" t="s">
        <v>7169</v>
      </c>
      <c r="K3221" t="s">
        <v>7168</v>
      </c>
      <c r="L3221">
        <v>19821017</v>
      </c>
      <c r="M3221" t="s">
        <v>7212</v>
      </c>
      <c r="N3221">
        <v>230398</v>
      </c>
      <c r="Q3221" t="s">
        <v>248</v>
      </c>
      <c r="S3221" t="s">
        <v>249</v>
      </c>
      <c r="T3221" t="s">
        <v>596</v>
      </c>
      <c r="U3221" t="s">
        <v>227</v>
      </c>
      <c r="V3221" t="s">
        <v>7176</v>
      </c>
      <c r="W3221" t="s">
        <v>7177</v>
      </c>
      <c r="X3221" t="s">
        <v>228</v>
      </c>
      <c r="Y3221" t="s">
        <v>7178</v>
      </c>
      <c r="Z3221" t="s">
        <v>229</v>
      </c>
      <c r="AG3221" t="s">
        <v>253</v>
      </c>
    </row>
    <row r="3222" spans="1:33">
      <c r="A3222" t="s">
        <v>7215</v>
      </c>
      <c r="B3222">
        <v>97690839</v>
      </c>
      <c r="C3222" t="s">
        <v>7213</v>
      </c>
      <c r="D3222" t="s">
        <v>7214</v>
      </c>
      <c r="E3222" t="s">
        <v>262</v>
      </c>
      <c r="F3222">
        <v>23</v>
      </c>
      <c r="G3222" t="s">
        <v>227</v>
      </c>
      <c r="H3222">
        <v>27909</v>
      </c>
      <c r="I3222" t="s">
        <v>7168</v>
      </c>
      <c r="J3222" t="s">
        <v>7169</v>
      </c>
      <c r="K3222" t="s">
        <v>7168</v>
      </c>
      <c r="L3222">
        <v>19830112</v>
      </c>
      <c r="M3222" t="s">
        <v>7215</v>
      </c>
      <c r="N3222">
        <v>230398</v>
      </c>
      <c r="Q3222" t="s">
        <v>248</v>
      </c>
      <c r="S3222" t="s">
        <v>249</v>
      </c>
      <c r="T3222" t="s">
        <v>596</v>
      </c>
      <c r="U3222" t="s">
        <v>227</v>
      </c>
      <c r="V3222" t="s">
        <v>7176</v>
      </c>
      <c r="W3222" t="s">
        <v>7177</v>
      </c>
      <c r="X3222" t="s">
        <v>228</v>
      </c>
      <c r="Y3222" t="s">
        <v>7178</v>
      </c>
      <c r="Z3222" t="s">
        <v>680</v>
      </c>
      <c r="AG3222" t="s">
        <v>253</v>
      </c>
    </row>
    <row r="3223" spans="1:33">
      <c r="A3223" t="s">
        <v>7218</v>
      </c>
      <c r="B3223">
        <v>59375837</v>
      </c>
      <c r="C3223" t="s">
        <v>7216</v>
      </c>
      <c r="D3223" t="s">
        <v>7217</v>
      </c>
      <c r="E3223" t="s">
        <v>262</v>
      </c>
      <c r="F3223">
        <v>23</v>
      </c>
      <c r="G3223" t="s">
        <v>227</v>
      </c>
      <c r="H3223">
        <v>27909</v>
      </c>
      <c r="I3223" t="s">
        <v>7168</v>
      </c>
      <c r="J3223" t="s">
        <v>7169</v>
      </c>
      <c r="K3223" t="s">
        <v>7168</v>
      </c>
      <c r="L3223">
        <v>19761027</v>
      </c>
      <c r="M3223" t="s">
        <v>7218</v>
      </c>
      <c r="N3223">
        <v>230398</v>
      </c>
      <c r="Q3223" t="s">
        <v>248</v>
      </c>
      <c r="S3223" t="s">
        <v>249</v>
      </c>
      <c r="T3223" t="s">
        <v>596</v>
      </c>
      <c r="U3223" t="s">
        <v>227</v>
      </c>
      <c r="V3223" t="s">
        <v>7206</v>
      </c>
      <c r="X3223" t="s">
        <v>228</v>
      </c>
      <c r="Z3223" t="s">
        <v>229</v>
      </c>
      <c r="AG3223" t="s">
        <v>253</v>
      </c>
    </row>
    <row r="3224" spans="1:33">
      <c r="A3224" t="s">
        <v>7221</v>
      </c>
      <c r="B3224">
        <v>97692942</v>
      </c>
      <c r="C3224" t="s">
        <v>7219</v>
      </c>
      <c r="D3224" t="s">
        <v>7220</v>
      </c>
      <c r="E3224" t="s">
        <v>262</v>
      </c>
      <c r="F3224">
        <v>23</v>
      </c>
      <c r="G3224" t="s">
        <v>227</v>
      </c>
      <c r="H3224">
        <v>27909</v>
      </c>
      <c r="I3224" t="s">
        <v>7168</v>
      </c>
      <c r="J3224" t="s">
        <v>7169</v>
      </c>
      <c r="K3224" t="s">
        <v>7168</v>
      </c>
      <c r="L3224">
        <v>19630909</v>
      </c>
      <c r="M3224" t="s">
        <v>7221</v>
      </c>
      <c r="N3224">
        <v>230398</v>
      </c>
      <c r="Q3224" t="s">
        <v>248</v>
      </c>
      <c r="S3224" t="s">
        <v>249</v>
      </c>
      <c r="T3224" t="s">
        <v>596</v>
      </c>
      <c r="U3224" t="s">
        <v>227</v>
      </c>
      <c r="V3224" t="s">
        <v>7176</v>
      </c>
      <c r="W3224" t="s">
        <v>7177</v>
      </c>
      <c r="X3224" t="s">
        <v>228</v>
      </c>
      <c r="Y3224" t="s">
        <v>7178</v>
      </c>
      <c r="Z3224" t="s">
        <v>680</v>
      </c>
      <c r="AG3224" t="s">
        <v>253</v>
      </c>
    </row>
    <row r="3225" spans="1:33">
      <c r="A3225" t="s">
        <v>7224</v>
      </c>
      <c r="B3225">
        <v>97691537</v>
      </c>
      <c r="C3225" t="s">
        <v>7222</v>
      </c>
      <c r="D3225" t="s">
        <v>7223</v>
      </c>
      <c r="E3225" t="s">
        <v>262</v>
      </c>
      <c r="F3225">
        <v>23</v>
      </c>
      <c r="G3225" t="s">
        <v>227</v>
      </c>
      <c r="H3225">
        <v>27909</v>
      </c>
      <c r="I3225" t="s">
        <v>7168</v>
      </c>
      <c r="J3225" t="s">
        <v>7169</v>
      </c>
      <c r="K3225" t="s">
        <v>7168</v>
      </c>
      <c r="L3225">
        <v>19650131</v>
      </c>
      <c r="M3225" t="s">
        <v>7224</v>
      </c>
      <c r="N3225">
        <v>230398</v>
      </c>
      <c r="Q3225" t="s">
        <v>248</v>
      </c>
      <c r="S3225" t="s">
        <v>249</v>
      </c>
      <c r="T3225" t="s">
        <v>596</v>
      </c>
      <c r="U3225" t="s">
        <v>227</v>
      </c>
      <c r="V3225" t="s">
        <v>7176</v>
      </c>
      <c r="W3225" t="s">
        <v>7177</v>
      </c>
      <c r="X3225" t="s">
        <v>228</v>
      </c>
      <c r="Y3225" t="s">
        <v>7178</v>
      </c>
      <c r="Z3225" t="s">
        <v>680</v>
      </c>
      <c r="AG3225" t="s">
        <v>253</v>
      </c>
    </row>
    <row r="3226" spans="1:33">
      <c r="A3226" t="s">
        <v>7227</v>
      </c>
      <c r="B3226">
        <v>97691133</v>
      </c>
      <c r="C3226" t="s">
        <v>7225</v>
      </c>
      <c r="D3226" t="s">
        <v>7226</v>
      </c>
      <c r="E3226" t="s">
        <v>262</v>
      </c>
      <c r="F3226">
        <v>23</v>
      </c>
      <c r="G3226" t="s">
        <v>227</v>
      </c>
      <c r="H3226">
        <v>27909</v>
      </c>
      <c r="I3226" t="s">
        <v>7168</v>
      </c>
      <c r="J3226" t="s">
        <v>7169</v>
      </c>
      <c r="K3226" t="s">
        <v>7168</v>
      </c>
      <c r="L3226">
        <v>19700418</v>
      </c>
      <c r="M3226" t="s">
        <v>7227</v>
      </c>
      <c r="N3226">
        <v>230398</v>
      </c>
      <c r="Q3226" t="s">
        <v>248</v>
      </c>
      <c r="S3226" t="s">
        <v>249</v>
      </c>
      <c r="T3226" t="s">
        <v>596</v>
      </c>
      <c r="U3226" t="s">
        <v>227</v>
      </c>
      <c r="V3226" t="s">
        <v>7176</v>
      </c>
      <c r="W3226" t="s">
        <v>7177</v>
      </c>
      <c r="X3226" t="s">
        <v>228</v>
      </c>
      <c r="Y3226" t="s">
        <v>7178</v>
      </c>
      <c r="Z3226" t="s">
        <v>680</v>
      </c>
      <c r="AG3226" t="s">
        <v>253</v>
      </c>
    </row>
    <row r="3227" spans="1:33">
      <c r="A3227" t="s">
        <v>7230</v>
      </c>
      <c r="B3227">
        <v>97691941</v>
      </c>
      <c r="C3227" t="s">
        <v>7228</v>
      </c>
      <c r="D3227" t="s">
        <v>7229</v>
      </c>
      <c r="E3227" t="s">
        <v>262</v>
      </c>
      <c r="F3227">
        <v>23</v>
      </c>
      <c r="G3227" t="s">
        <v>227</v>
      </c>
      <c r="H3227">
        <v>27909</v>
      </c>
      <c r="I3227" t="s">
        <v>7168</v>
      </c>
      <c r="J3227" t="s">
        <v>7169</v>
      </c>
      <c r="K3227" t="s">
        <v>7168</v>
      </c>
      <c r="L3227">
        <v>19600703</v>
      </c>
      <c r="M3227" t="s">
        <v>7230</v>
      </c>
      <c r="N3227">
        <v>230398</v>
      </c>
      <c r="Q3227" t="s">
        <v>248</v>
      </c>
      <c r="S3227" t="s">
        <v>249</v>
      </c>
      <c r="T3227" t="s">
        <v>596</v>
      </c>
      <c r="U3227" t="s">
        <v>227</v>
      </c>
      <c r="V3227" t="s">
        <v>7176</v>
      </c>
      <c r="W3227" t="s">
        <v>7177</v>
      </c>
      <c r="X3227" t="s">
        <v>228</v>
      </c>
      <c r="Y3227" t="s">
        <v>7178</v>
      </c>
      <c r="Z3227" t="s">
        <v>680</v>
      </c>
      <c r="AG3227" t="s">
        <v>253</v>
      </c>
    </row>
    <row r="3228" spans="1:33">
      <c r="A3228" t="s">
        <v>7235</v>
      </c>
      <c r="B3228">
        <v>97855842</v>
      </c>
      <c r="C3228" t="s">
        <v>7231</v>
      </c>
      <c r="D3228" t="s">
        <v>7232</v>
      </c>
      <c r="E3228" t="s">
        <v>262</v>
      </c>
      <c r="F3228">
        <v>23</v>
      </c>
      <c r="G3228" t="s">
        <v>227</v>
      </c>
      <c r="H3228">
        <v>31130</v>
      </c>
      <c r="I3228" t="s">
        <v>7233</v>
      </c>
      <c r="J3228" t="s">
        <v>7234</v>
      </c>
      <c r="K3228" t="s">
        <v>7233</v>
      </c>
      <c r="L3228">
        <v>19620727</v>
      </c>
      <c r="M3228" t="s">
        <v>7235</v>
      </c>
      <c r="N3228">
        <v>230451</v>
      </c>
      <c r="Q3228" t="s">
        <v>248</v>
      </c>
      <c r="S3228" t="s">
        <v>249</v>
      </c>
      <c r="T3228" t="s">
        <v>7236</v>
      </c>
      <c r="U3228" t="s">
        <v>227</v>
      </c>
      <c r="V3228" t="s">
        <v>7237</v>
      </c>
      <c r="X3228" t="s">
        <v>228</v>
      </c>
      <c r="Y3228" t="s">
        <v>7238</v>
      </c>
      <c r="Z3228" t="s">
        <v>680</v>
      </c>
      <c r="AA3228">
        <v>8026385033</v>
      </c>
      <c r="AG3228" t="s">
        <v>253</v>
      </c>
    </row>
    <row r="3229" spans="1:33">
      <c r="A3229" t="s">
        <v>7241</v>
      </c>
      <c r="B3229">
        <v>97855438</v>
      </c>
      <c r="C3229" t="s">
        <v>7239</v>
      </c>
      <c r="D3229" t="s">
        <v>7240</v>
      </c>
      <c r="E3229" t="s">
        <v>262</v>
      </c>
      <c r="F3229">
        <v>23</v>
      </c>
      <c r="G3229" t="s">
        <v>227</v>
      </c>
      <c r="H3229">
        <v>31130</v>
      </c>
      <c r="I3229" t="s">
        <v>7233</v>
      </c>
      <c r="J3229" t="s">
        <v>7234</v>
      </c>
      <c r="K3229" t="s">
        <v>7233</v>
      </c>
      <c r="L3229">
        <v>19640126</v>
      </c>
      <c r="M3229" t="s">
        <v>7241</v>
      </c>
      <c r="N3229">
        <v>230451</v>
      </c>
      <c r="Q3229" t="s">
        <v>248</v>
      </c>
      <c r="S3229" t="s">
        <v>249</v>
      </c>
      <c r="T3229" t="s">
        <v>7242</v>
      </c>
      <c r="U3229" t="s">
        <v>227</v>
      </c>
      <c r="V3229" t="s">
        <v>7243</v>
      </c>
      <c r="X3229" t="s">
        <v>228</v>
      </c>
      <c r="Y3229" t="s">
        <v>7244</v>
      </c>
      <c r="Z3229" t="s">
        <v>680</v>
      </c>
      <c r="AA3229">
        <v>9099035051</v>
      </c>
      <c r="AG3229" t="s">
        <v>253</v>
      </c>
    </row>
    <row r="3230" spans="1:33">
      <c r="A3230" t="s">
        <v>7247</v>
      </c>
      <c r="B3230">
        <v>97855539</v>
      </c>
      <c r="C3230" t="s">
        <v>7245</v>
      </c>
      <c r="D3230" t="s">
        <v>7246</v>
      </c>
      <c r="E3230" t="s">
        <v>262</v>
      </c>
      <c r="F3230">
        <v>23</v>
      </c>
      <c r="G3230" t="s">
        <v>227</v>
      </c>
      <c r="H3230">
        <v>31130</v>
      </c>
      <c r="I3230" t="s">
        <v>7233</v>
      </c>
      <c r="J3230" t="s">
        <v>7234</v>
      </c>
      <c r="K3230" t="s">
        <v>7233</v>
      </c>
      <c r="L3230">
        <v>19710819</v>
      </c>
      <c r="M3230" t="s">
        <v>7247</v>
      </c>
      <c r="N3230">
        <v>230451</v>
      </c>
      <c r="Q3230" t="s">
        <v>248</v>
      </c>
      <c r="S3230" t="s">
        <v>249</v>
      </c>
      <c r="T3230" t="s">
        <v>7248</v>
      </c>
      <c r="U3230" t="s">
        <v>265</v>
      </c>
      <c r="V3230" t="s">
        <v>7249</v>
      </c>
      <c r="W3230" t="s">
        <v>7250</v>
      </c>
      <c r="X3230" t="s">
        <v>228</v>
      </c>
      <c r="Y3230" t="s">
        <v>7251</v>
      </c>
      <c r="Z3230" t="s">
        <v>680</v>
      </c>
      <c r="AA3230">
        <v>9098903704</v>
      </c>
      <c r="AG3230" t="s">
        <v>253</v>
      </c>
    </row>
    <row r="3231" spans="1:33">
      <c r="A3231" t="s">
        <v>7254</v>
      </c>
      <c r="B3231">
        <v>97855135</v>
      </c>
      <c r="C3231" t="s">
        <v>7252</v>
      </c>
      <c r="D3231" t="s">
        <v>7253</v>
      </c>
      <c r="E3231" t="s">
        <v>242</v>
      </c>
      <c r="F3231">
        <v>23</v>
      </c>
      <c r="G3231" t="s">
        <v>227</v>
      </c>
      <c r="H3231">
        <v>31130</v>
      </c>
      <c r="I3231" t="s">
        <v>7233</v>
      </c>
      <c r="J3231" t="s">
        <v>7234</v>
      </c>
      <c r="K3231" t="s">
        <v>7233</v>
      </c>
      <c r="L3231">
        <v>19600321</v>
      </c>
      <c r="M3231" t="s">
        <v>7254</v>
      </c>
      <c r="N3231">
        <v>230451</v>
      </c>
      <c r="Q3231" t="s">
        <v>248</v>
      </c>
      <c r="S3231" t="s">
        <v>249</v>
      </c>
      <c r="T3231" t="s">
        <v>1634</v>
      </c>
      <c r="U3231" t="s">
        <v>227</v>
      </c>
      <c r="V3231" t="s">
        <v>7255</v>
      </c>
      <c r="W3231" t="s">
        <v>7256</v>
      </c>
      <c r="X3231" t="s">
        <v>228</v>
      </c>
      <c r="Y3231" t="s">
        <v>7257</v>
      </c>
      <c r="Z3231" t="s">
        <v>680</v>
      </c>
      <c r="AA3231">
        <v>9022693493</v>
      </c>
      <c r="AG3231" t="s">
        <v>253</v>
      </c>
    </row>
    <row r="3232" spans="1:33">
      <c r="A3232" t="s">
        <v>7260</v>
      </c>
      <c r="B3232">
        <v>97866137</v>
      </c>
      <c r="C3232" t="s">
        <v>7258</v>
      </c>
      <c r="D3232" t="s">
        <v>7259</v>
      </c>
      <c r="E3232" t="s">
        <v>262</v>
      </c>
      <c r="F3232">
        <v>23</v>
      </c>
      <c r="G3232" t="s">
        <v>227</v>
      </c>
      <c r="H3232">
        <v>31130</v>
      </c>
      <c r="I3232" t="s">
        <v>7233</v>
      </c>
      <c r="J3232" t="s">
        <v>7234</v>
      </c>
      <c r="K3232" t="s">
        <v>7233</v>
      </c>
      <c r="L3232">
        <v>19490115</v>
      </c>
      <c r="M3232" t="s">
        <v>7260</v>
      </c>
      <c r="N3232">
        <v>230451</v>
      </c>
      <c r="Q3232" t="s">
        <v>248</v>
      </c>
      <c r="S3232" t="s">
        <v>249</v>
      </c>
      <c r="T3232" t="s">
        <v>7261</v>
      </c>
      <c r="U3232" t="s">
        <v>227</v>
      </c>
      <c r="V3232" t="s">
        <v>7262</v>
      </c>
      <c r="X3232" t="s">
        <v>228</v>
      </c>
      <c r="Z3232" t="s">
        <v>229</v>
      </c>
      <c r="AA3232">
        <v>9038329635</v>
      </c>
      <c r="AG3232" t="s">
        <v>253</v>
      </c>
    </row>
    <row r="3233" spans="1:35">
      <c r="A3233" t="s">
        <v>7265</v>
      </c>
      <c r="B3233">
        <v>97855236</v>
      </c>
      <c r="C3233" t="s">
        <v>7263</v>
      </c>
      <c r="D3233" t="s">
        <v>7264</v>
      </c>
      <c r="E3233" t="s">
        <v>262</v>
      </c>
      <c r="F3233">
        <v>23</v>
      </c>
      <c r="G3233" t="s">
        <v>227</v>
      </c>
      <c r="H3233">
        <v>31130</v>
      </c>
      <c r="I3233" t="s">
        <v>7233</v>
      </c>
      <c r="J3233" t="s">
        <v>7234</v>
      </c>
      <c r="K3233" t="s">
        <v>7233</v>
      </c>
      <c r="L3233">
        <v>19641019</v>
      </c>
      <c r="M3233" t="s">
        <v>7265</v>
      </c>
      <c r="N3233">
        <v>230451</v>
      </c>
      <c r="Q3233" t="s">
        <v>248</v>
      </c>
      <c r="S3233" t="s">
        <v>249</v>
      </c>
      <c r="T3233" t="s">
        <v>1341</v>
      </c>
      <c r="U3233" t="s">
        <v>227</v>
      </c>
      <c r="V3233" t="s">
        <v>7266</v>
      </c>
      <c r="W3233" t="s">
        <v>7267</v>
      </c>
      <c r="X3233" t="s">
        <v>228</v>
      </c>
      <c r="Y3233" t="s">
        <v>7268</v>
      </c>
      <c r="Z3233" t="s">
        <v>680</v>
      </c>
      <c r="AA3233">
        <v>9025764097</v>
      </c>
      <c r="AG3233" t="s">
        <v>253</v>
      </c>
    </row>
    <row r="3234" spans="1:35">
      <c r="A3234" t="s">
        <v>7273</v>
      </c>
      <c r="B3234">
        <v>72082928</v>
      </c>
      <c r="C3234" t="s">
        <v>7269</v>
      </c>
      <c r="D3234" t="s">
        <v>7270</v>
      </c>
      <c r="E3234" t="s">
        <v>242</v>
      </c>
      <c r="F3234">
        <v>23</v>
      </c>
      <c r="G3234" t="s">
        <v>227</v>
      </c>
      <c r="H3234">
        <v>215</v>
      </c>
      <c r="I3234" t="s">
        <v>7271</v>
      </c>
      <c r="J3234" t="s">
        <v>7272</v>
      </c>
      <c r="K3234" t="s">
        <v>7271</v>
      </c>
      <c r="L3234">
        <v>19900901</v>
      </c>
      <c r="M3234" t="s">
        <v>7273</v>
      </c>
      <c r="N3234">
        <v>230315</v>
      </c>
      <c r="Q3234" t="s">
        <v>248</v>
      </c>
      <c r="S3234" t="s">
        <v>249</v>
      </c>
      <c r="T3234" t="s">
        <v>7274</v>
      </c>
      <c r="U3234" t="s">
        <v>227</v>
      </c>
      <c r="V3234" t="s">
        <v>7275</v>
      </c>
      <c r="X3234" t="s">
        <v>228</v>
      </c>
      <c r="Z3234" t="s">
        <v>229</v>
      </c>
      <c r="AB3234" t="s">
        <v>227</v>
      </c>
      <c r="AC3234" t="s">
        <v>7276</v>
      </c>
      <c r="AD3234" t="s">
        <v>227</v>
      </c>
      <c r="AG3234" t="s">
        <v>253</v>
      </c>
    </row>
    <row r="3235" spans="1:35">
      <c r="A3235" t="s">
        <v>7279</v>
      </c>
      <c r="B3235">
        <v>96752029</v>
      </c>
      <c r="C3235" t="s">
        <v>7277</v>
      </c>
      <c r="D3235" t="s">
        <v>7278</v>
      </c>
      <c r="E3235" t="s">
        <v>242</v>
      </c>
      <c r="F3235">
        <v>23</v>
      </c>
      <c r="G3235" t="s">
        <v>227</v>
      </c>
      <c r="H3235">
        <v>215</v>
      </c>
      <c r="I3235" t="s">
        <v>7271</v>
      </c>
      <c r="J3235" t="s">
        <v>7272</v>
      </c>
      <c r="K3235" t="s">
        <v>7271</v>
      </c>
      <c r="L3235">
        <v>19870727</v>
      </c>
      <c r="M3235" t="s">
        <v>7279</v>
      </c>
      <c r="N3235">
        <v>230315</v>
      </c>
      <c r="Q3235" t="s">
        <v>248</v>
      </c>
      <c r="S3235" t="s">
        <v>249</v>
      </c>
      <c r="T3235" t="s">
        <v>7274</v>
      </c>
      <c r="U3235" t="s">
        <v>227</v>
      </c>
      <c r="V3235" t="s">
        <v>7275</v>
      </c>
      <c r="X3235" t="s">
        <v>228</v>
      </c>
      <c r="Z3235" t="s">
        <v>229</v>
      </c>
      <c r="AB3235" t="s">
        <v>227</v>
      </c>
      <c r="AD3235" t="s">
        <v>227</v>
      </c>
      <c r="AG3235" t="s">
        <v>253</v>
      </c>
    </row>
    <row r="3236" spans="1:35">
      <c r="A3236" t="s">
        <v>7282</v>
      </c>
      <c r="B3236">
        <v>72788638</v>
      </c>
      <c r="C3236" t="s">
        <v>7280</v>
      </c>
      <c r="D3236" t="s">
        <v>7281</v>
      </c>
      <c r="E3236" t="s">
        <v>242</v>
      </c>
      <c r="F3236">
        <v>23</v>
      </c>
      <c r="G3236" t="s">
        <v>227</v>
      </c>
      <c r="H3236">
        <v>215</v>
      </c>
      <c r="I3236" t="s">
        <v>7271</v>
      </c>
      <c r="J3236" t="s">
        <v>7272</v>
      </c>
      <c r="K3236" t="s">
        <v>7271</v>
      </c>
      <c r="L3236">
        <v>19720407</v>
      </c>
      <c r="M3236" t="s">
        <v>7282</v>
      </c>
      <c r="N3236">
        <v>230315</v>
      </c>
      <c r="O3236" t="s">
        <v>247</v>
      </c>
      <c r="Q3236" t="s">
        <v>248</v>
      </c>
      <c r="S3236" t="s">
        <v>249</v>
      </c>
      <c r="T3236" t="s">
        <v>7283</v>
      </c>
      <c r="U3236" t="s">
        <v>227</v>
      </c>
      <c r="V3236" t="s">
        <v>7284</v>
      </c>
      <c r="X3236" t="s">
        <v>267</v>
      </c>
      <c r="Z3236" t="s">
        <v>229</v>
      </c>
      <c r="AB3236" t="s">
        <v>227</v>
      </c>
      <c r="AD3236" t="s">
        <v>227</v>
      </c>
      <c r="AG3236" t="s">
        <v>253</v>
      </c>
    </row>
    <row r="3237" spans="1:35">
      <c r="A3237" t="s">
        <v>7287</v>
      </c>
      <c r="B3237">
        <v>3063618</v>
      </c>
      <c r="C3237" t="s">
        <v>7285</v>
      </c>
      <c r="D3237" t="s">
        <v>7286</v>
      </c>
      <c r="E3237" t="s">
        <v>262</v>
      </c>
      <c r="F3237">
        <v>23</v>
      </c>
      <c r="G3237" t="s">
        <v>227</v>
      </c>
      <c r="H3237">
        <v>215</v>
      </c>
      <c r="I3237" t="s">
        <v>7271</v>
      </c>
      <c r="J3237" t="s">
        <v>7272</v>
      </c>
      <c r="K3237" t="s">
        <v>7271</v>
      </c>
      <c r="L3237">
        <v>19770812</v>
      </c>
      <c r="M3237" t="s">
        <v>7287</v>
      </c>
      <c r="N3237">
        <v>230315</v>
      </c>
      <c r="O3237" t="s">
        <v>247</v>
      </c>
      <c r="Q3237" t="s">
        <v>248</v>
      </c>
      <c r="S3237" t="s">
        <v>249</v>
      </c>
      <c r="T3237" t="s">
        <v>3018</v>
      </c>
      <c r="U3237" t="s">
        <v>227</v>
      </c>
      <c r="V3237" t="s">
        <v>7288</v>
      </c>
      <c r="X3237" t="s">
        <v>349</v>
      </c>
      <c r="Z3237" t="s">
        <v>229</v>
      </c>
      <c r="AB3237" t="s">
        <v>2582</v>
      </c>
      <c r="AD3237" t="s">
        <v>2582</v>
      </c>
      <c r="AG3237" t="s">
        <v>253</v>
      </c>
    </row>
    <row r="3238" spans="1:35">
      <c r="A3238" t="s">
        <v>7291</v>
      </c>
      <c r="B3238">
        <v>3063517</v>
      </c>
      <c r="C3238" t="s">
        <v>7289</v>
      </c>
      <c r="D3238" t="s">
        <v>7290</v>
      </c>
      <c r="E3238" t="s">
        <v>242</v>
      </c>
      <c r="F3238">
        <v>23</v>
      </c>
      <c r="G3238" t="s">
        <v>227</v>
      </c>
      <c r="H3238">
        <v>215</v>
      </c>
      <c r="I3238" t="s">
        <v>7271</v>
      </c>
      <c r="J3238" t="s">
        <v>7272</v>
      </c>
      <c r="K3238" t="s">
        <v>7271</v>
      </c>
      <c r="L3238">
        <v>19770709</v>
      </c>
      <c r="M3238" t="s">
        <v>7291</v>
      </c>
      <c r="N3238">
        <v>230315</v>
      </c>
      <c r="Q3238" t="s">
        <v>248</v>
      </c>
      <c r="S3238" t="s">
        <v>249</v>
      </c>
      <c r="T3238" t="s">
        <v>406</v>
      </c>
      <c r="U3238" t="s">
        <v>227</v>
      </c>
      <c r="V3238" t="s">
        <v>7292</v>
      </c>
      <c r="X3238" t="s">
        <v>267</v>
      </c>
      <c r="Y3238" t="s">
        <v>7293</v>
      </c>
      <c r="Z3238" t="s">
        <v>680</v>
      </c>
      <c r="AA3238" t="s">
        <v>7294</v>
      </c>
      <c r="AB3238" t="s">
        <v>227</v>
      </c>
      <c r="AD3238" t="s">
        <v>227</v>
      </c>
      <c r="AF3238" t="s">
        <v>7295</v>
      </c>
      <c r="AG3238" t="s">
        <v>406</v>
      </c>
      <c r="AH3238" t="s">
        <v>7296</v>
      </c>
      <c r="AI3238" t="s">
        <v>7297</v>
      </c>
    </row>
    <row r="3239" spans="1:35">
      <c r="A3239" t="s">
        <v>7300</v>
      </c>
      <c r="B3239">
        <v>3063719</v>
      </c>
      <c r="C3239" t="s">
        <v>7298</v>
      </c>
      <c r="D3239" t="s">
        <v>7299</v>
      </c>
      <c r="E3239" t="s">
        <v>242</v>
      </c>
      <c r="F3239">
        <v>23</v>
      </c>
      <c r="G3239" t="s">
        <v>227</v>
      </c>
      <c r="H3239">
        <v>215</v>
      </c>
      <c r="I3239" t="s">
        <v>7271</v>
      </c>
      <c r="J3239" t="s">
        <v>7272</v>
      </c>
      <c r="K3239" t="s">
        <v>7271</v>
      </c>
      <c r="L3239">
        <v>19810902</v>
      </c>
      <c r="M3239" t="s">
        <v>7300</v>
      </c>
      <c r="N3239">
        <v>230315</v>
      </c>
      <c r="Q3239" t="s">
        <v>248</v>
      </c>
      <c r="S3239" t="s">
        <v>249</v>
      </c>
      <c r="T3239" t="s">
        <v>7301</v>
      </c>
      <c r="U3239" t="s">
        <v>227</v>
      </c>
      <c r="V3239" t="s">
        <v>7302</v>
      </c>
      <c r="X3239" t="s">
        <v>228</v>
      </c>
      <c r="Z3239" t="s">
        <v>229</v>
      </c>
      <c r="AB3239" t="s">
        <v>227</v>
      </c>
      <c r="AD3239" t="s">
        <v>227</v>
      </c>
      <c r="AG3239" t="s">
        <v>253</v>
      </c>
    </row>
    <row r="3240" spans="1:35">
      <c r="A3240" t="s">
        <v>7305</v>
      </c>
      <c r="B3240">
        <v>39225324</v>
      </c>
      <c r="C3240" t="s">
        <v>7303</v>
      </c>
      <c r="D3240" t="s">
        <v>7304</v>
      </c>
      <c r="E3240" t="s">
        <v>242</v>
      </c>
      <c r="F3240">
        <v>23</v>
      </c>
      <c r="G3240" t="s">
        <v>227</v>
      </c>
      <c r="H3240">
        <v>215</v>
      </c>
      <c r="I3240" t="s">
        <v>7271</v>
      </c>
      <c r="J3240" t="s">
        <v>7272</v>
      </c>
      <c r="K3240" t="s">
        <v>7271</v>
      </c>
      <c r="L3240">
        <v>19940131</v>
      </c>
      <c r="M3240" t="s">
        <v>7305</v>
      </c>
      <c r="N3240">
        <v>230315</v>
      </c>
      <c r="Q3240" t="s">
        <v>248</v>
      </c>
      <c r="S3240" t="s">
        <v>249</v>
      </c>
      <c r="T3240" t="s">
        <v>677</v>
      </c>
      <c r="U3240" t="s">
        <v>227</v>
      </c>
      <c r="V3240" t="s">
        <v>7306</v>
      </c>
      <c r="X3240" t="s">
        <v>267</v>
      </c>
      <c r="Z3240" t="s">
        <v>229</v>
      </c>
      <c r="AB3240" t="s">
        <v>227</v>
      </c>
      <c r="AC3240" t="s">
        <v>5119</v>
      </c>
      <c r="AD3240" t="s">
        <v>227</v>
      </c>
      <c r="AG3240" t="s">
        <v>253</v>
      </c>
    </row>
    <row r="3241" spans="1:35">
      <c r="A3241" t="s">
        <v>7311</v>
      </c>
      <c r="B3241">
        <v>58847335</v>
      </c>
      <c r="C3241" t="s">
        <v>7307</v>
      </c>
      <c r="D3241" t="s">
        <v>7308</v>
      </c>
      <c r="E3241" t="s">
        <v>262</v>
      </c>
      <c r="F3241">
        <v>23</v>
      </c>
      <c r="G3241" t="s">
        <v>227</v>
      </c>
      <c r="H3241">
        <v>8262</v>
      </c>
      <c r="I3241" t="s">
        <v>7309</v>
      </c>
      <c r="J3241" t="s">
        <v>7309</v>
      </c>
      <c r="K3241" t="s">
        <v>7310</v>
      </c>
      <c r="L3241">
        <v>19910114</v>
      </c>
      <c r="M3241" t="s">
        <v>7311</v>
      </c>
      <c r="N3241">
        <v>230200</v>
      </c>
      <c r="Q3241" t="s">
        <v>248</v>
      </c>
      <c r="S3241" t="s">
        <v>249</v>
      </c>
      <c r="T3241" t="s">
        <v>7312</v>
      </c>
      <c r="U3241" t="s">
        <v>227</v>
      </c>
      <c r="V3241" t="s">
        <v>7313</v>
      </c>
      <c r="X3241" t="s">
        <v>228</v>
      </c>
      <c r="Z3241" t="s">
        <v>229</v>
      </c>
      <c r="AA3241" t="s">
        <v>7314</v>
      </c>
      <c r="AB3241" t="s">
        <v>227</v>
      </c>
      <c r="AD3241" t="s">
        <v>227</v>
      </c>
      <c r="AF3241" t="s">
        <v>7315</v>
      </c>
      <c r="AG3241" t="s">
        <v>7316</v>
      </c>
      <c r="AH3241" t="s">
        <v>7317</v>
      </c>
      <c r="AI3241" t="s">
        <v>7318</v>
      </c>
    </row>
    <row r="3242" spans="1:35">
      <c r="A3242" t="s">
        <v>7321</v>
      </c>
      <c r="B3242">
        <v>97840634</v>
      </c>
      <c r="C3242" t="s">
        <v>7319</v>
      </c>
      <c r="D3242" t="s">
        <v>7320</v>
      </c>
      <c r="E3242" t="s">
        <v>242</v>
      </c>
      <c r="F3242">
        <v>23</v>
      </c>
      <c r="G3242" t="s">
        <v>227</v>
      </c>
      <c r="H3242">
        <v>8262</v>
      </c>
      <c r="I3242" t="s">
        <v>7309</v>
      </c>
      <c r="J3242" t="s">
        <v>7309</v>
      </c>
      <c r="K3242" t="s">
        <v>7310</v>
      </c>
      <c r="L3242">
        <v>19660907</v>
      </c>
      <c r="M3242" t="s">
        <v>7321</v>
      </c>
      <c r="N3242">
        <v>230200</v>
      </c>
      <c r="Q3242" t="s">
        <v>248</v>
      </c>
      <c r="S3242" t="s">
        <v>249</v>
      </c>
      <c r="T3242" t="s">
        <v>7322</v>
      </c>
      <c r="U3242" t="s">
        <v>227</v>
      </c>
      <c r="V3242" t="s">
        <v>7323</v>
      </c>
      <c r="W3242" t="s">
        <v>7324</v>
      </c>
      <c r="X3242" t="s">
        <v>228</v>
      </c>
      <c r="Z3242" t="s">
        <v>229</v>
      </c>
      <c r="AA3242" t="s">
        <v>7325</v>
      </c>
      <c r="AB3242" t="s">
        <v>1084</v>
      </c>
      <c r="AD3242" t="s">
        <v>1084</v>
      </c>
      <c r="AF3242" t="s">
        <v>7315</v>
      </c>
      <c r="AG3242" t="s">
        <v>7316</v>
      </c>
      <c r="AH3242" t="s">
        <v>7317</v>
      </c>
      <c r="AI3242" t="s">
        <v>7326</v>
      </c>
    </row>
    <row r="3243" spans="1:35">
      <c r="A3243" t="s">
        <v>7329</v>
      </c>
      <c r="B3243">
        <v>85456937</v>
      </c>
      <c r="C3243" t="s">
        <v>7327</v>
      </c>
      <c r="D3243" t="s">
        <v>7328</v>
      </c>
      <c r="E3243" t="s">
        <v>242</v>
      </c>
      <c r="F3243">
        <v>23</v>
      </c>
      <c r="G3243" t="s">
        <v>227</v>
      </c>
      <c r="H3243">
        <v>8262</v>
      </c>
      <c r="I3243" t="s">
        <v>7309</v>
      </c>
      <c r="J3243" t="s">
        <v>7309</v>
      </c>
      <c r="K3243" t="s">
        <v>7310</v>
      </c>
      <c r="L3243">
        <v>19660812</v>
      </c>
      <c r="M3243" t="s">
        <v>7329</v>
      </c>
      <c r="N3243">
        <v>230200</v>
      </c>
      <c r="Q3243" t="s">
        <v>248</v>
      </c>
      <c r="S3243" t="s">
        <v>249</v>
      </c>
      <c r="T3243" t="s">
        <v>1387</v>
      </c>
      <c r="U3243" t="s">
        <v>227</v>
      </c>
      <c r="V3243" t="s">
        <v>7330</v>
      </c>
      <c r="W3243" t="s">
        <v>7331</v>
      </c>
      <c r="X3243" t="s">
        <v>228</v>
      </c>
      <c r="Z3243" t="s">
        <v>229</v>
      </c>
      <c r="AA3243" t="s">
        <v>7332</v>
      </c>
      <c r="AB3243" t="s">
        <v>227</v>
      </c>
      <c r="AD3243" t="s">
        <v>227</v>
      </c>
      <c r="AF3243" t="s">
        <v>7315</v>
      </c>
      <c r="AG3243" t="s">
        <v>7316</v>
      </c>
      <c r="AH3243" t="s">
        <v>7333</v>
      </c>
      <c r="AI3243" t="s">
        <v>7332</v>
      </c>
    </row>
    <row r="3244" spans="1:35">
      <c r="A3244" t="s">
        <v>7336</v>
      </c>
      <c r="B3244">
        <v>3016111</v>
      </c>
      <c r="C3244" t="s">
        <v>7334</v>
      </c>
      <c r="D3244" t="s">
        <v>7335</v>
      </c>
      <c r="E3244" t="s">
        <v>242</v>
      </c>
      <c r="F3244">
        <v>23</v>
      </c>
      <c r="G3244" t="s">
        <v>227</v>
      </c>
      <c r="H3244">
        <v>8262</v>
      </c>
      <c r="I3244" t="s">
        <v>7309</v>
      </c>
      <c r="J3244" t="s">
        <v>7309</v>
      </c>
      <c r="K3244" t="s">
        <v>7310</v>
      </c>
      <c r="L3244">
        <v>19660119</v>
      </c>
      <c r="M3244" t="s">
        <v>7336</v>
      </c>
      <c r="N3244">
        <v>230200</v>
      </c>
      <c r="Q3244" t="s">
        <v>248</v>
      </c>
      <c r="S3244" t="s">
        <v>249</v>
      </c>
      <c r="T3244" t="s">
        <v>2459</v>
      </c>
      <c r="U3244" t="s">
        <v>227</v>
      </c>
      <c r="V3244" t="s">
        <v>7337</v>
      </c>
      <c r="X3244" t="s">
        <v>228</v>
      </c>
      <c r="Z3244" t="s">
        <v>229</v>
      </c>
      <c r="AA3244" t="s">
        <v>7326</v>
      </c>
      <c r="AB3244" t="s">
        <v>227</v>
      </c>
      <c r="AD3244" t="s">
        <v>227</v>
      </c>
      <c r="AF3244" t="s">
        <v>7315</v>
      </c>
      <c r="AG3244" t="s">
        <v>7316</v>
      </c>
      <c r="AH3244" t="s">
        <v>7317</v>
      </c>
      <c r="AI3244" t="s">
        <v>7326</v>
      </c>
    </row>
    <row r="3245" spans="1:35">
      <c r="A3245" t="s">
        <v>7340</v>
      </c>
      <c r="B3245">
        <v>73114622</v>
      </c>
      <c r="C3245" t="s">
        <v>7338</v>
      </c>
      <c r="D3245" t="s">
        <v>7339</v>
      </c>
      <c r="E3245" t="s">
        <v>242</v>
      </c>
      <c r="F3245">
        <v>23</v>
      </c>
      <c r="G3245" t="s">
        <v>227</v>
      </c>
      <c r="H3245">
        <v>8262</v>
      </c>
      <c r="I3245" t="s">
        <v>7309</v>
      </c>
      <c r="J3245" t="s">
        <v>7309</v>
      </c>
      <c r="K3245" t="s">
        <v>7310</v>
      </c>
      <c r="L3245">
        <v>19911230</v>
      </c>
      <c r="M3245" t="s">
        <v>7340</v>
      </c>
      <c r="N3245">
        <v>230200</v>
      </c>
      <c r="Q3245" t="s">
        <v>248</v>
      </c>
      <c r="S3245" t="s">
        <v>249</v>
      </c>
      <c r="T3245" t="s">
        <v>1813</v>
      </c>
      <c r="U3245" t="s">
        <v>227</v>
      </c>
      <c r="V3245" t="s">
        <v>7341</v>
      </c>
      <c r="W3245" t="s">
        <v>7342</v>
      </c>
      <c r="X3245" t="s">
        <v>228</v>
      </c>
      <c r="Z3245" t="s">
        <v>229</v>
      </c>
      <c r="AB3245" t="s">
        <v>1008</v>
      </c>
      <c r="AD3245" t="s">
        <v>1008</v>
      </c>
      <c r="AF3245" t="s">
        <v>7315</v>
      </c>
      <c r="AG3245" t="s">
        <v>7316</v>
      </c>
      <c r="AH3245" t="s">
        <v>7317</v>
      </c>
      <c r="AI3245" t="s">
        <v>7318</v>
      </c>
    </row>
    <row r="3246" spans="1:35">
      <c r="A3246" t="s">
        <v>7347</v>
      </c>
      <c r="B3246">
        <v>21979937</v>
      </c>
      <c r="C3246" t="s">
        <v>7343</v>
      </c>
      <c r="D3246" t="s">
        <v>7344</v>
      </c>
      <c r="E3246" t="s">
        <v>242</v>
      </c>
      <c r="F3246">
        <v>23</v>
      </c>
      <c r="G3246" t="s">
        <v>227</v>
      </c>
      <c r="H3246">
        <v>18552</v>
      </c>
      <c r="I3246" t="s">
        <v>7345</v>
      </c>
      <c r="J3246" t="s">
        <v>7346</v>
      </c>
      <c r="K3246" t="s">
        <v>7345</v>
      </c>
      <c r="L3246">
        <v>19840615</v>
      </c>
      <c r="M3246" t="s">
        <v>7347</v>
      </c>
      <c r="N3246">
        <v>230353</v>
      </c>
      <c r="Q3246" t="s">
        <v>248</v>
      </c>
      <c r="S3246" t="s">
        <v>249</v>
      </c>
      <c r="T3246" t="s">
        <v>7348</v>
      </c>
      <c r="U3246" t="s">
        <v>227</v>
      </c>
      <c r="V3246" t="s">
        <v>7349</v>
      </c>
      <c r="X3246" t="s">
        <v>228</v>
      </c>
      <c r="Z3246" t="s">
        <v>229</v>
      </c>
      <c r="AG3246" t="s">
        <v>253</v>
      </c>
    </row>
    <row r="3247" spans="1:35">
      <c r="A3247" t="s">
        <v>7352</v>
      </c>
      <c r="B3247">
        <v>21979735</v>
      </c>
      <c r="C3247" t="s">
        <v>7350</v>
      </c>
      <c r="D3247" t="s">
        <v>7351</v>
      </c>
      <c r="E3247" t="s">
        <v>242</v>
      </c>
      <c r="F3247">
        <v>23</v>
      </c>
      <c r="G3247" t="s">
        <v>227</v>
      </c>
      <c r="H3247">
        <v>18552</v>
      </c>
      <c r="I3247" t="s">
        <v>7345</v>
      </c>
      <c r="J3247" t="s">
        <v>7346</v>
      </c>
      <c r="K3247" t="s">
        <v>7345</v>
      </c>
      <c r="L3247">
        <v>19760908</v>
      </c>
      <c r="M3247" t="s">
        <v>7352</v>
      </c>
      <c r="N3247">
        <v>230353</v>
      </c>
      <c r="Q3247" t="s">
        <v>248</v>
      </c>
      <c r="S3247" t="s">
        <v>249</v>
      </c>
      <c r="T3247" t="s">
        <v>7353</v>
      </c>
      <c r="U3247" t="s">
        <v>227</v>
      </c>
      <c r="V3247" t="s">
        <v>7354</v>
      </c>
      <c r="W3247" t="s">
        <v>7355</v>
      </c>
      <c r="X3247" t="s">
        <v>228</v>
      </c>
      <c r="Y3247" t="s">
        <v>7356</v>
      </c>
      <c r="Z3247" t="s">
        <v>680</v>
      </c>
      <c r="AA3247" t="s">
        <v>7357</v>
      </c>
      <c r="AB3247" t="s">
        <v>227</v>
      </c>
      <c r="AD3247" t="s">
        <v>227</v>
      </c>
      <c r="AF3247" t="s">
        <v>7358</v>
      </c>
      <c r="AG3247" t="s">
        <v>2622</v>
      </c>
      <c r="AH3247" t="s">
        <v>7359</v>
      </c>
      <c r="AI3247" t="s">
        <v>7360</v>
      </c>
    </row>
    <row r="3248" spans="1:35">
      <c r="A3248" t="s">
        <v>7363</v>
      </c>
      <c r="B3248">
        <v>85632428</v>
      </c>
      <c r="C3248" t="s">
        <v>7361</v>
      </c>
      <c r="D3248" t="s">
        <v>7362</v>
      </c>
      <c r="E3248" t="s">
        <v>262</v>
      </c>
      <c r="F3248">
        <v>23</v>
      </c>
      <c r="G3248" t="s">
        <v>227</v>
      </c>
      <c r="H3248">
        <v>18552</v>
      </c>
      <c r="I3248" t="s">
        <v>7345</v>
      </c>
      <c r="J3248" t="s">
        <v>7346</v>
      </c>
      <c r="K3248" t="s">
        <v>7345</v>
      </c>
      <c r="L3248">
        <v>19690621</v>
      </c>
      <c r="M3248" t="s">
        <v>7363</v>
      </c>
      <c r="N3248">
        <v>230353</v>
      </c>
      <c r="Q3248" t="s">
        <v>248</v>
      </c>
      <c r="S3248" t="s">
        <v>249</v>
      </c>
      <c r="T3248" t="s">
        <v>2707</v>
      </c>
      <c r="U3248" t="s">
        <v>227</v>
      </c>
      <c r="V3248" t="s">
        <v>7364</v>
      </c>
      <c r="X3248" t="s">
        <v>228</v>
      </c>
      <c r="Z3248" t="s">
        <v>229</v>
      </c>
      <c r="AB3248" t="s">
        <v>227</v>
      </c>
      <c r="AG3248" t="s">
        <v>253</v>
      </c>
    </row>
    <row r="3249" spans="1:33">
      <c r="A3249" t="s">
        <v>7367</v>
      </c>
      <c r="B3249">
        <v>21979836</v>
      </c>
      <c r="C3249" t="s">
        <v>7365</v>
      </c>
      <c r="D3249" t="s">
        <v>7366</v>
      </c>
      <c r="E3249" t="s">
        <v>242</v>
      </c>
      <c r="F3249">
        <v>23</v>
      </c>
      <c r="G3249" t="s">
        <v>227</v>
      </c>
      <c r="H3249">
        <v>18552</v>
      </c>
      <c r="I3249" t="s">
        <v>7345</v>
      </c>
      <c r="J3249" t="s">
        <v>7346</v>
      </c>
      <c r="K3249" t="s">
        <v>7345</v>
      </c>
      <c r="L3249">
        <v>19760210</v>
      </c>
      <c r="M3249" t="s">
        <v>7367</v>
      </c>
      <c r="N3249">
        <v>230353</v>
      </c>
      <c r="Q3249" t="s">
        <v>248</v>
      </c>
      <c r="S3249" t="s">
        <v>249</v>
      </c>
      <c r="T3249" t="s">
        <v>6515</v>
      </c>
      <c r="U3249" t="s">
        <v>227</v>
      </c>
      <c r="V3249" t="s">
        <v>7368</v>
      </c>
      <c r="X3249" t="s">
        <v>228</v>
      </c>
      <c r="Z3249" t="s">
        <v>229</v>
      </c>
      <c r="AA3249" t="s">
        <v>7369</v>
      </c>
      <c r="AB3249" t="s">
        <v>1008</v>
      </c>
      <c r="AF3249" t="s">
        <v>7370</v>
      </c>
      <c r="AG3249" t="s">
        <v>253</v>
      </c>
    </row>
    <row r="3250" spans="1:33">
      <c r="A3250" t="s">
        <v>7373</v>
      </c>
      <c r="B3250">
        <v>85631629</v>
      </c>
      <c r="C3250" t="s">
        <v>7371</v>
      </c>
      <c r="D3250" t="s">
        <v>7372</v>
      </c>
      <c r="E3250" t="s">
        <v>242</v>
      </c>
      <c r="F3250">
        <v>23</v>
      </c>
      <c r="G3250" t="s">
        <v>227</v>
      </c>
      <c r="H3250">
        <v>18552</v>
      </c>
      <c r="I3250" t="s">
        <v>7345</v>
      </c>
      <c r="J3250" t="s">
        <v>7346</v>
      </c>
      <c r="K3250" t="s">
        <v>7345</v>
      </c>
      <c r="L3250">
        <v>19910810</v>
      </c>
      <c r="M3250" t="s">
        <v>7373</v>
      </c>
      <c r="N3250">
        <v>230353</v>
      </c>
      <c r="Q3250" t="s">
        <v>248</v>
      </c>
      <c r="S3250" t="s">
        <v>249</v>
      </c>
      <c r="T3250" t="s">
        <v>7374</v>
      </c>
      <c r="U3250" t="s">
        <v>227</v>
      </c>
      <c r="V3250" t="s">
        <v>7375</v>
      </c>
      <c r="X3250" t="s">
        <v>228</v>
      </c>
      <c r="Z3250" t="s">
        <v>229</v>
      </c>
      <c r="AB3250" t="s">
        <v>1084</v>
      </c>
      <c r="AD3250" t="s">
        <v>1084</v>
      </c>
      <c r="AF3250" t="s">
        <v>7376</v>
      </c>
      <c r="AG3250" t="s">
        <v>253</v>
      </c>
    </row>
    <row r="3251" spans="1:33">
      <c r="A3251" t="s">
        <v>7381</v>
      </c>
      <c r="B3251">
        <v>85032927</v>
      </c>
      <c r="C3251" t="s">
        <v>7377</v>
      </c>
      <c r="D3251" t="s">
        <v>7378</v>
      </c>
      <c r="E3251" t="s">
        <v>242</v>
      </c>
      <c r="F3251">
        <v>23</v>
      </c>
      <c r="G3251" t="s">
        <v>227</v>
      </c>
      <c r="H3251">
        <v>8179</v>
      </c>
      <c r="I3251" t="s">
        <v>7379</v>
      </c>
      <c r="J3251" t="s">
        <v>7380</v>
      </c>
      <c r="K3251" t="s">
        <v>7379</v>
      </c>
      <c r="L3251">
        <v>19740809</v>
      </c>
      <c r="M3251" t="s">
        <v>7381</v>
      </c>
      <c r="N3251">
        <v>230033</v>
      </c>
      <c r="Q3251" t="s">
        <v>248</v>
      </c>
      <c r="S3251" t="s">
        <v>249</v>
      </c>
      <c r="T3251" t="s">
        <v>7382</v>
      </c>
      <c r="U3251" t="s">
        <v>265</v>
      </c>
      <c r="V3251" t="s">
        <v>7383</v>
      </c>
      <c r="X3251" t="s">
        <v>228</v>
      </c>
      <c r="Z3251" t="s">
        <v>229</v>
      </c>
      <c r="AG3251" t="s">
        <v>253</v>
      </c>
    </row>
    <row r="3252" spans="1:33">
      <c r="A3252" t="s">
        <v>7386</v>
      </c>
      <c r="B3252">
        <v>89346434</v>
      </c>
      <c r="C3252" t="s">
        <v>7384</v>
      </c>
      <c r="D3252" t="s">
        <v>7385</v>
      </c>
      <c r="E3252" t="s">
        <v>242</v>
      </c>
      <c r="F3252">
        <v>23</v>
      </c>
      <c r="G3252" t="s">
        <v>227</v>
      </c>
      <c r="H3252">
        <v>8179</v>
      </c>
      <c r="I3252" t="s">
        <v>7379</v>
      </c>
      <c r="J3252" t="s">
        <v>7380</v>
      </c>
      <c r="K3252" t="s">
        <v>7379</v>
      </c>
      <c r="L3252">
        <v>19960721</v>
      </c>
      <c r="M3252" t="s">
        <v>7386</v>
      </c>
      <c r="N3252">
        <v>230033</v>
      </c>
      <c r="Q3252" t="s">
        <v>248</v>
      </c>
      <c r="S3252" t="s">
        <v>249</v>
      </c>
      <c r="T3252" t="s">
        <v>7387</v>
      </c>
      <c r="U3252" t="s">
        <v>227</v>
      </c>
      <c r="V3252" t="s">
        <v>7388</v>
      </c>
      <c r="X3252" t="s">
        <v>228</v>
      </c>
      <c r="Z3252" t="s">
        <v>229</v>
      </c>
      <c r="AB3252" t="s">
        <v>227</v>
      </c>
      <c r="AF3252" t="s">
        <v>7389</v>
      </c>
      <c r="AG3252" t="s">
        <v>253</v>
      </c>
    </row>
    <row r="3253" spans="1:33">
      <c r="A3253" t="s">
        <v>7392</v>
      </c>
      <c r="B3253">
        <v>10465521</v>
      </c>
      <c r="C3253" t="s">
        <v>7390</v>
      </c>
      <c r="D3253" t="s">
        <v>7391</v>
      </c>
      <c r="E3253" t="s">
        <v>242</v>
      </c>
      <c r="F3253">
        <v>23</v>
      </c>
      <c r="G3253" t="s">
        <v>227</v>
      </c>
      <c r="H3253">
        <v>8179</v>
      </c>
      <c r="I3253" t="s">
        <v>7379</v>
      </c>
      <c r="J3253" t="s">
        <v>7380</v>
      </c>
      <c r="K3253" t="s">
        <v>7379</v>
      </c>
      <c r="L3253">
        <v>19700210</v>
      </c>
      <c r="M3253" t="s">
        <v>7392</v>
      </c>
      <c r="N3253">
        <v>230033</v>
      </c>
      <c r="Q3253" t="s">
        <v>248</v>
      </c>
      <c r="S3253" t="s">
        <v>249</v>
      </c>
      <c r="T3253" t="s">
        <v>7393</v>
      </c>
      <c r="U3253" t="s">
        <v>227</v>
      </c>
      <c r="V3253" t="s">
        <v>7394</v>
      </c>
      <c r="W3253" t="s">
        <v>7395</v>
      </c>
      <c r="X3253" t="s">
        <v>228</v>
      </c>
      <c r="Z3253" t="s">
        <v>229</v>
      </c>
      <c r="AG3253" t="s">
        <v>253</v>
      </c>
    </row>
    <row r="3254" spans="1:33">
      <c r="A3254" t="s">
        <v>7398</v>
      </c>
      <c r="B3254">
        <v>24753324</v>
      </c>
      <c r="C3254" t="s">
        <v>7396</v>
      </c>
      <c r="D3254" t="s">
        <v>7397</v>
      </c>
      <c r="E3254" t="s">
        <v>242</v>
      </c>
      <c r="F3254">
        <v>23</v>
      </c>
      <c r="G3254" t="s">
        <v>227</v>
      </c>
      <c r="H3254">
        <v>8179</v>
      </c>
      <c r="I3254" t="s">
        <v>7379</v>
      </c>
      <c r="J3254" t="s">
        <v>7380</v>
      </c>
      <c r="K3254" t="s">
        <v>7379</v>
      </c>
      <c r="L3254">
        <v>19800807</v>
      </c>
      <c r="M3254" t="s">
        <v>7398</v>
      </c>
      <c r="N3254">
        <v>230033</v>
      </c>
      <c r="Q3254" t="s">
        <v>248</v>
      </c>
      <c r="S3254" t="s">
        <v>249</v>
      </c>
      <c r="T3254" t="s">
        <v>1780</v>
      </c>
      <c r="U3254" t="s">
        <v>227</v>
      </c>
      <c r="V3254" t="s">
        <v>7399</v>
      </c>
      <c r="W3254" t="s">
        <v>7400</v>
      </c>
      <c r="X3254" t="s">
        <v>228</v>
      </c>
      <c r="Z3254" t="s">
        <v>229</v>
      </c>
      <c r="AG3254" t="s">
        <v>253</v>
      </c>
    </row>
    <row r="3255" spans="1:33">
      <c r="A3255" t="s">
        <v>7403</v>
      </c>
      <c r="B3255">
        <v>23414317</v>
      </c>
      <c r="C3255" t="s">
        <v>7401</v>
      </c>
      <c r="D3255" t="s">
        <v>7402</v>
      </c>
      <c r="E3255" t="s">
        <v>242</v>
      </c>
      <c r="F3255">
        <v>23</v>
      </c>
      <c r="G3255" t="s">
        <v>227</v>
      </c>
      <c r="H3255">
        <v>8179</v>
      </c>
      <c r="I3255" t="s">
        <v>7379</v>
      </c>
      <c r="J3255" t="s">
        <v>7380</v>
      </c>
      <c r="K3255" t="s">
        <v>7379</v>
      </c>
      <c r="L3255">
        <v>19880726</v>
      </c>
      <c r="M3255" t="s">
        <v>7403</v>
      </c>
      <c r="N3255">
        <v>230033</v>
      </c>
      <c r="Q3255" t="s">
        <v>248</v>
      </c>
      <c r="S3255" t="s">
        <v>249</v>
      </c>
      <c r="T3255" t="s">
        <v>7404</v>
      </c>
      <c r="U3255" t="s">
        <v>227</v>
      </c>
      <c r="V3255" t="s">
        <v>7405</v>
      </c>
      <c r="W3255" t="s">
        <v>7406</v>
      </c>
      <c r="X3255" t="s">
        <v>228</v>
      </c>
      <c r="Z3255" t="s">
        <v>229</v>
      </c>
      <c r="AG3255" t="s">
        <v>253</v>
      </c>
    </row>
    <row r="3256" spans="1:33">
      <c r="A3256" t="s">
        <v>7409</v>
      </c>
      <c r="B3256">
        <v>10466724</v>
      </c>
      <c r="C3256" t="s">
        <v>7407</v>
      </c>
      <c r="D3256" t="s">
        <v>7408</v>
      </c>
      <c r="E3256" t="s">
        <v>242</v>
      </c>
      <c r="F3256">
        <v>23</v>
      </c>
      <c r="G3256" t="s">
        <v>227</v>
      </c>
      <c r="H3256">
        <v>8179</v>
      </c>
      <c r="I3256" t="s">
        <v>7379</v>
      </c>
      <c r="J3256" t="s">
        <v>7380</v>
      </c>
      <c r="K3256" t="s">
        <v>7379</v>
      </c>
      <c r="L3256">
        <v>19830831</v>
      </c>
      <c r="M3256" t="s">
        <v>7409</v>
      </c>
      <c r="N3256">
        <v>230033</v>
      </c>
      <c r="Q3256" t="s">
        <v>248</v>
      </c>
      <c r="S3256" t="s">
        <v>249</v>
      </c>
      <c r="T3256" t="s">
        <v>7410</v>
      </c>
      <c r="U3256" t="s">
        <v>227</v>
      </c>
      <c r="V3256" t="s">
        <v>7411</v>
      </c>
      <c r="X3256" t="s">
        <v>267</v>
      </c>
      <c r="Z3256" t="s">
        <v>229</v>
      </c>
      <c r="AB3256" t="s">
        <v>227</v>
      </c>
      <c r="AG3256" t="s">
        <v>253</v>
      </c>
    </row>
    <row r="3257" spans="1:33">
      <c r="A3257" t="s">
        <v>7414</v>
      </c>
      <c r="B3257">
        <v>3062112</v>
      </c>
      <c r="C3257" t="s">
        <v>7412</v>
      </c>
      <c r="D3257" t="s">
        <v>7413</v>
      </c>
      <c r="E3257" t="s">
        <v>242</v>
      </c>
      <c r="F3257">
        <v>23</v>
      </c>
      <c r="G3257" t="s">
        <v>227</v>
      </c>
      <c r="H3257">
        <v>8179</v>
      </c>
      <c r="I3257" t="s">
        <v>7379</v>
      </c>
      <c r="J3257" t="s">
        <v>7380</v>
      </c>
      <c r="K3257" t="s">
        <v>7379</v>
      </c>
      <c r="L3257">
        <v>19751114</v>
      </c>
      <c r="M3257" t="s">
        <v>7414</v>
      </c>
      <c r="N3257">
        <v>230033</v>
      </c>
      <c r="Q3257" t="s">
        <v>248</v>
      </c>
      <c r="S3257" t="s">
        <v>249</v>
      </c>
      <c r="T3257" t="s">
        <v>2634</v>
      </c>
      <c r="U3257" t="s">
        <v>227</v>
      </c>
      <c r="V3257" t="s">
        <v>7415</v>
      </c>
      <c r="W3257" t="s">
        <v>7416</v>
      </c>
      <c r="X3257" t="s">
        <v>228</v>
      </c>
      <c r="Z3257" t="s">
        <v>229</v>
      </c>
      <c r="AG3257" t="s">
        <v>253</v>
      </c>
    </row>
    <row r="3258" spans="1:33">
      <c r="A3258" t="s">
        <v>19375</v>
      </c>
      <c r="B3258">
        <v>39666939</v>
      </c>
      <c r="C3258" t="s">
        <v>19376</v>
      </c>
      <c r="D3258" t="s">
        <v>19377</v>
      </c>
      <c r="E3258" t="s">
        <v>242</v>
      </c>
      <c r="F3258">
        <v>23</v>
      </c>
      <c r="G3258" t="s">
        <v>227</v>
      </c>
      <c r="H3258">
        <v>8179</v>
      </c>
      <c r="I3258" t="s">
        <v>7379</v>
      </c>
      <c r="J3258" t="s">
        <v>7380</v>
      </c>
      <c r="K3258" t="s">
        <v>7379</v>
      </c>
      <c r="L3258">
        <v>19960122</v>
      </c>
      <c r="M3258" t="s">
        <v>19375</v>
      </c>
      <c r="N3258">
        <v>230033</v>
      </c>
      <c r="Q3258" t="s">
        <v>248</v>
      </c>
      <c r="S3258" t="s">
        <v>249</v>
      </c>
      <c r="T3258" t="s">
        <v>11461</v>
      </c>
      <c r="U3258" t="s">
        <v>227</v>
      </c>
      <c r="V3258" t="s">
        <v>19378</v>
      </c>
      <c r="W3258" t="s">
        <v>19379</v>
      </c>
      <c r="X3258" t="s">
        <v>228</v>
      </c>
      <c r="Z3258" t="s">
        <v>229</v>
      </c>
      <c r="AB3258" t="s">
        <v>227</v>
      </c>
      <c r="AD3258" t="s">
        <v>227</v>
      </c>
      <c r="AG3258" t="s">
        <v>253</v>
      </c>
    </row>
    <row r="3259" spans="1:33">
      <c r="A3259" t="s">
        <v>7419</v>
      </c>
      <c r="B3259">
        <v>27541827</v>
      </c>
      <c r="C3259" t="s">
        <v>7417</v>
      </c>
      <c r="D3259" t="s">
        <v>7418</v>
      </c>
      <c r="E3259" t="s">
        <v>242</v>
      </c>
      <c r="F3259">
        <v>23</v>
      </c>
      <c r="G3259" t="s">
        <v>227</v>
      </c>
      <c r="H3259">
        <v>8179</v>
      </c>
      <c r="I3259" t="s">
        <v>7379</v>
      </c>
      <c r="J3259" t="s">
        <v>7380</v>
      </c>
      <c r="K3259" t="s">
        <v>7379</v>
      </c>
      <c r="L3259">
        <v>19930213</v>
      </c>
      <c r="M3259" t="s">
        <v>7419</v>
      </c>
      <c r="N3259">
        <v>230033</v>
      </c>
      <c r="Q3259" t="s">
        <v>248</v>
      </c>
      <c r="S3259" t="s">
        <v>249</v>
      </c>
      <c r="T3259" t="s">
        <v>7420</v>
      </c>
      <c r="U3259" t="s">
        <v>227</v>
      </c>
      <c r="V3259" t="s">
        <v>7421</v>
      </c>
      <c r="W3259" t="s">
        <v>7422</v>
      </c>
      <c r="X3259" t="s">
        <v>228</v>
      </c>
      <c r="Z3259" t="s">
        <v>229</v>
      </c>
      <c r="AA3259">
        <v>8017531867</v>
      </c>
      <c r="AB3259" t="s">
        <v>962</v>
      </c>
      <c r="AD3259" t="s">
        <v>962</v>
      </c>
      <c r="AG3259" t="s">
        <v>253</v>
      </c>
    </row>
    <row r="3260" spans="1:33">
      <c r="A3260" t="s">
        <v>7425</v>
      </c>
      <c r="B3260">
        <v>29805226</v>
      </c>
      <c r="C3260" t="s">
        <v>7423</v>
      </c>
      <c r="D3260" t="s">
        <v>7424</v>
      </c>
      <c r="E3260" t="s">
        <v>242</v>
      </c>
      <c r="F3260">
        <v>23</v>
      </c>
      <c r="G3260" t="s">
        <v>227</v>
      </c>
      <c r="H3260">
        <v>8179</v>
      </c>
      <c r="I3260" t="s">
        <v>7379</v>
      </c>
      <c r="J3260" t="s">
        <v>7380</v>
      </c>
      <c r="K3260" t="s">
        <v>7379</v>
      </c>
      <c r="L3260">
        <v>19960911</v>
      </c>
      <c r="M3260" t="s">
        <v>7425</v>
      </c>
      <c r="N3260">
        <v>230033</v>
      </c>
      <c r="Q3260" t="s">
        <v>248</v>
      </c>
      <c r="S3260" t="s">
        <v>249</v>
      </c>
      <c r="T3260" t="s">
        <v>7404</v>
      </c>
      <c r="U3260" t="s">
        <v>227</v>
      </c>
      <c r="V3260" t="s">
        <v>7405</v>
      </c>
      <c r="W3260" t="s">
        <v>7426</v>
      </c>
      <c r="X3260" t="s">
        <v>228</v>
      </c>
      <c r="Z3260" t="s">
        <v>229</v>
      </c>
      <c r="AB3260" t="s">
        <v>778</v>
      </c>
      <c r="AG3260" t="s">
        <v>253</v>
      </c>
    </row>
    <row r="3261" spans="1:33">
      <c r="A3261" t="s">
        <v>7429</v>
      </c>
      <c r="B3261">
        <v>24753425</v>
      </c>
      <c r="C3261" t="s">
        <v>7427</v>
      </c>
      <c r="D3261" t="s">
        <v>7428</v>
      </c>
      <c r="E3261" t="s">
        <v>242</v>
      </c>
      <c r="F3261">
        <v>23</v>
      </c>
      <c r="G3261" t="s">
        <v>227</v>
      </c>
      <c r="H3261">
        <v>8179</v>
      </c>
      <c r="I3261" t="s">
        <v>7379</v>
      </c>
      <c r="J3261" t="s">
        <v>7380</v>
      </c>
      <c r="K3261" t="s">
        <v>7379</v>
      </c>
      <c r="L3261">
        <v>19850928</v>
      </c>
      <c r="M3261" t="s">
        <v>7429</v>
      </c>
      <c r="N3261">
        <v>230033</v>
      </c>
      <c r="Q3261" t="s">
        <v>248</v>
      </c>
      <c r="S3261" t="s">
        <v>249</v>
      </c>
      <c r="T3261" t="s">
        <v>7430</v>
      </c>
      <c r="U3261" t="s">
        <v>227</v>
      </c>
      <c r="V3261" t="s">
        <v>7431</v>
      </c>
      <c r="W3261" t="s">
        <v>7432</v>
      </c>
      <c r="X3261" t="s">
        <v>228</v>
      </c>
      <c r="Z3261" t="s">
        <v>229</v>
      </c>
      <c r="AG3261" t="s">
        <v>253</v>
      </c>
    </row>
    <row r="3262" spans="1:33">
      <c r="A3262" t="s">
        <v>7435</v>
      </c>
      <c r="B3262">
        <v>67262831</v>
      </c>
      <c r="C3262" t="s">
        <v>7433</v>
      </c>
      <c r="D3262" t="s">
        <v>7434</v>
      </c>
      <c r="E3262" t="s">
        <v>242</v>
      </c>
      <c r="F3262">
        <v>23</v>
      </c>
      <c r="G3262" t="s">
        <v>227</v>
      </c>
      <c r="H3262">
        <v>8179</v>
      </c>
      <c r="I3262" t="s">
        <v>7379</v>
      </c>
      <c r="J3262" t="s">
        <v>7380</v>
      </c>
      <c r="K3262" t="s">
        <v>7379</v>
      </c>
      <c r="L3262">
        <v>19901022</v>
      </c>
      <c r="M3262" t="s">
        <v>7435</v>
      </c>
      <c r="N3262">
        <v>230033</v>
      </c>
      <c r="Q3262" t="s">
        <v>248</v>
      </c>
      <c r="S3262" t="s">
        <v>249</v>
      </c>
      <c r="T3262" t="s">
        <v>7436</v>
      </c>
      <c r="U3262" t="s">
        <v>227</v>
      </c>
      <c r="V3262" t="s">
        <v>7437</v>
      </c>
      <c r="W3262" t="s">
        <v>7438</v>
      </c>
      <c r="X3262" t="s">
        <v>228</v>
      </c>
      <c r="Z3262" t="s">
        <v>229</v>
      </c>
      <c r="AG3262" t="s">
        <v>253</v>
      </c>
    </row>
    <row r="3263" spans="1:33">
      <c r="A3263" t="s">
        <v>19380</v>
      </c>
      <c r="B3263">
        <v>59716533</v>
      </c>
      <c r="C3263" t="s">
        <v>7439</v>
      </c>
      <c r="D3263" t="s">
        <v>7440</v>
      </c>
      <c r="E3263" t="s">
        <v>242</v>
      </c>
      <c r="F3263">
        <v>23</v>
      </c>
      <c r="G3263" t="s">
        <v>227</v>
      </c>
      <c r="H3263">
        <v>8179</v>
      </c>
      <c r="I3263" t="s">
        <v>7379</v>
      </c>
      <c r="J3263" t="s">
        <v>7380</v>
      </c>
      <c r="K3263" t="s">
        <v>7379</v>
      </c>
      <c r="L3263">
        <v>19970201</v>
      </c>
      <c r="M3263" t="s">
        <v>19380</v>
      </c>
      <c r="N3263">
        <v>230033</v>
      </c>
      <c r="Q3263" t="s">
        <v>248</v>
      </c>
      <c r="S3263" t="s">
        <v>249</v>
      </c>
      <c r="T3263" t="s">
        <v>7436</v>
      </c>
      <c r="U3263" t="s">
        <v>227</v>
      </c>
      <c r="V3263" t="s">
        <v>7441</v>
      </c>
      <c r="X3263" t="s">
        <v>228</v>
      </c>
      <c r="Z3263" t="s">
        <v>229</v>
      </c>
      <c r="AB3263" t="s">
        <v>844</v>
      </c>
      <c r="AG3263" t="s">
        <v>253</v>
      </c>
    </row>
    <row r="3264" spans="1:33">
      <c r="A3264" t="s">
        <v>7444</v>
      </c>
      <c r="B3264">
        <v>3062314</v>
      </c>
      <c r="C3264" t="s">
        <v>7442</v>
      </c>
      <c r="D3264" t="s">
        <v>7443</v>
      </c>
      <c r="E3264" t="s">
        <v>242</v>
      </c>
      <c r="F3264">
        <v>23</v>
      </c>
      <c r="G3264" t="s">
        <v>227</v>
      </c>
      <c r="H3264">
        <v>8179</v>
      </c>
      <c r="I3264" t="s">
        <v>7379</v>
      </c>
      <c r="J3264" t="s">
        <v>7380</v>
      </c>
      <c r="K3264" t="s">
        <v>7379</v>
      </c>
      <c r="L3264">
        <v>19781011</v>
      </c>
      <c r="M3264" t="s">
        <v>7444</v>
      </c>
      <c r="N3264">
        <v>230033</v>
      </c>
      <c r="Q3264" t="s">
        <v>248</v>
      </c>
      <c r="S3264" t="s">
        <v>249</v>
      </c>
      <c r="T3264" t="s">
        <v>480</v>
      </c>
      <c r="U3264" t="s">
        <v>227</v>
      </c>
      <c r="V3264" t="s">
        <v>7445</v>
      </c>
      <c r="W3264">
        <v>30164</v>
      </c>
      <c r="X3264" t="s">
        <v>228</v>
      </c>
      <c r="Z3264" t="s">
        <v>229</v>
      </c>
      <c r="AG3264" t="s">
        <v>253</v>
      </c>
    </row>
    <row r="3265" spans="1:33">
      <c r="A3265" t="s">
        <v>7448</v>
      </c>
      <c r="B3265">
        <v>58259433</v>
      </c>
      <c r="C3265" t="s">
        <v>7446</v>
      </c>
      <c r="D3265" t="s">
        <v>7447</v>
      </c>
      <c r="E3265" t="s">
        <v>242</v>
      </c>
      <c r="F3265">
        <v>23</v>
      </c>
      <c r="G3265" t="s">
        <v>227</v>
      </c>
      <c r="H3265">
        <v>8179</v>
      </c>
      <c r="I3265" t="s">
        <v>7379</v>
      </c>
      <c r="J3265" t="s">
        <v>7380</v>
      </c>
      <c r="K3265" t="s">
        <v>7379</v>
      </c>
      <c r="L3265">
        <v>19910203</v>
      </c>
      <c r="M3265" t="s">
        <v>7448</v>
      </c>
      <c r="N3265">
        <v>230033</v>
      </c>
      <c r="Q3265" t="s">
        <v>248</v>
      </c>
      <c r="S3265" t="s">
        <v>249</v>
      </c>
      <c r="T3265" t="s">
        <v>373</v>
      </c>
      <c r="U3265" t="s">
        <v>227</v>
      </c>
      <c r="V3265" t="s">
        <v>7449</v>
      </c>
      <c r="W3265" t="s">
        <v>7450</v>
      </c>
      <c r="X3265" t="s">
        <v>228</v>
      </c>
      <c r="Z3265" t="s">
        <v>229</v>
      </c>
      <c r="AF3265" t="s">
        <v>7389</v>
      </c>
      <c r="AG3265" t="s">
        <v>253</v>
      </c>
    </row>
    <row r="3266" spans="1:33">
      <c r="A3266" t="s">
        <v>7453</v>
      </c>
      <c r="B3266">
        <v>3108820</v>
      </c>
      <c r="C3266" t="s">
        <v>7451</v>
      </c>
      <c r="D3266" t="s">
        <v>7452</v>
      </c>
      <c r="E3266" t="s">
        <v>242</v>
      </c>
      <c r="F3266">
        <v>23</v>
      </c>
      <c r="G3266" t="s">
        <v>227</v>
      </c>
      <c r="H3266">
        <v>8179</v>
      </c>
      <c r="I3266" t="s">
        <v>7379</v>
      </c>
      <c r="J3266" t="s">
        <v>7380</v>
      </c>
      <c r="K3266" t="s">
        <v>7379</v>
      </c>
      <c r="L3266">
        <v>19850504</v>
      </c>
      <c r="M3266" t="s">
        <v>7453</v>
      </c>
      <c r="N3266">
        <v>230033</v>
      </c>
      <c r="Q3266" t="s">
        <v>248</v>
      </c>
      <c r="S3266" t="s">
        <v>249</v>
      </c>
      <c r="T3266" t="s">
        <v>373</v>
      </c>
      <c r="U3266" t="s">
        <v>227</v>
      </c>
      <c r="V3266" t="s">
        <v>7454</v>
      </c>
      <c r="W3266" t="s">
        <v>7455</v>
      </c>
      <c r="X3266" t="s">
        <v>228</v>
      </c>
      <c r="Z3266" t="s">
        <v>229</v>
      </c>
      <c r="AG3266" t="s">
        <v>253</v>
      </c>
    </row>
    <row r="3267" spans="1:33">
      <c r="A3267" t="s">
        <v>7458</v>
      </c>
      <c r="B3267">
        <v>3062920</v>
      </c>
      <c r="C3267" t="s">
        <v>7456</v>
      </c>
      <c r="D3267" t="s">
        <v>7457</v>
      </c>
      <c r="E3267" t="s">
        <v>242</v>
      </c>
      <c r="F3267">
        <v>23</v>
      </c>
      <c r="G3267" t="s">
        <v>227</v>
      </c>
      <c r="H3267">
        <v>8179</v>
      </c>
      <c r="I3267" t="s">
        <v>7379</v>
      </c>
      <c r="J3267" t="s">
        <v>7380</v>
      </c>
      <c r="K3267" t="s">
        <v>7379</v>
      </c>
      <c r="L3267">
        <v>19820707</v>
      </c>
      <c r="M3267" t="s">
        <v>7458</v>
      </c>
      <c r="N3267">
        <v>230033</v>
      </c>
      <c r="Q3267" t="s">
        <v>248</v>
      </c>
      <c r="S3267" t="s">
        <v>249</v>
      </c>
      <c r="T3267" t="s">
        <v>1244</v>
      </c>
      <c r="U3267" t="s">
        <v>227</v>
      </c>
      <c r="V3267" t="s">
        <v>7459</v>
      </c>
      <c r="W3267" t="s">
        <v>7460</v>
      </c>
      <c r="X3267" t="s">
        <v>228</v>
      </c>
      <c r="Z3267" t="s">
        <v>229</v>
      </c>
      <c r="AG3267" t="s">
        <v>253</v>
      </c>
    </row>
    <row r="3268" spans="1:33">
      <c r="A3268" t="s">
        <v>7463</v>
      </c>
      <c r="B3268">
        <v>10131177</v>
      </c>
      <c r="C3268" t="s">
        <v>7461</v>
      </c>
      <c r="D3268" t="s">
        <v>7462</v>
      </c>
      <c r="E3268" t="s">
        <v>242</v>
      </c>
      <c r="F3268">
        <v>23</v>
      </c>
      <c r="G3268" t="s">
        <v>227</v>
      </c>
      <c r="H3268">
        <v>8179</v>
      </c>
      <c r="I3268" t="s">
        <v>7379</v>
      </c>
      <c r="J3268" t="s">
        <v>7380</v>
      </c>
      <c r="K3268" t="s">
        <v>7379</v>
      </c>
      <c r="L3268">
        <v>19610502</v>
      </c>
      <c r="M3268" t="s">
        <v>7463</v>
      </c>
      <c r="N3268">
        <v>230033</v>
      </c>
      <c r="Q3268" t="s">
        <v>248</v>
      </c>
      <c r="S3268" t="s">
        <v>249</v>
      </c>
      <c r="T3268" t="s">
        <v>6247</v>
      </c>
      <c r="U3268" t="s">
        <v>227</v>
      </c>
      <c r="V3268" t="s">
        <v>7464</v>
      </c>
      <c r="W3268" t="s">
        <v>7465</v>
      </c>
      <c r="X3268" t="s">
        <v>228</v>
      </c>
      <c r="Z3268" t="s">
        <v>229</v>
      </c>
      <c r="AG3268" t="s">
        <v>253</v>
      </c>
    </row>
    <row r="3269" spans="1:33">
      <c r="A3269" t="s">
        <v>7468</v>
      </c>
      <c r="B3269">
        <v>47888136</v>
      </c>
      <c r="C3269" t="s">
        <v>7466</v>
      </c>
      <c r="D3269" t="s">
        <v>7467</v>
      </c>
      <c r="E3269" t="s">
        <v>242</v>
      </c>
      <c r="F3269">
        <v>23</v>
      </c>
      <c r="G3269" t="s">
        <v>227</v>
      </c>
      <c r="H3269">
        <v>8179</v>
      </c>
      <c r="I3269" t="s">
        <v>7379</v>
      </c>
      <c r="J3269" t="s">
        <v>7380</v>
      </c>
      <c r="K3269" t="s">
        <v>7379</v>
      </c>
      <c r="L3269">
        <v>19910303</v>
      </c>
      <c r="M3269" t="s">
        <v>7468</v>
      </c>
      <c r="N3269">
        <v>230033</v>
      </c>
      <c r="Q3269" t="s">
        <v>248</v>
      </c>
      <c r="S3269" t="s">
        <v>249</v>
      </c>
      <c r="T3269" t="s">
        <v>7436</v>
      </c>
      <c r="U3269" t="s">
        <v>227</v>
      </c>
      <c r="V3269" t="s">
        <v>7437</v>
      </c>
      <c r="W3269" t="s">
        <v>7469</v>
      </c>
      <c r="X3269" t="s">
        <v>228</v>
      </c>
      <c r="Z3269" t="s">
        <v>229</v>
      </c>
      <c r="AA3269" t="s">
        <v>7470</v>
      </c>
      <c r="AB3269" t="s">
        <v>2056</v>
      </c>
      <c r="AD3269" t="s">
        <v>2056</v>
      </c>
      <c r="AG3269" t="s">
        <v>253</v>
      </c>
    </row>
    <row r="3270" spans="1:33">
      <c r="A3270" t="s">
        <v>19381</v>
      </c>
      <c r="B3270">
        <v>97756943</v>
      </c>
      <c r="C3270" t="s">
        <v>7471</v>
      </c>
      <c r="D3270" t="s">
        <v>7472</v>
      </c>
      <c r="E3270" t="s">
        <v>242</v>
      </c>
      <c r="F3270">
        <v>23</v>
      </c>
      <c r="G3270" t="s">
        <v>227</v>
      </c>
      <c r="H3270">
        <v>8179</v>
      </c>
      <c r="I3270" t="s">
        <v>7379</v>
      </c>
      <c r="J3270" t="s">
        <v>7380</v>
      </c>
      <c r="K3270" t="s">
        <v>7379</v>
      </c>
      <c r="L3270">
        <v>19830304</v>
      </c>
      <c r="M3270" t="s">
        <v>19381</v>
      </c>
      <c r="N3270">
        <v>230033</v>
      </c>
      <c r="Q3270" t="s">
        <v>248</v>
      </c>
      <c r="S3270" t="s">
        <v>249</v>
      </c>
      <c r="T3270" t="s">
        <v>6515</v>
      </c>
      <c r="U3270" t="s">
        <v>227</v>
      </c>
      <c r="V3270" t="s">
        <v>7473</v>
      </c>
      <c r="X3270" t="s">
        <v>228</v>
      </c>
      <c r="Z3270" t="s">
        <v>229</v>
      </c>
      <c r="AB3270" t="s">
        <v>227</v>
      </c>
      <c r="AG3270" t="s">
        <v>253</v>
      </c>
    </row>
    <row r="3271" spans="1:33">
      <c r="A3271" t="s">
        <v>7476</v>
      </c>
      <c r="B3271">
        <v>10479021</v>
      </c>
      <c r="C3271" t="s">
        <v>7474</v>
      </c>
      <c r="D3271" t="s">
        <v>7475</v>
      </c>
      <c r="E3271" t="s">
        <v>242</v>
      </c>
      <c r="F3271">
        <v>23</v>
      </c>
      <c r="G3271" t="s">
        <v>227</v>
      </c>
      <c r="H3271">
        <v>8179</v>
      </c>
      <c r="I3271" t="s">
        <v>7379</v>
      </c>
      <c r="J3271" t="s">
        <v>7380</v>
      </c>
      <c r="K3271" t="s">
        <v>7379</v>
      </c>
      <c r="L3271">
        <v>19780718</v>
      </c>
      <c r="M3271" t="s">
        <v>7476</v>
      </c>
      <c r="N3271">
        <v>230033</v>
      </c>
      <c r="Q3271" t="s">
        <v>248</v>
      </c>
      <c r="S3271" t="s">
        <v>249</v>
      </c>
      <c r="T3271" t="s">
        <v>7477</v>
      </c>
      <c r="U3271" t="s">
        <v>227</v>
      </c>
      <c r="V3271" t="s">
        <v>7478</v>
      </c>
      <c r="X3271" t="s">
        <v>228</v>
      </c>
      <c r="Z3271" t="s">
        <v>229</v>
      </c>
      <c r="AG3271" t="s">
        <v>253</v>
      </c>
    </row>
    <row r="3272" spans="1:33">
      <c r="A3272" t="s">
        <v>7481</v>
      </c>
      <c r="B3272">
        <v>10470214</v>
      </c>
      <c r="C3272" t="s">
        <v>7479</v>
      </c>
      <c r="D3272" t="s">
        <v>7480</v>
      </c>
      <c r="E3272" t="s">
        <v>242</v>
      </c>
      <c r="F3272">
        <v>23</v>
      </c>
      <c r="G3272" t="s">
        <v>227</v>
      </c>
      <c r="H3272">
        <v>8179</v>
      </c>
      <c r="I3272" t="s">
        <v>7379</v>
      </c>
      <c r="J3272" t="s">
        <v>7380</v>
      </c>
      <c r="K3272" t="s">
        <v>7379</v>
      </c>
      <c r="L3272">
        <v>19741021</v>
      </c>
      <c r="M3272" t="s">
        <v>7481</v>
      </c>
      <c r="N3272">
        <v>230033</v>
      </c>
      <c r="Q3272" t="s">
        <v>248</v>
      </c>
      <c r="S3272" t="s">
        <v>249</v>
      </c>
      <c r="T3272" t="s">
        <v>7482</v>
      </c>
      <c r="U3272" t="s">
        <v>227</v>
      </c>
      <c r="V3272" t="s">
        <v>7483</v>
      </c>
      <c r="X3272" t="s">
        <v>228</v>
      </c>
      <c r="Z3272" t="s">
        <v>229</v>
      </c>
      <c r="AG3272" t="s">
        <v>253</v>
      </c>
    </row>
    <row r="3273" spans="1:33">
      <c r="A3273" t="s">
        <v>7486</v>
      </c>
      <c r="B3273">
        <v>24753223</v>
      </c>
      <c r="C3273" t="s">
        <v>7484</v>
      </c>
      <c r="D3273" t="s">
        <v>7485</v>
      </c>
      <c r="E3273" t="s">
        <v>242</v>
      </c>
      <c r="F3273">
        <v>23</v>
      </c>
      <c r="G3273" t="s">
        <v>227</v>
      </c>
      <c r="H3273">
        <v>8179</v>
      </c>
      <c r="I3273" t="s">
        <v>7379</v>
      </c>
      <c r="J3273" t="s">
        <v>7380</v>
      </c>
      <c r="K3273" t="s">
        <v>7379</v>
      </c>
      <c r="L3273">
        <v>19760905</v>
      </c>
      <c r="M3273" t="s">
        <v>7486</v>
      </c>
      <c r="N3273">
        <v>230033</v>
      </c>
      <c r="Q3273" t="s">
        <v>248</v>
      </c>
      <c r="S3273" t="s">
        <v>249</v>
      </c>
      <c r="T3273" t="s">
        <v>7487</v>
      </c>
      <c r="U3273" t="s">
        <v>227</v>
      </c>
      <c r="V3273" t="s">
        <v>7488</v>
      </c>
      <c r="X3273" t="s">
        <v>228</v>
      </c>
      <c r="Z3273" t="s">
        <v>229</v>
      </c>
      <c r="AG3273" t="s">
        <v>253</v>
      </c>
    </row>
    <row r="3274" spans="1:33">
      <c r="A3274" t="s">
        <v>7491</v>
      </c>
      <c r="B3274">
        <v>15199530</v>
      </c>
      <c r="C3274" t="s">
        <v>7489</v>
      </c>
      <c r="D3274" t="s">
        <v>7490</v>
      </c>
      <c r="E3274" t="s">
        <v>242</v>
      </c>
      <c r="F3274">
        <v>23</v>
      </c>
      <c r="G3274" t="s">
        <v>227</v>
      </c>
      <c r="H3274">
        <v>8179</v>
      </c>
      <c r="I3274" t="s">
        <v>7379</v>
      </c>
      <c r="J3274" t="s">
        <v>7380</v>
      </c>
      <c r="K3274" t="s">
        <v>7379</v>
      </c>
      <c r="L3274">
        <v>19930614</v>
      </c>
      <c r="M3274" t="s">
        <v>7491</v>
      </c>
      <c r="N3274">
        <v>230033</v>
      </c>
      <c r="Q3274" t="s">
        <v>248</v>
      </c>
      <c r="S3274" t="s">
        <v>249</v>
      </c>
      <c r="T3274" t="s">
        <v>7436</v>
      </c>
      <c r="U3274" t="s">
        <v>227</v>
      </c>
      <c r="V3274" t="s">
        <v>7492</v>
      </c>
      <c r="W3274" t="s">
        <v>7493</v>
      </c>
      <c r="X3274" t="s">
        <v>228</v>
      </c>
      <c r="Z3274" t="s">
        <v>229</v>
      </c>
      <c r="AB3274" t="s">
        <v>265</v>
      </c>
      <c r="AG3274" t="s">
        <v>253</v>
      </c>
    </row>
    <row r="3275" spans="1:33">
      <c r="A3275" t="s">
        <v>7496</v>
      </c>
      <c r="B3275">
        <v>10478424</v>
      </c>
      <c r="C3275" t="s">
        <v>7494</v>
      </c>
      <c r="D3275" t="s">
        <v>7495</v>
      </c>
      <c r="E3275" t="s">
        <v>242</v>
      </c>
      <c r="F3275">
        <v>23</v>
      </c>
      <c r="G3275" t="s">
        <v>227</v>
      </c>
      <c r="H3275">
        <v>8179</v>
      </c>
      <c r="I3275" t="s">
        <v>7379</v>
      </c>
      <c r="J3275" t="s">
        <v>7380</v>
      </c>
      <c r="K3275" t="s">
        <v>7379</v>
      </c>
      <c r="L3275">
        <v>19750820</v>
      </c>
      <c r="M3275" t="s">
        <v>7496</v>
      </c>
      <c r="N3275">
        <v>230033</v>
      </c>
      <c r="Q3275" t="s">
        <v>248</v>
      </c>
      <c r="S3275" t="s">
        <v>249</v>
      </c>
      <c r="T3275" t="s">
        <v>2503</v>
      </c>
      <c r="U3275" t="s">
        <v>227</v>
      </c>
      <c r="V3275" t="s">
        <v>7497</v>
      </c>
      <c r="X3275" t="s">
        <v>228</v>
      </c>
      <c r="Z3275" t="s">
        <v>229</v>
      </c>
    </row>
    <row r="3276" spans="1:33">
      <c r="A3276" t="s">
        <v>7502</v>
      </c>
      <c r="B3276">
        <v>2976529</v>
      </c>
      <c r="C3276" t="s">
        <v>7498</v>
      </c>
      <c r="D3276" t="s">
        <v>7499</v>
      </c>
      <c r="E3276" t="s">
        <v>242</v>
      </c>
      <c r="F3276">
        <v>23</v>
      </c>
      <c r="G3276" t="s">
        <v>227</v>
      </c>
      <c r="H3276">
        <v>8218</v>
      </c>
      <c r="I3276" t="s">
        <v>7500</v>
      </c>
      <c r="J3276" t="s">
        <v>7501</v>
      </c>
      <c r="K3276" t="s">
        <v>7500</v>
      </c>
      <c r="L3276">
        <v>19710414</v>
      </c>
      <c r="M3276" t="s">
        <v>7502</v>
      </c>
      <c r="N3276">
        <v>230097</v>
      </c>
      <c r="Q3276" t="s">
        <v>248</v>
      </c>
      <c r="S3276" t="s">
        <v>249</v>
      </c>
      <c r="T3276" t="s">
        <v>7503</v>
      </c>
      <c r="U3276" t="s">
        <v>227</v>
      </c>
      <c r="V3276" t="s">
        <v>7504</v>
      </c>
      <c r="X3276" t="s">
        <v>228</v>
      </c>
      <c r="Y3276" t="s">
        <v>7505</v>
      </c>
      <c r="Z3276" t="s">
        <v>680</v>
      </c>
      <c r="AA3276" t="s">
        <v>7506</v>
      </c>
      <c r="AG3276" t="s">
        <v>253</v>
      </c>
    </row>
    <row r="3277" spans="1:33">
      <c r="A3277" t="s">
        <v>7509</v>
      </c>
      <c r="B3277">
        <v>45550524</v>
      </c>
      <c r="C3277" t="s">
        <v>7507</v>
      </c>
      <c r="D3277" t="s">
        <v>7508</v>
      </c>
      <c r="E3277" t="s">
        <v>242</v>
      </c>
      <c r="F3277">
        <v>23</v>
      </c>
      <c r="G3277" t="s">
        <v>227</v>
      </c>
      <c r="H3277">
        <v>8218</v>
      </c>
      <c r="I3277" t="s">
        <v>7500</v>
      </c>
      <c r="J3277" t="s">
        <v>7501</v>
      </c>
      <c r="K3277" t="s">
        <v>7500</v>
      </c>
      <c r="L3277">
        <v>19830301</v>
      </c>
      <c r="M3277" t="s">
        <v>7509</v>
      </c>
      <c r="N3277">
        <v>230097</v>
      </c>
      <c r="Q3277" t="s">
        <v>248</v>
      </c>
      <c r="S3277" t="s">
        <v>249</v>
      </c>
      <c r="T3277" t="s">
        <v>2155</v>
      </c>
      <c r="U3277" t="s">
        <v>227</v>
      </c>
      <c r="V3277" t="s">
        <v>7510</v>
      </c>
      <c r="W3277" t="s">
        <v>7511</v>
      </c>
      <c r="X3277" t="s">
        <v>228</v>
      </c>
      <c r="Z3277" t="s">
        <v>229</v>
      </c>
      <c r="AG3277" t="s">
        <v>253</v>
      </c>
    </row>
    <row r="3278" spans="1:33">
      <c r="A3278" t="s">
        <v>7514</v>
      </c>
      <c r="B3278">
        <v>2975932</v>
      </c>
      <c r="C3278" t="s">
        <v>7512</v>
      </c>
      <c r="D3278" t="s">
        <v>7513</v>
      </c>
      <c r="E3278" t="s">
        <v>242</v>
      </c>
      <c r="F3278">
        <v>23</v>
      </c>
      <c r="G3278" t="s">
        <v>227</v>
      </c>
      <c r="H3278">
        <v>8218</v>
      </c>
      <c r="I3278" t="s">
        <v>7500</v>
      </c>
      <c r="J3278" t="s">
        <v>7501</v>
      </c>
      <c r="K3278" t="s">
        <v>7500</v>
      </c>
      <c r="L3278">
        <v>19810315</v>
      </c>
      <c r="M3278" t="s">
        <v>7514</v>
      </c>
      <c r="N3278">
        <v>230097</v>
      </c>
      <c r="Q3278" t="s">
        <v>248</v>
      </c>
      <c r="S3278" t="s">
        <v>249</v>
      </c>
      <c r="T3278" t="s">
        <v>6097</v>
      </c>
      <c r="U3278" t="s">
        <v>227</v>
      </c>
      <c r="V3278" t="s">
        <v>7515</v>
      </c>
      <c r="W3278" t="s">
        <v>7516</v>
      </c>
      <c r="X3278" t="s">
        <v>228</v>
      </c>
      <c r="Z3278" t="s">
        <v>229</v>
      </c>
      <c r="AG3278" t="s">
        <v>253</v>
      </c>
    </row>
    <row r="3279" spans="1:33">
      <c r="A3279" t="s">
        <v>7519</v>
      </c>
      <c r="B3279">
        <v>2976327</v>
      </c>
      <c r="C3279" t="s">
        <v>7517</v>
      </c>
      <c r="D3279" t="s">
        <v>7518</v>
      </c>
      <c r="E3279" t="s">
        <v>242</v>
      </c>
      <c r="F3279">
        <v>23</v>
      </c>
      <c r="G3279" t="s">
        <v>227</v>
      </c>
      <c r="H3279">
        <v>8218</v>
      </c>
      <c r="I3279" t="s">
        <v>7500</v>
      </c>
      <c r="J3279" t="s">
        <v>7501</v>
      </c>
      <c r="K3279" t="s">
        <v>7500</v>
      </c>
      <c r="L3279">
        <v>19830922</v>
      </c>
      <c r="M3279" t="s">
        <v>7519</v>
      </c>
      <c r="N3279">
        <v>230097</v>
      </c>
      <c r="Q3279" t="s">
        <v>248</v>
      </c>
      <c r="S3279" t="s">
        <v>249</v>
      </c>
      <c r="T3279" t="s">
        <v>7520</v>
      </c>
      <c r="U3279" t="s">
        <v>227</v>
      </c>
      <c r="V3279" t="s">
        <v>7521</v>
      </c>
      <c r="W3279" t="s">
        <v>7522</v>
      </c>
      <c r="X3279" t="s">
        <v>228</v>
      </c>
      <c r="Y3279" t="s">
        <v>7523</v>
      </c>
      <c r="Z3279" t="s">
        <v>680</v>
      </c>
      <c r="AG3279" t="s">
        <v>253</v>
      </c>
    </row>
    <row r="3280" spans="1:33">
      <c r="A3280" t="s">
        <v>7526</v>
      </c>
      <c r="B3280">
        <v>24739732</v>
      </c>
      <c r="C3280" t="s">
        <v>7524</v>
      </c>
      <c r="D3280" t="s">
        <v>7525</v>
      </c>
      <c r="E3280" t="s">
        <v>242</v>
      </c>
      <c r="F3280">
        <v>23</v>
      </c>
      <c r="G3280" t="s">
        <v>227</v>
      </c>
      <c r="H3280">
        <v>8218</v>
      </c>
      <c r="I3280" t="s">
        <v>7500</v>
      </c>
      <c r="J3280" t="s">
        <v>7501</v>
      </c>
      <c r="K3280" t="s">
        <v>7500</v>
      </c>
      <c r="L3280">
        <v>19710804</v>
      </c>
      <c r="M3280" t="s">
        <v>7526</v>
      </c>
      <c r="N3280">
        <v>230097</v>
      </c>
      <c r="Q3280" t="s">
        <v>248</v>
      </c>
      <c r="S3280" t="s">
        <v>249</v>
      </c>
      <c r="T3280" t="s">
        <v>7527</v>
      </c>
      <c r="U3280" t="s">
        <v>227</v>
      </c>
      <c r="V3280" t="s">
        <v>7528</v>
      </c>
      <c r="X3280" t="s">
        <v>228</v>
      </c>
      <c r="Z3280" t="s">
        <v>229</v>
      </c>
      <c r="AG3280" t="s">
        <v>253</v>
      </c>
    </row>
    <row r="3281" spans="1:33">
      <c r="A3281" t="s">
        <v>7531</v>
      </c>
      <c r="B3281">
        <v>2976125</v>
      </c>
      <c r="C3281" t="s">
        <v>7529</v>
      </c>
      <c r="D3281" t="s">
        <v>7530</v>
      </c>
      <c r="E3281" t="s">
        <v>242</v>
      </c>
      <c r="F3281">
        <v>23</v>
      </c>
      <c r="G3281" t="s">
        <v>227</v>
      </c>
      <c r="H3281">
        <v>8218</v>
      </c>
      <c r="I3281" t="s">
        <v>7500</v>
      </c>
      <c r="J3281" t="s">
        <v>7501</v>
      </c>
      <c r="K3281" t="s">
        <v>7500</v>
      </c>
      <c r="L3281">
        <v>19770402</v>
      </c>
      <c r="M3281" t="s">
        <v>7531</v>
      </c>
      <c r="N3281">
        <v>230097</v>
      </c>
      <c r="Q3281" t="s">
        <v>248</v>
      </c>
      <c r="S3281" t="s">
        <v>249</v>
      </c>
      <c r="T3281" t="s">
        <v>7532</v>
      </c>
      <c r="U3281" t="s">
        <v>227</v>
      </c>
      <c r="V3281" t="s">
        <v>7533</v>
      </c>
      <c r="X3281" t="s">
        <v>228</v>
      </c>
      <c r="Z3281" t="s">
        <v>229</v>
      </c>
      <c r="AG3281" t="s">
        <v>253</v>
      </c>
    </row>
    <row r="3282" spans="1:33">
      <c r="A3282" t="s">
        <v>7536</v>
      </c>
      <c r="B3282">
        <v>72744125</v>
      </c>
      <c r="C3282" t="s">
        <v>7534</v>
      </c>
      <c r="D3282" t="s">
        <v>7535</v>
      </c>
      <c r="E3282" t="s">
        <v>262</v>
      </c>
      <c r="F3282">
        <v>23</v>
      </c>
      <c r="G3282" t="s">
        <v>227</v>
      </c>
      <c r="H3282">
        <v>8218</v>
      </c>
      <c r="I3282" t="s">
        <v>7500</v>
      </c>
      <c r="J3282" t="s">
        <v>7501</v>
      </c>
      <c r="K3282" t="s">
        <v>7500</v>
      </c>
      <c r="L3282">
        <v>19820204</v>
      </c>
      <c r="M3282" t="s">
        <v>7536</v>
      </c>
      <c r="N3282">
        <v>230097</v>
      </c>
      <c r="Q3282" t="s">
        <v>248</v>
      </c>
      <c r="S3282" t="s">
        <v>249</v>
      </c>
      <c r="T3282" t="s">
        <v>7537</v>
      </c>
      <c r="U3282" t="s">
        <v>227</v>
      </c>
      <c r="V3282" t="s">
        <v>7538</v>
      </c>
      <c r="X3282" t="s">
        <v>228</v>
      </c>
      <c r="Z3282" t="s">
        <v>229</v>
      </c>
      <c r="AA3282" t="s">
        <v>7539</v>
      </c>
      <c r="AG3282" t="s">
        <v>253</v>
      </c>
    </row>
    <row r="3283" spans="1:33">
      <c r="A3283" t="s">
        <v>7542</v>
      </c>
      <c r="B3283">
        <v>2976731</v>
      </c>
      <c r="C3283" t="s">
        <v>7540</v>
      </c>
      <c r="D3283" t="s">
        <v>7541</v>
      </c>
      <c r="E3283" t="s">
        <v>242</v>
      </c>
      <c r="F3283">
        <v>23</v>
      </c>
      <c r="G3283" t="s">
        <v>227</v>
      </c>
      <c r="H3283">
        <v>8218</v>
      </c>
      <c r="I3283" t="s">
        <v>7500</v>
      </c>
      <c r="J3283" t="s">
        <v>7501</v>
      </c>
      <c r="K3283" t="s">
        <v>7500</v>
      </c>
      <c r="L3283">
        <v>19730502</v>
      </c>
      <c r="M3283" t="s">
        <v>7542</v>
      </c>
      <c r="N3283">
        <v>230097</v>
      </c>
      <c r="Q3283" t="s">
        <v>248</v>
      </c>
      <c r="S3283" t="s">
        <v>249</v>
      </c>
      <c r="T3283" t="s">
        <v>6097</v>
      </c>
      <c r="U3283" t="s">
        <v>227</v>
      </c>
      <c r="V3283" t="s">
        <v>7543</v>
      </c>
      <c r="W3283" t="s">
        <v>7544</v>
      </c>
      <c r="X3283" t="s">
        <v>228</v>
      </c>
      <c r="Y3283" t="s">
        <v>7545</v>
      </c>
      <c r="Z3283" t="s">
        <v>680</v>
      </c>
      <c r="AG3283" t="s">
        <v>253</v>
      </c>
    </row>
    <row r="3284" spans="1:33">
      <c r="A3284" t="s">
        <v>7548</v>
      </c>
      <c r="B3284">
        <v>2976630</v>
      </c>
      <c r="C3284" t="s">
        <v>7546</v>
      </c>
      <c r="D3284" t="s">
        <v>7547</v>
      </c>
      <c r="E3284" t="s">
        <v>242</v>
      </c>
      <c r="F3284">
        <v>23</v>
      </c>
      <c r="G3284" t="s">
        <v>227</v>
      </c>
      <c r="H3284">
        <v>8218</v>
      </c>
      <c r="I3284" t="s">
        <v>7500</v>
      </c>
      <c r="J3284" t="s">
        <v>7501</v>
      </c>
      <c r="K3284" t="s">
        <v>7500</v>
      </c>
      <c r="L3284">
        <v>19720808</v>
      </c>
      <c r="M3284" t="s">
        <v>7548</v>
      </c>
      <c r="N3284">
        <v>230097</v>
      </c>
      <c r="Q3284" t="s">
        <v>248</v>
      </c>
      <c r="S3284" t="s">
        <v>249</v>
      </c>
      <c r="T3284" t="s">
        <v>7549</v>
      </c>
      <c r="U3284" t="s">
        <v>227</v>
      </c>
      <c r="V3284" t="s">
        <v>7550</v>
      </c>
      <c r="W3284" t="s">
        <v>7551</v>
      </c>
      <c r="X3284" t="s">
        <v>228</v>
      </c>
      <c r="Z3284" t="s">
        <v>229</v>
      </c>
      <c r="AG3284" t="s">
        <v>253</v>
      </c>
    </row>
    <row r="3285" spans="1:33">
      <c r="A3285" t="s">
        <v>7554</v>
      </c>
      <c r="B3285">
        <v>2976428</v>
      </c>
      <c r="C3285" t="s">
        <v>7552</v>
      </c>
      <c r="D3285" t="s">
        <v>7553</v>
      </c>
      <c r="E3285" t="s">
        <v>242</v>
      </c>
      <c r="F3285">
        <v>23</v>
      </c>
      <c r="G3285" t="s">
        <v>227</v>
      </c>
      <c r="H3285">
        <v>8218</v>
      </c>
      <c r="I3285" t="s">
        <v>7500</v>
      </c>
      <c r="J3285" t="s">
        <v>7501</v>
      </c>
      <c r="K3285" t="s">
        <v>7500</v>
      </c>
      <c r="L3285">
        <v>19750519</v>
      </c>
      <c r="M3285" t="s">
        <v>7554</v>
      </c>
      <c r="N3285">
        <v>230097</v>
      </c>
      <c r="Q3285" t="s">
        <v>248</v>
      </c>
      <c r="S3285" t="s">
        <v>249</v>
      </c>
      <c r="T3285" t="s">
        <v>7555</v>
      </c>
      <c r="U3285" t="s">
        <v>265</v>
      </c>
      <c r="V3285" t="s">
        <v>7556</v>
      </c>
      <c r="X3285" t="s">
        <v>228</v>
      </c>
      <c r="Y3285" t="s">
        <v>7557</v>
      </c>
      <c r="Z3285" t="s">
        <v>680</v>
      </c>
      <c r="AG3285" t="s">
        <v>253</v>
      </c>
    </row>
    <row r="3286" spans="1:33">
      <c r="A3286" t="s">
        <v>7563</v>
      </c>
      <c r="B3286">
        <v>39243324</v>
      </c>
      <c r="C3286" t="s">
        <v>7558</v>
      </c>
      <c r="D3286" t="s">
        <v>7559</v>
      </c>
      <c r="E3286" t="s">
        <v>242</v>
      </c>
      <c r="F3286">
        <v>23</v>
      </c>
      <c r="G3286" t="s">
        <v>227</v>
      </c>
      <c r="H3286">
        <v>27900</v>
      </c>
      <c r="I3286" t="s">
        <v>7560</v>
      </c>
      <c r="J3286" t="s">
        <v>7561</v>
      </c>
      <c r="K3286" t="s">
        <v>7562</v>
      </c>
      <c r="L3286">
        <v>19931107</v>
      </c>
      <c r="M3286" t="s">
        <v>7563</v>
      </c>
      <c r="N3286">
        <v>230397</v>
      </c>
      <c r="Q3286" t="s">
        <v>248</v>
      </c>
      <c r="S3286" t="s">
        <v>249</v>
      </c>
      <c r="T3286" t="s">
        <v>7564</v>
      </c>
      <c r="U3286" t="s">
        <v>227</v>
      </c>
      <c r="V3286" t="s">
        <v>7565</v>
      </c>
      <c r="X3286" t="s">
        <v>228</v>
      </c>
      <c r="Z3286" t="s">
        <v>229</v>
      </c>
      <c r="AB3286" t="s">
        <v>227</v>
      </c>
      <c r="AD3286" t="s">
        <v>227</v>
      </c>
      <c r="AG3286" t="s">
        <v>253</v>
      </c>
    </row>
    <row r="3287" spans="1:33">
      <c r="A3287" t="s">
        <v>7568</v>
      </c>
      <c r="B3287">
        <v>3098727</v>
      </c>
      <c r="C3287" t="s">
        <v>7566</v>
      </c>
      <c r="D3287" t="s">
        <v>7567</v>
      </c>
      <c r="E3287" t="s">
        <v>242</v>
      </c>
      <c r="F3287">
        <v>23</v>
      </c>
      <c r="G3287" t="s">
        <v>227</v>
      </c>
      <c r="H3287">
        <v>27900</v>
      </c>
      <c r="I3287" t="s">
        <v>7560</v>
      </c>
      <c r="J3287" t="s">
        <v>7561</v>
      </c>
      <c r="K3287" t="s">
        <v>7562</v>
      </c>
      <c r="L3287">
        <v>19600505</v>
      </c>
      <c r="M3287" t="s">
        <v>7568</v>
      </c>
      <c r="N3287">
        <v>230397</v>
      </c>
      <c r="Q3287" t="s">
        <v>248</v>
      </c>
      <c r="S3287" t="s">
        <v>249</v>
      </c>
      <c r="T3287" t="s">
        <v>7564</v>
      </c>
      <c r="U3287" t="s">
        <v>227</v>
      </c>
      <c r="V3287" t="s">
        <v>7565</v>
      </c>
      <c r="X3287" t="s">
        <v>228</v>
      </c>
      <c r="Z3287" t="s">
        <v>229</v>
      </c>
      <c r="AB3287" t="s">
        <v>227</v>
      </c>
      <c r="AD3287" t="s">
        <v>227</v>
      </c>
      <c r="AG3287" t="s">
        <v>253</v>
      </c>
    </row>
    <row r="3288" spans="1:33">
      <c r="A3288" t="s">
        <v>7571</v>
      </c>
      <c r="B3288">
        <v>3099324</v>
      </c>
      <c r="C3288" t="s">
        <v>7569</v>
      </c>
      <c r="D3288" t="s">
        <v>7570</v>
      </c>
      <c r="E3288" t="s">
        <v>242</v>
      </c>
      <c r="F3288">
        <v>23</v>
      </c>
      <c r="G3288" t="s">
        <v>227</v>
      </c>
      <c r="H3288">
        <v>27900</v>
      </c>
      <c r="I3288" t="s">
        <v>7560</v>
      </c>
      <c r="J3288" t="s">
        <v>7561</v>
      </c>
      <c r="K3288" t="s">
        <v>7562</v>
      </c>
      <c r="L3288">
        <v>19641110</v>
      </c>
      <c r="M3288" t="s">
        <v>7571</v>
      </c>
      <c r="N3288">
        <v>230397</v>
      </c>
      <c r="Q3288" t="s">
        <v>248</v>
      </c>
      <c r="S3288" t="s">
        <v>249</v>
      </c>
      <c r="T3288" t="s">
        <v>4483</v>
      </c>
      <c r="U3288" t="s">
        <v>227</v>
      </c>
      <c r="V3288" t="s">
        <v>7572</v>
      </c>
      <c r="X3288" t="s">
        <v>228</v>
      </c>
      <c r="Z3288" t="s">
        <v>229</v>
      </c>
      <c r="AB3288" t="s">
        <v>227</v>
      </c>
      <c r="AD3288" t="s">
        <v>227</v>
      </c>
      <c r="AG3288" t="s">
        <v>253</v>
      </c>
    </row>
    <row r="3289" spans="1:33">
      <c r="A3289" t="s">
        <v>7575</v>
      </c>
      <c r="B3289">
        <v>84925533</v>
      </c>
      <c r="C3289" t="s">
        <v>7573</v>
      </c>
      <c r="D3289" t="s">
        <v>7574</v>
      </c>
      <c r="E3289" t="s">
        <v>242</v>
      </c>
      <c r="F3289">
        <v>23</v>
      </c>
      <c r="G3289" t="s">
        <v>227</v>
      </c>
      <c r="H3289">
        <v>27900</v>
      </c>
      <c r="I3289" t="s">
        <v>7560</v>
      </c>
      <c r="J3289" t="s">
        <v>7561</v>
      </c>
      <c r="K3289" t="s">
        <v>7562</v>
      </c>
      <c r="L3289">
        <v>19730523</v>
      </c>
      <c r="M3289" t="s">
        <v>7575</v>
      </c>
      <c r="N3289">
        <v>230397</v>
      </c>
      <c r="Q3289" t="s">
        <v>248</v>
      </c>
      <c r="S3289" t="s">
        <v>249</v>
      </c>
      <c r="T3289" t="s">
        <v>4592</v>
      </c>
      <c r="U3289" t="s">
        <v>227</v>
      </c>
      <c r="V3289" t="s">
        <v>7576</v>
      </c>
      <c r="X3289" t="s">
        <v>228</v>
      </c>
      <c r="Z3289" t="s">
        <v>229</v>
      </c>
      <c r="AB3289" t="s">
        <v>227</v>
      </c>
      <c r="AD3289" t="s">
        <v>227</v>
      </c>
      <c r="AG3289" t="s">
        <v>253</v>
      </c>
    </row>
    <row r="3290" spans="1:33">
      <c r="A3290" t="s">
        <v>7579</v>
      </c>
      <c r="B3290">
        <v>69163126</v>
      </c>
      <c r="C3290" t="s">
        <v>7577</v>
      </c>
      <c r="D3290" t="s">
        <v>7578</v>
      </c>
      <c r="E3290" t="s">
        <v>262</v>
      </c>
      <c r="F3290">
        <v>23</v>
      </c>
      <c r="G3290" t="s">
        <v>227</v>
      </c>
      <c r="H3290">
        <v>27900</v>
      </c>
      <c r="I3290" t="s">
        <v>7560</v>
      </c>
      <c r="J3290" t="s">
        <v>7561</v>
      </c>
      <c r="K3290" t="s">
        <v>7562</v>
      </c>
      <c r="L3290">
        <v>19780910</v>
      </c>
      <c r="M3290" t="s">
        <v>7579</v>
      </c>
      <c r="N3290">
        <v>230397</v>
      </c>
      <c r="Q3290" t="s">
        <v>248</v>
      </c>
      <c r="S3290" t="s">
        <v>249</v>
      </c>
      <c r="T3290" t="s">
        <v>4592</v>
      </c>
      <c r="U3290" t="s">
        <v>227</v>
      </c>
      <c r="V3290" t="s">
        <v>7576</v>
      </c>
      <c r="X3290" t="s">
        <v>228</v>
      </c>
      <c r="Z3290" t="s">
        <v>229</v>
      </c>
      <c r="AB3290" t="s">
        <v>227</v>
      </c>
      <c r="AD3290" t="s">
        <v>227</v>
      </c>
      <c r="AG3290" t="s">
        <v>253</v>
      </c>
    </row>
    <row r="3291" spans="1:33">
      <c r="A3291" t="s">
        <v>7585</v>
      </c>
      <c r="B3291">
        <v>2974426</v>
      </c>
      <c r="C3291" t="s">
        <v>7580</v>
      </c>
      <c r="D3291" t="s">
        <v>7581</v>
      </c>
      <c r="E3291" t="s">
        <v>262</v>
      </c>
      <c r="F3291">
        <v>23</v>
      </c>
      <c r="G3291" t="s">
        <v>227</v>
      </c>
      <c r="H3291">
        <v>8215</v>
      </c>
      <c r="I3291" t="s">
        <v>7582</v>
      </c>
      <c r="J3291" t="s">
        <v>7583</v>
      </c>
      <c r="K3291" t="s">
        <v>7584</v>
      </c>
      <c r="L3291">
        <v>19631104</v>
      </c>
      <c r="M3291" t="s">
        <v>7585</v>
      </c>
      <c r="N3291">
        <v>230094</v>
      </c>
      <c r="Q3291" t="s">
        <v>248</v>
      </c>
      <c r="S3291" t="s">
        <v>249</v>
      </c>
      <c r="T3291" t="s">
        <v>3410</v>
      </c>
      <c r="U3291" t="s">
        <v>227</v>
      </c>
      <c r="V3291" t="s">
        <v>7586</v>
      </c>
      <c r="X3291" t="s">
        <v>228</v>
      </c>
      <c r="Z3291" t="s">
        <v>229</v>
      </c>
      <c r="AG3291" t="s">
        <v>253</v>
      </c>
    </row>
    <row r="3292" spans="1:33">
      <c r="A3292" t="s">
        <v>7589</v>
      </c>
      <c r="B3292">
        <v>35368530</v>
      </c>
      <c r="C3292" t="s">
        <v>7587</v>
      </c>
      <c r="D3292" t="s">
        <v>7588</v>
      </c>
      <c r="E3292" t="s">
        <v>242</v>
      </c>
      <c r="F3292">
        <v>23</v>
      </c>
      <c r="G3292" t="s">
        <v>227</v>
      </c>
      <c r="H3292">
        <v>8215</v>
      </c>
      <c r="I3292" t="s">
        <v>7582</v>
      </c>
      <c r="J3292" t="s">
        <v>7583</v>
      </c>
      <c r="K3292" t="s">
        <v>7584</v>
      </c>
      <c r="L3292">
        <v>19740514</v>
      </c>
      <c r="M3292" t="s">
        <v>7589</v>
      </c>
      <c r="N3292">
        <v>230094</v>
      </c>
      <c r="Q3292" t="s">
        <v>248</v>
      </c>
      <c r="S3292" t="s">
        <v>249</v>
      </c>
      <c r="T3292" t="s">
        <v>3559</v>
      </c>
      <c r="U3292" t="s">
        <v>227</v>
      </c>
      <c r="V3292" t="s">
        <v>7590</v>
      </c>
      <c r="W3292" t="s">
        <v>7591</v>
      </c>
      <c r="X3292" t="s">
        <v>228</v>
      </c>
      <c r="Z3292" t="s">
        <v>229</v>
      </c>
      <c r="AG3292" t="s">
        <v>253</v>
      </c>
    </row>
    <row r="3293" spans="1:33">
      <c r="A3293" t="s">
        <v>7594</v>
      </c>
      <c r="B3293">
        <v>86361529</v>
      </c>
      <c r="C3293" t="s">
        <v>7592</v>
      </c>
      <c r="D3293" t="s">
        <v>7593</v>
      </c>
      <c r="E3293" t="s">
        <v>242</v>
      </c>
      <c r="F3293">
        <v>23</v>
      </c>
      <c r="G3293" t="s">
        <v>227</v>
      </c>
      <c r="H3293">
        <v>8215</v>
      </c>
      <c r="I3293" t="s">
        <v>7582</v>
      </c>
      <c r="J3293" t="s">
        <v>7583</v>
      </c>
      <c r="K3293" t="s">
        <v>7584</v>
      </c>
      <c r="L3293">
        <v>19700315</v>
      </c>
      <c r="M3293" t="s">
        <v>7594</v>
      </c>
      <c r="N3293">
        <v>230094</v>
      </c>
      <c r="Q3293" t="s">
        <v>248</v>
      </c>
      <c r="S3293" t="s">
        <v>249</v>
      </c>
      <c r="T3293" t="s">
        <v>495</v>
      </c>
      <c r="U3293" t="s">
        <v>227</v>
      </c>
      <c r="V3293" t="s">
        <v>7595</v>
      </c>
      <c r="X3293" t="s">
        <v>228</v>
      </c>
      <c r="Z3293" t="s">
        <v>229</v>
      </c>
      <c r="AG3293" t="s">
        <v>253</v>
      </c>
    </row>
    <row r="3294" spans="1:33">
      <c r="A3294" t="s">
        <v>7598</v>
      </c>
      <c r="B3294">
        <v>3105716</v>
      </c>
      <c r="C3294" t="s">
        <v>7596</v>
      </c>
      <c r="D3294" t="s">
        <v>7597</v>
      </c>
      <c r="E3294" t="s">
        <v>242</v>
      </c>
      <c r="F3294">
        <v>23</v>
      </c>
      <c r="G3294" t="s">
        <v>227</v>
      </c>
      <c r="H3294">
        <v>8215</v>
      </c>
      <c r="I3294" t="s">
        <v>7582</v>
      </c>
      <c r="J3294" t="s">
        <v>7583</v>
      </c>
      <c r="K3294" t="s">
        <v>7584</v>
      </c>
      <c r="L3294">
        <v>19690513</v>
      </c>
      <c r="M3294" t="s">
        <v>7598</v>
      </c>
      <c r="N3294">
        <v>230094</v>
      </c>
      <c r="Q3294" t="s">
        <v>248</v>
      </c>
      <c r="S3294" t="s">
        <v>249</v>
      </c>
      <c r="T3294" t="s">
        <v>3390</v>
      </c>
      <c r="U3294" t="s">
        <v>227</v>
      </c>
      <c r="V3294" t="s">
        <v>7599</v>
      </c>
      <c r="X3294" t="s">
        <v>228</v>
      </c>
      <c r="Y3294" t="s">
        <v>7600</v>
      </c>
      <c r="Z3294" t="s">
        <v>680</v>
      </c>
      <c r="AG3294" t="s">
        <v>253</v>
      </c>
    </row>
    <row r="3295" spans="1:33">
      <c r="A3295" t="s">
        <v>7603</v>
      </c>
      <c r="B3295">
        <v>2974931</v>
      </c>
      <c r="C3295" t="s">
        <v>7601</v>
      </c>
      <c r="D3295" t="s">
        <v>7602</v>
      </c>
      <c r="E3295" t="s">
        <v>262</v>
      </c>
      <c r="F3295">
        <v>23</v>
      </c>
      <c r="G3295" t="s">
        <v>227</v>
      </c>
      <c r="H3295">
        <v>8215</v>
      </c>
      <c r="I3295" t="s">
        <v>7582</v>
      </c>
      <c r="J3295" t="s">
        <v>7583</v>
      </c>
      <c r="K3295" t="s">
        <v>7584</v>
      </c>
      <c r="L3295">
        <v>19700629</v>
      </c>
      <c r="M3295" t="s">
        <v>7603</v>
      </c>
      <c r="N3295">
        <v>230094</v>
      </c>
      <c r="Q3295" t="s">
        <v>248</v>
      </c>
      <c r="S3295" t="s">
        <v>249</v>
      </c>
      <c r="T3295" t="s">
        <v>495</v>
      </c>
      <c r="U3295" t="s">
        <v>227</v>
      </c>
      <c r="V3295" t="s">
        <v>7604</v>
      </c>
      <c r="X3295" t="s">
        <v>228</v>
      </c>
      <c r="Z3295" t="s">
        <v>229</v>
      </c>
      <c r="AG3295" t="s">
        <v>253</v>
      </c>
    </row>
    <row r="3296" spans="1:33">
      <c r="A3296" t="s">
        <v>7607</v>
      </c>
      <c r="B3296">
        <v>58466837</v>
      </c>
      <c r="C3296" t="s">
        <v>7605</v>
      </c>
      <c r="D3296" t="s">
        <v>7606</v>
      </c>
      <c r="E3296" t="s">
        <v>242</v>
      </c>
      <c r="F3296">
        <v>23</v>
      </c>
      <c r="G3296" t="s">
        <v>227</v>
      </c>
      <c r="H3296">
        <v>8215</v>
      </c>
      <c r="I3296" t="s">
        <v>7582</v>
      </c>
      <c r="J3296" t="s">
        <v>7583</v>
      </c>
      <c r="K3296" t="s">
        <v>7584</v>
      </c>
      <c r="L3296">
        <v>19841027</v>
      </c>
      <c r="M3296" t="s">
        <v>7607</v>
      </c>
      <c r="N3296">
        <v>230094</v>
      </c>
      <c r="Q3296" t="s">
        <v>248</v>
      </c>
      <c r="S3296" t="s">
        <v>249</v>
      </c>
      <c r="T3296" t="s">
        <v>7608</v>
      </c>
      <c r="U3296" t="s">
        <v>227</v>
      </c>
      <c r="V3296" t="s">
        <v>7609</v>
      </c>
      <c r="X3296" t="s">
        <v>228</v>
      </c>
      <c r="Z3296" t="s">
        <v>229</v>
      </c>
      <c r="AG3296" t="s">
        <v>253</v>
      </c>
    </row>
    <row r="3297" spans="1:33">
      <c r="A3297" t="s">
        <v>7612</v>
      </c>
      <c r="B3297">
        <v>3105615</v>
      </c>
      <c r="C3297" t="s">
        <v>7610</v>
      </c>
      <c r="D3297" t="s">
        <v>7611</v>
      </c>
      <c r="E3297" t="s">
        <v>242</v>
      </c>
      <c r="F3297">
        <v>23</v>
      </c>
      <c r="G3297" t="s">
        <v>227</v>
      </c>
      <c r="H3297">
        <v>8215</v>
      </c>
      <c r="I3297" t="s">
        <v>7582</v>
      </c>
      <c r="J3297" t="s">
        <v>7583</v>
      </c>
      <c r="K3297" t="s">
        <v>7584</v>
      </c>
      <c r="L3297">
        <v>19511026</v>
      </c>
      <c r="M3297" t="s">
        <v>7612</v>
      </c>
      <c r="N3297">
        <v>230094</v>
      </c>
      <c r="Q3297" t="s">
        <v>248</v>
      </c>
      <c r="S3297" t="s">
        <v>249</v>
      </c>
      <c r="T3297" t="s">
        <v>7613</v>
      </c>
      <c r="U3297" t="s">
        <v>227</v>
      </c>
      <c r="V3297" t="s">
        <v>7614</v>
      </c>
      <c r="X3297" t="s">
        <v>228</v>
      </c>
      <c r="Y3297" t="s">
        <v>7615</v>
      </c>
      <c r="Z3297" t="s">
        <v>680</v>
      </c>
      <c r="AG3297" t="s">
        <v>253</v>
      </c>
    </row>
    <row r="3298" spans="1:33">
      <c r="A3298" t="s">
        <v>7618</v>
      </c>
      <c r="B3298">
        <v>2974022</v>
      </c>
      <c r="C3298" t="s">
        <v>7616</v>
      </c>
      <c r="D3298" t="s">
        <v>7617</v>
      </c>
      <c r="E3298" t="s">
        <v>262</v>
      </c>
      <c r="F3298">
        <v>23</v>
      </c>
      <c r="G3298" t="s">
        <v>227</v>
      </c>
      <c r="H3298">
        <v>8215</v>
      </c>
      <c r="I3298" t="s">
        <v>7582</v>
      </c>
      <c r="J3298" t="s">
        <v>7583</v>
      </c>
      <c r="K3298" t="s">
        <v>7584</v>
      </c>
      <c r="L3298">
        <v>19650111</v>
      </c>
      <c r="M3298" t="s">
        <v>7618</v>
      </c>
      <c r="N3298">
        <v>230094</v>
      </c>
      <c r="Q3298" t="s">
        <v>248</v>
      </c>
      <c r="S3298" t="s">
        <v>249</v>
      </c>
      <c r="T3298" t="s">
        <v>6619</v>
      </c>
      <c r="U3298" t="s">
        <v>227</v>
      </c>
      <c r="V3298" t="s">
        <v>7619</v>
      </c>
      <c r="X3298" t="s">
        <v>228</v>
      </c>
      <c r="Z3298" t="s">
        <v>229</v>
      </c>
      <c r="AG3298" t="s">
        <v>253</v>
      </c>
    </row>
    <row r="3299" spans="1:33">
      <c r="A3299" t="s">
        <v>7622</v>
      </c>
      <c r="B3299">
        <v>58467030</v>
      </c>
      <c r="C3299" t="s">
        <v>7620</v>
      </c>
      <c r="D3299" t="s">
        <v>7621</v>
      </c>
      <c r="E3299" t="s">
        <v>242</v>
      </c>
      <c r="F3299">
        <v>23</v>
      </c>
      <c r="G3299" t="s">
        <v>227</v>
      </c>
      <c r="H3299">
        <v>8215</v>
      </c>
      <c r="I3299" t="s">
        <v>7582</v>
      </c>
      <c r="J3299" t="s">
        <v>7583</v>
      </c>
      <c r="K3299" t="s">
        <v>7584</v>
      </c>
      <c r="L3299">
        <v>19780308</v>
      </c>
      <c r="M3299" t="s">
        <v>7622</v>
      </c>
      <c r="N3299">
        <v>230094</v>
      </c>
      <c r="Q3299" t="s">
        <v>248</v>
      </c>
      <c r="S3299" t="s">
        <v>249</v>
      </c>
      <c r="T3299" t="s">
        <v>3899</v>
      </c>
      <c r="U3299" t="s">
        <v>227</v>
      </c>
      <c r="V3299" t="s">
        <v>7623</v>
      </c>
      <c r="X3299" t="s">
        <v>228</v>
      </c>
      <c r="Z3299" t="s">
        <v>229</v>
      </c>
      <c r="AG3299" t="s">
        <v>253</v>
      </c>
    </row>
    <row r="3300" spans="1:33">
      <c r="A3300" t="s">
        <v>7626</v>
      </c>
      <c r="B3300">
        <v>3105817</v>
      </c>
      <c r="C3300" t="s">
        <v>7624</v>
      </c>
      <c r="D3300" t="s">
        <v>7625</v>
      </c>
      <c r="E3300" t="s">
        <v>262</v>
      </c>
      <c r="F3300">
        <v>23</v>
      </c>
      <c r="G3300" t="s">
        <v>227</v>
      </c>
      <c r="H3300">
        <v>8215</v>
      </c>
      <c r="I3300" t="s">
        <v>7582</v>
      </c>
      <c r="J3300" t="s">
        <v>7583</v>
      </c>
      <c r="K3300" t="s">
        <v>7584</v>
      </c>
      <c r="L3300">
        <v>19650723</v>
      </c>
      <c r="M3300" t="s">
        <v>7626</v>
      </c>
      <c r="N3300">
        <v>230094</v>
      </c>
      <c r="Q3300" t="s">
        <v>248</v>
      </c>
      <c r="S3300" t="s">
        <v>249</v>
      </c>
      <c r="T3300" t="s">
        <v>7627</v>
      </c>
      <c r="U3300" t="s">
        <v>227</v>
      </c>
      <c r="V3300" t="s">
        <v>7628</v>
      </c>
      <c r="X3300" t="s">
        <v>228</v>
      </c>
      <c r="Z3300" t="s">
        <v>229</v>
      </c>
      <c r="AG3300" t="s">
        <v>253</v>
      </c>
    </row>
    <row r="3301" spans="1:33">
      <c r="A3301" t="s">
        <v>7631</v>
      </c>
      <c r="B3301">
        <v>22691828</v>
      </c>
      <c r="C3301" t="s">
        <v>7629</v>
      </c>
      <c r="D3301" t="s">
        <v>7630</v>
      </c>
      <c r="E3301" t="s">
        <v>262</v>
      </c>
      <c r="F3301">
        <v>23</v>
      </c>
      <c r="G3301" t="s">
        <v>227</v>
      </c>
      <c r="H3301">
        <v>8215</v>
      </c>
      <c r="I3301" t="s">
        <v>7582</v>
      </c>
      <c r="J3301" t="s">
        <v>7583</v>
      </c>
      <c r="K3301" t="s">
        <v>7584</v>
      </c>
      <c r="L3301">
        <v>19820112</v>
      </c>
      <c r="M3301" t="s">
        <v>7631</v>
      </c>
      <c r="N3301">
        <v>230094</v>
      </c>
      <c r="Q3301" t="s">
        <v>248</v>
      </c>
      <c r="S3301" t="s">
        <v>249</v>
      </c>
      <c r="T3301" t="s">
        <v>1315</v>
      </c>
      <c r="U3301" t="s">
        <v>227</v>
      </c>
      <c r="V3301" t="s">
        <v>19438</v>
      </c>
      <c r="W3301" t="s">
        <v>19439</v>
      </c>
      <c r="X3301" t="s">
        <v>228</v>
      </c>
      <c r="Z3301" t="s">
        <v>229</v>
      </c>
      <c r="AG3301" t="s">
        <v>253</v>
      </c>
    </row>
    <row r="3302" spans="1:33">
      <c r="A3302" t="s">
        <v>7634</v>
      </c>
      <c r="B3302">
        <v>35549834</v>
      </c>
      <c r="C3302" t="s">
        <v>7632</v>
      </c>
      <c r="D3302" t="s">
        <v>7633</v>
      </c>
      <c r="E3302" t="s">
        <v>242</v>
      </c>
      <c r="F3302">
        <v>23</v>
      </c>
      <c r="G3302" t="s">
        <v>227</v>
      </c>
      <c r="H3302">
        <v>8215</v>
      </c>
      <c r="I3302" t="s">
        <v>7582</v>
      </c>
      <c r="J3302" t="s">
        <v>7583</v>
      </c>
      <c r="K3302" t="s">
        <v>7584</v>
      </c>
      <c r="L3302">
        <v>19850215</v>
      </c>
      <c r="M3302" t="s">
        <v>7634</v>
      </c>
      <c r="N3302">
        <v>230094</v>
      </c>
      <c r="Q3302" t="s">
        <v>248</v>
      </c>
      <c r="S3302" t="s">
        <v>249</v>
      </c>
      <c r="T3302" t="s">
        <v>1315</v>
      </c>
      <c r="U3302" t="s">
        <v>227</v>
      </c>
      <c r="V3302" t="s">
        <v>19438</v>
      </c>
      <c r="W3302" t="s">
        <v>19439</v>
      </c>
      <c r="X3302" t="s">
        <v>228</v>
      </c>
      <c r="Z3302" t="s">
        <v>229</v>
      </c>
      <c r="AA3302" t="s">
        <v>7635</v>
      </c>
      <c r="AB3302" t="s">
        <v>2147</v>
      </c>
      <c r="AG3302" t="s">
        <v>253</v>
      </c>
    </row>
    <row r="3303" spans="1:33">
      <c r="A3303" t="s">
        <v>7638</v>
      </c>
      <c r="B3303">
        <v>21975428</v>
      </c>
      <c r="C3303" t="s">
        <v>7636</v>
      </c>
      <c r="D3303" t="s">
        <v>7637</v>
      </c>
      <c r="E3303" t="s">
        <v>242</v>
      </c>
      <c r="F3303">
        <v>23</v>
      </c>
      <c r="G3303" t="s">
        <v>227</v>
      </c>
      <c r="H3303">
        <v>8215</v>
      </c>
      <c r="I3303" t="s">
        <v>7582</v>
      </c>
      <c r="J3303" t="s">
        <v>7583</v>
      </c>
      <c r="K3303" t="s">
        <v>7584</v>
      </c>
      <c r="L3303">
        <v>19830415</v>
      </c>
      <c r="M3303" t="s">
        <v>7638</v>
      </c>
      <c r="N3303">
        <v>230094</v>
      </c>
      <c r="Q3303" t="s">
        <v>248</v>
      </c>
      <c r="S3303" t="s">
        <v>249</v>
      </c>
      <c r="T3303" t="s">
        <v>7639</v>
      </c>
      <c r="U3303" t="s">
        <v>227</v>
      </c>
      <c r="V3303" t="s">
        <v>7640</v>
      </c>
      <c r="X3303" t="s">
        <v>228</v>
      </c>
      <c r="Z3303" t="s">
        <v>229</v>
      </c>
      <c r="AG3303" t="s">
        <v>253</v>
      </c>
    </row>
    <row r="3304" spans="1:33">
      <c r="A3304" t="s">
        <v>7643</v>
      </c>
      <c r="B3304">
        <v>84935332</v>
      </c>
      <c r="C3304" t="s">
        <v>7641</v>
      </c>
      <c r="D3304" t="s">
        <v>7642</v>
      </c>
      <c r="E3304" t="s">
        <v>242</v>
      </c>
      <c r="F3304">
        <v>23</v>
      </c>
      <c r="G3304" t="s">
        <v>227</v>
      </c>
      <c r="H3304">
        <v>8215</v>
      </c>
      <c r="I3304" t="s">
        <v>7582</v>
      </c>
      <c r="J3304" t="s">
        <v>7583</v>
      </c>
      <c r="K3304" t="s">
        <v>7584</v>
      </c>
      <c r="L3304">
        <v>19851126</v>
      </c>
      <c r="M3304" t="s">
        <v>7643</v>
      </c>
      <c r="N3304">
        <v>230094</v>
      </c>
      <c r="Q3304" t="s">
        <v>248</v>
      </c>
      <c r="S3304" t="s">
        <v>249</v>
      </c>
      <c r="T3304" t="s">
        <v>7644</v>
      </c>
      <c r="U3304" t="s">
        <v>227</v>
      </c>
      <c r="V3304" t="s">
        <v>7645</v>
      </c>
      <c r="X3304" t="s">
        <v>228</v>
      </c>
      <c r="Z3304" t="s">
        <v>229</v>
      </c>
      <c r="AG3304" t="s">
        <v>253</v>
      </c>
    </row>
    <row r="3305" spans="1:33">
      <c r="A3305" t="s">
        <v>7648</v>
      </c>
      <c r="B3305">
        <v>84447027</v>
      </c>
      <c r="C3305" t="s">
        <v>7646</v>
      </c>
      <c r="D3305" t="s">
        <v>7647</v>
      </c>
      <c r="E3305" t="s">
        <v>242</v>
      </c>
      <c r="F3305">
        <v>23</v>
      </c>
      <c r="G3305" t="s">
        <v>227</v>
      </c>
      <c r="H3305">
        <v>8215</v>
      </c>
      <c r="I3305" t="s">
        <v>7582</v>
      </c>
      <c r="J3305" t="s">
        <v>7583</v>
      </c>
      <c r="K3305" t="s">
        <v>7584</v>
      </c>
      <c r="L3305">
        <v>19690819</v>
      </c>
      <c r="M3305" t="s">
        <v>7648</v>
      </c>
      <c r="N3305">
        <v>230094</v>
      </c>
      <c r="Q3305" t="s">
        <v>248</v>
      </c>
      <c r="S3305" t="s">
        <v>249</v>
      </c>
      <c r="T3305" t="s">
        <v>1859</v>
      </c>
      <c r="U3305" t="s">
        <v>227</v>
      </c>
      <c r="V3305" t="s">
        <v>7649</v>
      </c>
      <c r="X3305" t="s">
        <v>228</v>
      </c>
      <c r="Z3305" t="s">
        <v>229</v>
      </c>
      <c r="AG3305" t="s">
        <v>253</v>
      </c>
    </row>
    <row r="3306" spans="1:33">
      <c r="A3306" t="s">
        <v>7652</v>
      </c>
      <c r="B3306">
        <v>84935433</v>
      </c>
      <c r="C3306" t="s">
        <v>7650</v>
      </c>
      <c r="D3306" t="s">
        <v>7651</v>
      </c>
      <c r="E3306" t="s">
        <v>242</v>
      </c>
      <c r="F3306">
        <v>23</v>
      </c>
      <c r="G3306" t="s">
        <v>227</v>
      </c>
      <c r="H3306">
        <v>8215</v>
      </c>
      <c r="I3306" t="s">
        <v>7582</v>
      </c>
      <c r="J3306" t="s">
        <v>7583</v>
      </c>
      <c r="K3306" t="s">
        <v>7584</v>
      </c>
      <c r="L3306">
        <v>19680321</v>
      </c>
      <c r="M3306" t="s">
        <v>7652</v>
      </c>
      <c r="N3306">
        <v>230094</v>
      </c>
      <c r="Q3306" t="s">
        <v>248</v>
      </c>
      <c r="S3306" t="s">
        <v>249</v>
      </c>
      <c r="T3306" t="s">
        <v>7653</v>
      </c>
      <c r="U3306" t="s">
        <v>227</v>
      </c>
      <c r="V3306" t="s">
        <v>7654</v>
      </c>
      <c r="W3306" t="s">
        <v>7655</v>
      </c>
      <c r="X3306" t="s">
        <v>228</v>
      </c>
      <c r="Z3306" t="s">
        <v>229</v>
      </c>
      <c r="AG3306" t="s">
        <v>253</v>
      </c>
    </row>
    <row r="3307" spans="1:33">
      <c r="A3307" t="s">
        <v>7658</v>
      </c>
      <c r="B3307">
        <v>2974123</v>
      </c>
      <c r="C3307" t="s">
        <v>7656</v>
      </c>
      <c r="D3307" t="s">
        <v>7657</v>
      </c>
      <c r="E3307" t="s">
        <v>242</v>
      </c>
      <c r="F3307">
        <v>23</v>
      </c>
      <c r="G3307" t="s">
        <v>227</v>
      </c>
      <c r="H3307">
        <v>8215</v>
      </c>
      <c r="I3307" t="s">
        <v>7582</v>
      </c>
      <c r="J3307" t="s">
        <v>7583</v>
      </c>
      <c r="K3307" t="s">
        <v>7584</v>
      </c>
      <c r="L3307">
        <v>19600523</v>
      </c>
      <c r="M3307" t="s">
        <v>7658</v>
      </c>
      <c r="N3307">
        <v>230094</v>
      </c>
      <c r="Q3307" t="s">
        <v>248</v>
      </c>
      <c r="S3307" t="s">
        <v>249</v>
      </c>
      <c r="T3307" t="s">
        <v>7659</v>
      </c>
      <c r="U3307" t="s">
        <v>227</v>
      </c>
      <c r="V3307" t="s">
        <v>7660</v>
      </c>
      <c r="X3307" t="s">
        <v>228</v>
      </c>
      <c r="Y3307" t="s">
        <v>7661</v>
      </c>
      <c r="Z3307" t="s">
        <v>680</v>
      </c>
      <c r="AG3307" t="s">
        <v>253</v>
      </c>
    </row>
    <row r="3308" spans="1:33">
      <c r="A3308" t="s">
        <v>7664</v>
      </c>
      <c r="B3308">
        <v>72977840</v>
      </c>
      <c r="C3308" t="s">
        <v>7662</v>
      </c>
      <c r="D3308" t="s">
        <v>7663</v>
      </c>
      <c r="E3308" t="s">
        <v>262</v>
      </c>
      <c r="F3308">
        <v>23</v>
      </c>
      <c r="G3308" t="s">
        <v>227</v>
      </c>
      <c r="H3308">
        <v>8215</v>
      </c>
      <c r="I3308" t="s">
        <v>7582</v>
      </c>
      <c r="J3308" t="s">
        <v>7583</v>
      </c>
      <c r="K3308" t="s">
        <v>7584</v>
      </c>
      <c r="L3308">
        <v>19700218</v>
      </c>
      <c r="M3308" t="s">
        <v>7664</v>
      </c>
      <c r="N3308">
        <v>230094</v>
      </c>
      <c r="Q3308" t="s">
        <v>248</v>
      </c>
      <c r="S3308" t="s">
        <v>249</v>
      </c>
      <c r="T3308" t="s">
        <v>7653</v>
      </c>
      <c r="U3308" t="s">
        <v>227</v>
      </c>
      <c r="V3308" t="s">
        <v>7654</v>
      </c>
      <c r="W3308" t="s">
        <v>7665</v>
      </c>
      <c r="X3308" t="s">
        <v>228</v>
      </c>
      <c r="Z3308" t="s">
        <v>229</v>
      </c>
      <c r="AG3308" t="s">
        <v>253</v>
      </c>
    </row>
    <row r="3309" spans="1:33">
      <c r="A3309" t="s">
        <v>7668</v>
      </c>
      <c r="B3309">
        <v>5115113</v>
      </c>
      <c r="C3309" t="s">
        <v>7666</v>
      </c>
      <c r="D3309" t="s">
        <v>7667</v>
      </c>
      <c r="E3309" t="s">
        <v>242</v>
      </c>
      <c r="F3309">
        <v>23</v>
      </c>
      <c r="G3309" t="s">
        <v>227</v>
      </c>
      <c r="H3309">
        <v>8215</v>
      </c>
      <c r="I3309" t="s">
        <v>7582</v>
      </c>
      <c r="J3309" t="s">
        <v>7583</v>
      </c>
      <c r="K3309" t="s">
        <v>7584</v>
      </c>
      <c r="L3309">
        <v>19610427</v>
      </c>
      <c r="M3309" t="s">
        <v>7668</v>
      </c>
      <c r="N3309">
        <v>230094</v>
      </c>
      <c r="Q3309" t="s">
        <v>248</v>
      </c>
      <c r="S3309" t="s">
        <v>249</v>
      </c>
      <c r="T3309" t="s">
        <v>7659</v>
      </c>
      <c r="U3309" t="s">
        <v>227</v>
      </c>
      <c r="V3309" t="s">
        <v>7669</v>
      </c>
      <c r="X3309" t="s">
        <v>228</v>
      </c>
      <c r="Z3309" t="s">
        <v>229</v>
      </c>
      <c r="AG3309" t="s">
        <v>253</v>
      </c>
    </row>
    <row r="3310" spans="1:33">
      <c r="A3310" t="s">
        <v>7672</v>
      </c>
      <c r="B3310">
        <v>75569436</v>
      </c>
      <c r="C3310" t="s">
        <v>7670</v>
      </c>
      <c r="D3310" t="s">
        <v>7671</v>
      </c>
      <c r="E3310" t="s">
        <v>262</v>
      </c>
      <c r="F3310">
        <v>23</v>
      </c>
      <c r="G3310" t="s">
        <v>227</v>
      </c>
      <c r="H3310">
        <v>8215</v>
      </c>
      <c r="I3310" t="s">
        <v>7582</v>
      </c>
      <c r="J3310" t="s">
        <v>7583</v>
      </c>
      <c r="K3310" t="s">
        <v>7584</v>
      </c>
      <c r="L3310">
        <v>19740804</v>
      </c>
      <c r="M3310" t="s">
        <v>7672</v>
      </c>
      <c r="N3310">
        <v>230094</v>
      </c>
      <c r="Q3310" t="s">
        <v>248</v>
      </c>
      <c r="S3310" t="s">
        <v>249</v>
      </c>
      <c r="T3310" t="s">
        <v>1775</v>
      </c>
      <c r="U3310" t="s">
        <v>227</v>
      </c>
      <c r="V3310" t="s">
        <v>7673</v>
      </c>
      <c r="W3310" t="s">
        <v>7674</v>
      </c>
      <c r="X3310" t="s">
        <v>228</v>
      </c>
      <c r="Z3310" t="s">
        <v>229</v>
      </c>
      <c r="AG3310" t="s">
        <v>253</v>
      </c>
    </row>
    <row r="3311" spans="1:33">
      <c r="A3311" t="s">
        <v>7677</v>
      </c>
      <c r="B3311">
        <v>2973728</v>
      </c>
      <c r="C3311" t="s">
        <v>7675</v>
      </c>
      <c r="D3311" t="s">
        <v>7676</v>
      </c>
      <c r="E3311" t="s">
        <v>262</v>
      </c>
      <c r="F3311">
        <v>23</v>
      </c>
      <c r="G3311" t="s">
        <v>227</v>
      </c>
      <c r="H3311">
        <v>8215</v>
      </c>
      <c r="I3311" t="s">
        <v>7582</v>
      </c>
      <c r="J3311" t="s">
        <v>7583</v>
      </c>
      <c r="K3311" t="s">
        <v>7584</v>
      </c>
      <c r="L3311">
        <v>19820808</v>
      </c>
      <c r="M3311" t="s">
        <v>7677</v>
      </c>
      <c r="N3311">
        <v>230094</v>
      </c>
      <c r="Q3311" t="s">
        <v>248</v>
      </c>
      <c r="S3311" t="s">
        <v>249</v>
      </c>
      <c r="T3311" t="s">
        <v>7678</v>
      </c>
      <c r="U3311" t="s">
        <v>227</v>
      </c>
      <c r="V3311" t="s">
        <v>7679</v>
      </c>
      <c r="X3311" t="s">
        <v>228</v>
      </c>
      <c r="Z3311" t="s">
        <v>229</v>
      </c>
      <c r="AG3311" t="s">
        <v>253</v>
      </c>
    </row>
    <row r="3312" spans="1:33">
      <c r="A3312" t="s">
        <v>7682</v>
      </c>
      <c r="B3312">
        <v>46479939</v>
      </c>
      <c r="C3312" t="s">
        <v>7680</v>
      </c>
      <c r="D3312" t="s">
        <v>7681</v>
      </c>
      <c r="E3312" t="s">
        <v>242</v>
      </c>
      <c r="F3312">
        <v>23</v>
      </c>
      <c r="G3312" t="s">
        <v>227</v>
      </c>
      <c r="H3312">
        <v>8215</v>
      </c>
      <c r="I3312" t="s">
        <v>7582</v>
      </c>
      <c r="J3312" t="s">
        <v>7583</v>
      </c>
      <c r="K3312" t="s">
        <v>7584</v>
      </c>
      <c r="L3312">
        <v>19801225</v>
      </c>
      <c r="M3312" t="s">
        <v>7682</v>
      </c>
      <c r="N3312">
        <v>230094</v>
      </c>
      <c r="Q3312" t="s">
        <v>248</v>
      </c>
      <c r="S3312" t="s">
        <v>249</v>
      </c>
      <c r="T3312" t="s">
        <v>684</v>
      </c>
      <c r="U3312" t="s">
        <v>227</v>
      </c>
      <c r="V3312" t="s">
        <v>7683</v>
      </c>
      <c r="X3312" t="s">
        <v>228</v>
      </c>
      <c r="Z3312" t="s">
        <v>229</v>
      </c>
      <c r="AG3312" t="s">
        <v>253</v>
      </c>
    </row>
    <row r="3313" spans="1:33">
      <c r="A3313" t="s">
        <v>7685</v>
      </c>
      <c r="B3313">
        <v>72489636</v>
      </c>
      <c r="C3313" t="s">
        <v>7684</v>
      </c>
      <c r="D3313" t="s">
        <v>2302</v>
      </c>
      <c r="E3313" t="s">
        <v>262</v>
      </c>
      <c r="F3313">
        <v>23</v>
      </c>
      <c r="G3313" t="s">
        <v>227</v>
      </c>
      <c r="H3313">
        <v>8215</v>
      </c>
      <c r="I3313" t="s">
        <v>7582</v>
      </c>
      <c r="J3313" t="s">
        <v>7583</v>
      </c>
      <c r="K3313" t="s">
        <v>7584</v>
      </c>
      <c r="L3313">
        <v>19910519</v>
      </c>
      <c r="M3313" t="s">
        <v>7685</v>
      </c>
      <c r="N3313">
        <v>230094</v>
      </c>
      <c r="Q3313" t="s">
        <v>248</v>
      </c>
      <c r="S3313" t="s">
        <v>249</v>
      </c>
      <c r="T3313" t="s">
        <v>596</v>
      </c>
      <c r="U3313" t="s">
        <v>227</v>
      </c>
      <c r="V3313" t="s">
        <v>7686</v>
      </c>
      <c r="W3313" t="s">
        <v>7687</v>
      </c>
      <c r="X3313" t="s">
        <v>228</v>
      </c>
      <c r="Z3313" t="s">
        <v>229</v>
      </c>
      <c r="AC3313" t="s">
        <v>7688</v>
      </c>
      <c r="AG3313" t="s">
        <v>253</v>
      </c>
    </row>
    <row r="3314" spans="1:33">
      <c r="A3314" t="s">
        <v>7691</v>
      </c>
      <c r="B3314">
        <v>72683329</v>
      </c>
      <c r="C3314" t="s">
        <v>7689</v>
      </c>
      <c r="D3314" t="s">
        <v>7690</v>
      </c>
      <c r="E3314" t="s">
        <v>242</v>
      </c>
      <c r="F3314">
        <v>23</v>
      </c>
      <c r="G3314" t="s">
        <v>227</v>
      </c>
      <c r="H3314">
        <v>8215</v>
      </c>
      <c r="I3314" t="s">
        <v>7582</v>
      </c>
      <c r="J3314" t="s">
        <v>7583</v>
      </c>
      <c r="K3314" t="s">
        <v>7584</v>
      </c>
      <c r="L3314">
        <v>19700913</v>
      </c>
      <c r="M3314" t="s">
        <v>7691</v>
      </c>
      <c r="N3314">
        <v>230094</v>
      </c>
      <c r="Q3314" t="s">
        <v>248</v>
      </c>
      <c r="S3314" t="s">
        <v>249</v>
      </c>
      <c r="T3314" t="s">
        <v>7692</v>
      </c>
      <c r="U3314" t="s">
        <v>227</v>
      </c>
      <c r="V3314" t="s">
        <v>7693</v>
      </c>
      <c r="W3314" t="s">
        <v>7694</v>
      </c>
      <c r="X3314" t="s">
        <v>228</v>
      </c>
      <c r="Z3314" t="s">
        <v>229</v>
      </c>
      <c r="AG3314" t="s">
        <v>253</v>
      </c>
    </row>
    <row r="3315" spans="1:33">
      <c r="A3315" t="s">
        <v>7697</v>
      </c>
      <c r="B3315">
        <v>69275130</v>
      </c>
      <c r="C3315" t="s">
        <v>7695</v>
      </c>
      <c r="D3315" t="s">
        <v>7696</v>
      </c>
      <c r="E3315" t="s">
        <v>242</v>
      </c>
      <c r="F3315">
        <v>23</v>
      </c>
      <c r="G3315" t="s">
        <v>227</v>
      </c>
      <c r="H3315">
        <v>8215</v>
      </c>
      <c r="I3315" t="s">
        <v>7582</v>
      </c>
      <c r="J3315" t="s">
        <v>7583</v>
      </c>
      <c r="K3315" t="s">
        <v>7584</v>
      </c>
      <c r="L3315">
        <v>19880116</v>
      </c>
      <c r="M3315" t="s">
        <v>7697</v>
      </c>
      <c r="N3315">
        <v>230094</v>
      </c>
      <c r="Q3315" t="s">
        <v>248</v>
      </c>
      <c r="S3315" t="s">
        <v>249</v>
      </c>
      <c r="T3315" t="s">
        <v>7698</v>
      </c>
      <c r="U3315" t="s">
        <v>227</v>
      </c>
      <c r="V3315" t="s">
        <v>7699</v>
      </c>
      <c r="W3315" t="s">
        <v>7700</v>
      </c>
      <c r="X3315" t="s">
        <v>228</v>
      </c>
      <c r="Z3315" t="s">
        <v>229</v>
      </c>
      <c r="AG3315" t="s">
        <v>253</v>
      </c>
    </row>
    <row r="3316" spans="1:33">
      <c r="A3316" t="s">
        <v>7703</v>
      </c>
      <c r="B3316">
        <v>2974830</v>
      </c>
      <c r="C3316" t="s">
        <v>7701</v>
      </c>
      <c r="D3316" t="s">
        <v>7702</v>
      </c>
      <c r="E3316" t="s">
        <v>242</v>
      </c>
      <c r="F3316">
        <v>23</v>
      </c>
      <c r="G3316" t="s">
        <v>227</v>
      </c>
      <c r="H3316">
        <v>8215</v>
      </c>
      <c r="I3316" t="s">
        <v>7582</v>
      </c>
      <c r="J3316" t="s">
        <v>7583</v>
      </c>
      <c r="K3316" t="s">
        <v>7584</v>
      </c>
      <c r="L3316">
        <v>19750927</v>
      </c>
      <c r="M3316" t="s">
        <v>7703</v>
      </c>
      <c r="N3316">
        <v>230094</v>
      </c>
      <c r="Q3316" t="s">
        <v>248</v>
      </c>
      <c r="S3316" t="s">
        <v>249</v>
      </c>
      <c r="T3316" t="s">
        <v>7704</v>
      </c>
      <c r="U3316" t="s">
        <v>227</v>
      </c>
      <c r="V3316" t="s">
        <v>7705</v>
      </c>
      <c r="X3316" t="s">
        <v>228</v>
      </c>
      <c r="Z3316" t="s">
        <v>229</v>
      </c>
      <c r="AG3316" t="s">
        <v>253</v>
      </c>
    </row>
    <row r="3317" spans="1:33">
      <c r="A3317" t="s">
        <v>7708</v>
      </c>
      <c r="B3317">
        <v>35549935</v>
      </c>
      <c r="C3317" t="s">
        <v>7706</v>
      </c>
      <c r="D3317" t="s">
        <v>7707</v>
      </c>
      <c r="E3317" t="s">
        <v>242</v>
      </c>
      <c r="F3317">
        <v>23</v>
      </c>
      <c r="G3317" t="s">
        <v>227</v>
      </c>
      <c r="H3317">
        <v>8215</v>
      </c>
      <c r="I3317" t="s">
        <v>7582</v>
      </c>
      <c r="J3317" t="s">
        <v>7583</v>
      </c>
      <c r="K3317" t="s">
        <v>7584</v>
      </c>
      <c r="L3317">
        <v>19590128</v>
      </c>
      <c r="M3317" t="s">
        <v>7708</v>
      </c>
      <c r="N3317">
        <v>230094</v>
      </c>
      <c r="Q3317" t="s">
        <v>248</v>
      </c>
      <c r="S3317" t="s">
        <v>249</v>
      </c>
      <c r="T3317" t="s">
        <v>1920</v>
      </c>
      <c r="U3317" t="s">
        <v>227</v>
      </c>
      <c r="V3317" t="s">
        <v>7709</v>
      </c>
      <c r="W3317" t="s">
        <v>7710</v>
      </c>
      <c r="X3317" t="s">
        <v>228</v>
      </c>
      <c r="Z3317" t="s">
        <v>229</v>
      </c>
      <c r="AA3317" t="s">
        <v>7711</v>
      </c>
      <c r="AB3317" t="s">
        <v>1073</v>
      </c>
      <c r="AG3317" t="s">
        <v>253</v>
      </c>
    </row>
    <row r="3318" spans="1:33">
      <c r="A3318" t="s">
        <v>7714</v>
      </c>
      <c r="B3318">
        <v>2974527</v>
      </c>
      <c r="C3318" t="s">
        <v>7712</v>
      </c>
      <c r="D3318" t="s">
        <v>7713</v>
      </c>
      <c r="E3318" t="s">
        <v>242</v>
      </c>
      <c r="F3318">
        <v>23</v>
      </c>
      <c r="G3318" t="s">
        <v>227</v>
      </c>
      <c r="H3318">
        <v>8215</v>
      </c>
      <c r="I3318" t="s">
        <v>7582</v>
      </c>
      <c r="J3318" t="s">
        <v>7583</v>
      </c>
      <c r="K3318" t="s">
        <v>7584</v>
      </c>
      <c r="L3318">
        <v>19630425</v>
      </c>
      <c r="M3318" t="s">
        <v>7714</v>
      </c>
      <c r="N3318">
        <v>230094</v>
      </c>
      <c r="Q3318" t="s">
        <v>248</v>
      </c>
      <c r="S3318" t="s">
        <v>249</v>
      </c>
      <c r="T3318" t="s">
        <v>1122</v>
      </c>
      <c r="U3318" t="s">
        <v>227</v>
      </c>
      <c r="V3318" t="s">
        <v>7715</v>
      </c>
      <c r="X3318" t="s">
        <v>228</v>
      </c>
      <c r="Y3318" t="s">
        <v>7716</v>
      </c>
      <c r="Z3318" t="s">
        <v>680</v>
      </c>
      <c r="AG3318" t="s">
        <v>253</v>
      </c>
    </row>
    <row r="3319" spans="1:33">
      <c r="A3319" t="s">
        <v>7719</v>
      </c>
      <c r="B3319">
        <v>2973829</v>
      </c>
      <c r="C3319" t="s">
        <v>7717</v>
      </c>
      <c r="D3319" t="s">
        <v>7718</v>
      </c>
      <c r="E3319" t="s">
        <v>242</v>
      </c>
      <c r="F3319">
        <v>23</v>
      </c>
      <c r="G3319" t="s">
        <v>227</v>
      </c>
      <c r="H3319">
        <v>8215</v>
      </c>
      <c r="I3319" t="s">
        <v>7582</v>
      </c>
      <c r="J3319" t="s">
        <v>7583</v>
      </c>
      <c r="K3319" t="s">
        <v>7584</v>
      </c>
      <c r="L3319">
        <v>19440224</v>
      </c>
      <c r="M3319" t="s">
        <v>7719</v>
      </c>
      <c r="N3319">
        <v>230094</v>
      </c>
      <c r="Q3319" t="s">
        <v>248</v>
      </c>
      <c r="S3319" t="s">
        <v>249</v>
      </c>
      <c r="T3319" t="s">
        <v>7720</v>
      </c>
      <c r="U3319" t="s">
        <v>227</v>
      </c>
      <c r="V3319" t="s">
        <v>7721</v>
      </c>
      <c r="X3319" t="s">
        <v>228</v>
      </c>
      <c r="Z3319" t="s">
        <v>229</v>
      </c>
      <c r="AB3319" t="s">
        <v>4212</v>
      </c>
      <c r="AG3319" t="s">
        <v>253</v>
      </c>
    </row>
    <row r="3320" spans="1:33">
      <c r="A3320" t="s">
        <v>7724</v>
      </c>
      <c r="B3320">
        <v>3106313</v>
      </c>
      <c r="C3320" t="s">
        <v>7722</v>
      </c>
      <c r="D3320" t="s">
        <v>7723</v>
      </c>
      <c r="E3320" t="s">
        <v>242</v>
      </c>
      <c r="F3320">
        <v>23</v>
      </c>
      <c r="G3320" t="s">
        <v>227</v>
      </c>
      <c r="H3320">
        <v>8215</v>
      </c>
      <c r="I3320" t="s">
        <v>7582</v>
      </c>
      <c r="J3320" t="s">
        <v>7583</v>
      </c>
      <c r="K3320" t="s">
        <v>7584</v>
      </c>
      <c r="L3320">
        <v>19660725</v>
      </c>
      <c r="M3320" t="s">
        <v>7724</v>
      </c>
      <c r="N3320">
        <v>230094</v>
      </c>
      <c r="Q3320" t="s">
        <v>248</v>
      </c>
      <c r="S3320" t="s">
        <v>249</v>
      </c>
      <c r="T3320" t="s">
        <v>3446</v>
      </c>
      <c r="U3320" t="s">
        <v>227</v>
      </c>
      <c r="V3320" t="s">
        <v>7725</v>
      </c>
      <c r="X3320" t="s">
        <v>228</v>
      </c>
      <c r="Y3320" t="s">
        <v>7726</v>
      </c>
      <c r="Z3320" t="s">
        <v>680</v>
      </c>
      <c r="AG3320" t="s">
        <v>253</v>
      </c>
    </row>
    <row r="3321" spans="1:33">
      <c r="A3321" t="s">
        <v>7729</v>
      </c>
      <c r="B3321">
        <v>95939136</v>
      </c>
      <c r="C3321" t="s">
        <v>7727</v>
      </c>
      <c r="D3321" t="s">
        <v>7728</v>
      </c>
      <c r="E3321" t="s">
        <v>242</v>
      </c>
      <c r="F3321">
        <v>23</v>
      </c>
      <c r="G3321" t="s">
        <v>227</v>
      </c>
      <c r="H3321">
        <v>8215</v>
      </c>
      <c r="I3321" t="s">
        <v>7582</v>
      </c>
      <c r="J3321" t="s">
        <v>7583</v>
      </c>
      <c r="K3321" t="s">
        <v>7584</v>
      </c>
      <c r="L3321">
        <v>19800516</v>
      </c>
      <c r="M3321" t="s">
        <v>7729</v>
      </c>
      <c r="N3321">
        <v>230094</v>
      </c>
      <c r="Q3321" t="s">
        <v>248</v>
      </c>
      <c r="S3321" t="s">
        <v>249</v>
      </c>
      <c r="T3321" t="s">
        <v>3564</v>
      </c>
      <c r="U3321" t="s">
        <v>227</v>
      </c>
      <c r="V3321" t="s">
        <v>7730</v>
      </c>
      <c r="X3321" t="s">
        <v>228</v>
      </c>
      <c r="Z3321" t="s">
        <v>229</v>
      </c>
      <c r="AG3321" t="s">
        <v>253</v>
      </c>
    </row>
    <row r="3322" spans="1:33">
      <c r="A3322" t="s">
        <v>7733</v>
      </c>
      <c r="B3322">
        <v>6687229</v>
      </c>
      <c r="C3322" t="s">
        <v>7731</v>
      </c>
      <c r="D3322" t="s">
        <v>7732</v>
      </c>
      <c r="E3322" t="s">
        <v>262</v>
      </c>
      <c r="F3322">
        <v>23</v>
      </c>
      <c r="G3322" t="s">
        <v>227</v>
      </c>
      <c r="H3322">
        <v>8215</v>
      </c>
      <c r="I3322" t="s">
        <v>7582</v>
      </c>
      <c r="J3322" t="s">
        <v>7583</v>
      </c>
      <c r="K3322" t="s">
        <v>7584</v>
      </c>
      <c r="L3322">
        <v>19650712</v>
      </c>
      <c r="M3322" t="s">
        <v>7733</v>
      </c>
      <c r="N3322">
        <v>230094</v>
      </c>
      <c r="Q3322" t="s">
        <v>248</v>
      </c>
      <c r="S3322" t="s">
        <v>249</v>
      </c>
      <c r="T3322" t="s">
        <v>7734</v>
      </c>
      <c r="U3322" t="s">
        <v>227</v>
      </c>
      <c r="V3322" t="s">
        <v>7735</v>
      </c>
      <c r="X3322" t="s">
        <v>228</v>
      </c>
      <c r="Z3322" t="s">
        <v>229</v>
      </c>
    </row>
    <row r="3323" spans="1:33">
      <c r="A3323" t="s">
        <v>7738</v>
      </c>
      <c r="B3323">
        <v>2975023</v>
      </c>
      <c r="C3323" t="s">
        <v>7736</v>
      </c>
      <c r="D3323" t="s">
        <v>7737</v>
      </c>
      <c r="E3323" t="s">
        <v>242</v>
      </c>
      <c r="F3323">
        <v>23</v>
      </c>
      <c r="G3323" t="s">
        <v>227</v>
      </c>
      <c r="H3323">
        <v>8215</v>
      </c>
      <c r="I3323" t="s">
        <v>7582</v>
      </c>
      <c r="J3323" t="s">
        <v>7583</v>
      </c>
      <c r="K3323" t="s">
        <v>7584</v>
      </c>
      <c r="L3323">
        <v>19731204</v>
      </c>
      <c r="M3323" t="s">
        <v>7738</v>
      </c>
      <c r="N3323">
        <v>230094</v>
      </c>
      <c r="Q3323" t="s">
        <v>248</v>
      </c>
      <c r="S3323" t="s">
        <v>249</v>
      </c>
      <c r="T3323" t="s">
        <v>7739</v>
      </c>
      <c r="U3323" t="s">
        <v>227</v>
      </c>
      <c r="V3323" t="s">
        <v>7740</v>
      </c>
      <c r="X3323" t="s">
        <v>228</v>
      </c>
      <c r="Y3323" t="s">
        <v>7741</v>
      </c>
      <c r="Z3323" t="s">
        <v>680</v>
      </c>
    </row>
    <row r="3324" spans="1:33">
      <c r="A3324" t="s">
        <v>7744</v>
      </c>
      <c r="B3324">
        <v>75569537</v>
      </c>
      <c r="C3324" t="s">
        <v>7742</v>
      </c>
      <c r="D3324" t="s">
        <v>7743</v>
      </c>
      <c r="E3324" t="s">
        <v>262</v>
      </c>
      <c r="F3324">
        <v>23</v>
      </c>
      <c r="G3324" t="s">
        <v>227</v>
      </c>
      <c r="H3324">
        <v>8215</v>
      </c>
      <c r="I3324" t="s">
        <v>7582</v>
      </c>
      <c r="J3324" t="s">
        <v>7583</v>
      </c>
      <c r="K3324" t="s">
        <v>7584</v>
      </c>
      <c r="L3324">
        <v>19740308</v>
      </c>
      <c r="M3324" t="s">
        <v>7744</v>
      </c>
      <c r="N3324">
        <v>230094</v>
      </c>
      <c r="Q3324" t="s">
        <v>248</v>
      </c>
      <c r="S3324" t="s">
        <v>249</v>
      </c>
      <c r="T3324" t="s">
        <v>7745</v>
      </c>
      <c r="U3324" t="s">
        <v>227</v>
      </c>
      <c r="V3324" t="s">
        <v>7746</v>
      </c>
      <c r="W3324" t="s">
        <v>7747</v>
      </c>
      <c r="X3324" t="s">
        <v>228</v>
      </c>
      <c r="Z3324" t="s">
        <v>229</v>
      </c>
      <c r="AG3324" t="s">
        <v>253</v>
      </c>
    </row>
    <row r="3325" spans="1:33">
      <c r="A3325" t="s">
        <v>7750</v>
      </c>
      <c r="B3325">
        <v>57468636</v>
      </c>
      <c r="C3325" t="s">
        <v>7748</v>
      </c>
      <c r="D3325" t="s">
        <v>7749</v>
      </c>
      <c r="E3325" t="s">
        <v>262</v>
      </c>
      <c r="F3325">
        <v>23</v>
      </c>
      <c r="G3325" t="s">
        <v>227</v>
      </c>
      <c r="H3325">
        <v>8215</v>
      </c>
      <c r="I3325" t="s">
        <v>7582</v>
      </c>
      <c r="J3325" t="s">
        <v>7583</v>
      </c>
      <c r="K3325" t="s">
        <v>7584</v>
      </c>
      <c r="L3325">
        <v>19700424</v>
      </c>
      <c r="M3325" t="s">
        <v>7750</v>
      </c>
      <c r="N3325">
        <v>230094</v>
      </c>
      <c r="Q3325" t="s">
        <v>248</v>
      </c>
      <c r="S3325" t="s">
        <v>249</v>
      </c>
      <c r="T3325" t="s">
        <v>3714</v>
      </c>
      <c r="U3325" t="s">
        <v>227</v>
      </c>
      <c r="V3325" t="s">
        <v>7751</v>
      </c>
      <c r="X3325" t="s">
        <v>228</v>
      </c>
      <c r="Z3325" t="s">
        <v>229</v>
      </c>
      <c r="AG3325" t="s">
        <v>253</v>
      </c>
    </row>
    <row r="3326" spans="1:33">
      <c r="A3326" t="s">
        <v>7753</v>
      </c>
      <c r="B3326">
        <v>35264020</v>
      </c>
      <c r="C3326" t="s">
        <v>7752</v>
      </c>
      <c r="D3326" t="s">
        <v>7495</v>
      </c>
      <c r="E3326" t="s">
        <v>242</v>
      </c>
      <c r="F3326">
        <v>23</v>
      </c>
      <c r="G3326" t="s">
        <v>227</v>
      </c>
      <c r="H3326">
        <v>8215</v>
      </c>
      <c r="I3326" t="s">
        <v>7582</v>
      </c>
      <c r="J3326" t="s">
        <v>7583</v>
      </c>
      <c r="K3326" t="s">
        <v>7584</v>
      </c>
      <c r="L3326">
        <v>19850706</v>
      </c>
      <c r="M3326" t="s">
        <v>7753</v>
      </c>
      <c r="N3326">
        <v>230094</v>
      </c>
      <c r="Q3326" t="s">
        <v>248</v>
      </c>
      <c r="S3326" t="s">
        <v>249</v>
      </c>
      <c r="T3326" t="s">
        <v>7754</v>
      </c>
      <c r="U3326" t="s">
        <v>227</v>
      </c>
      <c r="V3326" t="s">
        <v>7755</v>
      </c>
      <c r="W3326" t="s">
        <v>7756</v>
      </c>
      <c r="X3326" t="s">
        <v>228</v>
      </c>
      <c r="Z3326" t="s">
        <v>229</v>
      </c>
      <c r="AG3326" t="s">
        <v>253</v>
      </c>
    </row>
    <row r="3327" spans="1:33">
      <c r="A3327" t="s">
        <v>7759</v>
      </c>
      <c r="B3327">
        <v>56260120</v>
      </c>
      <c r="C3327" t="s">
        <v>7757</v>
      </c>
      <c r="D3327" t="s">
        <v>7758</v>
      </c>
      <c r="E3327" t="s">
        <v>242</v>
      </c>
      <c r="F3327">
        <v>23</v>
      </c>
      <c r="G3327" t="s">
        <v>227</v>
      </c>
      <c r="H3327">
        <v>8215</v>
      </c>
      <c r="I3327" t="s">
        <v>7582</v>
      </c>
      <c r="J3327" t="s">
        <v>7583</v>
      </c>
      <c r="K3327" t="s">
        <v>7584</v>
      </c>
      <c r="L3327">
        <v>19610311</v>
      </c>
      <c r="M3327" t="s">
        <v>7759</v>
      </c>
      <c r="N3327">
        <v>230094</v>
      </c>
      <c r="Q3327" t="s">
        <v>248</v>
      </c>
      <c r="S3327" t="s">
        <v>249</v>
      </c>
      <c r="T3327" t="s">
        <v>287</v>
      </c>
      <c r="U3327" t="s">
        <v>227</v>
      </c>
      <c r="V3327" t="s">
        <v>7760</v>
      </c>
      <c r="X3327" t="s">
        <v>228</v>
      </c>
      <c r="Z3327" t="s">
        <v>229</v>
      </c>
      <c r="AG3327" t="s">
        <v>253</v>
      </c>
    </row>
    <row r="3328" spans="1:33">
      <c r="A3328" t="s">
        <v>19440</v>
      </c>
      <c r="B3328">
        <v>99862842</v>
      </c>
      <c r="C3328" t="s">
        <v>19441</v>
      </c>
      <c r="D3328" t="s">
        <v>19442</v>
      </c>
      <c r="E3328" t="s">
        <v>262</v>
      </c>
      <c r="F3328">
        <v>23</v>
      </c>
      <c r="G3328" t="s">
        <v>227</v>
      </c>
      <c r="H3328">
        <v>31244</v>
      </c>
      <c r="I3328" t="s">
        <v>19443</v>
      </c>
      <c r="J3328" t="s">
        <v>19444</v>
      </c>
      <c r="K3328" t="s">
        <v>19443</v>
      </c>
      <c r="L3328">
        <v>19821129</v>
      </c>
      <c r="M3328" t="s">
        <v>19440</v>
      </c>
      <c r="N3328">
        <v>230453</v>
      </c>
      <c r="Q3328" t="s">
        <v>248</v>
      </c>
      <c r="S3328" t="s">
        <v>249</v>
      </c>
      <c r="T3328" t="s">
        <v>287</v>
      </c>
      <c r="U3328" t="s">
        <v>227</v>
      </c>
      <c r="V3328" t="s">
        <v>19445</v>
      </c>
      <c r="W3328" t="s">
        <v>19446</v>
      </c>
      <c r="X3328" t="s">
        <v>228</v>
      </c>
      <c r="Z3328" t="s">
        <v>229</v>
      </c>
      <c r="AA3328" t="s">
        <v>19447</v>
      </c>
      <c r="AB3328" t="s">
        <v>778</v>
      </c>
      <c r="AD3328" t="s">
        <v>778</v>
      </c>
      <c r="AG3328" t="s">
        <v>253</v>
      </c>
    </row>
    <row r="3329" spans="1:33">
      <c r="A3329" t="s">
        <v>19448</v>
      </c>
      <c r="B3329">
        <v>99864440</v>
      </c>
      <c r="C3329" t="s">
        <v>19449</v>
      </c>
      <c r="D3329" t="s">
        <v>19450</v>
      </c>
      <c r="E3329" t="s">
        <v>262</v>
      </c>
      <c r="F3329">
        <v>23</v>
      </c>
      <c r="G3329" t="s">
        <v>227</v>
      </c>
      <c r="H3329">
        <v>31244</v>
      </c>
      <c r="I3329" t="s">
        <v>19443</v>
      </c>
      <c r="J3329" t="s">
        <v>19444</v>
      </c>
      <c r="K3329" t="s">
        <v>19443</v>
      </c>
      <c r="L3329">
        <v>19821018</v>
      </c>
      <c r="M3329" t="s">
        <v>19448</v>
      </c>
      <c r="N3329">
        <v>230453</v>
      </c>
      <c r="Q3329" t="s">
        <v>248</v>
      </c>
      <c r="S3329" t="s">
        <v>249</v>
      </c>
      <c r="T3329" t="s">
        <v>19451</v>
      </c>
      <c r="U3329" t="s">
        <v>1084</v>
      </c>
      <c r="V3329" t="s">
        <v>19452</v>
      </c>
      <c r="W3329" t="s">
        <v>19453</v>
      </c>
      <c r="X3329" t="s">
        <v>228</v>
      </c>
      <c r="Z3329" t="s">
        <v>229</v>
      </c>
      <c r="AA3329">
        <v>9087585050</v>
      </c>
      <c r="AB3329" t="s">
        <v>778</v>
      </c>
      <c r="AD3329" t="s">
        <v>778</v>
      </c>
      <c r="AG3329" t="s">
        <v>253</v>
      </c>
    </row>
    <row r="3330" spans="1:33">
      <c r="A3330" t="s">
        <v>19454</v>
      </c>
      <c r="B3330">
        <v>99977748</v>
      </c>
      <c r="C3330" t="s">
        <v>19455</v>
      </c>
      <c r="D3330" t="s">
        <v>19456</v>
      </c>
      <c r="E3330" t="s">
        <v>242</v>
      </c>
      <c r="F3330">
        <v>23</v>
      </c>
      <c r="G3330" t="s">
        <v>227</v>
      </c>
      <c r="H3330">
        <v>31244</v>
      </c>
      <c r="I3330" t="s">
        <v>19443</v>
      </c>
      <c r="J3330" t="s">
        <v>19444</v>
      </c>
      <c r="K3330" t="s">
        <v>19443</v>
      </c>
      <c r="L3330">
        <v>19860108</v>
      </c>
      <c r="M3330" t="s">
        <v>19454</v>
      </c>
      <c r="N3330">
        <v>230453</v>
      </c>
      <c r="Q3330" t="s">
        <v>248</v>
      </c>
      <c r="S3330" t="s">
        <v>249</v>
      </c>
      <c r="T3330" t="s">
        <v>19457</v>
      </c>
      <c r="U3330" t="s">
        <v>1084</v>
      </c>
      <c r="V3330" t="s">
        <v>19458</v>
      </c>
      <c r="W3330" t="s">
        <v>19459</v>
      </c>
      <c r="X3330" t="s">
        <v>228</v>
      </c>
      <c r="Z3330" t="s">
        <v>229</v>
      </c>
      <c r="AA3330" t="s">
        <v>19460</v>
      </c>
      <c r="AB3330" t="s">
        <v>265</v>
      </c>
      <c r="AD3330" t="s">
        <v>265</v>
      </c>
      <c r="AG3330" t="s">
        <v>253</v>
      </c>
    </row>
    <row r="3331" spans="1:33">
      <c r="A3331" t="s">
        <v>19461</v>
      </c>
      <c r="B3331">
        <v>85250020</v>
      </c>
      <c r="C3331" t="s">
        <v>19462</v>
      </c>
      <c r="D3331" t="s">
        <v>19463</v>
      </c>
      <c r="E3331" t="s">
        <v>242</v>
      </c>
      <c r="F3331">
        <v>23</v>
      </c>
      <c r="G3331" t="s">
        <v>227</v>
      </c>
      <c r="H3331">
        <v>31244</v>
      </c>
      <c r="I3331" t="s">
        <v>19443</v>
      </c>
      <c r="J3331" t="s">
        <v>19444</v>
      </c>
      <c r="K3331" t="s">
        <v>19443</v>
      </c>
      <c r="L3331">
        <v>19820528</v>
      </c>
      <c r="M3331" t="s">
        <v>19461</v>
      </c>
      <c r="N3331">
        <v>230453</v>
      </c>
      <c r="Q3331" t="s">
        <v>248</v>
      </c>
      <c r="S3331" t="s">
        <v>249</v>
      </c>
      <c r="T3331" t="s">
        <v>287</v>
      </c>
      <c r="U3331" t="s">
        <v>227</v>
      </c>
      <c r="V3331" t="s">
        <v>19445</v>
      </c>
      <c r="W3331" t="s">
        <v>19446</v>
      </c>
      <c r="X3331" t="s">
        <v>228</v>
      </c>
      <c r="Z3331" t="s">
        <v>229</v>
      </c>
      <c r="AA3331" t="s">
        <v>19464</v>
      </c>
      <c r="AB3331" t="s">
        <v>778</v>
      </c>
      <c r="AD3331" t="s">
        <v>778</v>
      </c>
      <c r="AG3331" t="s">
        <v>253</v>
      </c>
    </row>
    <row r="3332" spans="1:33">
      <c r="A3332" t="s">
        <v>19465</v>
      </c>
      <c r="B3332">
        <v>85249937</v>
      </c>
      <c r="C3332" t="s">
        <v>19466</v>
      </c>
      <c r="D3332" t="s">
        <v>19467</v>
      </c>
      <c r="E3332" t="s">
        <v>242</v>
      </c>
      <c r="F3332">
        <v>23</v>
      </c>
      <c r="G3332" t="s">
        <v>227</v>
      </c>
      <c r="H3332">
        <v>31244</v>
      </c>
      <c r="I3332" t="s">
        <v>19443</v>
      </c>
      <c r="J3332" t="s">
        <v>19444</v>
      </c>
      <c r="K3332" t="s">
        <v>19443</v>
      </c>
      <c r="L3332">
        <v>19780825</v>
      </c>
      <c r="M3332" t="s">
        <v>19465</v>
      </c>
      <c r="N3332">
        <v>230453</v>
      </c>
      <c r="Q3332" t="s">
        <v>248</v>
      </c>
      <c r="S3332" t="s">
        <v>249</v>
      </c>
      <c r="T3332" t="s">
        <v>19468</v>
      </c>
      <c r="U3332" t="s">
        <v>227</v>
      </c>
      <c r="V3332" t="s">
        <v>19469</v>
      </c>
      <c r="W3332" t="s">
        <v>19470</v>
      </c>
      <c r="X3332" t="s">
        <v>228</v>
      </c>
      <c r="Y3332" t="s">
        <v>19471</v>
      </c>
      <c r="Z3332" t="s">
        <v>680</v>
      </c>
      <c r="AA3332" t="s">
        <v>19472</v>
      </c>
      <c r="AB3332" t="s">
        <v>844</v>
      </c>
      <c r="AD3332" t="s">
        <v>844</v>
      </c>
      <c r="AG3332" t="s">
        <v>253</v>
      </c>
    </row>
    <row r="3333" spans="1:33">
      <c r="A3333" t="s">
        <v>7765</v>
      </c>
      <c r="B3333">
        <v>3123211</v>
      </c>
      <c r="C3333" t="s">
        <v>7761</v>
      </c>
      <c r="D3333" t="s">
        <v>7762</v>
      </c>
      <c r="E3333" t="s">
        <v>242</v>
      </c>
      <c r="F3333">
        <v>23</v>
      </c>
      <c r="G3333" t="s">
        <v>227</v>
      </c>
      <c r="H3333">
        <v>8181</v>
      </c>
      <c r="I3333" t="s">
        <v>7763</v>
      </c>
      <c r="J3333" t="s">
        <v>7764</v>
      </c>
      <c r="K3333" t="s">
        <v>7763</v>
      </c>
      <c r="L3333">
        <v>19781205</v>
      </c>
      <c r="M3333" t="s">
        <v>7765</v>
      </c>
      <c r="N3333">
        <v>230039</v>
      </c>
      <c r="Q3333" t="s">
        <v>248</v>
      </c>
      <c r="S3333" t="s">
        <v>249</v>
      </c>
      <c r="T3333" t="s">
        <v>7766</v>
      </c>
      <c r="U3333" t="s">
        <v>227</v>
      </c>
      <c r="V3333" t="s">
        <v>7767</v>
      </c>
      <c r="W3333" t="s">
        <v>7768</v>
      </c>
      <c r="X3333" t="s">
        <v>228</v>
      </c>
      <c r="Z3333" t="s">
        <v>229</v>
      </c>
      <c r="AG3333" t="s">
        <v>253</v>
      </c>
    </row>
    <row r="3334" spans="1:33">
      <c r="A3334" t="s">
        <v>7771</v>
      </c>
      <c r="B3334">
        <v>72057324</v>
      </c>
      <c r="C3334" t="s">
        <v>7769</v>
      </c>
      <c r="D3334" t="s">
        <v>7770</v>
      </c>
      <c r="E3334" t="s">
        <v>242</v>
      </c>
      <c r="F3334">
        <v>23</v>
      </c>
      <c r="G3334" t="s">
        <v>227</v>
      </c>
      <c r="H3334">
        <v>8181</v>
      </c>
      <c r="I3334" t="s">
        <v>7763</v>
      </c>
      <c r="J3334" t="s">
        <v>7764</v>
      </c>
      <c r="K3334" t="s">
        <v>7763</v>
      </c>
      <c r="L3334">
        <v>19911204</v>
      </c>
      <c r="M3334" t="s">
        <v>7771</v>
      </c>
      <c r="N3334">
        <v>230039</v>
      </c>
      <c r="Q3334" t="s">
        <v>248</v>
      </c>
      <c r="S3334" t="s">
        <v>249</v>
      </c>
      <c r="T3334" t="s">
        <v>7772</v>
      </c>
      <c r="U3334" t="s">
        <v>227</v>
      </c>
      <c r="V3334" t="s">
        <v>7773</v>
      </c>
      <c r="X3334" t="s">
        <v>267</v>
      </c>
      <c r="Z3334" t="s">
        <v>229</v>
      </c>
      <c r="AC3334" t="s">
        <v>7774</v>
      </c>
      <c r="AG3334" t="s">
        <v>253</v>
      </c>
    </row>
    <row r="3335" spans="1:33">
      <c r="A3335" t="s">
        <v>7777</v>
      </c>
      <c r="B3335">
        <v>10470719</v>
      </c>
      <c r="C3335" t="s">
        <v>7775</v>
      </c>
      <c r="D3335" t="s">
        <v>7776</v>
      </c>
      <c r="E3335" t="s">
        <v>242</v>
      </c>
      <c r="F3335">
        <v>23</v>
      </c>
      <c r="G3335" t="s">
        <v>227</v>
      </c>
      <c r="H3335">
        <v>8181</v>
      </c>
      <c r="I3335" t="s">
        <v>7763</v>
      </c>
      <c r="J3335" t="s">
        <v>7764</v>
      </c>
      <c r="K3335" t="s">
        <v>7763</v>
      </c>
      <c r="L3335">
        <v>19840814</v>
      </c>
      <c r="M3335" t="s">
        <v>7777</v>
      </c>
      <c r="N3335">
        <v>230039</v>
      </c>
      <c r="Q3335" t="s">
        <v>248</v>
      </c>
      <c r="S3335" t="s">
        <v>249</v>
      </c>
      <c r="T3335" t="s">
        <v>7772</v>
      </c>
      <c r="U3335" t="s">
        <v>227</v>
      </c>
      <c r="V3335" t="s">
        <v>7773</v>
      </c>
      <c r="X3335" t="s">
        <v>267</v>
      </c>
      <c r="Z3335" t="s">
        <v>229</v>
      </c>
      <c r="AG3335" t="s">
        <v>253</v>
      </c>
    </row>
    <row r="3336" spans="1:33">
      <c r="A3336" t="s">
        <v>7780</v>
      </c>
      <c r="B3336">
        <v>5129926</v>
      </c>
      <c r="C3336" t="s">
        <v>7778</v>
      </c>
      <c r="D3336" t="s">
        <v>7779</v>
      </c>
      <c r="E3336" t="s">
        <v>242</v>
      </c>
      <c r="F3336">
        <v>23</v>
      </c>
      <c r="G3336" t="s">
        <v>227</v>
      </c>
      <c r="H3336">
        <v>8181</v>
      </c>
      <c r="I3336" t="s">
        <v>7763</v>
      </c>
      <c r="J3336" t="s">
        <v>7764</v>
      </c>
      <c r="K3336" t="s">
        <v>7763</v>
      </c>
      <c r="L3336">
        <v>19840514</v>
      </c>
      <c r="M3336" t="s">
        <v>7780</v>
      </c>
      <c r="N3336">
        <v>230039</v>
      </c>
      <c r="Q3336" t="s">
        <v>248</v>
      </c>
      <c r="S3336" t="s">
        <v>249</v>
      </c>
      <c r="T3336" t="s">
        <v>1369</v>
      </c>
      <c r="U3336" t="s">
        <v>227</v>
      </c>
      <c r="V3336" t="s">
        <v>7781</v>
      </c>
      <c r="X3336" t="s">
        <v>267</v>
      </c>
      <c r="Z3336" t="s">
        <v>229</v>
      </c>
      <c r="AG3336" t="s">
        <v>253</v>
      </c>
    </row>
    <row r="3337" spans="1:33">
      <c r="A3337" t="s">
        <v>7784</v>
      </c>
      <c r="B3337">
        <v>97766237</v>
      </c>
      <c r="C3337" t="s">
        <v>7782</v>
      </c>
      <c r="D3337" t="s">
        <v>7783</v>
      </c>
      <c r="E3337" t="s">
        <v>262</v>
      </c>
      <c r="F3337">
        <v>23</v>
      </c>
      <c r="G3337" t="s">
        <v>227</v>
      </c>
      <c r="H3337">
        <v>8181</v>
      </c>
      <c r="I3337" t="s">
        <v>7763</v>
      </c>
      <c r="J3337" t="s">
        <v>7764</v>
      </c>
      <c r="K3337" t="s">
        <v>7763</v>
      </c>
      <c r="L3337">
        <v>19841109</v>
      </c>
      <c r="M3337" t="s">
        <v>7784</v>
      </c>
      <c r="N3337">
        <v>230039</v>
      </c>
      <c r="Q3337" t="s">
        <v>248</v>
      </c>
      <c r="S3337" t="s">
        <v>249</v>
      </c>
      <c r="T3337" t="s">
        <v>1369</v>
      </c>
      <c r="U3337" t="s">
        <v>227</v>
      </c>
      <c r="V3337" t="s">
        <v>7785</v>
      </c>
      <c r="X3337" t="s">
        <v>267</v>
      </c>
      <c r="Z3337" t="s">
        <v>229</v>
      </c>
      <c r="AG3337" t="s">
        <v>253</v>
      </c>
    </row>
    <row r="3338" spans="1:33">
      <c r="A3338" t="s">
        <v>7787</v>
      </c>
      <c r="B3338">
        <v>24736729</v>
      </c>
      <c r="C3338" t="s">
        <v>7786</v>
      </c>
      <c r="D3338" t="s">
        <v>6349</v>
      </c>
      <c r="E3338" t="s">
        <v>242</v>
      </c>
      <c r="F3338">
        <v>23</v>
      </c>
      <c r="G3338" t="s">
        <v>227</v>
      </c>
      <c r="H3338">
        <v>8181</v>
      </c>
      <c r="I3338" t="s">
        <v>7763</v>
      </c>
      <c r="J3338" t="s">
        <v>7764</v>
      </c>
      <c r="K3338" t="s">
        <v>7763</v>
      </c>
      <c r="L3338">
        <v>19811013</v>
      </c>
      <c r="M3338" t="s">
        <v>7787</v>
      </c>
      <c r="N3338">
        <v>230039</v>
      </c>
      <c r="Q3338" t="s">
        <v>248</v>
      </c>
      <c r="S3338" t="s">
        <v>249</v>
      </c>
      <c r="T3338" t="s">
        <v>7322</v>
      </c>
      <c r="U3338" t="s">
        <v>227</v>
      </c>
      <c r="V3338" t="s">
        <v>7788</v>
      </c>
      <c r="W3338" t="s">
        <v>7789</v>
      </c>
      <c r="X3338" t="s">
        <v>267</v>
      </c>
      <c r="Z3338" t="s">
        <v>229</v>
      </c>
      <c r="AB3338" t="s">
        <v>227</v>
      </c>
      <c r="AD3338" t="s">
        <v>227</v>
      </c>
      <c r="AG3338" t="s">
        <v>253</v>
      </c>
    </row>
    <row r="3339" spans="1:33">
      <c r="A3339" t="s">
        <v>7792</v>
      </c>
      <c r="B3339">
        <v>72058022</v>
      </c>
      <c r="C3339" t="s">
        <v>7790</v>
      </c>
      <c r="D3339" t="s">
        <v>7791</v>
      </c>
      <c r="E3339" t="s">
        <v>242</v>
      </c>
      <c r="F3339">
        <v>23</v>
      </c>
      <c r="G3339" t="s">
        <v>227</v>
      </c>
      <c r="H3339">
        <v>8181</v>
      </c>
      <c r="I3339" t="s">
        <v>7763</v>
      </c>
      <c r="J3339" t="s">
        <v>7764</v>
      </c>
      <c r="K3339" t="s">
        <v>7763</v>
      </c>
      <c r="L3339">
        <v>19900618</v>
      </c>
      <c r="M3339" t="s">
        <v>7792</v>
      </c>
      <c r="N3339">
        <v>230039</v>
      </c>
      <c r="Q3339" t="s">
        <v>248</v>
      </c>
      <c r="S3339" t="s">
        <v>249</v>
      </c>
      <c r="T3339" t="s">
        <v>7793</v>
      </c>
      <c r="U3339" t="s">
        <v>227</v>
      </c>
      <c r="V3339" t="s">
        <v>7794</v>
      </c>
      <c r="W3339" t="s">
        <v>7795</v>
      </c>
      <c r="X3339" t="s">
        <v>267</v>
      </c>
      <c r="Z3339" t="s">
        <v>229</v>
      </c>
      <c r="AC3339" t="s">
        <v>7796</v>
      </c>
      <c r="AG3339" t="s">
        <v>253</v>
      </c>
    </row>
    <row r="3340" spans="1:33">
      <c r="A3340" t="s">
        <v>7799</v>
      </c>
      <c r="B3340">
        <v>2919930</v>
      </c>
      <c r="C3340" t="s">
        <v>7797</v>
      </c>
      <c r="D3340" t="s">
        <v>7798</v>
      </c>
      <c r="E3340" t="s">
        <v>242</v>
      </c>
      <c r="F3340">
        <v>23</v>
      </c>
      <c r="G3340" t="s">
        <v>227</v>
      </c>
      <c r="H3340">
        <v>8181</v>
      </c>
      <c r="I3340" t="s">
        <v>7763</v>
      </c>
      <c r="J3340" t="s">
        <v>7764</v>
      </c>
      <c r="K3340" t="s">
        <v>7763</v>
      </c>
      <c r="L3340">
        <v>19811224</v>
      </c>
      <c r="M3340" t="s">
        <v>7799</v>
      </c>
      <c r="N3340">
        <v>230039</v>
      </c>
      <c r="Q3340" t="s">
        <v>248</v>
      </c>
      <c r="S3340" t="s">
        <v>249</v>
      </c>
      <c r="T3340" t="s">
        <v>7800</v>
      </c>
      <c r="U3340" t="s">
        <v>227</v>
      </c>
      <c r="V3340" t="s">
        <v>7801</v>
      </c>
      <c r="X3340" t="s">
        <v>267</v>
      </c>
      <c r="Z3340" t="s">
        <v>229</v>
      </c>
      <c r="AG3340" t="s">
        <v>253</v>
      </c>
    </row>
    <row r="3341" spans="1:33">
      <c r="A3341" t="s">
        <v>7804</v>
      </c>
      <c r="B3341">
        <v>2920720</v>
      </c>
      <c r="C3341" t="s">
        <v>7802</v>
      </c>
      <c r="D3341" t="s">
        <v>7803</v>
      </c>
      <c r="E3341" t="s">
        <v>242</v>
      </c>
      <c r="F3341">
        <v>23</v>
      </c>
      <c r="G3341" t="s">
        <v>227</v>
      </c>
      <c r="H3341">
        <v>8181</v>
      </c>
      <c r="I3341" t="s">
        <v>7763</v>
      </c>
      <c r="J3341" t="s">
        <v>7764</v>
      </c>
      <c r="K3341" t="s">
        <v>7763</v>
      </c>
      <c r="L3341">
        <v>19840919</v>
      </c>
      <c r="M3341" t="s">
        <v>7804</v>
      </c>
      <c r="N3341">
        <v>230039</v>
      </c>
      <c r="Q3341" t="s">
        <v>248</v>
      </c>
      <c r="S3341" t="s">
        <v>249</v>
      </c>
      <c r="T3341" t="s">
        <v>6576</v>
      </c>
      <c r="U3341" t="s">
        <v>227</v>
      </c>
      <c r="V3341" t="s">
        <v>7805</v>
      </c>
      <c r="X3341" t="s">
        <v>267</v>
      </c>
      <c r="Z3341" t="s">
        <v>229</v>
      </c>
      <c r="AG3341" t="s">
        <v>253</v>
      </c>
    </row>
    <row r="3342" spans="1:33">
      <c r="A3342" t="s">
        <v>7807</v>
      </c>
      <c r="B3342">
        <v>2920922</v>
      </c>
      <c r="C3342" t="s">
        <v>7806</v>
      </c>
      <c r="D3342" t="s">
        <v>2191</v>
      </c>
      <c r="E3342" t="s">
        <v>242</v>
      </c>
      <c r="F3342">
        <v>23</v>
      </c>
      <c r="G3342" t="s">
        <v>227</v>
      </c>
      <c r="H3342">
        <v>8181</v>
      </c>
      <c r="I3342" t="s">
        <v>7763</v>
      </c>
      <c r="J3342" t="s">
        <v>7764</v>
      </c>
      <c r="K3342" t="s">
        <v>7763</v>
      </c>
      <c r="L3342">
        <v>19851229</v>
      </c>
      <c r="M3342" t="s">
        <v>7807</v>
      </c>
      <c r="N3342">
        <v>230039</v>
      </c>
      <c r="Q3342" t="s">
        <v>248</v>
      </c>
      <c r="S3342" t="s">
        <v>249</v>
      </c>
      <c r="T3342" t="s">
        <v>7808</v>
      </c>
      <c r="U3342" t="s">
        <v>227</v>
      </c>
      <c r="V3342" t="s">
        <v>7809</v>
      </c>
      <c r="X3342" t="s">
        <v>267</v>
      </c>
      <c r="Z3342" t="s">
        <v>229</v>
      </c>
      <c r="AG3342" t="s">
        <v>253</v>
      </c>
    </row>
    <row r="3343" spans="1:33">
      <c r="A3343" t="s">
        <v>7812</v>
      </c>
      <c r="B3343">
        <v>2920114</v>
      </c>
      <c r="C3343" t="s">
        <v>7810</v>
      </c>
      <c r="D3343" t="s">
        <v>7811</v>
      </c>
      <c r="E3343" t="s">
        <v>242</v>
      </c>
      <c r="F3343">
        <v>23</v>
      </c>
      <c r="G3343" t="s">
        <v>227</v>
      </c>
      <c r="H3343">
        <v>8181</v>
      </c>
      <c r="I3343" t="s">
        <v>7763</v>
      </c>
      <c r="J3343" t="s">
        <v>7764</v>
      </c>
      <c r="K3343" t="s">
        <v>7763</v>
      </c>
      <c r="L3343">
        <v>19631021</v>
      </c>
      <c r="M3343" t="s">
        <v>7812</v>
      </c>
      <c r="N3343">
        <v>230039</v>
      </c>
      <c r="Q3343" t="s">
        <v>248</v>
      </c>
      <c r="S3343" t="s">
        <v>249</v>
      </c>
      <c r="T3343" t="s">
        <v>3300</v>
      </c>
      <c r="U3343" t="s">
        <v>227</v>
      </c>
      <c r="V3343" t="s">
        <v>7813</v>
      </c>
      <c r="X3343" t="s">
        <v>228</v>
      </c>
      <c r="Z3343" t="s">
        <v>229</v>
      </c>
      <c r="AA3343" t="s">
        <v>283</v>
      </c>
    </row>
    <row r="3344" spans="1:33">
      <c r="A3344" t="s">
        <v>7816</v>
      </c>
      <c r="B3344">
        <v>72453425</v>
      </c>
      <c r="C3344" t="s">
        <v>7814</v>
      </c>
      <c r="D3344" t="s">
        <v>7815</v>
      </c>
      <c r="E3344" t="s">
        <v>262</v>
      </c>
      <c r="F3344">
        <v>23</v>
      </c>
      <c r="G3344" t="s">
        <v>227</v>
      </c>
      <c r="H3344">
        <v>8181</v>
      </c>
      <c r="I3344" t="s">
        <v>7763</v>
      </c>
      <c r="J3344" t="s">
        <v>7764</v>
      </c>
      <c r="K3344" t="s">
        <v>7763</v>
      </c>
      <c r="L3344">
        <v>19911030</v>
      </c>
      <c r="M3344" t="s">
        <v>7816</v>
      </c>
      <c r="N3344">
        <v>230039</v>
      </c>
      <c r="Q3344" t="s">
        <v>248</v>
      </c>
      <c r="S3344" t="s">
        <v>249</v>
      </c>
      <c r="T3344" t="s">
        <v>7817</v>
      </c>
      <c r="U3344" t="s">
        <v>227</v>
      </c>
      <c r="V3344" t="s">
        <v>7818</v>
      </c>
      <c r="X3344" t="s">
        <v>267</v>
      </c>
      <c r="Z3344" t="s">
        <v>229</v>
      </c>
      <c r="AC3344" t="s">
        <v>7819</v>
      </c>
      <c r="AG3344" t="s">
        <v>253</v>
      </c>
    </row>
    <row r="3345" spans="1:33">
      <c r="A3345" t="s">
        <v>7822</v>
      </c>
      <c r="B3345">
        <v>3108618</v>
      </c>
      <c r="C3345" t="s">
        <v>7820</v>
      </c>
      <c r="D3345" t="s">
        <v>7821</v>
      </c>
      <c r="E3345" t="s">
        <v>242</v>
      </c>
      <c r="F3345">
        <v>23</v>
      </c>
      <c r="G3345" t="s">
        <v>227</v>
      </c>
      <c r="H3345">
        <v>8181</v>
      </c>
      <c r="I3345" t="s">
        <v>7763</v>
      </c>
      <c r="J3345" t="s">
        <v>7764</v>
      </c>
      <c r="K3345" t="s">
        <v>7763</v>
      </c>
      <c r="L3345">
        <v>19851017</v>
      </c>
      <c r="M3345" t="s">
        <v>7822</v>
      </c>
      <c r="N3345">
        <v>230039</v>
      </c>
      <c r="Q3345" t="s">
        <v>248</v>
      </c>
      <c r="S3345" t="s">
        <v>249</v>
      </c>
      <c r="T3345" t="s">
        <v>1040</v>
      </c>
      <c r="U3345" t="s">
        <v>227</v>
      </c>
      <c r="V3345" t="s">
        <v>7823</v>
      </c>
      <c r="X3345" t="s">
        <v>267</v>
      </c>
      <c r="Z3345" t="s">
        <v>229</v>
      </c>
      <c r="AG3345" t="s">
        <v>253</v>
      </c>
    </row>
    <row r="3346" spans="1:33">
      <c r="A3346" t="s">
        <v>7826</v>
      </c>
      <c r="B3346">
        <v>72059427</v>
      </c>
      <c r="C3346" t="s">
        <v>7824</v>
      </c>
      <c r="D3346" t="s">
        <v>7825</v>
      </c>
      <c r="E3346" t="s">
        <v>242</v>
      </c>
      <c r="F3346">
        <v>23</v>
      </c>
      <c r="G3346" t="s">
        <v>227</v>
      </c>
      <c r="H3346">
        <v>8181</v>
      </c>
      <c r="I3346" t="s">
        <v>7763</v>
      </c>
      <c r="J3346" t="s">
        <v>7764</v>
      </c>
      <c r="K3346" t="s">
        <v>7763</v>
      </c>
      <c r="L3346">
        <v>19911204</v>
      </c>
      <c r="M3346" t="s">
        <v>7826</v>
      </c>
      <c r="N3346">
        <v>230039</v>
      </c>
      <c r="Q3346" t="s">
        <v>248</v>
      </c>
      <c r="S3346" t="s">
        <v>249</v>
      </c>
      <c r="T3346" t="s">
        <v>6490</v>
      </c>
      <c r="U3346" t="s">
        <v>227</v>
      </c>
      <c r="V3346" t="s">
        <v>7827</v>
      </c>
      <c r="W3346" t="s">
        <v>7828</v>
      </c>
      <c r="X3346" t="s">
        <v>267</v>
      </c>
      <c r="Z3346" t="s">
        <v>229</v>
      </c>
      <c r="AC3346" t="s">
        <v>7829</v>
      </c>
      <c r="AG3346" t="s">
        <v>253</v>
      </c>
    </row>
    <row r="3347" spans="1:33">
      <c r="A3347" t="s">
        <v>7832</v>
      </c>
      <c r="B3347">
        <v>72059629</v>
      </c>
      <c r="C3347" t="s">
        <v>7830</v>
      </c>
      <c r="D3347" t="s">
        <v>7831</v>
      </c>
      <c r="E3347" t="s">
        <v>242</v>
      </c>
      <c r="F3347">
        <v>23</v>
      </c>
      <c r="G3347" t="s">
        <v>227</v>
      </c>
      <c r="H3347">
        <v>8181</v>
      </c>
      <c r="I3347" t="s">
        <v>7763</v>
      </c>
      <c r="J3347" t="s">
        <v>7764</v>
      </c>
      <c r="K3347" t="s">
        <v>7763</v>
      </c>
      <c r="L3347">
        <v>19910731</v>
      </c>
      <c r="M3347" t="s">
        <v>7832</v>
      </c>
      <c r="N3347">
        <v>230039</v>
      </c>
      <c r="Q3347" t="s">
        <v>248</v>
      </c>
      <c r="S3347" t="s">
        <v>249</v>
      </c>
      <c r="T3347" t="s">
        <v>1713</v>
      </c>
      <c r="U3347" t="s">
        <v>227</v>
      </c>
      <c r="V3347" t="s">
        <v>7833</v>
      </c>
      <c r="X3347" t="s">
        <v>267</v>
      </c>
      <c r="Z3347" t="s">
        <v>229</v>
      </c>
      <c r="AC3347" t="s">
        <v>7834</v>
      </c>
      <c r="AG3347" t="s">
        <v>253</v>
      </c>
    </row>
    <row r="3348" spans="1:33">
      <c r="A3348" t="s">
        <v>7837</v>
      </c>
      <c r="B3348">
        <v>96844839</v>
      </c>
      <c r="C3348" t="s">
        <v>7835</v>
      </c>
      <c r="D3348" t="s">
        <v>7836</v>
      </c>
      <c r="E3348" t="s">
        <v>242</v>
      </c>
      <c r="F3348">
        <v>23</v>
      </c>
      <c r="G3348" t="s">
        <v>227</v>
      </c>
      <c r="H3348">
        <v>8181</v>
      </c>
      <c r="I3348" t="s">
        <v>7763</v>
      </c>
      <c r="J3348" t="s">
        <v>7764</v>
      </c>
      <c r="K3348" t="s">
        <v>7763</v>
      </c>
      <c r="L3348">
        <v>19751101</v>
      </c>
      <c r="M3348" t="s">
        <v>7837</v>
      </c>
      <c r="N3348">
        <v>230039</v>
      </c>
      <c r="Q3348" t="s">
        <v>248</v>
      </c>
      <c r="S3348" t="s">
        <v>249</v>
      </c>
      <c r="T3348" t="s">
        <v>6231</v>
      </c>
      <c r="U3348" t="s">
        <v>227</v>
      </c>
      <c r="V3348" t="s">
        <v>7838</v>
      </c>
      <c r="W3348" t="s">
        <v>7839</v>
      </c>
      <c r="X3348" t="s">
        <v>228</v>
      </c>
      <c r="Z3348" t="s">
        <v>229</v>
      </c>
      <c r="AG3348" t="s">
        <v>253</v>
      </c>
    </row>
    <row r="3349" spans="1:33">
      <c r="A3349" t="s">
        <v>7842</v>
      </c>
      <c r="B3349">
        <v>72058123</v>
      </c>
      <c r="C3349" t="s">
        <v>7840</v>
      </c>
      <c r="D3349" t="s">
        <v>7841</v>
      </c>
      <c r="E3349" t="s">
        <v>242</v>
      </c>
      <c r="F3349">
        <v>23</v>
      </c>
      <c r="G3349" t="s">
        <v>227</v>
      </c>
      <c r="H3349">
        <v>8181</v>
      </c>
      <c r="I3349" t="s">
        <v>7763</v>
      </c>
      <c r="J3349" t="s">
        <v>7764</v>
      </c>
      <c r="K3349" t="s">
        <v>7763</v>
      </c>
      <c r="L3349">
        <v>19891101</v>
      </c>
      <c r="M3349" t="s">
        <v>7842</v>
      </c>
      <c r="N3349">
        <v>230039</v>
      </c>
      <c r="Q3349" t="s">
        <v>248</v>
      </c>
      <c r="S3349" t="s">
        <v>249</v>
      </c>
      <c r="T3349" t="s">
        <v>7843</v>
      </c>
      <c r="U3349" t="s">
        <v>227</v>
      </c>
      <c r="V3349" t="s">
        <v>7844</v>
      </c>
      <c r="W3349">
        <v>811</v>
      </c>
      <c r="X3349" t="s">
        <v>267</v>
      </c>
      <c r="Z3349" t="s">
        <v>229</v>
      </c>
      <c r="AC3349" t="s">
        <v>5457</v>
      </c>
      <c r="AG3349" t="s">
        <v>253</v>
      </c>
    </row>
    <row r="3350" spans="1:33">
      <c r="A3350" t="s">
        <v>7847</v>
      </c>
      <c r="B3350">
        <v>72454022</v>
      </c>
      <c r="C3350" t="s">
        <v>7845</v>
      </c>
      <c r="D3350" t="s">
        <v>7846</v>
      </c>
      <c r="E3350" t="s">
        <v>262</v>
      </c>
      <c r="F3350">
        <v>23</v>
      </c>
      <c r="G3350" t="s">
        <v>227</v>
      </c>
      <c r="H3350">
        <v>8181</v>
      </c>
      <c r="I3350" t="s">
        <v>7763</v>
      </c>
      <c r="J3350" t="s">
        <v>7764</v>
      </c>
      <c r="K3350" t="s">
        <v>7763</v>
      </c>
      <c r="L3350">
        <v>19921117</v>
      </c>
      <c r="M3350" t="s">
        <v>7847</v>
      </c>
      <c r="N3350">
        <v>230039</v>
      </c>
      <c r="Q3350" t="s">
        <v>248</v>
      </c>
      <c r="S3350" t="s">
        <v>249</v>
      </c>
      <c r="T3350" t="s">
        <v>1872</v>
      </c>
      <c r="U3350" t="s">
        <v>227</v>
      </c>
      <c r="V3350" t="s">
        <v>7848</v>
      </c>
      <c r="W3350" t="s">
        <v>7849</v>
      </c>
      <c r="X3350" t="s">
        <v>267</v>
      </c>
      <c r="Z3350" t="s">
        <v>229</v>
      </c>
      <c r="AC3350" t="s">
        <v>7834</v>
      </c>
      <c r="AG3350" t="s">
        <v>253</v>
      </c>
    </row>
    <row r="3351" spans="1:33">
      <c r="A3351" t="s">
        <v>19473</v>
      </c>
      <c r="B3351">
        <v>67540123</v>
      </c>
      <c r="C3351" t="s">
        <v>19474</v>
      </c>
      <c r="D3351" t="s">
        <v>19475</v>
      </c>
      <c r="E3351" t="s">
        <v>242</v>
      </c>
      <c r="F3351">
        <v>23</v>
      </c>
      <c r="G3351" t="s">
        <v>227</v>
      </c>
      <c r="H3351">
        <v>21305</v>
      </c>
      <c r="I3351" t="s">
        <v>19476</v>
      </c>
      <c r="J3351" t="s">
        <v>19477</v>
      </c>
      <c r="K3351" t="s">
        <v>19476</v>
      </c>
      <c r="L3351">
        <v>19970719</v>
      </c>
      <c r="M3351" t="s">
        <v>19473</v>
      </c>
      <c r="N3351">
        <v>230365</v>
      </c>
      <c r="Q3351" t="s">
        <v>248</v>
      </c>
      <c r="S3351" t="s">
        <v>249</v>
      </c>
      <c r="T3351" t="s">
        <v>6317</v>
      </c>
      <c r="U3351" t="s">
        <v>227</v>
      </c>
      <c r="V3351" t="s">
        <v>19478</v>
      </c>
      <c r="W3351" t="s">
        <v>19479</v>
      </c>
      <c r="X3351" t="s">
        <v>228</v>
      </c>
      <c r="Z3351" t="s">
        <v>229</v>
      </c>
      <c r="AG3351" t="s">
        <v>253</v>
      </c>
    </row>
    <row r="3352" spans="1:33">
      <c r="A3352" t="s">
        <v>19480</v>
      </c>
      <c r="B3352">
        <v>58368333</v>
      </c>
      <c r="C3352" t="s">
        <v>19481</v>
      </c>
      <c r="D3352" t="s">
        <v>19482</v>
      </c>
      <c r="E3352" t="s">
        <v>242</v>
      </c>
      <c r="F3352">
        <v>23</v>
      </c>
      <c r="G3352" t="s">
        <v>227</v>
      </c>
      <c r="H3352">
        <v>21305</v>
      </c>
      <c r="I3352" t="s">
        <v>19476</v>
      </c>
      <c r="J3352" t="s">
        <v>19477</v>
      </c>
      <c r="K3352" t="s">
        <v>19476</v>
      </c>
      <c r="L3352">
        <v>19960624</v>
      </c>
      <c r="M3352" t="s">
        <v>19480</v>
      </c>
      <c r="N3352">
        <v>230365</v>
      </c>
      <c r="Q3352" t="s">
        <v>248</v>
      </c>
      <c r="S3352" t="s">
        <v>249</v>
      </c>
      <c r="T3352" t="s">
        <v>6317</v>
      </c>
      <c r="U3352" t="s">
        <v>227</v>
      </c>
      <c r="V3352" t="s">
        <v>19478</v>
      </c>
      <c r="W3352" t="s">
        <v>19479</v>
      </c>
      <c r="X3352" t="s">
        <v>228</v>
      </c>
      <c r="Z3352" t="s">
        <v>229</v>
      </c>
      <c r="AG3352" t="s">
        <v>253</v>
      </c>
    </row>
    <row r="3353" spans="1:33">
      <c r="A3353" t="s">
        <v>19483</v>
      </c>
      <c r="B3353">
        <v>48282125</v>
      </c>
      <c r="C3353" t="s">
        <v>19484</v>
      </c>
      <c r="D3353" t="s">
        <v>19485</v>
      </c>
      <c r="E3353" t="s">
        <v>242</v>
      </c>
      <c r="F3353">
        <v>23</v>
      </c>
      <c r="G3353" t="s">
        <v>227</v>
      </c>
      <c r="H3353">
        <v>21305</v>
      </c>
      <c r="I3353" t="s">
        <v>19476</v>
      </c>
      <c r="J3353" t="s">
        <v>19477</v>
      </c>
      <c r="K3353" t="s">
        <v>19476</v>
      </c>
      <c r="L3353">
        <v>19960512</v>
      </c>
      <c r="M3353" t="s">
        <v>19483</v>
      </c>
      <c r="N3353">
        <v>230365</v>
      </c>
      <c r="Q3353" t="s">
        <v>248</v>
      </c>
      <c r="S3353" t="s">
        <v>249</v>
      </c>
      <c r="T3353" t="s">
        <v>6317</v>
      </c>
      <c r="U3353" t="s">
        <v>227</v>
      </c>
      <c r="V3353" t="s">
        <v>19478</v>
      </c>
      <c r="W3353" t="s">
        <v>19479</v>
      </c>
      <c r="X3353" t="s">
        <v>228</v>
      </c>
      <c r="Z3353" t="s">
        <v>229</v>
      </c>
      <c r="AG3353" t="s">
        <v>253</v>
      </c>
    </row>
    <row r="3354" spans="1:33">
      <c r="A3354" t="s">
        <v>19486</v>
      </c>
      <c r="B3354">
        <v>47297029</v>
      </c>
      <c r="C3354" t="s">
        <v>19487</v>
      </c>
      <c r="D3354" t="s">
        <v>19488</v>
      </c>
      <c r="E3354" t="s">
        <v>242</v>
      </c>
      <c r="F3354">
        <v>23</v>
      </c>
      <c r="G3354" t="s">
        <v>227</v>
      </c>
      <c r="H3354">
        <v>21305</v>
      </c>
      <c r="I3354" t="s">
        <v>19476</v>
      </c>
      <c r="J3354" t="s">
        <v>19477</v>
      </c>
      <c r="K3354" t="s">
        <v>19476</v>
      </c>
      <c r="L3354">
        <v>19960621</v>
      </c>
      <c r="M3354" t="s">
        <v>19486</v>
      </c>
      <c r="N3354">
        <v>230365</v>
      </c>
      <c r="Q3354" t="s">
        <v>248</v>
      </c>
      <c r="S3354" t="s">
        <v>249</v>
      </c>
      <c r="T3354" t="s">
        <v>6317</v>
      </c>
      <c r="U3354" t="s">
        <v>227</v>
      </c>
      <c r="V3354" t="s">
        <v>19478</v>
      </c>
      <c r="W3354" t="s">
        <v>19479</v>
      </c>
      <c r="X3354" t="s">
        <v>228</v>
      </c>
      <c r="Z3354" t="s">
        <v>229</v>
      </c>
      <c r="AG3354" t="s">
        <v>253</v>
      </c>
    </row>
    <row r="3355" spans="1:33">
      <c r="A3355" t="s">
        <v>19489</v>
      </c>
      <c r="B3355">
        <v>89024528</v>
      </c>
      <c r="C3355" t="s">
        <v>19490</v>
      </c>
      <c r="D3355" t="s">
        <v>19491</v>
      </c>
      <c r="E3355" t="s">
        <v>242</v>
      </c>
      <c r="F3355">
        <v>23</v>
      </c>
      <c r="G3355" t="s">
        <v>227</v>
      </c>
      <c r="H3355">
        <v>21305</v>
      </c>
      <c r="I3355" t="s">
        <v>19476</v>
      </c>
      <c r="J3355" t="s">
        <v>19477</v>
      </c>
      <c r="K3355" t="s">
        <v>19476</v>
      </c>
      <c r="L3355">
        <v>19831001</v>
      </c>
      <c r="M3355" t="s">
        <v>19489</v>
      </c>
      <c r="N3355">
        <v>230365</v>
      </c>
      <c r="Q3355" t="s">
        <v>248</v>
      </c>
      <c r="S3355" t="s">
        <v>249</v>
      </c>
      <c r="T3355" t="s">
        <v>6317</v>
      </c>
      <c r="U3355" t="s">
        <v>227</v>
      </c>
      <c r="V3355" t="s">
        <v>19478</v>
      </c>
      <c r="W3355" t="s">
        <v>19479</v>
      </c>
      <c r="X3355" t="s">
        <v>228</v>
      </c>
      <c r="Z3355" t="s">
        <v>229</v>
      </c>
      <c r="AG3355" t="s">
        <v>253</v>
      </c>
    </row>
    <row r="3356" spans="1:33">
      <c r="A3356" t="s">
        <v>7854</v>
      </c>
      <c r="B3356">
        <v>41763829</v>
      </c>
      <c r="C3356" t="s">
        <v>7850</v>
      </c>
      <c r="D3356" t="s">
        <v>7851</v>
      </c>
      <c r="E3356" t="s">
        <v>242</v>
      </c>
      <c r="F3356">
        <v>23</v>
      </c>
      <c r="G3356" t="s">
        <v>227</v>
      </c>
      <c r="H3356">
        <v>8254</v>
      </c>
      <c r="I3356" t="s">
        <v>7852</v>
      </c>
      <c r="J3356" t="s">
        <v>7853</v>
      </c>
      <c r="K3356" t="s">
        <v>7852</v>
      </c>
      <c r="L3356">
        <v>19850720</v>
      </c>
      <c r="M3356" t="s">
        <v>7854</v>
      </c>
      <c r="N3356">
        <v>230175</v>
      </c>
      <c r="Q3356" t="s">
        <v>248</v>
      </c>
      <c r="S3356" t="s">
        <v>249</v>
      </c>
      <c r="T3356" t="s">
        <v>7855</v>
      </c>
      <c r="U3356" t="s">
        <v>227</v>
      </c>
      <c r="V3356" t="s">
        <v>7856</v>
      </c>
      <c r="X3356" t="s">
        <v>228</v>
      </c>
      <c r="Z3356" t="s">
        <v>229</v>
      </c>
      <c r="AB3356" t="s">
        <v>949</v>
      </c>
      <c r="AG3356" t="s">
        <v>253</v>
      </c>
    </row>
    <row r="3357" spans="1:33">
      <c r="A3357" t="s">
        <v>7859</v>
      </c>
      <c r="B3357">
        <v>3006514</v>
      </c>
      <c r="C3357" t="s">
        <v>7857</v>
      </c>
      <c r="D3357" t="s">
        <v>7858</v>
      </c>
      <c r="E3357" t="s">
        <v>242</v>
      </c>
      <c r="F3357">
        <v>23</v>
      </c>
      <c r="G3357" t="s">
        <v>227</v>
      </c>
      <c r="H3357">
        <v>8254</v>
      </c>
      <c r="I3357" t="s">
        <v>7852</v>
      </c>
      <c r="J3357" t="s">
        <v>7853</v>
      </c>
      <c r="K3357" t="s">
        <v>7852</v>
      </c>
      <c r="L3357">
        <v>19820907</v>
      </c>
      <c r="M3357" t="s">
        <v>7859</v>
      </c>
      <c r="N3357">
        <v>230175</v>
      </c>
      <c r="Q3357" t="s">
        <v>248</v>
      </c>
      <c r="S3357" t="s">
        <v>249</v>
      </c>
      <c r="T3357" t="s">
        <v>7855</v>
      </c>
      <c r="U3357" t="s">
        <v>227</v>
      </c>
      <c r="V3357" t="s">
        <v>7856</v>
      </c>
      <c r="X3357" t="s">
        <v>228</v>
      </c>
      <c r="Y3357" t="s">
        <v>7860</v>
      </c>
      <c r="Z3357" t="s">
        <v>680</v>
      </c>
      <c r="AB3357" t="s">
        <v>227</v>
      </c>
      <c r="AD3357" t="s">
        <v>227</v>
      </c>
      <c r="AG3357" t="s">
        <v>253</v>
      </c>
    </row>
    <row r="3358" spans="1:33">
      <c r="A3358" t="s">
        <v>7863</v>
      </c>
      <c r="B3358">
        <v>3152011</v>
      </c>
      <c r="C3358" t="s">
        <v>7861</v>
      </c>
      <c r="D3358" t="s">
        <v>7862</v>
      </c>
      <c r="E3358" t="s">
        <v>242</v>
      </c>
      <c r="F3358">
        <v>23</v>
      </c>
      <c r="G3358" t="s">
        <v>227</v>
      </c>
      <c r="H3358">
        <v>8254</v>
      </c>
      <c r="I3358" t="s">
        <v>7852</v>
      </c>
      <c r="J3358" t="s">
        <v>7853</v>
      </c>
      <c r="K3358" t="s">
        <v>7852</v>
      </c>
      <c r="L3358">
        <v>19851005</v>
      </c>
      <c r="M3358" t="s">
        <v>7863</v>
      </c>
      <c r="N3358">
        <v>230175</v>
      </c>
      <c r="Q3358" t="s">
        <v>248</v>
      </c>
      <c r="S3358" t="s">
        <v>249</v>
      </c>
      <c r="T3358" t="s">
        <v>7855</v>
      </c>
      <c r="U3358" t="s">
        <v>227</v>
      </c>
      <c r="V3358" t="s">
        <v>7856</v>
      </c>
      <c r="X3358" t="s">
        <v>228</v>
      </c>
      <c r="Z3358" t="s">
        <v>229</v>
      </c>
      <c r="AB3358" t="s">
        <v>227</v>
      </c>
      <c r="AD3358" t="s">
        <v>227</v>
      </c>
      <c r="AG3358" t="s">
        <v>253</v>
      </c>
    </row>
    <row r="3359" spans="1:33">
      <c r="A3359" t="s">
        <v>7866</v>
      </c>
      <c r="B3359">
        <v>45574227</v>
      </c>
      <c r="C3359" t="s">
        <v>7864</v>
      </c>
      <c r="D3359" t="s">
        <v>7865</v>
      </c>
      <c r="E3359" t="s">
        <v>242</v>
      </c>
      <c r="F3359">
        <v>23</v>
      </c>
      <c r="G3359" t="s">
        <v>227</v>
      </c>
      <c r="H3359">
        <v>8254</v>
      </c>
      <c r="I3359" t="s">
        <v>7852</v>
      </c>
      <c r="J3359" t="s">
        <v>7853</v>
      </c>
      <c r="K3359" t="s">
        <v>7852</v>
      </c>
      <c r="L3359">
        <v>19960918</v>
      </c>
      <c r="M3359" t="s">
        <v>7866</v>
      </c>
      <c r="N3359">
        <v>230175</v>
      </c>
      <c r="Q3359" t="s">
        <v>248</v>
      </c>
      <c r="S3359" t="s">
        <v>249</v>
      </c>
      <c r="T3359" t="s">
        <v>7855</v>
      </c>
      <c r="U3359" t="s">
        <v>227</v>
      </c>
      <c r="V3359" t="s">
        <v>7856</v>
      </c>
      <c r="X3359" t="s">
        <v>228</v>
      </c>
      <c r="Z3359" t="s">
        <v>229</v>
      </c>
      <c r="AG3359" t="s">
        <v>253</v>
      </c>
    </row>
    <row r="3360" spans="1:33">
      <c r="A3360" t="s">
        <v>7869</v>
      </c>
      <c r="B3360">
        <v>3006918</v>
      </c>
      <c r="C3360" t="s">
        <v>7867</v>
      </c>
      <c r="D3360" t="s">
        <v>7868</v>
      </c>
      <c r="E3360" t="s">
        <v>242</v>
      </c>
      <c r="F3360">
        <v>23</v>
      </c>
      <c r="G3360" t="s">
        <v>227</v>
      </c>
      <c r="H3360">
        <v>8254</v>
      </c>
      <c r="I3360" t="s">
        <v>7852</v>
      </c>
      <c r="J3360" t="s">
        <v>7853</v>
      </c>
      <c r="K3360" t="s">
        <v>7852</v>
      </c>
      <c r="L3360">
        <v>19820205</v>
      </c>
      <c r="M3360" t="s">
        <v>7869</v>
      </c>
      <c r="N3360">
        <v>230175</v>
      </c>
      <c r="Q3360" t="s">
        <v>248</v>
      </c>
      <c r="S3360" t="s">
        <v>249</v>
      </c>
      <c r="T3360" t="s">
        <v>7855</v>
      </c>
      <c r="U3360" t="s">
        <v>227</v>
      </c>
      <c r="V3360" t="s">
        <v>3600</v>
      </c>
      <c r="X3360" t="s">
        <v>228</v>
      </c>
      <c r="Z3360" t="s">
        <v>229</v>
      </c>
      <c r="AG3360" t="s">
        <v>253</v>
      </c>
    </row>
    <row r="3361" spans="1:35">
      <c r="A3361" t="s">
        <v>7872</v>
      </c>
      <c r="B3361">
        <v>47658232</v>
      </c>
      <c r="C3361" t="s">
        <v>7870</v>
      </c>
      <c r="D3361" t="s">
        <v>7871</v>
      </c>
      <c r="E3361" t="s">
        <v>242</v>
      </c>
      <c r="F3361">
        <v>23</v>
      </c>
      <c r="G3361" t="s">
        <v>227</v>
      </c>
      <c r="H3361">
        <v>8254</v>
      </c>
      <c r="I3361" t="s">
        <v>7852</v>
      </c>
      <c r="J3361" t="s">
        <v>7853</v>
      </c>
      <c r="K3361" t="s">
        <v>7852</v>
      </c>
      <c r="L3361">
        <v>19961218</v>
      </c>
      <c r="M3361" t="s">
        <v>7872</v>
      </c>
      <c r="N3361">
        <v>230175</v>
      </c>
      <c r="Q3361" t="s">
        <v>248</v>
      </c>
      <c r="S3361" t="s">
        <v>249</v>
      </c>
      <c r="T3361" t="s">
        <v>7855</v>
      </c>
      <c r="U3361" t="s">
        <v>227</v>
      </c>
      <c r="V3361" t="s">
        <v>7856</v>
      </c>
      <c r="X3361" t="s">
        <v>228</v>
      </c>
      <c r="Z3361" t="s">
        <v>229</v>
      </c>
      <c r="AG3361" t="s">
        <v>253</v>
      </c>
    </row>
    <row r="3362" spans="1:35">
      <c r="A3362" t="s">
        <v>7875</v>
      </c>
      <c r="B3362">
        <v>73018019</v>
      </c>
      <c r="C3362" t="s">
        <v>7873</v>
      </c>
      <c r="D3362" t="s">
        <v>7874</v>
      </c>
      <c r="E3362" t="s">
        <v>242</v>
      </c>
      <c r="F3362">
        <v>23</v>
      </c>
      <c r="G3362" t="s">
        <v>227</v>
      </c>
      <c r="H3362">
        <v>8254</v>
      </c>
      <c r="I3362" t="s">
        <v>7852</v>
      </c>
      <c r="J3362" t="s">
        <v>7853</v>
      </c>
      <c r="K3362" t="s">
        <v>7852</v>
      </c>
      <c r="L3362">
        <v>19840528</v>
      </c>
      <c r="M3362" t="s">
        <v>7875</v>
      </c>
      <c r="N3362">
        <v>230175</v>
      </c>
      <c r="Q3362" t="s">
        <v>248</v>
      </c>
      <c r="S3362" t="s">
        <v>249</v>
      </c>
      <c r="T3362" t="s">
        <v>7855</v>
      </c>
      <c r="U3362" t="s">
        <v>227</v>
      </c>
      <c r="V3362" t="s">
        <v>7856</v>
      </c>
      <c r="X3362" t="s">
        <v>228</v>
      </c>
      <c r="Z3362" t="s">
        <v>229</v>
      </c>
      <c r="AB3362" t="s">
        <v>227</v>
      </c>
      <c r="AD3362" t="s">
        <v>227</v>
      </c>
      <c r="AG3362" t="s">
        <v>253</v>
      </c>
    </row>
    <row r="3363" spans="1:35">
      <c r="A3363" t="s">
        <v>7878</v>
      </c>
      <c r="B3363">
        <v>96827234</v>
      </c>
      <c r="C3363" t="s">
        <v>7876</v>
      </c>
      <c r="D3363" t="s">
        <v>7877</v>
      </c>
      <c r="E3363" t="s">
        <v>242</v>
      </c>
      <c r="F3363">
        <v>23</v>
      </c>
      <c r="G3363" t="s">
        <v>227</v>
      </c>
      <c r="H3363">
        <v>8254</v>
      </c>
      <c r="I3363" t="s">
        <v>7852</v>
      </c>
      <c r="J3363" t="s">
        <v>7853</v>
      </c>
      <c r="K3363" t="s">
        <v>7852</v>
      </c>
      <c r="L3363">
        <v>19961009</v>
      </c>
      <c r="M3363" t="s">
        <v>7878</v>
      </c>
      <c r="N3363">
        <v>230175</v>
      </c>
      <c r="Q3363" t="s">
        <v>248</v>
      </c>
      <c r="S3363" t="s">
        <v>249</v>
      </c>
      <c r="T3363" t="s">
        <v>7855</v>
      </c>
      <c r="U3363" t="s">
        <v>227</v>
      </c>
      <c r="V3363" t="s">
        <v>7856</v>
      </c>
      <c r="X3363" t="s">
        <v>228</v>
      </c>
      <c r="Z3363" t="s">
        <v>229</v>
      </c>
      <c r="AG3363" t="s">
        <v>253</v>
      </c>
    </row>
    <row r="3364" spans="1:35">
      <c r="A3364" t="s">
        <v>7881</v>
      </c>
      <c r="B3364">
        <v>39911023</v>
      </c>
      <c r="C3364" t="s">
        <v>7879</v>
      </c>
      <c r="D3364" t="s">
        <v>7880</v>
      </c>
      <c r="E3364" t="s">
        <v>262</v>
      </c>
      <c r="F3364">
        <v>23</v>
      </c>
      <c r="G3364" t="s">
        <v>227</v>
      </c>
      <c r="H3364">
        <v>8254</v>
      </c>
      <c r="I3364" t="s">
        <v>7852</v>
      </c>
      <c r="J3364" t="s">
        <v>7853</v>
      </c>
      <c r="K3364" t="s">
        <v>7852</v>
      </c>
      <c r="L3364">
        <v>19961027</v>
      </c>
      <c r="M3364" t="s">
        <v>7881</v>
      </c>
      <c r="N3364">
        <v>230175</v>
      </c>
      <c r="Q3364" t="s">
        <v>248</v>
      </c>
      <c r="S3364" t="s">
        <v>249</v>
      </c>
      <c r="T3364" t="s">
        <v>7855</v>
      </c>
      <c r="U3364" t="s">
        <v>227</v>
      </c>
      <c r="V3364" t="s">
        <v>7856</v>
      </c>
      <c r="X3364" t="s">
        <v>228</v>
      </c>
      <c r="Z3364" t="s">
        <v>229</v>
      </c>
      <c r="AG3364" t="s">
        <v>253</v>
      </c>
    </row>
    <row r="3365" spans="1:35">
      <c r="A3365" t="s">
        <v>19507</v>
      </c>
      <c r="B3365">
        <v>39348431</v>
      </c>
      <c r="C3365" t="s">
        <v>7882</v>
      </c>
      <c r="D3365" t="s">
        <v>7883</v>
      </c>
      <c r="E3365" t="s">
        <v>242</v>
      </c>
      <c r="F3365">
        <v>23</v>
      </c>
      <c r="G3365" t="s">
        <v>227</v>
      </c>
      <c r="H3365">
        <v>8254</v>
      </c>
      <c r="I3365" t="s">
        <v>7852</v>
      </c>
      <c r="J3365" t="s">
        <v>7853</v>
      </c>
      <c r="K3365" t="s">
        <v>7852</v>
      </c>
      <c r="L3365">
        <v>19930730</v>
      </c>
      <c r="M3365" t="s">
        <v>19507</v>
      </c>
      <c r="N3365">
        <v>230175</v>
      </c>
      <c r="Q3365" t="s">
        <v>248</v>
      </c>
      <c r="S3365" t="s">
        <v>249</v>
      </c>
      <c r="T3365" t="s">
        <v>7855</v>
      </c>
      <c r="U3365" t="s">
        <v>227</v>
      </c>
      <c r="V3365" t="s">
        <v>7856</v>
      </c>
      <c r="X3365" t="s">
        <v>228</v>
      </c>
      <c r="Z3365" t="s">
        <v>229</v>
      </c>
      <c r="AC3365" t="s">
        <v>5177</v>
      </c>
      <c r="AG3365" t="s">
        <v>253</v>
      </c>
    </row>
    <row r="3366" spans="1:35">
      <c r="A3366" t="s">
        <v>7886</v>
      </c>
      <c r="B3366">
        <v>96827537</v>
      </c>
      <c r="C3366" t="s">
        <v>7884</v>
      </c>
      <c r="D3366" t="s">
        <v>7885</v>
      </c>
      <c r="E3366" t="s">
        <v>242</v>
      </c>
      <c r="F3366">
        <v>23</v>
      </c>
      <c r="G3366" t="s">
        <v>227</v>
      </c>
      <c r="H3366">
        <v>8254</v>
      </c>
      <c r="I3366" t="s">
        <v>7852</v>
      </c>
      <c r="J3366" t="s">
        <v>7853</v>
      </c>
      <c r="K3366" t="s">
        <v>7852</v>
      </c>
      <c r="L3366">
        <v>19921022</v>
      </c>
      <c r="M3366" t="s">
        <v>7886</v>
      </c>
      <c r="N3366">
        <v>230175</v>
      </c>
      <c r="Q3366" t="s">
        <v>248</v>
      </c>
      <c r="S3366" t="s">
        <v>249</v>
      </c>
      <c r="T3366" t="s">
        <v>7855</v>
      </c>
      <c r="U3366" t="s">
        <v>227</v>
      </c>
      <c r="V3366" t="s">
        <v>7856</v>
      </c>
      <c r="X3366" t="s">
        <v>228</v>
      </c>
      <c r="Z3366" t="s">
        <v>229</v>
      </c>
      <c r="AG3366" t="s">
        <v>253</v>
      </c>
    </row>
    <row r="3367" spans="1:35">
      <c r="A3367" t="s">
        <v>7889</v>
      </c>
      <c r="B3367">
        <v>3152112</v>
      </c>
      <c r="C3367" t="s">
        <v>7887</v>
      </c>
      <c r="D3367" t="s">
        <v>7888</v>
      </c>
      <c r="E3367" t="s">
        <v>242</v>
      </c>
      <c r="F3367">
        <v>23</v>
      </c>
      <c r="G3367" t="s">
        <v>227</v>
      </c>
      <c r="H3367">
        <v>8254</v>
      </c>
      <c r="I3367" t="s">
        <v>7852</v>
      </c>
      <c r="J3367" t="s">
        <v>7853</v>
      </c>
      <c r="K3367" t="s">
        <v>7852</v>
      </c>
      <c r="L3367">
        <v>19851213</v>
      </c>
      <c r="M3367" t="s">
        <v>7889</v>
      </c>
      <c r="N3367">
        <v>230175</v>
      </c>
      <c r="Q3367" t="s">
        <v>248</v>
      </c>
      <c r="S3367" t="s">
        <v>249</v>
      </c>
      <c r="T3367" t="s">
        <v>7855</v>
      </c>
      <c r="U3367" t="s">
        <v>227</v>
      </c>
      <c r="V3367" t="s">
        <v>3600</v>
      </c>
      <c r="X3367" t="s">
        <v>228</v>
      </c>
      <c r="Z3367" t="s">
        <v>229</v>
      </c>
      <c r="AB3367" t="s">
        <v>7890</v>
      </c>
      <c r="AD3367" t="s">
        <v>7890</v>
      </c>
      <c r="AF3367" t="s">
        <v>7891</v>
      </c>
      <c r="AG3367" t="s">
        <v>7855</v>
      </c>
      <c r="AH3367" t="s">
        <v>7892</v>
      </c>
      <c r="AI3367" t="s">
        <v>7893</v>
      </c>
    </row>
    <row r="3368" spans="1:35">
      <c r="A3368" t="s">
        <v>7896</v>
      </c>
      <c r="B3368">
        <v>41686631</v>
      </c>
      <c r="C3368" t="s">
        <v>7894</v>
      </c>
      <c r="D3368" t="s">
        <v>7895</v>
      </c>
      <c r="E3368" t="s">
        <v>242</v>
      </c>
      <c r="F3368">
        <v>23</v>
      </c>
      <c r="G3368" t="s">
        <v>227</v>
      </c>
      <c r="H3368">
        <v>8254</v>
      </c>
      <c r="I3368" t="s">
        <v>7852</v>
      </c>
      <c r="J3368" t="s">
        <v>7853</v>
      </c>
      <c r="K3368" t="s">
        <v>7852</v>
      </c>
      <c r="L3368">
        <v>19830306</v>
      </c>
      <c r="M3368" t="s">
        <v>7896</v>
      </c>
      <c r="N3368">
        <v>230175</v>
      </c>
      <c r="Q3368" t="s">
        <v>248</v>
      </c>
      <c r="S3368" t="s">
        <v>249</v>
      </c>
      <c r="T3368" t="s">
        <v>7897</v>
      </c>
      <c r="U3368" t="s">
        <v>227</v>
      </c>
      <c r="V3368" t="s">
        <v>7898</v>
      </c>
      <c r="X3368" t="s">
        <v>228</v>
      </c>
      <c r="Z3368" t="s">
        <v>229</v>
      </c>
      <c r="AB3368" t="s">
        <v>7899</v>
      </c>
      <c r="AG3368" t="s">
        <v>253</v>
      </c>
    </row>
    <row r="3369" spans="1:35">
      <c r="A3369" t="s">
        <v>7902</v>
      </c>
      <c r="B3369">
        <v>26387430</v>
      </c>
      <c r="C3369" t="s">
        <v>7900</v>
      </c>
      <c r="D3369" t="s">
        <v>7901</v>
      </c>
      <c r="E3369" t="s">
        <v>242</v>
      </c>
      <c r="F3369">
        <v>23</v>
      </c>
      <c r="G3369" t="s">
        <v>227</v>
      </c>
      <c r="H3369">
        <v>8254</v>
      </c>
      <c r="I3369" t="s">
        <v>7852</v>
      </c>
      <c r="J3369" t="s">
        <v>7853</v>
      </c>
      <c r="K3369" t="s">
        <v>7852</v>
      </c>
      <c r="L3369">
        <v>19850502</v>
      </c>
      <c r="M3369" t="s">
        <v>7902</v>
      </c>
      <c r="N3369">
        <v>230175</v>
      </c>
      <c r="Q3369" t="s">
        <v>248</v>
      </c>
      <c r="S3369" t="s">
        <v>249</v>
      </c>
      <c r="T3369" t="s">
        <v>7855</v>
      </c>
      <c r="U3369" t="s">
        <v>227</v>
      </c>
      <c r="V3369" t="s">
        <v>3600</v>
      </c>
      <c r="X3369" t="s">
        <v>228</v>
      </c>
      <c r="Z3369" t="s">
        <v>229</v>
      </c>
      <c r="AG3369" t="s">
        <v>253</v>
      </c>
    </row>
    <row r="3370" spans="1:35">
      <c r="A3370" t="s">
        <v>7905</v>
      </c>
      <c r="B3370">
        <v>72098531</v>
      </c>
      <c r="C3370" t="s">
        <v>7903</v>
      </c>
      <c r="D3370" t="s">
        <v>7904</v>
      </c>
      <c r="E3370" t="s">
        <v>242</v>
      </c>
      <c r="F3370">
        <v>23</v>
      </c>
      <c r="G3370" t="s">
        <v>227</v>
      </c>
      <c r="H3370">
        <v>8254</v>
      </c>
      <c r="I3370" t="s">
        <v>7852</v>
      </c>
      <c r="J3370" t="s">
        <v>7853</v>
      </c>
      <c r="K3370" t="s">
        <v>7852</v>
      </c>
      <c r="L3370">
        <v>19920722</v>
      </c>
      <c r="M3370" t="s">
        <v>7905</v>
      </c>
      <c r="N3370">
        <v>230175</v>
      </c>
      <c r="Q3370" t="s">
        <v>248</v>
      </c>
      <c r="S3370" t="s">
        <v>249</v>
      </c>
      <c r="T3370" t="s">
        <v>7855</v>
      </c>
      <c r="U3370" t="s">
        <v>227</v>
      </c>
      <c r="V3370" t="s">
        <v>7906</v>
      </c>
      <c r="W3370" t="s">
        <v>7907</v>
      </c>
      <c r="X3370" t="s">
        <v>228</v>
      </c>
      <c r="Z3370" t="s">
        <v>229</v>
      </c>
      <c r="AC3370" t="s">
        <v>2870</v>
      </c>
      <c r="AG3370" t="s">
        <v>253</v>
      </c>
    </row>
    <row r="3371" spans="1:35">
      <c r="A3371" t="s">
        <v>7910</v>
      </c>
      <c r="B3371">
        <v>25590324</v>
      </c>
      <c r="C3371" t="s">
        <v>7908</v>
      </c>
      <c r="D3371" t="s">
        <v>7909</v>
      </c>
      <c r="E3371" t="s">
        <v>242</v>
      </c>
      <c r="F3371">
        <v>23</v>
      </c>
      <c r="G3371" t="s">
        <v>227</v>
      </c>
      <c r="H3371">
        <v>8254</v>
      </c>
      <c r="I3371" t="s">
        <v>7852</v>
      </c>
      <c r="J3371" t="s">
        <v>7853</v>
      </c>
      <c r="K3371" t="s">
        <v>7852</v>
      </c>
      <c r="L3371">
        <v>19781226</v>
      </c>
      <c r="M3371" t="s">
        <v>7910</v>
      </c>
      <c r="N3371">
        <v>230175</v>
      </c>
      <c r="Q3371" t="s">
        <v>248</v>
      </c>
      <c r="S3371" t="s">
        <v>249</v>
      </c>
      <c r="T3371" t="s">
        <v>7897</v>
      </c>
      <c r="U3371" t="s">
        <v>227</v>
      </c>
      <c r="V3371" t="s">
        <v>7898</v>
      </c>
      <c r="X3371" t="s">
        <v>228</v>
      </c>
      <c r="Z3371" t="s">
        <v>229</v>
      </c>
      <c r="AB3371" t="s">
        <v>945</v>
      </c>
      <c r="AD3371" t="s">
        <v>945</v>
      </c>
      <c r="AF3371" t="s">
        <v>7891</v>
      </c>
      <c r="AG3371" t="s">
        <v>7855</v>
      </c>
      <c r="AH3371" t="s">
        <v>7911</v>
      </c>
    </row>
    <row r="3372" spans="1:35">
      <c r="A3372" t="s">
        <v>7914</v>
      </c>
      <c r="B3372">
        <v>25594025</v>
      </c>
      <c r="C3372" t="s">
        <v>7912</v>
      </c>
      <c r="D3372" t="s">
        <v>7913</v>
      </c>
      <c r="E3372" t="s">
        <v>242</v>
      </c>
      <c r="F3372">
        <v>23</v>
      </c>
      <c r="G3372" t="s">
        <v>227</v>
      </c>
      <c r="H3372">
        <v>8254</v>
      </c>
      <c r="I3372" t="s">
        <v>7852</v>
      </c>
      <c r="J3372" t="s">
        <v>7853</v>
      </c>
      <c r="K3372" t="s">
        <v>7852</v>
      </c>
      <c r="L3372">
        <v>19800811</v>
      </c>
      <c r="M3372" t="s">
        <v>7914</v>
      </c>
      <c r="N3372">
        <v>230175</v>
      </c>
      <c r="Q3372" t="s">
        <v>248</v>
      </c>
      <c r="S3372" t="s">
        <v>249</v>
      </c>
      <c r="T3372" t="s">
        <v>7897</v>
      </c>
      <c r="U3372" t="s">
        <v>227</v>
      </c>
      <c r="V3372" t="s">
        <v>7898</v>
      </c>
      <c r="X3372" t="s">
        <v>228</v>
      </c>
      <c r="Z3372" t="s">
        <v>229</v>
      </c>
      <c r="AB3372" t="s">
        <v>949</v>
      </c>
      <c r="AD3372" t="s">
        <v>949</v>
      </c>
      <c r="AF3372" t="s">
        <v>7891</v>
      </c>
      <c r="AG3372" t="s">
        <v>7855</v>
      </c>
      <c r="AH3372" t="s">
        <v>3600</v>
      </c>
      <c r="AI3372" t="s">
        <v>7893</v>
      </c>
    </row>
    <row r="3373" spans="1:35">
      <c r="A3373" t="s">
        <v>7917</v>
      </c>
      <c r="B3373">
        <v>71465730</v>
      </c>
      <c r="C3373" t="s">
        <v>7915</v>
      </c>
      <c r="D3373" t="s">
        <v>7916</v>
      </c>
      <c r="E3373" t="s">
        <v>242</v>
      </c>
      <c r="F3373">
        <v>23</v>
      </c>
      <c r="G3373" t="s">
        <v>227</v>
      </c>
      <c r="H3373">
        <v>8254</v>
      </c>
      <c r="I3373" t="s">
        <v>7852</v>
      </c>
      <c r="J3373" t="s">
        <v>7853</v>
      </c>
      <c r="K3373" t="s">
        <v>7852</v>
      </c>
      <c r="L3373">
        <v>19910422</v>
      </c>
      <c r="M3373" t="s">
        <v>7917</v>
      </c>
      <c r="N3373">
        <v>230175</v>
      </c>
      <c r="Q3373" t="s">
        <v>248</v>
      </c>
      <c r="S3373" t="s">
        <v>249</v>
      </c>
      <c r="T3373" t="s">
        <v>7855</v>
      </c>
      <c r="U3373" t="s">
        <v>227</v>
      </c>
      <c r="V3373" t="s">
        <v>7856</v>
      </c>
      <c r="X3373" t="s">
        <v>228</v>
      </c>
      <c r="Z3373" t="s">
        <v>229</v>
      </c>
      <c r="AC3373" t="s">
        <v>7918</v>
      </c>
      <c r="AG3373" t="s">
        <v>253</v>
      </c>
    </row>
    <row r="3374" spans="1:35">
      <c r="A3374" t="s">
        <v>7921</v>
      </c>
      <c r="B3374">
        <v>3007212</v>
      </c>
      <c r="C3374" t="s">
        <v>7919</v>
      </c>
      <c r="D3374" t="s">
        <v>7920</v>
      </c>
      <c r="E3374" t="s">
        <v>242</v>
      </c>
      <c r="F3374">
        <v>23</v>
      </c>
      <c r="G3374" t="s">
        <v>227</v>
      </c>
      <c r="H3374">
        <v>8254</v>
      </c>
      <c r="I3374" t="s">
        <v>7852</v>
      </c>
      <c r="J3374" t="s">
        <v>7853</v>
      </c>
      <c r="K3374" t="s">
        <v>7852</v>
      </c>
      <c r="L3374">
        <v>19730502</v>
      </c>
      <c r="M3374" t="s">
        <v>7921</v>
      </c>
      <c r="N3374">
        <v>230175</v>
      </c>
      <c r="Q3374" t="s">
        <v>248</v>
      </c>
      <c r="S3374" t="s">
        <v>249</v>
      </c>
      <c r="T3374" t="s">
        <v>7855</v>
      </c>
      <c r="U3374" t="s">
        <v>227</v>
      </c>
      <c r="V3374" t="s">
        <v>7856</v>
      </c>
      <c r="X3374" t="s">
        <v>228</v>
      </c>
      <c r="Z3374" t="s">
        <v>229</v>
      </c>
      <c r="AG3374" t="s">
        <v>253</v>
      </c>
    </row>
    <row r="3375" spans="1:35">
      <c r="A3375" t="s">
        <v>7924</v>
      </c>
      <c r="B3375">
        <v>58236630</v>
      </c>
      <c r="C3375" t="s">
        <v>7922</v>
      </c>
      <c r="D3375" t="s">
        <v>7923</v>
      </c>
      <c r="E3375" t="s">
        <v>242</v>
      </c>
      <c r="F3375">
        <v>23</v>
      </c>
      <c r="G3375" t="s">
        <v>227</v>
      </c>
      <c r="H3375">
        <v>8254</v>
      </c>
      <c r="I3375" t="s">
        <v>7852</v>
      </c>
      <c r="J3375" t="s">
        <v>7853</v>
      </c>
      <c r="K3375" t="s">
        <v>7852</v>
      </c>
      <c r="L3375">
        <v>19931107</v>
      </c>
      <c r="M3375" t="s">
        <v>7924</v>
      </c>
      <c r="N3375">
        <v>230175</v>
      </c>
      <c r="Q3375" t="s">
        <v>248</v>
      </c>
      <c r="S3375" t="s">
        <v>249</v>
      </c>
      <c r="T3375" t="s">
        <v>7855</v>
      </c>
      <c r="U3375" t="s">
        <v>227</v>
      </c>
      <c r="V3375" t="s">
        <v>3600</v>
      </c>
      <c r="X3375" t="s">
        <v>228</v>
      </c>
      <c r="Z3375" t="s">
        <v>229</v>
      </c>
      <c r="AG3375" t="s">
        <v>253</v>
      </c>
    </row>
    <row r="3376" spans="1:35">
      <c r="A3376" t="s">
        <v>7927</v>
      </c>
      <c r="B3376">
        <v>81573529</v>
      </c>
      <c r="C3376" t="s">
        <v>7925</v>
      </c>
      <c r="D3376" t="s">
        <v>7926</v>
      </c>
      <c r="E3376" t="s">
        <v>242</v>
      </c>
      <c r="F3376">
        <v>23</v>
      </c>
      <c r="G3376" t="s">
        <v>227</v>
      </c>
      <c r="H3376">
        <v>8254</v>
      </c>
      <c r="I3376" t="s">
        <v>7852</v>
      </c>
      <c r="J3376" t="s">
        <v>7853</v>
      </c>
      <c r="K3376" t="s">
        <v>7852</v>
      </c>
      <c r="L3376">
        <v>19930218</v>
      </c>
      <c r="M3376" t="s">
        <v>7927</v>
      </c>
      <c r="N3376">
        <v>230175</v>
      </c>
      <c r="Q3376" t="s">
        <v>248</v>
      </c>
      <c r="S3376" t="s">
        <v>249</v>
      </c>
      <c r="T3376" t="s">
        <v>7855</v>
      </c>
      <c r="U3376" t="s">
        <v>227</v>
      </c>
      <c r="V3376" t="s">
        <v>7856</v>
      </c>
      <c r="X3376" t="s">
        <v>228</v>
      </c>
      <c r="Z3376" t="s">
        <v>229</v>
      </c>
      <c r="AG3376" t="s">
        <v>253</v>
      </c>
    </row>
    <row r="3377" spans="1:34">
      <c r="A3377" t="s">
        <v>7930</v>
      </c>
      <c r="B3377">
        <v>73017927</v>
      </c>
      <c r="C3377" t="s">
        <v>7928</v>
      </c>
      <c r="D3377" t="s">
        <v>7929</v>
      </c>
      <c r="E3377" t="s">
        <v>242</v>
      </c>
      <c r="F3377">
        <v>23</v>
      </c>
      <c r="G3377" t="s">
        <v>227</v>
      </c>
      <c r="H3377">
        <v>8254</v>
      </c>
      <c r="I3377" t="s">
        <v>7852</v>
      </c>
      <c r="J3377" t="s">
        <v>7853</v>
      </c>
      <c r="K3377" t="s">
        <v>7852</v>
      </c>
      <c r="L3377">
        <v>19901203</v>
      </c>
      <c r="M3377" t="s">
        <v>7930</v>
      </c>
      <c r="N3377">
        <v>230175</v>
      </c>
      <c r="Q3377" t="s">
        <v>248</v>
      </c>
      <c r="S3377" t="s">
        <v>249</v>
      </c>
      <c r="T3377" t="s">
        <v>7855</v>
      </c>
      <c r="U3377" t="s">
        <v>227</v>
      </c>
      <c r="V3377" t="s">
        <v>7856</v>
      </c>
      <c r="X3377" t="s">
        <v>228</v>
      </c>
      <c r="Z3377" t="s">
        <v>229</v>
      </c>
      <c r="AG3377" t="s">
        <v>253</v>
      </c>
    </row>
    <row r="3378" spans="1:34">
      <c r="A3378" t="s">
        <v>7935</v>
      </c>
      <c r="B3378">
        <v>45562628</v>
      </c>
      <c r="C3378" t="s">
        <v>7931</v>
      </c>
      <c r="D3378" t="s">
        <v>7932</v>
      </c>
      <c r="E3378" t="s">
        <v>242</v>
      </c>
      <c r="F3378">
        <v>23</v>
      </c>
      <c r="G3378" t="s">
        <v>227</v>
      </c>
      <c r="H3378">
        <v>19873</v>
      </c>
      <c r="I3378" t="s">
        <v>7933</v>
      </c>
      <c r="J3378" t="s">
        <v>7934</v>
      </c>
      <c r="K3378" t="s">
        <v>7933</v>
      </c>
      <c r="L3378">
        <v>19881010</v>
      </c>
      <c r="M3378" t="s">
        <v>7935</v>
      </c>
      <c r="N3378">
        <v>230356</v>
      </c>
      <c r="Q3378" t="s">
        <v>248</v>
      </c>
      <c r="S3378" t="s">
        <v>249</v>
      </c>
      <c r="T3378" t="s">
        <v>7936</v>
      </c>
      <c r="U3378" t="s">
        <v>227</v>
      </c>
      <c r="V3378" t="s">
        <v>7937</v>
      </c>
      <c r="W3378" t="s">
        <v>7938</v>
      </c>
      <c r="X3378" t="s">
        <v>267</v>
      </c>
      <c r="Z3378" t="s">
        <v>229</v>
      </c>
      <c r="AA3378">
        <v>9017552204</v>
      </c>
      <c r="AB3378" t="s">
        <v>227</v>
      </c>
      <c r="AD3378" t="s">
        <v>227</v>
      </c>
      <c r="AG3378" t="s">
        <v>253</v>
      </c>
    </row>
    <row r="3379" spans="1:34">
      <c r="A3379" t="s">
        <v>7941</v>
      </c>
      <c r="B3379">
        <v>84907129</v>
      </c>
      <c r="C3379" t="s">
        <v>7939</v>
      </c>
      <c r="D3379" t="s">
        <v>7940</v>
      </c>
      <c r="E3379" t="s">
        <v>242</v>
      </c>
      <c r="F3379">
        <v>23</v>
      </c>
      <c r="G3379" t="s">
        <v>227</v>
      </c>
      <c r="H3379">
        <v>19873</v>
      </c>
      <c r="I3379" t="s">
        <v>7933</v>
      </c>
      <c r="J3379" t="s">
        <v>7934</v>
      </c>
      <c r="K3379" t="s">
        <v>7933</v>
      </c>
      <c r="L3379">
        <v>19881013</v>
      </c>
      <c r="M3379" t="s">
        <v>7941</v>
      </c>
      <c r="N3379">
        <v>230356</v>
      </c>
      <c r="Q3379" t="s">
        <v>248</v>
      </c>
      <c r="S3379" t="s">
        <v>249</v>
      </c>
      <c r="T3379" t="s">
        <v>7942</v>
      </c>
      <c r="U3379" t="s">
        <v>227</v>
      </c>
      <c r="V3379" t="s">
        <v>7943</v>
      </c>
      <c r="W3379" t="s">
        <v>7944</v>
      </c>
      <c r="X3379" t="s">
        <v>228</v>
      </c>
      <c r="Z3379" t="s">
        <v>229</v>
      </c>
      <c r="AB3379" t="s">
        <v>227</v>
      </c>
      <c r="AD3379" t="s">
        <v>227</v>
      </c>
      <c r="AG3379" t="s">
        <v>253</v>
      </c>
    </row>
    <row r="3380" spans="1:34">
      <c r="A3380" t="s">
        <v>7947</v>
      </c>
      <c r="B3380">
        <v>78105223</v>
      </c>
      <c r="C3380" t="s">
        <v>7945</v>
      </c>
      <c r="D3380" t="s">
        <v>7946</v>
      </c>
      <c r="E3380" t="s">
        <v>242</v>
      </c>
      <c r="F3380">
        <v>23</v>
      </c>
      <c r="G3380" t="s">
        <v>227</v>
      </c>
      <c r="H3380">
        <v>19873</v>
      </c>
      <c r="I3380" t="s">
        <v>7933</v>
      </c>
      <c r="J3380" t="s">
        <v>7934</v>
      </c>
      <c r="K3380" t="s">
        <v>7933</v>
      </c>
      <c r="L3380">
        <v>19881103</v>
      </c>
      <c r="M3380" t="s">
        <v>7947</v>
      </c>
      <c r="N3380">
        <v>230356</v>
      </c>
      <c r="Q3380" t="s">
        <v>248</v>
      </c>
      <c r="S3380" t="s">
        <v>249</v>
      </c>
      <c r="T3380" t="s">
        <v>7948</v>
      </c>
      <c r="U3380" t="s">
        <v>265</v>
      </c>
      <c r="V3380" t="s">
        <v>7949</v>
      </c>
      <c r="W3380" t="s">
        <v>7950</v>
      </c>
      <c r="X3380" t="s">
        <v>267</v>
      </c>
      <c r="Z3380" t="s">
        <v>229</v>
      </c>
      <c r="AB3380" t="s">
        <v>227</v>
      </c>
      <c r="AD3380" t="s">
        <v>227</v>
      </c>
      <c r="AG3380" t="s">
        <v>253</v>
      </c>
    </row>
    <row r="3381" spans="1:34">
      <c r="A3381" t="s">
        <v>7953</v>
      </c>
      <c r="B3381">
        <v>72095831</v>
      </c>
      <c r="C3381" t="s">
        <v>7951</v>
      </c>
      <c r="D3381" t="s">
        <v>7952</v>
      </c>
      <c r="E3381" t="s">
        <v>242</v>
      </c>
      <c r="F3381">
        <v>23</v>
      </c>
      <c r="G3381" t="s">
        <v>227</v>
      </c>
      <c r="H3381">
        <v>19873</v>
      </c>
      <c r="I3381" t="s">
        <v>7933</v>
      </c>
      <c r="J3381" t="s">
        <v>7934</v>
      </c>
      <c r="K3381" t="s">
        <v>7933</v>
      </c>
      <c r="L3381">
        <v>19910622</v>
      </c>
      <c r="M3381" t="s">
        <v>7953</v>
      </c>
      <c r="N3381">
        <v>230356</v>
      </c>
      <c r="Q3381" t="s">
        <v>248</v>
      </c>
      <c r="S3381" t="s">
        <v>249</v>
      </c>
      <c r="T3381" t="s">
        <v>611</v>
      </c>
      <c r="U3381" t="s">
        <v>227</v>
      </c>
      <c r="V3381" t="s">
        <v>7954</v>
      </c>
      <c r="X3381" t="s">
        <v>267</v>
      </c>
      <c r="Z3381" t="s">
        <v>229</v>
      </c>
      <c r="AA3381" t="s">
        <v>7955</v>
      </c>
      <c r="AB3381" t="s">
        <v>227</v>
      </c>
      <c r="AC3381" t="s">
        <v>7956</v>
      </c>
      <c r="AD3381" t="s">
        <v>227</v>
      </c>
      <c r="AG3381" t="s">
        <v>253</v>
      </c>
    </row>
    <row r="3382" spans="1:34">
      <c r="A3382" t="s">
        <v>7959</v>
      </c>
      <c r="B3382">
        <v>96717535</v>
      </c>
      <c r="C3382" t="s">
        <v>7957</v>
      </c>
      <c r="D3382" t="s">
        <v>7958</v>
      </c>
      <c r="E3382" t="s">
        <v>242</v>
      </c>
      <c r="F3382">
        <v>23</v>
      </c>
      <c r="G3382" t="s">
        <v>227</v>
      </c>
      <c r="H3382">
        <v>19873</v>
      </c>
      <c r="I3382" t="s">
        <v>7933</v>
      </c>
      <c r="J3382" t="s">
        <v>7934</v>
      </c>
      <c r="K3382" t="s">
        <v>7933</v>
      </c>
      <c r="L3382">
        <v>19871005</v>
      </c>
      <c r="M3382" t="s">
        <v>7959</v>
      </c>
      <c r="N3382">
        <v>230356</v>
      </c>
      <c r="Q3382" t="s">
        <v>248</v>
      </c>
      <c r="S3382" t="s">
        <v>249</v>
      </c>
      <c r="T3382" t="s">
        <v>7960</v>
      </c>
      <c r="U3382" t="s">
        <v>227</v>
      </c>
      <c r="V3382" t="s">
        <v>7961</v>
      </c>
      <c r="W3382" t="s">
        <v>7962</v>
      </c>
      <c r="X3382" t="s">
        <v>267</v>
      </c>
      <c r="Z3382" t="s">
        <v>229</v>
      </c>
      <c r="AB3382" t="s">
        <v>227</v>
      </c>
      <c r="AD3382" t="s">
        <v>227</v>
      </c>
      <c r="AG3382" t="s">
        <v>253</v>
      </c>
    </row>
    <row r="3383" spans="1:34">
      <c r="A3383" t="s">
        <v>7965</v>
      </c>
      <c r="B3383">
        <v>23751422</v>
      </c>
      <c r="C3383" t="s">
        <v>7963</v>
      </c>
      <c r="D3383" t="s">
        <v>7964</v>
      </c>
      <c r="E3383" t="s">
        <v>242</v>
      </c>
      <c r="F3383">
        <v>23</v>
      </c>
      <c r="G3383" t="s">
        <v>227</v>
      </c>
      <c r="H3383">
        <v>19873</v>
      </c>
      <c r="I3383" t="s">
        <v>7933</v>
      </c>
      <c r="J3383" t="s">
        <v>7934</v>
      </c>
      <c r="K3383" t="s">
        <v>7933</v>
      </c>
      <c r="L3383">
        <v>19880511</v>
      </c>
      <c r="M3383" t="s">
        <v>7965</v>
      </c>
      <c r="N3383">
        <v>230356</v>
      </c>
      <c r="Q3383" t="s">
        <v>248</v>
      </c>
      <c r="S3383" t="s">
        <v>249</v>
      </c>
      <c r="T3383" t="s">
        <v>7966</v>
      </c>
      <c r="U3383" t="s">
        <v>227</v>
      </c>
      <c r="V3383" t="s">
        <v>7967</v>
      </c>
      <c r="W3383" t="s">
        <v>7968</v>
      </c>
      <c r="X3383" t="s">
        <v>267</v>
      </c>
      <c r="Z3383" t="s">
        <v>229</v>
      </c>
      <c r="AA3383" t="s">
        <v>7969</v>
      </c>
      <c r="AB3383" t="s">
        <v>227</v>
      </c>
      <c r="AD3383" t="s">
        <v>227</v>
      </c>
      <c r="AF3383" t="s">
        <v>7970</v>
      </c>
      <c r="AG3383" t="s">
        <v>253</v>
      </c>
      <c r="AH3383" t="s">
        <v>227</v>
      </c>
    </row>
    <row r="3384" spans="1:34">
      <c r="A3384" t="s">
        <v>7973</v>
      </c>
      <c r="B3384">
        <v>45742224</v>
      </c>
      <c r="C3384" t="s">
        <v>7971</v>
      </c>
      <c r="D3384" t="s">
        <v>7972</v>
      </c>
      <c r="E3384" t="s">
        <v>242</v>
      </c>
      <c r="F3384">
        <v>23</v>
      </c>
      <c r="G3384" t="s">
        <v>227</v>
      </c>
      <c r="H3384">
        <v>19873</v>
      </c>
      <c r="I3384" t="s">
        <v>7933</v>
      </c>
      <c r="J3384" t="s">
        <v>7934</v>
      </c>
      <c r="K3384" t="s">
        <v>7933</v>
      </c>
      <c r="L3384">
        <v>19900304</v>
      </c>
      <c r="M3384" t="s">
        <v>7973</v>
      </c>
      <c r="N3384">
        <v>230356</v>
      </c>
      <c r="Q3384" t="s">
        <v>248</v>
      </c>
      <c r="S3384" t="s">
        <v>249</v>
      </c>
      <c r="T3384" t="s">
        <v>7974</v>
      </c>
      <c r="U3384" t="s">
        <v>227</v>
      </c>
      <c r="V3384" t="s">
        <v>7975</v>
      </c>
      <c r="X3384" t="s">
        <v>267</v>
      </c>
      <c r="Z3384" t="s">
        <v>229</v>
      </c>
      <c r="AA3384" t="s">
        <v>7976</v>
      </c>
      <c r="AB3384" t="s">
        <v>227</v>
      </c>
      <c r="AD3384" t="s">
        <v>227</v>
      </c>
      <c r="AG3384" t="s">
        <v>253</v>
      </c>
    </row>
    <row r="3385" spans="1:34">
      <c r="A3385" t="s">
        <v>7979</v>
      </c>
      <c r="B3385">
        <v>58223828</v>
      </c>
      <c r="C3385" t="s">
        <v>7977</v>
      </c>
      <c r="D3385" t="s">
        <v>7978</v>
      </c>
      <c r="E3385" t="s">
        <v>242</v>
      </c>
      <c r="F3385">
        <v>23</v>
      </c>
      <c r="G3385" t="s">
        <v>227</v>
      </c>
      <c r="H3385">
        <v>19873</v>
      </c>
      <c r="I3385" t="s">
        <v>7933</v>
      </c>
      <c r="J3385" t="s">
        <v>7934</v>
      </c>
      <c r="K3385" t="s">
        <v>7933</v>
      </c>
      <c r="L3385">
        <v>19910227</v>
      </c>
      <c r="M3385" t="s">
        <v>7979</v>
      </c>
      <c r="N3385">
        <v>230356</v>
      </c>
      <c r="Q3385" t="s">
        <v>248</v>
      </c>
      <c r="S3385" t="s">
        <v>249</v>
      </c>
      <c r="T3385" t="s">
        <v>7980</v>
      </c>
      <c r="U3385" t="s">
        <v>778</v>
      </c>
      <c r="V3385" t="s">
        <v>7981</v>
      </c>
      <c r="W3385" t="s">
        <v>7982</v>
      </c>
      <c r="X3385" t="s">
        <v>267</v>
      </c>
      <c r="Z3385" t="s">
        <v>229</v>
      </c>
      <c r="AA3385" t="s">
        <v>7969</v>
      </c>
      <c r="AB3385" t="s">
        <v>227</v>
      </c>
      <c r="AD3385" t="s">
        <v>227</v>
      </c>
      <c r="AF3385" t="s">
        <v>7983</v>
      </c>
      <c r="AG3385" t="s">
        <v>253</v>
      </c>
    </row>
    <row r="3386" spans="1:34">
      <c r="A3386" t="s">
        <v>7986</v>
      </c>
      <c r="B3386">
        <v>58224021</v>
      </c>
      <c r="C3386" t="s">
        <v>7984</v>
      </c>
      <c r="D3386" t="s">
        <v>7985</v>
      </c>
      <c r="E3386" t="s">
        <v>242</v>
      </c>
      <c r="F3386">
        <v>23</v>
      </c>
      <c r="G3386" t="s">
        <v>227</v>
      </c>
      <c r="H3386">
        <v>19873</v>
      </c>
      <c r="I3386" t="s">
        <v>7933</v>
      </c>
      <c r="J3386" t="s">
        <v>7934</v>
      </c>
      <c r="K3386" t="s">
        <v>7933</v>
      </c>
      <c r="L3386">
        <v>19910107</v>
      </c>
      <c r="M3386" t="s">
        <v>7986</v>
      </c>
      <c r="N3386">
        <v>230356</v>
      </c>
      <c r="Q3386" t="s">
        <v>248</v>
      </c>
      <c r="S3386" t="s">
        <v>249</v>
      </c>
      <c r="T3386" t="s">
        <v>7987</v>
      </c>
      <c r="U3386" t="s">
        <v>265</v>
      </c>
      <c r="V3386" t="s">
        <v>7988</v>
      </c>
      <c r="X3386" t="s">
        <v>228</v>
      </c>
      <c r="Z3386" t="s">
        <v>229</v>
      </c>
      <c r="AB3386" t="s">
        <v>265</v>
      </c>
      <c r="AD3386" t="s">
        <v>265</v>
      </c>
      <c r="AG3386" t="s">
        <v>253</v>
      </c>
    </row>
    <row r="3387" spans="1:34">
      <c r="A3387" t="s">
        <v>7994</v>
      </c>
      <c r="B3387">
        <v>97850332</v>
      </c>
      <c r="C3387" t="s">
        <v>7989</v>
      </c>
      <c r="D3387" t="s">
        <v>7990</v>
      </c>
      <c r="E3387" t="s">
        <v>242</v>
      </c>
      <c r="F3387">
        <v>23</v>
      </c>
      <c r="G3387" t="s">
        <v>227</v>
      </c>
      <c r="H3387">
        <v>31081</v>
      </c>
      <c r="I3387" t="s">
        <v>7991</v>
      </c>
      <c r="J3387" t="s">
        <v>7992</v>
      </c>
      <c r="K3387" t="s">
        <v>7993</v>
      </c>
      <c r="L3387">
        <v>19610307</v>
      </c>
      <c r="M3387" t="s">
        <v>7994</v>
      </c>
      <c r="N3387">
        <v>230450</v>
      </c>
      <c r="Q3387" t="s">
        <v>248</v>
      </c>
      <c r="S3387" t="s">
        <v>249</v>
      </c>
      <c r="T3387" t="s">
        <v>7995</v>
      </c>
      <c r="U3387" t="s">
        <v>227</v>
      </c>
      <c r="V3387" t="s">
        <v>7996</v>
      </c>
      <c r="X3387" t="s">
        <v>228</v>
      </c>
      <c r="Z3387" t="s">
        <v>229</v>
      </c>
      <c r="AG3387" t="s">
        <v>253</v>
      </c>
    </row>
    <row r="3388" spans="1:34">
      <c r="A3388" t="s">
        <v>7999</v>
      </c>
      <c r="B3388">
        <v>97851535</v>
      </c>
      <c r="C3388" t="s">
        <v>7997</v>
      </c>
      <c r="D3388" t="s">
        <v>7998</v>
      </c>
      <c r="E3388" t="s">
        <v>242</v>
      </c>
      <c r="F3388">
        <v>23</v>
      </c>
      <c r="G3388" t="s">
        <v>227</v>
      </c>
      <c r="H3388">
        <v>31081</v>
      </c>
      <c r="I3388" t="s">
        <v>7991</v>
      </c>
      <c r="J3388" t="s">
        <v>7992</v>
      </c>
      <c r="K3388" t="s">
        <v>7993</v>
      </c>
      <c r="L3388">
        <v>19980110</v>
      </c>
      <c r="M3388" t="s">
        <v>7999</v>
      </c>
      <c r="N3388">
        <v>230450</v>
      </c>
      <c r="Q3388" t="s">
        <v>248</v>
      </c>
      <c r="S3388" t="s">
        <v>249</v>
      </c>
      <c r="T3388" t="s">
        <v>8000</v>
      </c>
      <c r="U3388" t="s">
        <v>227</v>
      </c>
      <c r="V3388" t="s">
        <v>8001</v>
      </c>
      <c r="X3388" t="s">
        <v>228</v>
      </c>
      <c r="Z3388" t="s">
        <v>229</v>
      </c>
      <c r="AB3388" t="s">
        <v>227</v>
      </c>
      <c r="AD3388" t="s">
        <v>227</v>
      </c>
      <c r="AG3388" t="s">
        <v>253</v>
      </c>
    </row>
    <row r="3389" spans="1:34">
      <c r="A3389" t="s">
        <v>8004</v>
      </c>
      <c r="B3389">
        <v>39228327</v>
      </c>
      <c r="C3389" t="s">
        <v>8002</v>
      </c>
      <c r="D3389" t="s">
        <v>8003</v>
      </c>
      <c r="E3389" t="s">
        <v>262</v>
      </c>
      <c r="F3389">
        <v>23</v>
      </c>
      <c r="G3389" t="s">
        <v>227</v>
      </c>
      <c r="H3389">
        <v>31081</v>
      </c>
      <c r="I3389" t="s">
        <v>7991</v>
      </c>
      <c r="J3389" t="s">
        <v>7992</v>
      </c>
      <c r="K3389" t="s">
        <v>7993</v>
      </c>
      <c r="L3389">
        <v>19950811</v>
      </c>
      <c r="M3389" t="s">
        <v>8004</v>
      </c>
      <c r="N3389">
        <v>230450</v>
      </c>
      <c r="Q3389" t="s">
        <v>248</v>
      </c>
      <c r="S3389" t="s">
        <v>249</v>
      </c>
      <c r="T3389" t="s">
        <v>4587</v>
      </c>
      <c r="U3389" t="s">
        <v>227</v>
      </c>
      <c r="V3389" t="s">
        <v>8005</v>
      </c>
      <c r="X3389" t="s">
        <v>228</v>
      </c>
      <c r="Z3389" t="s">
        <v>229</v>
      </c>
      <c r="AB3389" t="s">
        <v>227</v>
      </c>
      <c r="AD3389" t="s">
        <v>227</v>
      </c>
      <c r="AG3389" t="s">
        <v>253</v>
      </c>
    </row>
    <row r="3390" spans="1:34">
      <c r="A3390" t="s">
        <v>8008</v>
      </c>
      <c r="B3390">
        <v>39986944</v>
      </c>
      <c r="C3390" t="s">
        <v>8006</v>
      </c>
      <c r="D3390" t="s">
        <v>8007</v>
      </c>
      <c r="E3390" t="s">
        <v>242</v>
      </c>
      <c r="F3390">
        <v>23</v>
      </c>
      <c r="G3390" t="s">
        <v>227</v>
      </c>
      <c r="H3390">
        <v>31081</v>
      </c>
      <c r="I3390" t="s">
        <v>7991</v>
      </c>
      <c r="J3390" t="s">
        <v>7992</v>
      </c>
      <c r="K3390" t="s">
        <v>7993</v>
      </c>
      <c r="L3390">
        <v>19970422</v>
      </c>
      <c r="M3390" t="s">
        <v>8008</v>
      </c>
      <c r="N3390">
        <v>230450</v>
      </c>
      <c r="Q3390" t="s">
        <v>248</v>
      </c>
      <c r="S3390" t="s">
        <v>249</v>
      </c>
      <c r="T3390" t="s">
        <v>1648</v>
      </c>
      <c r="U3390" t="s">
        <v>227</v>
      </c>
      <c r="V3390" t="s">
        <v>8009</v>
      </c>
      <c r="X3390" t="s">
        <v>228</v>
      </c>
      <c r="Z3390" t="s">
        <v>229</v>
      </c>
      <c r="AB3390" t="s">
        <v>227</v>
      </c>
      <c r="AD3390" t="s">
        <v>227</v>
      </c>
      <c r="AG3390" t="s">
        <v>253</v>
      </c>
    </row>
    <row r="3391" spans="1:34">
      <c r="A3391" t="s">
        <v>8012</v>
      </c>
      <c r="B3391">
        <v>97852334</v>
      </c>
      <c r="C3391" t="s">
        <v>8010</v>
      </c>
      <c r="D3391" t="s">
        <v>8011</v>
      </c>
      <c r="E3391" t="s">
        <v>262</v>
      </c>
      <c r="F3391">
        <v>23</v>
      </c>
      <c r="G3391" t="s">
        <v>227</v>
      </c>
      <c r="H3391">
        <v>31081</v>
      </c>
      <c r="I3391" t="s">
        <v>7991</v>
      </c>
      <c r="J3391" t="s">
        <v>7992</v>
      </c>
      <c r="K3391" t="s">
        <v>7993</v>
      </c>
      <c r="L3391">
        <v>19970817</v>
      </c>
      <c r="M3391" t="s">
        <v>8012</v>
      </c>
      <c r="N3391">
        <v>230450</v>
      </c>
      <c r="Q3391" t="s">
        <v>248</v>
      </c>
      <c r="S3391" t="s">
        <v>249</v>
      </c>
      <c r="T3391" t="s">
        <v>1648</v>
      </c>
      <c r="U3391" t="s">
        <v>227</v>
      </c>
      <c r="V3391" t="s">
        <v>8013</v>
      </c>
      <c r="X3391" t="s">
        <v>228</v>
      </c>
      <c r="Z3391" t="s">
        <v>229</v>
      </c>
      <c r="AG3391" t="s">
        <v>253</v>
      </c>
    </row>
    <row r="3392" spans="1:34">
      <c r="A3392" t="s">
        <v>8019</v>
      </c>
      <c r="B3392">
        <v>73372426</v>
      </c>
      <c r="C3392" t="s">
        <v>8014</v>
      </c>
      <c r="D3392" t="s">
        <v>8015</v>
      </c>
      <c r="E3392" t="s">
        <v>262</v>
      </c>
      <c r="F3392">
        <v>23</v>
      </c>
      <c r="G3392" t="s">
        <v>227</v>
      </c>
      <c r="H3392">
        <v>27921</v>
      </c>
      <c r="I3392" t="s">
        <v>8016</v>
      </c>
      <c r="J3392" t="s">
        <v>8017</v>
      </c>
      <c r="K3392" t="s">
        <v>8018</v>
      </c>
      <c r="L3392">
        <v>19610321</v>
      </c>
      <c r="M3392" t="s">
        <v>8019</v>
      </c>
      <c r="N3392">
        <v>230399</v>
      </c>
      <c r="Q3392" t="s">
        <v>248</v>
      </c>
      <c r="S3392" t="s">
        <v>249</v>
      </c>
      <c r="T3392" t="s">
        <v>2707</v>
      </c>
      <c r="U3392" t="s">
        <v>227</v>
      </c>
      <c r="V3392" t="s">
        <v>8020</v>
      </c>
      <c r="X3392" t="s">
        <v>228</v>
      </c>
      <c r="Z3392" t="s">
        <v>229</v>
      </c>
      <c r="AG3392" t="s">
        <v>253</v>
      </c>
    </row>
    <row r="3393" spans="1:33">
      <c r="A3393" t="s">
        <v>8023</v>
      </c>
      <c r="B3393">
        <v>85567738</v>
      </c>
      <c r="C3393" t="s">
        <v>8021</v>
      </c>
      <c r="D3393" t="s">
        <v>8022</v>
      </c>
      <c r="E3393" t="s">
        <v>242</v>
      </c>
      <c r="F3393">
        <v>23</v>
      </c>
      <c r="G3393" t="s">
        <v>227</v>
      </c>
      <c r="H3393">
        <v>27921</v>
      </c>
      <c r="I3393" t="s">
        <v>8016</v>
      </c>
      <c r="J3393" t="s">
        <v>8017</v>
      </c>
      <c r="K3393" t="s">
        <v>8018</v>
      </c>
      <c r="L3393">
        <v>19691128</v>
      </c>
      <c r="M3393" t="s">
        <v>8023</v>
      </c>
      <c r="N3393">
        <v>230399</v>
      </c>
      <c r="O3393" t="s">
        <v>8024</v>
      </c>
      <c r="Q3393" t="s">
        <v>248</v>
      </c>
      <c r="S3393" t="s">
        <v>249</v>
      </c>
      <c r="T3393" t="s">
        <v>1889</v>
      </c>
      <c r="U3393" t="s">
        <v>227</v>
      </c>
      <c r="V3393" t="s">
        <v>8025</v>
      </c>
      <c r="W3393" t="s">
        <v>8026</v>
      </c>
      <c r="X3393" t="s">
        <v>228</v>
      </c>
      <c r="Z3393" t="s">
        <v>229</v>
      </c>
      <c r="AA3393" t="s">
        <v>8027</v>
      </c>
      <c r="AG3393" t="s">
        <v>253</v>
      </c>
    </row>
    <row r="3394" spans="1:33">
      <c r="A3394" t="s">
        <v>8030</v>
      </c>
      <c r="B3394">
        <v>59337330</v>
      </c>
      <c r="C3394" t="s">
        <v>8028</v>
      </c>
      <c r="D3394" t="s">
        <v>8029</v>
      </c>
      <c r="E3394" t="s">
        <v>242</v>
      </c>
      <c r="F3394">
        <v>23</v>
      </c>
      <c r="G3394" t="s">
        <v>227</v>
      </c>
      <c r="H3394">
        <v>27921</v>
      </c>
      <c r="I3394" t="s">
        <v>8016</v>
      </c>
      <c r="J3394" t="s">
        <v>8017</v>
      </c>
      <c r="K3394" t="s">
        <v>8018</v>
      </c>
      <c r="L3394">
        <v>19740711</v>
      </c>
      <c r="M3394" t="s">
        <v>8030</v>
      </c>
      <c r="N3394">
        <v>230399</v>
      </c>
      <c r="Q3394" t="s">
        <v>248</v>
      </c>
      <c r="S3394" t="s">
        <v>249</v>
      </c>
      <c r="T3394" t="s">
        <v>8031</v>
      </c>
      <c r="U3394" t="s">
        <v>227</v>
      </c>
      <c r="V3394" t="s">
        <v>8032</v>
      </c>
      <c r="W3394" t="s">
        <v>8033</v>
      </c>
      <c r="X3394" t="s">
        <v>228</v>
      </c>
      <c r="Y3394" t="s">
        <v>8034</v>
      </c>
      <c r="Z3394" t="s">
        <v>680</v>
      </c>
      <c r="AA3394" t="s">
        <v>8035</v>
      </c>
      <c r="AG3394" t="s">
        <v>253</v>
      </c>
    </row>
    <row r="3395" spans="1:33">
      <c r="A3395" t="s">
        <v>8038</v>
      </c>
      <c r="B3395">
        <v>59244428</v>
      </c>
      <c r="C3395" t="s">
        <v>8036</v>
      </c>
      <c r="D3395" t="s">
        <v>8037</v>
      </c>
      <c r="E3395" t="s">
        <v>242</v>
      </c>
      <c r="F3395">
        <v>23</v>
      </c>
      <c r="G3395" t="s">
        <v>227</v>
      </c>
      <c r="H3395">
        <v>27921</v>
      </c>
      <c r="I3395" t="s">
        <v>8016</v>
      </c>
      <c r="J3395" t="s">
        <v>8017</v>
      </c>
      <c r="K3395" t="s">
        <v>8018</v>
      </c>
      <c r="L3395">
        <v>19660127</v>
      </c>
      <c r="M3395" t="s">
        <v>8038</v>
      </c>
      <c r="N3395">
        <v>230399</v>
      </c>
      <c r="Q3395" t="s">
        <v>248</v>
      </c>
      <c r="S3395" t="s">
        <v>249</v>
      </c>
      <c r="T3395" t="s">
        <v>8039</v>
      </c>
      <c r="U3395" t="s">
        <v>227</v>
      </c>
      <c r="V3395" t="s">
        <v>8040</v>
      </c>
      <c r="X3395" t="s">
        <v>228</v>
      </c>
      <c r="Y3395" t="s">
        <v>8041</v>
      </c>
      <c r="Z3395" t="s">
        <v>680</v>
      </c>
      <c r="AA3395" t="s">
        <v>8042</v>
      </c>
      <c r="AB3395" t="s">
        <v>227</v>
      </c>
      <c r="AD3395" t="s">
        <v>227</v>
      </c>
      <c r="AF3395" t="s">
        <v>8043</v>
      </c>
      <c r="AG3395" t="s">
        <v>253</v>
      </c>
    </row>
    <row r="3396" spans="1:33">
      <c r="A3396" t="s">
        <v>8046</v>
      </c>
      <c r="B3396">
        <v>85567536</v>
      </c>
      <c r="C3396" t="s">
        <v>8044</v>
      </c>
      <c r="D3396" t="s">
        <v>8045</v>
      </c>
      <c r="E3396" t="s">
        <v>242</v>
      </c>
      <c r="F3396">
        <v>23</v>
      </c>
      <c r="G3396" t="s">
        <v>227</v>
      </c>
      <c r="H3396">
        <v>27921</v>
      </c>
      <c r="I3396" t="s">
        <v>8016</v>
      </c>
      <c r="J3396" t="s">
        <v>8017</v>
      </c>
      <c r="K3396" t="s">
        <v>8018</v>
      </c>
      <c r="L3396">
        <v>19670711</v>
      </c>
      <c r="M3396" t="s">
        <v>8046</v>
      </c>
      <c r="N3396">
        <v>230399</v>
      </c>
      <c r="O3396" t="s">
        <v>8024</v>
      </c>
      <c r="Q3396" t="s">
        <v>248</v>
      </c>
      <c r="S3396" t="s">
        <v>249</v>
      </c>
      <c r="T3396" t="s">
        <v>8047</v>
      </c>
      <c r="U3396" t="s">
        <v>227</v>
      </c>
      <c r="V3396" t="s">
        <v>8048</v>
      </c>
      <c r="X3396" t="s">
        <v>228</v>
      </c>
      <c r="Z3396" t="s">
        <v>229</v>
      </c>
      <c r="AA3396" t="s">
        <v>8049</v>
      </c>
      <c r="AG3396" t="s">
        <v>253</v>
      </c>
    </row>
    <row r="3397" spans="1:33">
      <c r="A3397" t="s">
        <v>8052</v>
      </c>
      <c r="B3397">
        <v>25128018</v>
      </c>
      <c r="C3397" t="s">
        <v>8050</v>
      </c>
      <c r="D3397" t="s">
        <v>8051</v>
      </c>
      <c r="E3397" t="s">
        <v>262</v>
      </c>
      <c r="F3397">
        <v>23</v>
      </c>
      <c r="G3397" t="s">
        <v>227</v>
      </c>
      <c r="H3397">
        <v>27921</v>
      </c>
      <c r="I3397" t="s">
        <v>8016</v>
      </c>
      <c r="J3397" t="s">
        <v>8017</v>
      </c>
      <c r="K3397" t="s">
        <v>8018</v>
      </c>
      <c r="L3397">
        <v>19720610</v>
      </c>
      <c r="M3397" t="s">
        <v>8052</v>
      </c>
      <c r="N3397">
        <v>230399</v>
      </c>
      <c r="O3397" t="s">
        <v>8053</v>
      </c>
      <c r="Q3397" t="s">
        <v>248</v>
      </c>
      <c r="S3397" t="s">
        <v>249</v>
      </c>
      <c r="T3397" t="s">
        <v>8054</v>
      </c>
      <c r="U3397" t="s">
        <v>227</v>
      </c>
      <c r="V3397" t="s">
        <v>8055</v>
      </c>
      <c r="W3397" t="s">
        <v>8056</v>
      </c>
      <c r="X3397" t="s">
        <v>228</v>
      </c>
      <c r="Z3397" t="s">
        <v>229</v>
      </c>
      <c r="AG3397" t="s">
        <v>253</v>
      </c>
    </row>
    <row r="3398" spans="1:33">
      <c r="A3398" t="s">
        <v>8059</v>
      </c>
      <c r="B3398">
        <v>97497137</v>
      </c>
      <c r="C3398" t="s">
        <v>8057</v>
      </c>
      <c r="D3398" t="s">
        <v>8058</v>
      </c>
      <c r="E3398" t="s">
        <v>262</v>
      </c>
      <c r="F3398">
        <v>23</v>
      </c>
      <c r="G3398" t="s">
        <v>227</v>
      </c>
      <c r="H3398">
        <v>27921</v>
      </c>
      <c r="I3398" t="s">
        <v>8016</v>
      </c>
      <c r="J3398" t="s">
        <v>8017</v>
      </c>
      <c r="K3398" t="s">
        <v>8018</v>
      </c>
      <c r="L3398">
        <v>19710504</v>
      </c>
      <c r="M3398" t="s">
        <v>8059</v>
      </c>
      <c r="N3398">
        <v>230399</v>
      </c>
      <c r="Q3398" t="s">
        <v>248</v>
      </c>
      <c r="S3398" t="s">
        <v>249</v>
      </c>
      <c r="T3398" t="s">
        <v>8060</v>
      </c>
      <c r="U3398" t="s">
        <v>265</v>
      </c>
      <c r="V3398" t="s">
        <v>8061</v>
      </c>
      <c r="X3398" t="s">
        <v>228</v>
      </c>
      <c r="Z3398" t="s">
        <v>229</v>
      </c>
      <c r="AG3398" t="s">
        <v>253</v>
      </c>
    </row>
    <row r="3399" spans="1:33">
      <c r="A3399" t="s">
        <v>8067</v>
      </c>
      <c r="B3399">
        <v>97561836</v>
      </c>
      <c r="C3399" t="s">
        <v>8062</v>
      </c>
      <c r="D3399" t="s">
        <v>8063</v>
      </c>
      <c r="E3399" t="s">
        <v>262</v>
      </c>
      <c r="F3399">
        <v>23</v>
      </c>
      <c r="G3399" t="s">
        <v>227</v>
      </c>
      <c r="H3399">
        <v>27723</v>
      </c>
      <c r="I3399" t="s">
        <v>8064</v>
      </c>
      <c r="J3399" t="s">
        <v>8065</v>
      </c>
      <c r="K3399" t="s">
        <v>8066</v>
      </c>
      <c r="L3399">
        <v>19800705</v>
      </c>
      <c r="M3399" t="s">
        <v>8067</v>
      </c>
      <c r="N3399">
        <v>230390</v>
      </c>
      <c r="Q3399" t="s">
        <v>248</v>
      </c>
      <c r="S3399" t="s">
        <v>249</v>
      </c>
      <c r="T3399" t="s">
        <v>1139</v>
      </c>
      <c r="U3399" t="s">
        <v>227</v>
      </c>
      <c r="V3399" t="s">
        <v>8068</v>
      </c>
      <c r="X3399" t="s">
        <v>228</v>
      </c>
      <c r="Y3399" t="s">
        <v>8069</v>
      </c>
      <c r="Z3399" t="s">
        <v>680</v>
      </c>
      <c r="AG3399" t="s">
        <v>253</v>
      </c>
    </row>
    <row r="3400" spans="1:33">
      <c r="A3400" t="s">
        <v>8072</v>
      </c>
      <c r="B3400">
        <v>96147734</v>
      </c>
      <c r="C3400" t="s">
        <v>8070</v>
      </c>
      <c r="D3400" t="s">
        <v>8071</v>
      </c>
      <c r="E3400" t="s">
        <v>262</v>
      </c>
      <c r="F3400">
        <v>23</v>
      </c>
      <c r="G3400" t="s">
        <v>227</v>
      </c>
      <c r="H3400">
        <v>27723</v>
      </c>
      <c r="I3400" t="s">
        <v>8064</v>
      </c>
      <c r="J3400" t="s">
        <v>8065</v>
      </c>
      <c r="K3400" t="s">
        <v>8066</v>
      </c>
      <c r="L3400">
        <v>19770618</v>
      </c>
      <c r="M3400" t="s">
        <v>8072</v>
      </c>
      <c r="N3400">
        <v>230390</v>
      </c>
      <c r="Q3400" t="s">
        <v>248</v>
      </c>
      <c r="S3400" t="s">
        <v>249</v>
      </c>
      <c r="T3400" t="s">
        <v>8073</v>
      </c>
      <c r="U3400" t="s">
        <v>227</v>
      </c>
      <c r="V3400" t="s">
        <v>8074</v>
      </c>
      <c r="W3400" t="s">
        <v>8075</v>
      </c>
      <c r="X3400" t="s">
        <v>228</v>
      </c>
      <c r="Z3400" t="s">
        <v>229</v>
      </c>
      <c r="AG3400" t="s">
        <v>253</v>
      </c>
    </row>
    <row r="3401" spans="1:33">
      <c r="A3401" t="s">
        <v>8078</v>
      </c>
      <c r="B3401">
        <v>58616430</v>
      </c>
      <c r="C3401" t="s">
        <v>8076</v>
      </c>
      <c r="D3401" t="s">
        <v>8077</v>
      </c>
      <c r="E3401" t="s">
        <v>262</v>
      </c>
      <c r="F3401">
        <v>23</v>
      </c>
      <c r="G3401" t="s">
        <v>227</v>
      </c>
      <c r="H3401">
        <v>27723</v>
      </c>
      <c r="I3401" t="s">
        <v>8064</v>
      </c>
      <c r="J3401" t="s">
        <v>8065</v>
      </c>
      <c r="K3401" t="s">
        <v>8066</v>
      </c>
      <c r="L3401">
        <v>19601220</v>
      </c>
      <c r="M3401" t="s">
        <v>8078</v>
      </c>
      <c r="N3401">
        <v>230390</v>
      </c>
      <c r="Q3401" t="s">
        <v>248</v>
      </c>
      <c r="S3401" t="s">
        <v>249</v>
      </c>
      <c r="T3401" t="s">
        <v>5445</v>
      </c>
      <c r="U3401" t="s">
        <v>227</v>
      </c>
      <c r="V3401" t="s">
        <v>8079</v>
      </c>
      <c r="X3401" t="s">
        <v>228</v>
      </c>
      <c r="Z3401" t="s">
        <v>229</v>
      </c>
      <c r="AG3401" t="s">
        <v>253</v>
      </c>
    </row>
    <row r="3402" spans="1:33">
      <c r="A3402" t="s">
        <v>8082</v>
      </c>
      <c r="B3402">
        <v>58619231</v>
      </c>
      <c r="C3402" t="s">
        <v>8080</v>
      </c>
      <c r="D3402" t="s">
        <v>8081</v>
      </c>
      <c r="E3402" t="s">
        <v>262</v>
      </c>
      <c r="F3402">
        <v>23</v>
      </c>
      <c r="G3402" t="s">
        <v>227</v>
      </c>
      <c r="H3402">
        <v>27723</v>
      </c>
      <c r="I3402" t="s">
        <v>8064</v>
      </c>
      <c r="J3402" t="s">
        <v>8065</v>
      </c>
      <c r="K3402" t="s">
        <v>8066</v>
      </c>
      <c r="L3402">
        <v>19690421</v>
      </c>
      <c r="M3402" t="s">
        <v>8082</v>
      </c>
      <c r="N3402">
        <v>230390</v>
      </c>
      <c r="Q3402" t="s">
        <v>248</v>
      </c>
      <c r="S3402" t="s">
        <v>249</v>
      </c>
      <c r="T3402" t="s">
        <v>8083</v>
      </c>
      <c r="U3402" t="s">
        <v>227</v>
      </c>
      <c r="V3402" t="s">
        <v>8084</v>
      </c>
      <c r="W3402" t="s">
        <v>8085</v>
      </c>
      <c r="X3402" t="s">
        <v>228</v>
      </c>
      <c r="Z3402" t="s">
        <v>229</v>
      </c>
      <c r="AG3402" t="s">
        <v>253</v>
      </c>
    </row>
    <row r="3403" spans="1:33">
      <c r="A3403" t="s">
        <v>8088</v>
      </c>
      <c r="B3403">
        <v>58615126</v>
      </c>
      <c r="C3403" t="s">
        <v>8086</v>
      </c>
      <c r="D3403" t="s">
        <v>8087</v>
      </c>
      <c r="E3403" t="s">
        <v>242</v>
      </c>
      <c r="F3403">
        <v>23</v>
      </c>
      <c r="G3403" t="s">
        <v>227</v>
      </c>
      <c r="H3403">
        <v>27723</v>
      </c>
      <c r="I3403" t="s">
        <v>8064</v>
      </c>
      <c r="J3403" t="s">
        <v>8065</v>
      </c>
      <c r="K3403" t="s">
        <v>8066</v>
      </c>
      <c r="L3403">
        <v>19700625</v>
      </c>
      <c r="M3403" t="s">
        <v>8088</v>
      </c>
      <c r="N3403">
        <v>230390</v>
      </c>
      <c r="Q3403" t="s">
        <v>248</v>
      </c>
      <c r="S3403" t="s">
        <v>249</v>
      </c>
      <c r="T3403" t="s">
        <v>8089</v>
      </c>
      <c r="U3403" t="s">
        <v>227</v>
      </c>
      <c r="V3403" t="s">
        <v>8090</v>
      </c>
      <c r="X3403" t="s">
        <v>228</v>
      </c>
      <c r="Z3403" t="s">
        <v>229</v>
      </c>
      <c r="AG3403" t="s">
        <v>253</v>
      </c>
    </row>
    <row r="3404" spans="1:33">
      <c r="A3404" t="s">
        <v>19674</v>
      </c>
      <c r="B3404">
        <v>83974637</v>
      </c>
      <c r="C3404" t="s">
        <v>19675</v>
      </c>
      <c r="D3404" t="s">
        <v>19676</v>
      </c>
      <c r="E3404" t="s">
        <v>262</v>
      </c>
      <c r="F3404">
        <v>23</v>
      </c>
      <c r="G3404" t="s">
        <v>227</v>
      </c>
      <c r="H3404">
        <v>27723</v>
      </c>
      <c r="I3404" t="s">
        <v>8064</v>
      </c>
      <c r="J3404" t="s">
        <v>8065</v>
      </c>
      <c r="K3404" t="s">
        <v>8066</v>
      </c>
      <c r="L3404">
        <v>19870624</v>
      </c>
      <c r="M3404" t="s">
        <v>19674</v>
      </c>
      <c r="N3404">
        <v>230390</v>
      </c>
      <c r="Q3404" t="s">
        <v>248</v>
      </c>
      <c r="S3404" t="s">
        <v>249</v>
      </c>
      <c r="T3404" t="s">
        <v>19677</v>
      </c>
      <c r="U3404" t="s">
        <v>227</v>
      </c>
      <c r="V3404" t="s">
        <v>19678</v>
      </c>
      <c r="X3404" t="s">
        <v>228</v>
      </c>
      <c r="Y3404" t="s">
        <v>19679</v>
      </c>
      <c r="Z3404" t="s">
        <v>229</v>
      </c>
      <c r="AG3404" t="s">
        <v>253</v>
      </c>
    </row>
    <row r="3405" spans="1:33">
      <c r="A3405" t="s">
        <v>8093</v>
      </c>
      <c r="B3405">
        <v>97561634</v>
      </c>
      <c r="C3405" t="s">
        <v>8091</v>
      </c>
      <c r="D3405" t="s">
        <v>8092</v>
      </c>
      <c r="E3405" t="s">
        <v>242</v>
      </c>
      <c r="F3405">
        <v>23</v>
      </c>
      <c r="G3405" t="s">
        <v>227</v>
      </c>
      <c r="H3405">
        <v>27723</v>
      </c>
      <c r="I3405" t="s">
        <v>8064</v>
      </c>
      <c r="J3405" t="s">
        <v>8065</v>
      </c>
      <c r="K3405" t="s">
        <v>8066</v>
      </c>
      <c r="L3405">
        <v>19791204</v>
      </c>
      <c r="M3405" t="s">
        <v>8093</v>
      </c>
      <c r="N3405">
        <v>230390</v>
      </c>
      <c r="Q3405" t="s">
        <v>248</v>
      </c>
      <c r="S3405" t="s">
        <v>249</v>
      </c>
      <c r="T3405" t="s">
        <v>3295</v>
      </c>
      <c r="U3405" t="s">
        <v>227</v>
      </c>
      <c r="V3405" t="s">
        <v>8094</v>
      </c>
      <c r="X3405" t="s">
        <v>228</v>
      </c>
      <c r="Y3405" t="s">
        <v>8095</v>
      </c>
      <c r="Z3405" t="s">
        <v>680</v>
      </c>
      <c r="AG3405" t="s">
        <v>253</v>
      </c>
    </row>
    <row r="3406" spans="1:33">
      <c r="A3406" t="s">
        <v>8098</v>
      </c>
      <c r="B3406">
        <v>85453328</v>
      </c>
      <c r="C3406" t="s">
        <v>8096</v>
      </c>
      <c r="D3406" t="s">
        <v>8097</v>
      </c>
      <c r="E3406" t="s">
        <v>262</v>
      </c>
      <c r="F3406">
        <v>23</v>
      </c>
      <c r="G3406" t="s">
        <v>227</v>
      </c>
      <c r="H3406">
        <v>27723</v>
      </c>
      <c r="I3406" t="s">
        <v>8064</v>
      </c>
      <c r="J3406" t="s">
        <v>8065</v>
      </c>
      <c r="K3406" t="s">
        <v>8066</v>
      </c>
      <c r="L3406">
        <v>19690809</v>
      </c>
      <c r="M3406" t="s">
        <v>8098</v>
      </c>
      <c r="N3406">
        <v>230390</v>
      </c>
      <c r="Q3406" t="s">
        <v>248</v>
      </c>
      <c r="S3406" t="s">
        <v>249</v>
      </c>
      <c r="T3406" t="s">
        <v>8099</v>
      </c>
      <c r="U3406" t="s">
        <v>227</v>
      </c>
      <c r="V3406" t="s">
        <v>8100</v>
      </c>
      <c r="W3406" t="s">
        <v>8101</v>
      </c>
      <c r="X3406" t="s">
        <v>228</v>
      </c>
      <c r="Z3406" t="s">
        <v>229</v>
      </c>
      <c r="AG3406" t="s">
        <v>253</v>
      </c>
    </row>
    <row r="3407" spans="1:33">
      <c r="A3407" t="s">
        <v>8104</v>
      </c>
      <c r="B3407">
        <v>58616531</v>
      </c>
      <c r="C3407" t="s">
        <v>8102</v>
      </c>
      <c r="D3407" t="s">
        <v>8103</v>
      </c>
      <c r="E3407" t="s">
        <v>262</v>
      </c>
      <c r="F3407">
        <v>23</v>
      </c>
      <c r="G3407" t="s">
        <v>227</v>
      </c>
      <c r="H3407">
        <v>27723</v>
      </c>
      <c r="I3407" t="s">
        <v>8064</v>
      </c>
      <c r="J3407" t="s">
        <v>8065</v>
      </c>
      <c r="K3407" t="s">
        <v>8066</v>
      </c>
      <c r="L3407">
        <v>19620106</v>
      </c>
      <c r="M3407" t="s">
        <v>8104</v>
      </c>
      <c r="N3407">
        <v>230390</v>
      </c>
      <c r="Q3407" t="s">
        <v>248</v>
      </c>
      <c r="S3407" t="s">
        <v>249</v>
      </c>
      <c r="T3407" t="s">
        <v>830</v>
      </c>
      <c r="U3407" t="s">
        <v>227</v>
      </c>
      <c r="V3407" t="s">
        <v>8105</v>
      </c>
      <c r="X3407" t="s">
        <v>228</v>
      </c>
      <c r="Z3407" t="s">
        <v>229</v>
      </c>
      <c r="AG3407" t="s">
        <v>253</v>
      </c>
    </row>
    <row r="3408" spans="1:33">
      <c r="A3408" t="s">
        <v>8108</v>
      </c>
      <c r="B3408">
        <v>58180527</v>
      </c>
      <c r="C3408" t="s">
        <v>8106</v>
      </c>
      <c r="D3408" t="s">
        <v>8107</v>
      </c>
      <c r="E3408" t="s">
        <v>262</v>
      </c>
      <c r="F3408">
        <v>23</v>
      </c>
      <c r="G3408" t="s">
        <v>227</v>
      </c>
      <c r="H3408">
        <v>27723</v>
      </c>
      <c r="I3408" t="s">
        <v>8064</v>
      </c>
      <c r="J3408" t="s">
        <v>8065</v>
      </c>
      <c r="K3408" t="s">
        <v>8066</v>
      </c>
      <c r="L3408">
        <v>19730919</v>
      </c>
      <c r="M3408" t="s">
        <v>8108</v>
      </c>
      <c r="N3408">
        <v>230390</v>
      </c>
      <c r="Q3408" t="s">
        <v>248</v>
      </c>
      <c r="S3408" t="s">
        <v>249</v>
      </c>
      <c r="T3408" t="s">
        <v>1387</v>
      </c>
      <c r="U3408" t="s">
        <v>227</v>
      </c>
      <c r="V3408" t="s">
        <v>2246</v>
      </c>
      <c r="W3408" t="s">
        <v>8109</v>
      </c>
      <c r="X3408" t="s">
        <v>228</v>
      </c>
      <c r="Y3408" t="s">
        <v>8110</v>
      </c>
      <c r="Z3408" t="s">
        <v>680</v>
      </c>
      <c r="AG3408" t="s">
        <v>253</v>
      </c>
    </row>
    <row r="3409" spans="1:33">
      <c r="A3409" t="s">
        <v>8113</v>
      </c>
      <c r="B3409">
        <v>3106616</v>
      </c>
      <c r="C3409" t="s">
        <v>8111</v>
      </c>
      <c r="D3409" t="s">
        <v>8112</v>
      </c>
      <c r="E3409" t="s">
        <v>262</v>
      </c>
      <c r="F3409">
        <v>23</v>
      </c>
      <c r="G3409" t="s">
        <v>227</v>
      </c>
      <c r="H3409">
        <v>27723</v>
      </c>
      <c r="I3409" t="s">
        <v>8064</v>
      </c>
      <c r="J3409" t="s">
        <v>8065</v>
      </c>
      <c r="K3409" t="s">
        <v>8066</v>
      </c>
      <c r="L3409">
        <v>19800518</v>
      </c>
      <c r="M3409" t="s">
        <v>8113</v>
      </c>
      <c r="N3409">
        <v>230390</v>
      </c>
      <c r="Q3409" t="s">
        <v>248</v>
      </c>
      <c r="S3409" t="s">
        <v>249</v>
      </c>
      <c r="T3409" t="s">
        <v>3779</v>
      </c>
      <c r="U3409" t="s">
        <v>227</v>
      </c>
      <c r="V3409" t="s">
        <v>8114</v>
      </c>
      <c r="W3409" t="s">
        <v>8115</v>
      </c>
      <c r="X3409" t="s">
        <v>228</v>
      </c>
      <c r="Z3409" t="s">
        <v>229</v>
      </c>
      <c r="AG3409" t="s">
        <v>253</v>
      </c>
    </row>
    <row r="3410" spans="1:33">
      <c r="A3410" t="s">
        <v>8118</v>
      </c>
      <c r="B3410">
        <v>3104917</v>
      </c>
      <c r="C3410" t="s">
        <v>8116</v>
      </c>
      <c r="D3410" t="s">
        <v>8117</v>
      </c>
      <c r="E3410" t="s">
        <v>242</v>
      </c>
      <c r="F3410">
        <v>23</v>
      </c>
      <c r="G3410" t="s">
        <v>227</v>
      </c>
      <c r="H3410">
        <v>27723</v>
      </c>
      <c r="I3410" t="s">
        <v>8064</v>
      </c>
      <c r="J3410" t="s">
        <v>8065</v>
      </c>
      <c r="K3410" t="s">
        <v>8066</v>
      </c>
      <c r="L3410">
        <v>19740910</v>
      </c>
      <c r="M3410" t="s">
        <v>8118</v>
      </c>
      <c r="N3410">
        <v>230390</v>
      </c>
      <c r="Q3410" t="s">
        <v>248</v>
      </c>
      <c r="S3410" t="s">
        <v>249</v>
      </c>
      <c r="T3410" t="s">
        <v>3779</v>
      </c>
      <c r="U3410" t="s">
        <v>227</v>
      </c>
      <c r="V3410" t="s">
        <v>8114</v>
      </c>
      <c r="W3410" t="s">
        <v>8115</v>
      </c>
      <c r="X3410" t="s">
        <v>228</v>
      </c>
      <c r="Z3410" t="s">
        <v>229</v>
      </c>
      <c r="AG3410" t="s">
        <v>253</v>
      </c>
    </row>
    <row r="3411" spans="1:33">
      <c r="A3411" t="s">
        <v>8121</v>
      </c>
      <c r="B3411">
        <v>97560532</v>
      </c>
      <c r="C3411" t="s">
        <v>8119</v>
      </c>
      <c r="D3411" t="s">
        <v>8120</v>
      </c>
      <c r="E3411" t="s">
        <v>262</v>
      </c>
      <c r="F3411">
        <v>23</v>
      </c>
      <c r="G3411" t="s">
        <v>227</v>
      </c>
      <c r="H3411">
        <v>27723</v>
      </c>
      <c r="I3411" t="s">
        <v>8064</v>
      </c>
      <c r="J3411" t="s">
        <v>8065</v>
      </c>
      <c r="K3411" t="s">
        <v>8066</v>
      </c>
      <c r="L3411">
        <v>19801115</v>
      </c>
      <c r="M3411" t="s">
        <v>8121</v>
      </c>
      <c r="N3411">
        <v>230390</v>
      </c>
      <c r="Q3411" t="s">
        <v>248</v>
      </c>
      <c r="S3411" t="s">
        <v>249</v>
      </c>
      <c r="T3411" t="s">
        <v>7627</v>
      </c>
      <c r="U3411" t="s">
        <v>227</v>
      </c>
      <c r="V3411" t="s">
        <v>8122</v>
      </c>
      <c r="X3411" t="s">
        <v>228</v>
      </c>
      <c r="Y3411" t="s">
        <v>8123</v>
      </c>
      <c r="Z3411" t="s">
        <v>680</v>
      </c>
      <c r="AG3411" t="s">
        <v>253</v>
      </c>
    </row>
    <row r="3412" spans="1:33">
      <c r="A3412" t="s">
        <v>8126</v>
      </c>
      <c r="B3412">
        <v>94904935</v>
      </c>
      <c r="C3412" t="s">
        <v>8124</v>
      </c>
      <c r="D3412" t="s">
        <v>8125</v>
      </c>
      <c r="E3412" t="s">
        <v>242</v>
      </c>
      <c r="F3412">
        <v>23</v>
      </c>
      <c r="G3412" t="s">
        <v>227</v>
      </c>
      <c r="H3412">
        <v>27723</v>
      </c>
      <c r="I3412" t="s">
        <v>8064</v>
      </c>
      <c r="J3412" t="s">
        <v>8065</v>
      </c>
      <c r="K3412" t="s">
        <v>8066</v>
      </c>
      <c r="L3412">
        <v>19590818</v>
      </c>
      <c r="M3412" t="s">
        <v>8126</v>
      </c>
      <c r="N3412">
        <v>230390</v>
      </c>
      <c r="Q3412" t="s">
        <v>248</v>
      </c>
      <c r="S3412" t="s">
        <v>249</v>
      </c>
      <c r="T3412" t="s">
        <v>8127</v>
      </c>
      <c r="U3412" t="s">
        <v>227</v>
      </c>
      <c r="V3412" t="s">
        <v>8128</v>
      </c>
      <c r="X3412" t="s">
        <v>228</v>
      </c>
      <c r="Z3412" t="s">
        <v>229</v>
      </c>
      <c r="AG3412" t="s">
        <v>253</v>
      </c>
    </row>
    <row r="3413" spans="1:33">
      <c r="A3413" t="s">
        <v>8131</v>
      </c>
      <c r="B3413">
        <v>2922520</v>
      </c>
      <c r="C3413" t="s">
        <v>8129</v>
      </c>
      <c r="D3413" t="s">
        <v>8130</v>
      </c>
      <c r="E3413" t="s">
        <v>242</v>
      </c>
      <c r="F3413">
        <v>23</v>
      </c>
      <c r="G3413" t="s">
        <v>227</v>
      </c>
      <c r="H3413">
        <v>27723</v>
      </c>
      <c r="I3413" t="s">
        <v>8064</v>
      </c>
      <c r="J3413" t="s">
        <v>8065</v>
      </c>
      <c r="K3413" t="s">
        <v>8066</v>
      </c>
      <c r="L3413">
        <v>19780514</v>
      </c>
      <c r="M3413" t="s">
        <v>8131</v>
      </c>
      <c r="N3413">
        <v>230390</v>
      </c>
      <c r="Q3413" t="s">
        <v>248</v>
      </c>
      <c r="S3413" t="s">
        <v>249</v>
      </c>
      <c r="T3413" t="s">
        <v>8132</v>
      </c>
      <c r="U3413" t="s">
        <v>227</v>
      </c>
      <c r="V3413" t="s">
        <v>8133</v>
      </c>
      <c r="W3413" t="s">
        <v>8134</v>
      </c>
      <c r="X3413" t="s">
        <v>228</v>
      </c>
      <c r="Y3413" t="s">
        <v>8135</v>
      </c>
      <c r="Z3413" t="s">
        <v>680</v>
      </c>
      <c r="AG3413" t="s">
        <v>253</v>
      </c>
    </row>
    <row r="3414" spans="1:33">
      <c r="A3414" t="s">
        <v>8138</v>
      </c>
      <c r="B3414">
        <v>58152223</v>
      </c>
      <c r="C3414" t="s">
        <v>8136</v>
      </c>
      <c r="D3414" t="s">
        <v>8137</v>
      </c>
      <c r="E3414" t="s">
        <v>262</v>
      </c>
      <c r="F3414">
        <v>23</v>
      </c>
      <c r="G3414" t="s">
        <v>227</v>
      </c>
      <c r="H3414">
        <v>27723</v>
      </c>
      <c r="I3414" t="s">
        <v>8064</v>
      </c>
      <c r="J3414" t="s">
        <v>8065</v>
      </c>
      <c r="K3414" t="s">
        <v>8066</v>
      </c>
      <c r="L3414">
        <v>19780322</v>
      </c>
      <c r="M3414" t="s">
        <v>8138</v>
      </c>
      <c r="N3414">
        <v>230390</v>
      </c>
      <c r="Q3414" t="s">
        <v>248</v>
      </c>
      <c r="S3414" t="s">
        <v>249</v>
      </c>
      <c r="T3414" t="s">
        <v>8139</v>
      </c>
      <c r="U3414" t="s">
        <v>227</v>
      </c>
      <c r="V3414" t="s">
        <v>8140</v>
      </c>
      <c r="W3414" t="s">
        <v>8141</v>
      </c>
      <c r="X3414" t="s">
        <v>228</v>
      </c>
      <c r="Z3414" t="s">
        <v>229</v>
      </c>
      <c r="AG3414" t="s">
        <v>253</v>
      </c>
    </row>
    <row r="3415" spans="1:33">
      <c r="A3415" t="s">
        <v>8144</v>
      </c>
      <c r="B3415">
        <v>58614529</v>
      </c>
      <c r="C3415" t="s">
        <v>8142</v>
      </c>
      <c r="D3415" t="s">
        <v>8143</v>
      </c>
      <c r="E3415" t="s">
        <v>242</v>
      </c>
      <c r="F3415">
        <v>23</v>
      </c>
      <c r="G3415" t="s">
        <v>227</v>
      </c>
      <c r="H3415">
        <v>27723</v>
      </c>
      <c r="I3415" t="s">
        <v>8064</v>
      </c>
      <c r="J3415" t="s">
        <v>8065</v>
      </c>
      <c r="K3415" t="s">
        <v>8066</v>
      </c>
      <c r="L3415">
        <v>19700527</v>
      </c>
      <c r="M3415" t="s">
        <v>8144</v>
      </c>
      <c r="N3415">
        <v>230390</v>
      </c>
      <c r="Q3415" t="s">
        <v>248</v>
      </c>
      <c r="S3415" t="s">
        <v>249</v>
      </c>
      <c r="T3415" t="s">
        <v>8145</v>
      </c>
      <c r="U3415" t="s">
        <v>227</v>
      </c>
      <c r="V3415" t="s">
        <v>8146</v>
      </c>
      <c r="X3415" t="s">
        <v>228</v>
      </c>
      <c r="Z3415" t="s">
        <v>229</v>
      </c>
      <c r="AG3415" t="s">
        <v>253</v>
      </c>
    </row>
    <row r="3416" spans="1:33">
      <c r="A3416" t="s">
        <v>8149</v>
      </c>
      <c r="B3416">
        <v>21975731</v>
      </c>
      <c r="C3416" t="s">
        <v>8147</v>
      </c>
      <c r="D3416" t="s">
        <v>8148</v>
      </c>
      <c r="E3416" t="s">
        <v>242</v>
      </c>
      <c r="F3416">
        <v>23</v>
      </c>
      <c r="G3416" t="s">
        <v>227</v>
      </c>
      <c r="H3416">
        <v>27723</v>
      </c>
      <c r="I3416" t="s">
        <v>8064</v>
      </c>
      <c r="J3416" t="s">
        <v>8065</v>
      </c>
      <c r="K3416" t="s">
        <v>8066</v>
      </c>
      <c r="L3416">
        <v>19680311</v>
      </c>
      <c r="M3416" t="s">
        <v>8149</v>
      </c>
      <c r="N3416">
        <v>230390</v>
      </c>
      <c r="Q3416" t="s">
        <v>248</v>
      </c>
      <c r="S3416" t="s">
        <v>249</v>
      </c>
      <c r="T3416" t="s">
        <v>8150</v>
      </c>
      <c r="U3416" t="s">
        <v>227</v>
      </c>
      <c r="V3416" t="s">
        <v>8151</v>
      </c>
      <c r="X3416" t="s">
        <v>228</v>
      </c>
      <c r="Z3416" t="s">
        <v>229</v>
      </c>
      <c r="AG3416" t="s">
        <v>253</v>
      </c>
    </row>
    <row r="3417" spans="1:33">
      <c r="A3417" t="s">
        <v>8154</v>
      </c>
      <c r="B3417">
        <v>46775534</v>
      </c>
      <c r="C3417" t="s">
        <v>8152</v>
      </c>
      <c r="D3417" t="s">
        <v>8153</v>
      </c>
      <c r="E3417" t="s">
        <v>262</v>
      </c>
      <c r="F3417">
        <v>23</v>
      </c>
      <c r="G3417" t="s">
        <v>227</v>
      </c>
      <c r="H3417">
        <v>27723</v>
      </c>
      <c r="I3417" t="s">
        <v>8064</v>
      </c>
      <c r="J3417" t="s">
        <v>8065</v>
      </c>
      <c r="K3417" t="s">
        <v>8066</v>
      </c>
      <c r="L3417">
        <v>19851008</v>
      </c>
      <c r="M3417" t="s">
        <v>8154</v>
      </c>
      <c r="N3417">
        <v>230390</v>
      </c>
      <c r="Q3417" t="s">
        <v>248</v>
      </c>
      <c r="S3417" t="s">
        <v>249</v>
      </c>
      <c r="T3417" t="s">
        <v>8155</v>
      </c>
      <c r="U3417" t="s">
        <v>227</v>
      </c>
      <c r="V3417" t="s">
        <v>8156</v>
      </c>
      <c r="X3417" t="s">
        <v>228</v>
      </c>
      <c r="Z3417" t="s">
        <v>229</v>
      </c>
      <c r="AG3417" t="s">
        <v>253</v>
      </c>
    </row>
    <row r="3418" spans="1:33">
      <c r="A3418" t="s">
        <v>8159</v>
      </c>
      <c r="B3418">
        <v>46775332</v>
      </c>
      <c r="C3418" t="s">
        <v>8157</v>
      </c>
      <c r="D3418" t="s">
        <v>8158</v>
      </c>
      <c r="E3418" t="s">
        <v>242</v>
      </c>
      <c r="F3418">
        <v>23</v>
      </c>
      <c r="G3418" t="s">
        <v>227</v>
      </c>
      <c r="H3418">
        <v>27723</v>
      </c>
      <c r="I3418" t="s">
        <v>8064</v>
      </c>
      <c r="J3418" t="s">
        <v>8065</v>
      </c>
      <c r="K3418" t="s">
        <v>8066</v>
      </c>
      <c r="L3418">
        <v>19850521</v>
      </c>
      <c r="M3418" t="s">
        <v>8159</v>
      </c>
      <c r="N3418">
        <v>230390</v>
      </c>
      <c r="Q3418" t="s">
        <v>248</v>
      </c>
      <c r="S3418" t="s">
        <v>249</v>
      </c>
      <c r="T3418" t="s">
        <v>8155</v>
      </c>
      <c r="U3418" t="s">
        <v>227</v>
      </c>
      <c r="V3418" t="s">
        <v>8160</v>
      </c>
      <c r="X3418" t="s">
        <v>228</v>
      </c>
      <c r="Z3418" t="s">
        <v>229</v>
      </c>
      <c r="AG3418" t="s">
        <v>253</v>
      </c>
    </row>
    <row r="3419" spans="1:33">
      <c r="A3419" t="s">
        <v>8163</v>
      </c>
      <c r="B3419">
        <v>85454127</v>
      </c>
      <c r="C3419" t="s">
        <v>8161</v>
      </c>
      <c r="D3419" t="s">
        <v>8162</v>
      </c>
      <c r="E3419" t="s">
        <v>262</v>
      </c>
      <c r="F3419">
        <v>23</v>
      </c>
      <c r="G3419" t="s">
        <v>227</v>
      </c>
      <c r="H3419">
        <v>27723</v>
      </c>
      <c r="I3419" t="s">
        <v>8064</v>
      </c>
      <c r="J3419" t="s">
        <v>8065</v>
      </c>
      <c r="K3419" t="s">
        <v>8066</v>
      </c>
      <c r="L3419">
        <v>19740414</v>
      </c>
      <c r="M3419" t="s">
        <v>8163</v>
      </c>
      <c r="N3419">
        <v>230390</v>
      </c>
      <c r="Q3419" t="s">
        <v>248</v>
      </c>
      <c r="S3419" t="s">
        <v>249</v>
      </c>
      <c r="T3419" t="s">
        <v>8164</v>
      </c>
      <c r="U3419" t="s">
        <v>227</v>
      </c>
      <c r="V3419" t="s">
        <v>8165</v>
      </c>
      <c r="X3419" t="s">
        <v>228</v>
      </c>
      <c r="Z3419" t="s">
        <v>229</v>
      </c>
      <c r="AG3419" t="s">
        <v>253</v>
      </c>
    </row>
    <row r="3420" spans="1:33">
      <c r="A3420" t="s">
        <v>8168</v>
      </c>
      <c r="B3420">
        <v>85453530</v>
      </c>
      <c r="C3420" t="s">
        <v>8166</v>
      </c>
      <c r="D3420" t="s">
        <v>8167</v>
      </c>
      <c r="E3420" t="s">
        <v>262</v>
      </c>
      <c r="F3420">
        <v>23</v>
      </c>
      <c r="G3420" t="s">
        <v>227</v>
      </c>
      <c r="H3420">
        <v>27723</v>
      </c>
      <c r="I3420" t="s">
        <v>8064</v>
      </c>
      <c r="J3420" t="s">
        <v>8065</v>
      </c>
      <c r="K3420" t="s">
        <v>8066</v>
      </c>
      <c r="L3420">
        <v>19760906</v>
      </c>
      <c r="M3420" t="s">
        <v>8168</v>
      </c>
      <c r="N3420">
        <v>230390</v>
      </c>
      <c r="Q3420" t="s">
        <v>248</v>
      </c>
      <c r="S3420" t="s">
        <v>249</v>
      </c>
      <c r="T3420" t="s">
        <v>3498</v>
      </c>
      <c r="U3420" t="s">
        <v>227</v>
      </c>
      <c r="V3420" t="s">
        <v>8169</v>
      </c>
      <c r="X3420" t="s">
        <v>228</v>
      </c>
      <c r="Z3420" t="s">
        <v>229</v>
      </c>
      <c r="AG3420" t="s">
        <v>253</v>
      </c>
    </row>
    <row r="3421" spans="1:33">
      <c r="A3421" t="s">
        <v>8172</v>
      </c>
      <c r="B3421">
        <v>58384129</v>
      </c>
      <c r="C3421" t="s">
        <v>8170</v>
      </c>
      <c r="D3421" t="s">
        <v>8171</v>
      </c>
      <c r="E3421" t="s">
        <v>242</v>
      </c>
      <c r="F3421">
        <v>23</v>
      </c>
      <c r="G3421" t="s">
        <v>227</v>
      </c>
      <c r="H3421">
        <v>27723</v>
      </c>
      <c r="I3421" t="s">
        <v>8064</v>
      </c>
      <c r="J3421" t="s">
        <v>8065</v>
      </c>
      <c r="K3421" t="s">
        <v>8066</v>
      </c>
      <c r="L3421">
        <v>19650727</v>
      </c>
      <c r="M3421" t="s">
        <v>8172</v>
      </c>
      <c r="N3421">
        <v>230390</v>
      </c>
      <c r="Q3421" t="s">
        <v>248</v>
      </c>
      <c r="S3421" t="s">
        <v>249</v>
      </c>
      <c r="T3421" t="s">
        <v>8173</v>
      </c>
      <c r="U3421" t="s">
        <v>227</v>
      </c>
      <c r="V3421" t="s">
        <v>8174</v>
      </c>
      <c r="X3421" t="s">
        <v>228</v>
      </c>
      <c r="Z3421" t="s">
        <v>229</v>
      </c>
      <c r="AG3421" t="s">
        <v>253</v>
      </c>
    </row>
    <row r="3422" spans="1:33">
      <c r="A3422" t="s">
        <v>8177</v>
      </c>
      <c r="B3422">
        <v>16474123</v>
      </c>
      <c r="C3422" t="s">
        <v>8175</v>
      </c>
      <c r="D3422" t="s">
        <v>8176</v>
      </c>
      <c r="E3422" t="s">
        <v>242</v>
      </c>
      <c r="F3422">
        <v>23</v>
      </c>
      <c r="G3422" t="s">
        <v>227</v>
      </c>
      <c r="H3422">
        <v>27723</v>
      </c>
      <c r="I3422" t="s">
        <v>8064</v>
      </c>
      <c r="J3422" t="s">
        <v>8065</v>
      </c>
      <c r="K3422" t="s">
        <v>8066</v>
      </c>
      <c r="L3422">
        <v>19620823</v>
      </c>
      <c r="M3422" t="s">
        <v>8177</v>
      </c>
      <c r="N3422">
        <v>230390</v>
      </c>
      <c r="Q3422" t="s">
        <v>248</v>
      </c>
      <c r="S3422" t="s">
        <v>249</v>
      </c>
      <c r="T3422" t="s">
        <v>8178</v>
      </c>
      <c r="U3422" t="s">
        <v>1091</v>
      </c>
      <c r="V3422" t="s">
        <v>8179</v>
      </c>
      <c r="W3422" t="s">
        <v>8180</v>
      </c>
      <c r="X3422" t="s">
        <v>228</v>
      </c>
      <c r="Z3422" t="s">
        <v>229</v>
      </c>
      <c r="AG3422" t="s">
        <v>253</v>
      </c>
    </row>
    <row r="3423" spans="1:33">
      <c r="A3423" t="s">
        <v>8183</v>
      </c>
      <c r="B3423">
        <v>85453732</v>
      </c>
      <c r="C3423" t="s">
        <v>8181</v>
      </c>
      <c r="D3423" t="s">
        <v>8182</v>
      </c>
      <c r="E3423" t="s">
        <v>262</v>
      </c>
      <c r="F3423">
        <v>23</v>
      </c>
      <c r="G3423" t="s">
        <v>227</v>
      </c>
      <c r="H3423">
        <v>27723</v>
      </c>
      <c r="I3423" t="s">
        <v>8064</v>
      </c>
      <c r="J3423" t="s">
        <v>8065</v>
      </c>
      <c r="K3423" t="s">
        <v>8066</v>
      </c>
      <c r="L3423">
        <v>19870203</v>
      </c>
      <c r="M3423" t="s">
        <v>8183</v>
      </c>
      <c r="N3423">
        <v>230390</v>
      </c>
      <c r="Q3423" t="s">
        <v>248</v>
      </c>
      <c r="S3423" t="s">
        <v>249</v>
      </c>
      <c r="T3423" t="s">
        <v>8184</v>
      </c>
      <c r="U3423" t="s">
        <v>227</v>
      </c>
      <c r="V3423" t="s">
        <v>8185</v>
      </c>
      <c r="W3423" t="s">
        <v>8186</v>
      </c>
      <c r="X3423" t="s">
        <v>228</v>
      </c>
      <c r="Z3423" t="s">
        <v>229</v>
      </c>
      <c r="AG3423" t="s">
        <v>253</v>
      </c>
    </row>
    <row r="3424" spans="1:33">
      <c r="A3424" t="s">
        <v>8189</v>
      </c>
      <c r="B3424">
        <v>73328023</v>
      </c>
      <c r="C3424" t="s">
        <v>8187</v>
      </c>
      <c r="D3424" t="s">
        <v>8188</v>
      </c>
      <c r="E3424" t="s">
        <v>262</v>
      </c>
      <c r="F3424">
        <v>23</v>
      </c>
      <c r="G3424" t="s">
        <v>227</v>
      </c>
      <c r="H3424">
        <v>27723</v>
      </c>
      <c r="I3424" t="s">
        <v>8064</v>
      </c>
      <c r="J3424" t="s">
        <v>8065</v>
      </c>
      <c r="K3424" t="s">
        <v>8066</v>
      </c>
      <c r="L3424">
        <v>19810618</v>
      </c>
      <c r="M3424" t="s">
        <v>8189</v>
      </c>
      <c r="N3424">
        <v>230390</v>
      </c>
      <c r="Q3424" t="s">
        <v>248</v>
      </c>
      <c r="S3424" t="s">
        <v>249</v>
      </c>
      <c r="T3424" t="s">
        <v>2822</v>
      </c>
      <c r="U3424" t="s">
        <v>227</v>
      </c>
      <c r="V3424" t="s">
        <v>8190</v>
      </c>
      <c r="X3424" t="s">
        <v>228</v>
      </c>
      <c r="Z3424" t="s">
        <v>229</v>
      </c>
      <c r="AG3424" t="s">
        <v>253</v>
      </c>
    </row>
    <row r="3425" spans="1:33">
      <c r="A3425" t="s">
        <v>8193</v>
      </c>
      <c r="B3425">
        <v>97562332</v>
      </c>
      <c r="C3425" t="s">
        <v>8191</v>
      </c>
      <c r="D3425" t="s">
        <v>8192</v>
      </c>
      <c r="E3425" t="s">
        <v>262</v>
      </c>
      <c r="F3425">
        <v>23</v>
      </c>
      <c r="G3425" t="s">
        <v>227</v>
      </c>
      <c r="H3425">
        <v>27723</v>
      </c>
      <c r="I3425" t="s">
        <v>8064</v>
      </c>
      <c r="J3425" t="s">
        <v>8065</v>
      </c>
      <c r="K3425" t="s">
        <v>8066</v>
      </c>
      <c r="L3425">
        <v>19740716</v>
      </c>
      <c r="M3425" t="s">
        <v>8193</v>
      </c>
      <c r="N3425">
        <v>230390</v>
      </c>
      <c r="Q3425" t="s">
        <v>248</v>
      </c>
      <c r="S3425" t="s">
        <v>249</v>
      </c>
      <c r="T3425" t="s">
        <v>8194</v>
      </c>
      <c r="U3425" t="s">
        <v>227</v>
      </c>
      <c r="V3425" t="s">
        <v>8195</v>
      </c>
      <c r="X3425" t="s">
        <v>228</v>
      </c>
      <c r="Y3425" t="s">
        <v>8196</v>
      </c>
      <c r="Z3425" t="s">
        <v>680</v>
      </c>
      <c r="AG3425" t="s">
        <v>253</v>
      </c>
    </row>
    <row r="3426" spans="1:33">
      <c r="A3426" t="s">
        <v>8199</v>
      </c>
      <c r="B3426">
        <v>5125720</v>
      </c>
      <c r="C3426" t="s">
        <v>8197</v>
      </c>
      <c r="D3426" t="s">
        <v>8198</v>
      </c>
      <c r="E3426" t="s">
        <v>242</v>
      </c>
      <c r="F3426">
        <v>23</v>
      </c>
      <c r="G3426" t="s">
        <v>227</v>
      </c>
      <c r="H3426">
        <v>27723</v>
      </c>
      <c r="I3426" t="s">
        <v>8064</v>
      </c>
      <c r="J3426" t="s">
        <v>8065</v>
      </c>
      <c r="K3426" t="s">
        <v>8066</v>
      </c>
      <c r="L3426">
        <v>19730610</v>
      </c>
      <c r="M3426" t="s">
        <v>8199</v>
      </c>
      <c r="N3426">
        <v>230390</v>
      </c>
      <c r="Q3426" t="s">
        <v>248</v>
      </c>
      <c r="S3426" t="s">
        <v>249</v>
      </c>
      <c r="T3426" t="s">
        <v>8200</v>
      </c>
      <c r="U3426" t="s">
        <v>227</v>
      </c>
      <c r="V3426" t="s">
        <v>8201</v>
      </c>
      <c r="X3426" t="s">
        <v>228</v>
      </c>
      <c r="Z3426" t="s">
        <v>229</v>
      </c>
      <c r="AG3426" t="s">
        <v>253</v>
      </c>
    </row>
    <row r="3427" spans="1:33">
      <c r="A3427" t="s">
        <v>8204</v>
      </c>
      <c r="B3427">
        <v>73147729</v>
      </c>
      <c r="C3427" t="s">
        <v>8202</v>
      </c>
      <c r="D3427" t="s">
        <v>8203</v>
      </c>
      <c r="E3427" t="s">
        <v>262</v>
      </c>
      <c r="F3427">
        <v>23</v>
      </c>
      <c r="G3427" t="s">
        <v>227</v>
      </c>
      <c r="H3427">
        <v>27723</v>
      </c>
      <c r="I3427" t="s">
        <v>8064</v>
      </c>
      <c r="J3427" t="s">
        <v>8065</v>
      </c>
      <c r="K3427" t="s">
        <v>8066</v>
      </c>
      <c r="L3427">
        <v>19770929</v>
      </c>
      <c r="M3427" t="s">
        <v>8204</v>
      </c>
      <c r="N3427">
        <v>230390</v>
      </c>
      <c r="Q3427" t="s">
        <v>248</v>
      </c>
      <c r="S3427" t="s">
        <v>249</v>
      </c>
      <c r="T3427" t="s">
        <v>2937</v>
      </c>
      <c r="U3427" t="s">
        <v>227</v>
      </c>
      <c r="V3427" t="s">
        <v>8205</v>
      </c>
      <c r="X3427" t="s">
        <v>228</v>
      </c>
      <c r="Z3427" t="s">
        <v>229</v>
      </c>
      <c r="AG3427" t="s">
        <v>253</v>
      </c>
    </row>
    <row r="3428" spans="1:33">
      <c r="A3428" t="s">
        <v>8211</v>
      </c>
      <c r="B3428">
        <v>73721525</v>
      </c>
      <c r="C3428" t="s">
        <v>8206</v>
      </c>
      <c r="D3428" t="s">
        <v>8207</v>
      </c>
      <c r="E3428" t="s">
        <v>262</v>
      </c>
      <c r="F3428">
        <v>23</v>
      </c>
      <c r="G3428" t="s">
        <v>227</v>
      </c>
      <c r="H3428">
        <v>30940</v>
      </c>
      <c r="I3428" t="s">
        <v>8208</v>
      </c>
      <c r="J3428" t="s">
        <v>8209</v>
      </c>
      <c r="K3428" t="s">
        <v>8210</v>
      </c>
      <c r="L3428">
        <v>19840509</v>
      </c>
      <c r="M3428" t="s">
        <v>8211</v>
      </c>
      <c r="N3428">
        <v>230447</v>
      </c>
      <c r="Q3428" t="s">
        <v>248</v>
      </c>
      <c r="S3428" t="s">
        <v>249</v>
      </c>
      <c r="T3428" t="s">
        <v>3760</v>
      </c>
      <c r="U3428" t="s">
        <v>227</v>
      </c>
      <c r="V3428" t="s">
        <v>8212</v>
      </c>
      <c r="W3428" t="s">
        <v>8213</v>
      </c>
      <c r="X3428" t="s">
        <v>228</v>
      </c>
      <c r="Z3428" t="s">
        <v>229</v>
      </c>
      <c r="AG3428" t="s">
        <v>253</v>
      </c>
    </row>
    <row r="3429" spans="1:33">
      <c r="A3429" t="s">
        <v>8216</v>
      </c>
      <c r="B3429">
        <v>96966440</v>
      </c>
      <c r="C3429" t="s">
        <v>8214</v>
      </c>
      <c r="D3429" t="s">
        <v>8215</v>
      </c>
      <c r="E3429" t="s">
        <v>242</v>
      </c>
      <c r="F3429">
        <v>23</v>
      </c>
      <c r="G3429" t="s">
        <v>227</v>
      </c>
      <c r="H3429">
        <v>30940</v>
      </c>
      <c r="I3429" t="s">
        <v>8208</v>
      </c>
      <c r="J3429" t="s">
        <v>8209</v>
      </c>
      <c r="K3429" t="s">
        <v>8210</v>
      </c>
      <c r="L3429">
        <v>19791026</v>
      </c>
      <c r="M3429" t="s">
        <v>8216</v>
      </c>
      <c r="N3429">
        <v>230447</v>
      </c>
      <c r="Q3429" t="s">
        <v>248</v>
      </c>
      <c r="S3429" t="s">
        <v>249</v>
      </c>
      <c r="T3429" t="s">
        <v>8217</v>
      </c>
      <c r="U3429" t="s">
        <v>227</v>
      </c>
      <c r="V3429" t="s">
        <v>8218</v>
      </c>
      <c r="X3429" t="s">
        <v>228</v>
      </c>
      <c r="Y3429" t="s">
        <v>8219</v>
      </c>
      <c r="Z3429" t="s">
        <v>680</v>
      </c>
      <c r="AA3429" t="s">
        <v>8220</v>
      </c>
      <c r="AB3429" t="s">
        <v>778</v>
      </c>
      <c r="AD3429" t="s">
        <v>778</v>
      </c>
      <c r="AG3429" t="s">
        <v>253</v>
      </c>
    </row>
    <row r="3430" spans="1:33">
      <c r="A3430" t="s">
        <v>8223</v>
      </c>
      <c r="B3430">
        <v>96996342</v>
      </c>
      <c r="C3430" t="s">
        <v>8221</v>
      </c>
      <c r="D3430" t="s">
        <v>8222</v>
      </c>
      <c r="E3430" t="s">
        <v>242</v>
      </c>
      <c r="F3430">
        <v>23</v>
      </c>
      <c r="G3430" t="s">
        <v>227</v>
      </c>
      <c r="H3430">
        <v>30940</v>
      </c>
      <c r="I3430" t="s">
        <v>8208</v>
      </c>
      <c r="J3430" t="s">
        <v>8209</v>
      </c>
      <c r="K3430" t="s">
        <v>8210</v>
      </c>
      <c r="L3430">
        <v>19841019</v>
      </c>
      <c r="M3430" t="s">
        <v>8223</v>
      </c>
      <c r="N3430">
        <v>230447</v>
      </c>
      <c r="Q3430" t="s">
        <v>248</v>
      </c>
      <c r="S3430" t="s">
        <v>249</v>
      </c>
      <c r="T3430" t="s">
        <v>8224</v>
      </c>
      <c r="U3430" t="s">
        <v>227</v>
      </c>
      <c r="V3430" t="s">
        <v>8225</v>
      </c>
      <c r="W3430" t="s">
        <v>8226</v>
      </c>
      <c r="X3430" t="s">
        <v>228</v>
      </c>
      <c r="Z3430" t="s">
        <v>229</v>
      </c>
      <c r="AG3430" t="s">
        <v>253</v>
      </c>
    </row>
    <row r="3431" spans="1:33">
      <c r="A3431" t="s">
        <v>8229</v>
      </c>
      <c r="B3431">
        <v>96997545</v>
      </c>
      <c r="C3431" t="s">
        <v>8227</v>
      </c>
      <c r="D3431" t="s">
        <v>8228</v>
      </c>
      <c r="E3431" t="s">
        <v>242</v>
      </c>
      <c r="F3431">
        <v>23</v>
      </c>
      <c r="G3431" t="s">
        <v>227</v>
      </c>
      <c r="H3431">
        <v>30940</v>
      </c>
      <c r="I3431" t="s">
        <v>8208</v>
      </c>
      <c r="J3431" t="s">
        <v>8209</v>
      </c>
      <c r="K3431" t="s">
        <v>8210</v>
      </c>
      <c r="L3431">
        <v>19871021</v>
      </c>
      <c r="M3431" t="s">
        <v>8229</v>
      </c>
      <c r="N3431">
        <v>230447</v>
      </c>
      <c r="Q3431" t="s">
        <v>248</v>
      </c>
      <c r="S3431" t="s">
        <v>249</v>
      </c>
      <c r="T3431" t="s">
        <v>8230</v>
      </c>
      <c r="U3431" t="s">
        <v>227</v>
      </c>
      <c r="V3431" t="s">
        <v>8231</v>
      </c>
      <c r="W3431" t="s">
        <v>8232</v>
      </c>
      <c r="X3431" t="s">
        <v>228</v>
      </c>
      <c r="Z3431" t="s">
        <v>229</v>
      </c>
      <c r="AG3431" t="s">
        <v>253</v>
      </c>
    </row>
    <row r="3432" spans="1:33">
      <c r="A3432" t="s">
        <v>8235</v>
      </c>
      <c r="B3432">
        <v>96969342</v>
      </c>
      <c r="C3432" t="s">
        <v>8233</v>
      </c>
      <c r="D3432" t="s">
        <v>8234</v>
      </c>
      <c r="E3432" t="s">
        <v>242</v>
      </c>
      <c r="F3432">
        <v>23</v>
      </c>
      <c r="G3432" t="s">
        <v>227</v>
      </c>
      <c r="H3432">
        <v>30940</v>
      </c>
      <c r="I3432" t="s">
        <v>8208</v>
      </c>
      <c r="J3432" t="s">
        <v>8209</v>
      </c>
      <c r="K3432" t="s">
        <v>8210</v>
      </c>
      <c r="L3432">
        <v>19741001</v>
      </c>
      <c r="M3432" t="s">
        <v>8235</v>
      </c>
      <c r="N3432">
        <v>230447</v>
      </c>
      <c r="Q3432" t="s">
        <v>248</v>
      </c>
      <c r="S3432" t="s">
        <v>249</v>
      </c>
      <c r="T3432" t="s">
        <v>2083</v>
      </c>
      <c r="U3432" t="s">
        <v>227</v>
      </c>
      <c r="V3432" t="s">
        <v>8236</v>
      </c>
      <c r="X3432" t="s">
        <v>228</v>
      </c>
      <c r="Z3432" t="s">
        <v>229</v>
      </c>
      <c r="AA3432" t="s">
        <v>8237</v>
      </c>
      <c r="AG3432" t="s">
        <v>253</v>
      </c>
    </row>
    <row r="3433" spans="1:33">
      <c r="A3433" t="s">
        <v>8243</v>
      </c>
      <c r="B3433">
        <v>97518636</v>
      </c>
      <c r="C3433" t="s">
        <v>8238</v>
      </c>
      <c r="D3433" t="s">
        <v>8239</v>
      </c>
      <c r="E3433" t="s">
        <v>242</v>
      </c>
      <c r="F3433">
        <v>23</v>
      </c>
      <c r="G3433" t="s">
        <v>227</v>
      </c>
      <c r="H3433">
        <v>31071</v>
      </c>
      <c r="I3433" t="s">
        <v>8240</v>
      </c>
      <c r="J3433" t="s">
        <v>8241</v>
      </c>
      <c r="K3433" t="s">
        <v>8242</v>
      </c>
      <c r="L3433">
        <v>19720925</v>
      </c>
      <c r="M3433" t="s">
        <v>8243</v>
      </c>
      <c r="N3433">
        <v>230448</v>
      </c>
      <c r="Q3433" t="s">
        <v>248</v>
      </c>
      <c r="S3433" t="s">
        <v>249</v>
      </c>
      <c r="T3433" t="s">
        <v>2874</v>
      </c>
      <c r="U3433" t="s">
        <v>227</v>
      </c>
      <c r="V3433" t="s">
        <v>8244</v>
      </c>
      <c r="X3433" t="s">
        <v>228</v>
      </c>
      <c r="Z3433" t="s">
        <v>229</v>
      </c>
      <c r="AA3433" t="s">
        <v>8245</v>
      </c>
      <c r="AG3433" t="s">
        <v>253</v>
      </c>
    </row>
    <row r="3434" spans="1:33">
      <c r="A3434" t="s">
        <v>8248</v>
      </c>
      <c r="B3434">
        <v>97518737</v>
      </c>
      <c r="C3434" t="s">
        <v>8246</v>
      </c>
      <c r="D3434" t="s">
        <v>8247</v>
      </c>
      <c r="E3434" t="s">
        <v>242</v>
      </c>
      <c r="F3434">
        <v>23</v>
      </c>
      <c r="G3434" t="s">
        <v>227</v>
      </c>
      <c r="H3434">
        <v>31071</v>
      </c>
      <c r="I3434" t="s">
        <v>8240</v>
      </c>
      <c r="J3434" t="s">
        <v>8241</v>
      </c>
      <c r="K3434" t="s">
        <v>8242</v>
      </c>
      <c r="L3434">
        <v>19831129</v>
      </c>
      <c r="M3434" t="s">
        <v>8248</v>
      </c>
      <c r="N3434">
        <v>230448</v>
      </c>
      <c r="Q3434" t="s">
        <v>248</v>
      </c>
      <c r="S3434" t="s">
        <v>249</v>
      </c>
      <c r="T3434" t="s">
        <v>8249</v>
      </c>
      <c r="U3434" t="s">
        <v>227</v>
      </c>
      <c r="V3434" t="s">
        <v>8250</v>
      </c>
      <c r="X3434" t="s">
        <v>228</v>
      </c>
      <c r="Z3434" t="s">
        <v>229</v>
      </c>
      <c r="AA3434" t="s">
        <v>8251</v>
      </c>
      <c r="AG3434" t="s">
        <v>253</v>
      </c>
    </row>
    <row r="3435" spans="1:33">
      <c r="A3435" t="s">
        <v>8254</v>
      </c>
      <c r="B3435">
        <v>84540223</v>
      </c>
      <c r="C3435" t="s">
        <v>8252</v>
      </c>
      <c r="D3435" t="s">
        <v>8253</v>
      </c>
      <c r="E3435" t="s">
        <v>262</v>
      </c>
      <c r="F3435">
        <v>23</v>
      </c>
      <c r="G3435" t="s">
        <v>227</v>
      </c>
      <c r="H3435">
        <v>31071</v>
      </c>
      <c r="I3435" t="s">
        <v>8240</v>
      </c>
      <c r="J3435" t="s">
        <v>8241</v>
      </c>
      <c r="K3435" t="s">
        <v>8242</v>
      </c>
      <c r="L3435">
        <v>19701125</v>
      </c>
      <c r="M3435" t="s">
        <v>8254</v>
      </c>
      <c r="N3435">
        <v>230448</v>
      </c>
      <c r="Q3435" t="s">
        <v>248</v>
      </c>
      <c r="S3435" t="s">
        <v>249</v>
      </c>
      <c r="T3435" t="s">
        <v>8255</v>
      </c>
      <c r="U3435" t="s">
        <v>227</v>
      </c>
      <c r="V3435" t="s">
        <v>8256</v>
      </c>
      <c r="X3435" t="s">
        <v>228</v>
      </c>
      <c r="Z3435" t="s">
        <v>229</v>
      </c>
      <c r="AA3435" t="s">
        <v>8257</v>
      </c>
      <c r="AG3435" t="s">
        <v>253</v>
      </c>
    </row>
    <row r="3436" spans="1:33">
      <c r="A3436" t="s">
        <v>8260</v>
      </c>
      <c r="B3436">
        <v>97518535</v>
      </c>
      <c r="C3436" t="s">
        <v>8258</v>
      </c>
      <c r="D3436" t="s">
        <v>8259</v>
      </c>
      <c r="E3436" t="s">
        <v>242</v>
      </c>
      <c r="F3436">
        <v>23</v>
      </c>
      <c r="G3436" t="s">
        <v>227</v>
      </c>
      <c r="H3436">
        <v>31071</v>
      </c>
      <c r="I3436" t="s">
        <v>8240</v>
      </c>
      <c r="J3436" t="s">
        <v>8241</v>
      </c>
      <c r="K3436" t="s">
        <v>8242</v>
      </c>
      <c r="L3436">
        <v>19790620</v>
      </c>
      <c r="M3436" t="s">
        <v>8260</v>
      </c>
      <c r="N3436">
        <v>230448</v>
      </c>
      <c r="Q3436" t="s">
        <v>248</v>
      </c>
      <c r="S3436" t="s">
        <v>249</v>
      </c>
      <c r="T3436" t="s">
        <v>8261</v>
      </c>
      <c r="U3436" t="s">
        <v>227</v>
      </c>
      <c r="V3436" t="s">
        <v>8262</v>
      </c>
      <c r="W3436" t="s">
        <v>8263</v>
      </c>
      <c r="X3436" t="s">
        <v>228</v>
      </c>
      <c r="Z3436" t="s">
        <v>229</v>
      </c>
      <c r="AA3436" t="s">
        <v>8264</v>
      </c>
      <c r="AG3436" t="s">
        <v>253</v>
      </c>
    </row>
    <row r="3437" spans="1:33">
      <c r="A3437" t="s">
        <v>8267</v>
      </c>
      <c r="B3437">
        <v>97519334</v>
      </c>
      <c r="C3437" t="s">
        <v>8265</v>
      </c>
      <c r="D3437" t="s">
        <v>8266</v>
      </c>
      <c r="E3437" t="s">
        <v>242</v>
      </c>
      <c r="F3437">
        <v>23</v>
      </c>
      <c r="G3437" t="s">
        <v>227</v>
      </c>
      <c r="H3437">
        <v>31071</v>
      </c>
      <c r="I3437" t="s">
        <v>8240</v>
      </c>
      <c r="J3437" t="s">
        <v>8241</v>
      </c>
      <c r="K3437" t="s">
        <v>8242</v>
      </c>
      <c r="L3437">
        <v>19860720</v>
      </c>
      <c r="M3437" t="s">
        <v>8267</v>
      </c>
      <c r="N3437">
        <v>230448</v>
      </c>
      <c r="Q3437" t="s">
        <v>248</v>
      </c>
      <c r="S3437" t="s">
        <v>249</v>
      </c>
      <c r="T3437" t="s">
        <v>8268</v>
      </c>
      <c r="U3437" t="s">
        <v>227</v>
      </c>
      <c r="V3437" t="s">
        <v>8269</v>
      </c>
      <c r="X3437" t="s">
        <v>228</v>
      </c>
      <c r="Z3437" t="s">
        <v>229</v>
      </c>
      <c r="AA3437" t="s">
        <v>8270</v>
      </c>
      <c r="AG3437" t="s">
        <v>253</v>
      </c>
    </row>
    <row r="3438" spans="1:33">
      <c r="A3438" t="s">
        <v>8273</v>
      </c>
      <c r="B3438">
        <v>97518939</v>
      </c>
      <c r="C3438" t="s">
        <v>8271</v>
      </c>
      <c r="D3438" t="s">
        <v>8272</v>
      </c>
      <c r="E3438" t="s">
        <v>242</v>
      </c>
      <c r="F3438">
        <v>23</v>
      </c>
      <c r="G3438" t="s">
        <v>227</v>
      </c>
      <c r="H3438">
        <v>31071</v>
      </c>
      <c r="I3438" t="s">
        <v>8240</v>
      </c>
      <c r="J3438" t="s">
        <v>8241</v>
      </c>
      <c r="K3438" t="s">
        <v>8242</v>
      </c>
      <c r="L3438">
        <v>19711014</v>
      </c>
      <c r="M3438" t="s">
        <v>8273</v>
      </c>
      <c r="N3438">
        <v>230448</v>
      </c>
      <c r="Q3438" t="s">
        <v>248</v>
      </c>
      <c r="S3438" t="s">
        <v>249</v>
      </c>
      <c r="T3438" t="s">
        <v>8274</v>
      </c>
      <c r="U3438" t="s">
        <v>227</v>
      </c>
      <c r="V3438" t="s">
        <v>8275</v>
      </c>
      <c r="W3438" t="s">
        <v>8276</v>
      </c>
      <c r="X3438" t="s">
        <v>228</v>
      </c>
      <c r="Z3438" t="s">
        <v>229</v>
      </c>
      <c r="AA3438" t="s">
        <v>8277</v>
      </c>
      <c r="AG3438" t="s">
        <v>253</v>
      </c>
    </row>
    <row r="3439" spans="1:33">
      <c r="A3439" t="s">
        <v>8280</v>
      </c>
      <c r="B3439">
        <v>97519233</v>
      </c>
      <c r="C3439" t="s">
        <v>8278</v>
      </c>
      <c r="D3439" t="s">
        <v>8279</v>
      </c>
      <c r="E3439" t="s">
        <v>262</v>
      </c>
      <c r="F3439">
        <v>23</v>
      </c>
      <c r="G3439" t="s">
        <v>227</v>
      </c>
      <c r="H3439">
        <v>31071</v>
      </c>
      <c r="I3439" t="s">
        <v>8240</v>
      </c>
      <c r="J3439" t="s">
        <v>8241</v>
      </c>
      <c r="K3439" t="s">
        <v>8242</v>
      </c>
      <c r="L3439">
        <v>19711201</v>
      </c>
      <c r="M3439" t="s">
        <v>8280</v>
      </c>
      <c r="N3439">
        <v>230448</v>
      </c>
      <c r="Q3439" t="s">
        <v>248</v>
      </c>
      <c r="S3439" t="s">
        <v>249</v>
      </c>
      <c r="T3439" t="s">
        <v>8281</v>
      </c>
      <c r="U3439" t="s">
        <v>227</v>
      </c>
      <c r="V3439" t="s">
        <v>8282</v>
      </c>
      <c r="X3439" t="s">
        <v>228</v>
      </c>
      <c r="Z3439" t="s">
        <v>229</v>
      </c>
      <c r="AA3439" t="s">
        <v>8283</v>
      </c>
      <c r="AG3439" t="s">
        <v>253</v>
      </c>
    </row>
    <row r="3440" spans="1:33">
      <c r="A3440" t="s">
        <v>8286</v>
      </c>
      <c r="B3440">
        <v>97518131</v>
      </c>
      <c r="C3440" t="s">
        <v>8284</v>
      </c>
      <c r="D3440" t="s">
        <v>8285</v>
      </c>
      <c r="E3440" t="s">
        <v>242</v>
      </c>
      <c r="F3440">
        <v>23</v>
      </c>
      <c r="G3440" t="s">
        <v>227</v>
      </c>
      <c r="H3440">
        <v>31071</v>
      </c>
      <c r="I3440" t="s">
        <v>8240</v>
      </c>
      <c r="J3440" t="s">
        <v>8241</v>
      </c>
      <c r="K3440" t="s">
        <v>8242</v>
      </c>
      <c r="L3440">
        <v>19800706</v>
      </c>
      <c r="M3440" t="s">
        <v>8286</v>
      </c>
      <c r="N3440">
        <v>230448</v>
      </c>
      <c r="Q3440" t="s">
        <v>248</v>
      </c>
      <c r="S3440" t="s">
        <v>249</v>
      </c>
      <c r="T3440" t="s">
        <v>8287</v>
      </c>
      <c r="U3440" t="s">
        <v>227</v>
      </c>
      <c r="V3440" t="s">
        <v>8288</v>
      </c>
      <c r="X3440" t="s">
        <v>228</v>
      </c>
      <c r="Z3440" t="s">
        <v>229</v>
      </c>
      <c r="AA3440" t="s">
        <v>8289</v>
      </c>
      <c r="AG3440" t="s">
        <v>253</v>
      </c>
    </row>
    <row r="3441" spans="1:33">
      <c r="A3441" t="s">
        <v>8292</v>
      </c>
      <c r="B3441">
        <v>97519132</v>
      </c>
      <c r="C3441" t="s">
        <v>8290</v>
      </c>
      <c r="D3441" t="s">
        <v>8291</v>
      </c>
      <c r="E3441" t="s">
        <v>242</v>
      </c>
      <c r="F3441">
        <v>23</v>
      </c>
      <c r="G3441" t="s">
        <v>227</v>
      </c>
      <c r="H3441">
        <v>31071</v>
      </c>
      <c r="I3441" t="s">
        <v>8240</v>
      </c>
      <c r="J3441" t="s">
        <v>8241</v>
      </c>
      <c r="K3441" t="s">
        <v>8242</v>
      </c>
      <c r="L3441">
        <v>19731019</v>
      </c>
      <c r="M3441" t="s">
        <v>8292</v>
      </c>
      <c r="N3441">
        <v>230448</v>
      </c>
      <c r="Q3441" t="s">
        <v>248</v>
      </c>
      <c r="S3441" t="s">
        <v>249</v>
      </c>
      <c r="T3441" t="s">
        <v>8293</v>
      </c>
      <c r="U3441" t="s">
        <v>227</v>
      </c>
      <c r="V3441" t="s">
        <v>8294</v>
      </c>
      <c r="W3441" t="s">
        <v>8295</v>
      </c>
      <c r="X3441" t="s">
        <v>228</v>
      </c>
      <c r="Z3441" t="s">
        <v>229</v>
      </c>
      <c r="AA3441" t="s">
        <v>8296</v>
      </c>
      <c r="AG3441" t="s">
        <v>253</v>
      </c>
    </row>
    <row r="3442" spans="1:33">
      <c r="A3442" t="s">
        <v>8299</v>
      </c>
      <c r="B3442">
        <v>97519435</v>
      </c>
      <c r="C3442" t="s">
        <v>8297</v>
      </c>
      <c r="D3442" t="s">
        <v>8298</v>
      </c>
      <c r="E3442" t="s">
        <v>262</v>
      </c>
      <c r="F3442">
        <v>23</v>
      </c>
      <c r="G3442" t="s">
        <v>227</v>
      </c>
      <c r="H3442">
        <v>31071</v>
      </c>
      <c r="I3442" t="s">
        <v>8240</v>
      </c>
      <c r="J3442" t="s">
        <v>8241</v>
      </c>
      <c r="K3442" t="s">
        <v>8242</v>
      </c>
      <c r="L3442">
        <v>19890712</v>
      </c>
      <c r="M3442" t="s">
        <v>8299</v>
      </c>
      <c r="N3442">
        <v>230448</v>
      </c>
      <c r="Q3442" t="s">
        <v>248</v>
      </c>
      <c r="S3442" t="s">
        <v>249</v>
      </c>
      <c r="T3442" t="s">
        <v>2851</v>
      </c>
      <c r="U3442" t="s">
        <v>227</v>
      </c>
      <c r="V3442" t="s">
        <v>2852</v>
      </c>
      <c r="X3442" t="s">
        <v>228</v>
      </c>
      <c r="Z3442" t="s">
        <v>229</v>
      </c>
      <c r="AA3442" t="s">
        <v>8300</v>
      </c>
      <c r="AG3442" t="s">
        <v>253</v>
      </c>
    </row>
    <row r="3443" spans="1:33">
      <c r="A3443" t="s">
        <v>8303</v>
      </c>
      <c r="B3443">
        <v>97518434</v>
      </c>
      <c r="C3443" t="s">
        <v>8301</v>
      </c>
      <c r="D3443" t="s">
        <v>8302</v>
      </c>
      <c r="E3443" t="s">
        <v>242</v>
      </c>
      <c r="F3443">
        <v>23</v>
      </c>
      <c r="G3443" t="s">
        <v>227</v>
      </c>
      <c r="H3443">
        <v>31071</v>
      </c>
      <c r="I3443" t="s">
        <v>8240</v>
      </c>
      <c r="J3443" t="s">
        <v>8241</v>
      </c>
      <c r="K3443" t="s">
        <v>8242</v>
      </c>
      <c r="L3443">
        <v>19710319</v>
      </c>
      <c r="M3443" t="s">
        <v>8303</v>
      </c>
      <c r="N3443">
        <v>230448</v>
      </c>
      <c r="Q3443" t="s">
        <v>248</v>
      </c>
      <c r="S3443" t="s">
        <v>249</v>
      </c>
      <c r="T3443" t="s">
        <v>905</v>
      </c>
      <c r="U3443" t="s">
        <v>227</v>
      </c>
      <c r="V3443" t="s">
        <v>8304</v>
      </c>
      <c r="W3443" t="s">
        <v>8305</v>
      </c>
      <c r="X3443" t="s">
        <v>228</v>
      </c>
      <c r="Z3443" t="s">
        <v>229</v>
      </c>
      <c r="AA3443" t="s">
        <v>8306</v>
      </c>
      <c r="AG3443" t="s">
        <v>253</v>
      </c>
    </row>
    <row r="3444" spans="1:33">
      <c r="A3444" t="s">
        <v>8311</v>
      </c>
      <c r="B3444">
        <v>84908130</v>
      </c>
      <c r="C3444" t="s">
        <v>8307</v>
      </c>
      <c r="D3444" t="s">
        <v>8308</v>
      </c>
      <c r="E3444" t="s">
        <v>242</v>
      </c>
      <c r="F3444">
        <v>23</v>
      </c>
      <c r="G3444" t="s">
        <v>227</v>
      </c>
      <c r="H3444">
        <v>30204</v>
      </c>
      <c r="I3444" t="s">
        <v>8309</v>
      </c>
      <c r="J3444" t="s">
        <v>8310</v>
      </c>
      <c r="K3444" t="s">
        <v>8309</v>
      </c>
      <c r="L3444">
        <v>19521021</v>
      </c>
      <c r="M3444" t="s">
        <v>8311</v>
      </c>
      <c r="N3444">
        <v>230426</v>
      </c>
      <c r="O3444" t="s">
        <v>247</v>
      </c>
      <c r="Q3444" t="s">
        <v>248</v>
      </c>
      <c r="S3444" t="s">
        <v>249</v>
      </c>
      <c r="T3444" t="s">
        <v>7430</v>
      </c>
      <c r="U3444" t="s">
        <v>227</v>
      </c>
      <c r="V3444" t="s">
        <v>8312</v>
      </c>
      <c r="X3444" t="s">
        <v>267</v>
      </c>
      <c r="Z3444" t="s">
        <v>229</v>
      </c>
      <c r="AG3444" t="s">
        <v>253</v>
      </c>
    </row>
    <row r="3445" spans="1:33">
      <c r="A3445" t="s">
        <v>8315</v>
      </c>
      <c r="B3445">
        <v>84908029</v>
      </c>
      <c r="C3445" t="s">
        <v>8313</v>
      </c>
      <c r="D3445" t="s">
        <v>8314</v>
      </c>
      <c r="E3445" t="s">
        <v>242</v>
      </c>
      <c r="F3445">
        <v>23</v>
      </c>
      <c r="G3445" t="s">
        <v>227</v>
      </c>
      <c r="H3445">
        <v>30204</v>
      </c>
      <c r="I3445" t="s">
        <v>8309</v>
      </c>
      <c r="J3445" t="s">
        <v>8310</v>
      </c>
      <c r="K3445" t="s">
        <v>8309</v>
      </c>
      <c r="L3445">
        <v>19491124</v>
      </c>
      <c r="M3445" t="s">
        <v>8315</v>
      </c>
      <c r="N3445">
        <v>230426</v>
      </c>
      <c r="O3445" t="s">
        <v>247</v>
      </c>
      <c r="Q3445" t="s">
        <v>248</v>
      </c>
      <c r="S3445" t="s">
        <v>249</v>
      </c>
      <c r="T3445" t="s">
        <v>1518</v>
      </c>
      <c r="U3445" t="s">
        <v>227</v>
      </c>
      <c r="V3445" t="s">
        <v>8316</v>
      </c>
      <c r="X3445" t="s">
        <v>267</v>
      </c>
      <c r="Z3445" t="s">
        <v>229</v>
      </c>
      <c r="AG3445" t="s">
        <v>253</v>
      </c>
    </row>
    <row r="3446" spans="1:33">
      <c r="A3446" t="s">
        <v>8319</v>
      </c>
      <c r="B3446">
        <v>3099223</v>
      </c>
      <c r="C3446" t="s">
        <v>8317</v>
      </c>
      <c r="D3446" t="s">
        <v>8318</v>
      </c>
      <c r="E3446" t="s">
        <v>262</v>
      </c>
      <c r="F3446">
        <v>23</v>
      </c>
      <c r="G3446" t="s">
        <v>227</v>
      </c>
      <c r="H3446">
        <v>30204</v>
      </c>
      <c r="I3446" t="s">
        <v>8309</v>
      </c>
      <c r="J3446" t="s">
        <v>8310</v>
      </c>
      <c r="K3446" t="s">
        <v>8309</v>
      </c>
      <c r="L3446">
        <v>19641124</v>
      </c>
      <c r="M3446" t="s">
        <v>8319</v>
      </c>
      <c r="N3446">
        <v>230426</v>
      </c>
      <c r="Q3446" t="s">
        <v>248</v>
      </c>
      <c r="S3446" t="s">
        <v>249</v>
      </c>
      <c r="T3446" t="s">
        <v>8320</v>
      </c>
      <c r="U3446" t="s">
        <v>227</v>
      </c>
      <c r="V3446" t="s">
        <v>8321</v>
      </c>
      <c r="X3446" t="s">
        <v>267</v>
      </c>
      <c r="Z3446" t="s">
        <v>229</v>
      </c>
      <c r="AG3446" t="s">
        <v>253</v>
      </c>
    </row>
    <row r="3447" spans="1:33">
      <c r="A3447" t="s">
        <v>8324</v>
      </c>
      <c r="B3447">
        <v>84908231</v>
      </c>
      <c r="C3447" t="s">
        <v>8322</v>
      </c>
      <c r="D3447" t="s">
        <v>8323</v>
      </c>
      <c r="E3447" t="s">
        <v>262</v>
      </c>
      <c r="F3447">
        <v>23</v>
      </c>
      <c r="G3447" t="s">
        <v>227</v>
      </c>
      <c r="H3447">
        <v>30204</v>
      </c>
      <c r="I3447" t="s">
        <v>8309</v>
      </c>
      <c r="J3447" t="s">
        <v>8310</v>
      </c>
      <c r="K3447" t="s">
        <v>8309</v>
      </c>
      <c r="L3447">
        <v>19690514</v>
      </c>
      <c r="M3447" t="s">
        <v>8324</v>
      </c>
      <c r="N3447">
        <v>230426</v>
      </c>
      <c r="O3447" t="s">
        <v>247</v>
      </c>
      <c r="Q3447" t="s">
        <v>248</v>
      </c>
      <c r="S3447" t="s">
        <v>249</v>
      </c>
      <c r="T3447" t="s">
        <v>8325</v>
      </c>
      <c r="U3447" t="s">
        <v>227</v>
      </c>
      <c r="V3447" t="s">
        <v>8326</v>
      </c>
      <c r="X3447" t="s">
        <v>267</v>
      </c>
      <c r="Z3447" t="s">
        <v>229</v>
      </c>
      <c r="AG3447" t="s">
        <v>253</v>
      </c>
    </row>
    <row r="3448" spans="1:33">
      <c r="A3448" t="s">
        <v>8329</v>
      </c>
      <c r="B3448">
        <v>69221121</v>
      </c>
      <c r="C3448" t="s">
        <v>8327</v>
      </c>
      <c r="D3448" t="s">
        <v>8328</v>
      </c>
      <c r="E3448" t="s">
        <v>242</v>
      </c>
      <c r="F3448">
        <v>23</v>
      </c>
      <c r="G3448" t="s">
        <v>227</v>
      </c>
      <c r="H3448">
        <v>30204</v>
      </c>
      <c r="I3448" t="s">
        <v>8309</v>
      </c>
      <c r="J3448" t="s">
        <v>8310</v>
      </c>
      <c r="K3448" t="s">
        <v>8309</v>
      </c>
      <c r="L3448">
        <v>19610428</v>
      </c>
      <c r="M3448" t="s">
        <v>8329</v>
      </c>
      <c r="N3448">
        <v>230426</v>
      </c>
      <c r="O3448" t="s">
        <v>247</v>
      </c>
      <c r="Q3448" t="s">
        <v>248</v>
      </c>
      <c r="S3448" t="s">
        <v>249</v>
      </c>
      <c r="T3448" t="s">
        <v>2845</v>
      </c>
      <c r="U3448" t="s">
        <v>227</v>
      </c>
      <c r="V3448" t="s">
        <v>8330</v>
      </c>
      <c r="X3448" t="s">
        <v>267</v>
      </c>
      <c r="Z3448" t="s">
        <v>229</v>
      </c>
      <c r="AG3448" t="s">
        <v>253</v>
      </c>
    </row>
    <row r="3449" spans="1:33">
      <c r="A3449" t="s">
        <v>8333</v>
      </c>
      <c r="B3449">
        <v>3025919</v>
      </c>
      <c r="C3449" t="s">
        <v>8331</v>
      </c>
      <c r="D3449" t="s">
        <v>8332</v>
      </c>
      <c r="E3449" t="s">
        <v>262</v>
      </c>
      <c r="F3449">
        <v>23</v>
      </c>
      <c r="G3449" t="s">
        <v>227</v>
      </c>
      <c r="H3449">
        <v>30204</v>
      </c>
      <c r="I3449" t="s">
        <v>8309</v>
      </c>
      <c r="J3449" t="s">
        <v>8310</v>
      </c>
      <c r="K3449" t="s">
        <v>8309</v>
      </c>
      <c r="L3449">
        <v>19640808</v>
      </c>
      <c r="M3449" t="s">
        <v>8333</v>
      </c>
      <c r="N3449">
        <v>230426</v>
      </c>
      <c r="Q3449" t="s">
        <v>248</v>
      </c>
      <c r="S3449" t="s">
        <v>249</v>
      </c>
      <c r="T3449" t="s">
        <v>2845</v>
      </c>
      <c r="U3449" t="s">
        <v>227</v>
      </c>
      <c r="V3449" t="s">
        <v>8330</v>
      </c>
      <c r="X3449" t="s">
        <v>267</v>
      </c>
      <c r="Z3449" t="s">
        <v>229</v>
      </c>
      <c r="AG3449" t="s">
        <v>253</v>
      </c>
    </row>
    <row r="3450" spans="1:33">
      <c r="A3450" t="s">
        <v>8336</v>
      </c>
      <c r="B3450">
        <v>97498643</v>
      </c>
      <c r="C3450" t="s">
        <v>8334</v>
      </c>
      <c r="D3450" t="s">
        <v>8335</v>
      </c>
      <c r="E3450" t="s">
        <v>242</v>
      </c>
      <c r="F3450">
        <v>23</v>
      </c>
      <c r="G3450" t="s">
        <v>227</v>
      </c>
      <c r="H3450">
        <v>30204</v>
      </c>
      <c r="I3450" t="s">
        <v>8309</v>
      </c>
      <c r="J3450" t="s">
        <v>8310</v>
      </c>
      <c r="K3450" t="s">
        <v>8309</v>
      </c>
      <c r="L3450">
        <v>19780617</v>
      </c>
      <c r="M3450" t="s">
        <v>8336</v>
      </c>
      <c r="N3450">
        <v>230426</v>
      </c>
      <c r="Q3450" t="s">
        <v>248</v>
      </c>
      <c r="S3450" t="s">
        <v>249</v>
      </c>
      <c r="T3450" t="s">
        <v>8337</v>
      </c>
      <c r="U3450" t="s">
        <v>227</v>
      </c>
      <c r="V3450" t="s">
        <v>8338</v>
      </c>
      <c r="W3450" t="s">
        <v>8339</v>
      </c>
      <c r="X3450" t="s">
        <v>267</v>
      </c>
      <c r="Z3450" t="s">
        <v>229</v>
      </c>
      <c r="AG3450" t="s">
        <v>253</v>
      </c>
    </row>
    <row r="3451" spans="1:33">
      <c r="A3451" t="s">
        <v>8342</v>
      </c>
      <c r="B3451">
        <v>10120610</v>
      </c>
      <c r="C3451" t="s">
        <v>8340</v>
      </c>
      <c r="D3451" t="s">
        <v>8341</v>
      </c>
      <c r="E3451" t="s">
        <v>242</v>
      </c>
      <c r="F3451">
        <v>23</v>
      </c>
      <c r="G3451" t="s">
        <v>227</v>
      </c>
      <c r="H3451">
        <v>30204</v>
      </c>
      <c r="I3451" t="s">
        <v>8309</v>
      </c>
      <c r="J3451" t="s">
        <v>8310</v>
      </c>
      <c r="K3451" t="s">
        <v>8309</v>
      </c>
      <c r="L3451">
        <v>19610626</v>
      </c>
      <c r="M3451" t="s">
        <v>8342</v>
      </c>
      <c r="N3451">
        <v>230426</v>
      </c>
      <c r="O3451" t="s">
        <v>247</v>
      </c>
      <c r="Q3451" t="s">
        <v>248</v>
      </c>
      <c r="S3451" t="s">
        <v>249</v>
      </c>
      <c r="T3451" t="s">
        <v>8343</v>
      </c>
      <c r="U3451" t="s">
        <v>227</v>
      </c>
      <c r="V3451" t="s">
        <v>8344</v>
      </c>
      <c r="X3451" t="s">
        <v>349</v>
      </c>
      <c r="Z3451" t="s">
        <v>229</v>
      </c>
      <c r="AG3451" t="s">
        <v>253</v>
      </c>
    </row>
    <row r="3452" spans="1:33">
      <c r="A3452" t="s">
        <v>8347</v>
      </c>
      <c r="B3452">
        <v>10095520</v>
      </c>
      <c r="C3452" t="s">
        <v>8345</v>
      </c>
      <c r="D3452" t="s">
        <v>8346</v>
      </c>
      <c r="E3452" t="s">
        <v>242</v>
      </c>
      <c r="F3452">
        <v>23</v>
      </c>
      <c r="G3452" t="s">
        <v>227</v>
      </c>
      <c r="H3452">
        <v>30204</v>
      </c>
      <c r="I3452" t="s">
        <v>8309</v>
      </c>
      <c r="J3452" t="s">
        <v>8310</v>
      </c>
      <c r="K3452" t="s">
        <v>8309</v>
      </c>
      <c r="L3452">
        <v>19570625</v>
      </c>
      <c r="M3452" t="s">
        <v>8347</v>
      </c>
      <c r="N3452">
        <v>230426</v>
      </c>
      <c r="O3452" t="s">
        <v>247</v>
      </c>
      <c r="Q3452" t="s">
        <v>248</v>
      </c>
      <c r="S3452" t="s">
        <v>249</v>
      </c>
      <c r="T3452" t="s">
        <v>3651</v>
      </c>
      <c r="U3452" t="s">
        <v>227</v>
      </c>
      <c r="V3452" t="s">
        <v>8348</v>
      </c>
      <c r="X3452" t="s">
        <v>349</v>
      </c>
      <c r="Z3452" t="s">
        <v>229</v>
      </c>
      <c r="AG3452" t="s">
        <v>253</v>
      </c>
    </row>
    <row r="3453" spans="1:33">
      <c r="A3453" t="s">
        <v>8351</v>
      </c>
      <c r="B3453">
        <v>94462530</v>
      </c>
      <c r="C3453" t="s">
        <v>8349</v>
      </c>
      <c r="D3453" t="s">
        <v>8350</v>
      </c>
      <c r="E3453" t="s">
        <v>262</v>
      </c>
      <c r="F3453">
        <v>23</v>
      </c>
      <c r="G3453" t="s">
        <v>227</v>
      </c>
      <c r="H3453">
        <v>30204</v>
      </c>
      <c r="I3453" t="s">
        <v>8309</v>
      </c>
      <c r="J3453" t="s">
        <v>8310</v>
      </c>
      <c r="K3453" t="s">
        <v>8309</v>
      </c>
      <c r="L3453">
        <v>19861229</v>
      </c>
      <c r="M3453" t="s">
        <v>8351</v>
      </c>
      <c r="N3453">
        <v>230426</v>
      </c>
      <c r="O3453" t="s">
        <v>247</v>
      </c>
      <c r="Q3453" t="s">
        <v>248</v>
      </c>
      <c r="S3453" t="s">
        <v>249</v>
      </c>
      <c r="T3453" t="s">
        <v>8352</v>
      </c>
      <c r="U3453" t="s">
        <v>227</v>
      </c>
      <c r="V3453" t="s">
        <v>8353</v>
      </c>
      <c r="X3453" t="s">
        <v>267</v>
      </c>
      <c r="Z3453" t="s">
        <v>229</v>
      </c>
      <c r="AG3453" t="s">
        <v>253</v>
      </c>
    </row>
    <row r="3454" spans="1:33">
      <c r="A3454" t="s">
        <v>8356</v>
      </c>
      <c r="B3454">
        <v>84908332</v>
      </c>
      <c r="C3454" t="s">
        <v>8354</v>
      </c>
      <c r="D3454" t="s">
        <v>8355</v>
      </c>
      <c r="E3454" t="s">
        <v>262</v>
      </c>
      <c r="F3454">
        <v>23</v>
      </c>
      <c r="G3454" t="s">
        <v>227</v>
      </c>
      <c r="H3454">
        <v>30204</v>
      </c>
      <c r="I3454" t="s">
        <v>8309</v>
      </c>
      <c r="J3454" t="s">
        <v>8310</v>
      </c>
      <c r="K3454" t="s">
        <v>8309</v>
      </c>
      <c r="L3454">
        <v>19870301</v>
      </c>
      <c r="M3454" t="s">
        <v>8356</v>
      </c>
      <c r="N3454">
        <v>230426</v>
      </c>
      <c r="O3454" t="s">
        <v>247</v>
      </c>
      <c r="Q3454" t="s">
        <v>248</v>
      </c>
      <c r="S3454" t="s">
        <v>249</v>
      </c>
      <c r="T3454" t="s">
        <v>7520</v>
      </c>
      <c r="U3454" t="s">
        <v>227</v>
      </c>
      <c r="V3454" t="s">
        <v>8357</v>
      </c>
      <c r="X3454" t="s">
        <v>267</v>
      </c>
      <c r="Z3454" t="s">
        <v>229</v>
      </c>
      <c r="AG3454" t="s">
        <v>253</v>
      </c>
    </row>
    <row r="3455" spans="1:33">
      <c r="A3455" t="s">
        <v>8362</v>
      </c>
      <c r="B3455">
        <v>85657738</v>
      </c>
      <c r="C3455" t="s">
        <v>8358</v>
      </c>
      <c r="D3455" t="s">
        <v>8359</v>
      </c>
      <c r="E3455" t="s">
        <v>242</v>
      </c>
      <c r="F3455">
        <v>23</v>
      </c>
      <c r="G3455" t="s">
        <v>227</v>
      </c>
      <c r="H3455">
        <v>30356</v>
      </c>
      <c r="I3455" t="s">
        <v>8360</v>
      </c>
      <c r="J3455" t="s">
        <v>8361</v>
      </c>
      <c r="K3455" t="s">
        <v>8360</v>
      </c>
      <c r="L3455">
        <v>19750916</v>
      </c>
      <c r="M3455" t="s">
        <v>8362</v>
      </c>
      <c r="N3455">
        <v>230436</v>
      </c>
      <c r="Q3455" t="s">
        <v>248</v>
      </c>
      <c r="S3455" t="s">
        <v>249</v>
      </c>
      <c r="T3455" t="s">
        <v>3779</v>
      </c>
      <c r="U3455" t="s">
        <v>227</v>
      </c>
      <c r="V3455" t="s">
        <v>8363</v>
      </c>
      <c r="W3455" t="s">
        <v>8364</v>
      </c>
      <c r="X3455" t="s">
        <v>228</v>
      </c>
      <c r="Z3455" t="s">
        <v>229</v>
      </c>
      <c r="AG3455" t="s">
        <v>253</v>
      </c>
    </row>
    <row r="3456" spans="1:33">
      <c r="A3456" t="s">
        <v>8367</v>
      </c>
      <c r="B3456">
        <v>85657233</v>
      </c>
      <c r="C3456" t="s">
        <v>8365</v>
      </c>
      <c r="D3456" t="s">
        <v>8366</v>
      </c>
      <c r="E3456" t="s">
        <v>242</v>
      </c>
      <c r="F3456">
        <v>23</v>
      </c>
      <c r="G3456" t="s">
        <v>227</v>
      </c>
      <c r="H3456">
        <v>30356</v>
      </c>
      <c r="I3456" t="s">
        <v>8360</v>
      </c>
      <c r="J3456" t="s">
        <v>8361</v>
      </c>
      <c r="K3456" t="s">
        <v>8360</v>
      </c>
      <c r="L3456">
        <v>19750517</v>
      </c>
      <c r="M3456" t="s">
        <v>8367</v>
      </c>
      <c r="N3456">
        <v>230436</v>
      </c>
      <c r="Q3456" t="s">
        <v>248</v>
      </c>
      <c r="S3456" t="s">
        <v>249</v>
      </c>
      <c r="T3456" t="s">
        <v>8368</v>
      </c>
      <c r="U3456" t="s">
        <v>2147</v>
      </c>
      <c r="V3456" t="s">
        <v>8369</v>
      </c>
      <c r="W3456" t="s">
        <v>8370</v>
      </c>
      <c r="X3456" t="s">
        <v>228</v>
      </c>
      <c r="Z3456" t="s">
        <v>229</v>
      </c>
      <c r="AG3456" t="s">
        <v>253</v>
      </c>
    </row>
    <row r="3457" spans="1:33">
      <c r="A3457" t="s">
        <v>8373</v>
      </c>
      <c r="B3457">
        <v>85656434</v>
      </c>
      <c r="C3457" t="s">
        <v>8371</v>
      </c>
      <c r="D3457" t="s">
        <v>8372</v>
      </c>
      <c r="E3457" t="s">
        <v>242</v>
      </c>
      <c r="F3457">
        <v>23</v>
      </c>
      <c r="G3457" t="s">
        <v>227</v>
      </c>
      <c r="H3457">
        <v>30356</v>
      </c>
      <c r="I3457" t="s">
        <v>8360</v>
      </c>
      <c r="J3457" t="s">
        <v>8361</v>
      </c>
      <c r="K3457" t="s">
        <v>8360</v>
      </c>
      <c r="L3457">
        <v>19831008</v>
      </c>
      <c r="M3457" t="s">
        <v>8373</v>
      </c>
      <c r="N3457">
        <v>230436</v>
      </c>
      <c r="Q3457" t="s">
        <v>248</v>
      </c>
      <c r="S3457" t="s">
        <v>249</v>
      </c>
      <c r="T3457" t="s">
        <v>8374</v>
      </c>
      <c r="U3457" t="s">
        <v>1008</v>
      </c>
      <c r="V3457" t="s">
        <v>8375</v>
      </c>
      <c r="W3457" t="s">
        <v>8376</v>
      </c>
      <c r="X3457" t="s">
        <v>228</v>
      </c>
      <c r="Z3457" t="s">
        <v>229</v>
      </c>
      <c r="AG3457" t="s">
        <v>253</v>
      </c>
    </row>
    <row r="3458" spans="1:33">
      <c r="A3458" t="s">
        <v>8379</v>
      </c>
      <c r="B3458">
        <v>85656838</v>
      </c>
      <c r="C3458" t="s">
        <v>8377</v>
      </c>
      <c r="D3458" t="s">
        <v>8378</v>
      </c>
      <c r="E3458" t="s">
        <v>262</v>
      </c>
      <c r="F3458">
        <v>23</v>
      </c>
      <c r="G3458" t="s">
        <v>227</v>
      </c>
      <c r="H3458">
        <v>30356</v>
      </c>
      <c r="I3458" t="s">
        <v>8360</v>
      </c>
      <c r="J3458" t="s">
        <v>8361</v>
      </c>
      <c r="K3458" t="s">
        <v>8360</v>
      </c>
      <c r="L3458">
        <v>19841220</v>
      </c>
      <c r="M3458" t="s">
        <v>8379</v>
      </c>
      <c r="N3458">
        <v>230436</v>
      </c>
      <c r="Q3458" t="s">
        <v>248</v>
      </c>
      <c r="S3458" t="s">
        <v>249</v>
      </c>
      <c r="T3458" t="s">
        <v>8380</v>
      </c>
      <c r="U3458" t="s">
        <v>227</v>
      </c>
      <c r="V3458" t="s">
        <v>8381</v>
      </c>
      <c r="W3458" t="s">
        <v>8382</v>
      </c>
      <c r="X3458" t="s">
        <v>228</v>
      </c>
      <c r="Z3458" t="s">
        <v>229</v>
      </c>
      <c r="AG3458" t="s">
        <v>253</v>
      </c>
    </row>
    <row r="3459" spans="1:33">
      <c r="A3459" t="s">
        <v>8385</v>
      </c>
      <c r="B3459">
        <v>85657435</v>
      </c>
      <c r="C3459" t="s">
        <v>8383</v>
      </c>
      <c r="D3459" t="s">
        <v>8384</v>
      </c>
      <c r="E3459" t="s">
        <v>242</v>
      </c>
      <c r="F3459">
        <v>23</v>
      </c>
      <c r="G3459" t="s">
        <v>227</v>
      </c>
      <c r="H3459">
        <v>30356</v>
      </c>
      <c r="I3459" t="s">
        <v>8360</v>
      </c>
      <c r="J3459" t="s">
        <v>8361</v>
      </c>
      <c r="K3459" t="s">
        <v>8360</v>
      </c>
      <c r="L3459">
        <v>19830112</v>
      </c>
      <c r="M3459" t="s">
        <v>8385</v>
      </c>
      <c r="N3459">
        <v>230436</v>
      </c>
      <c r="Q3459" t="s">
        <v>248</v>
      </c>
      <c r="S3459" t="s">
        <v>249</v>
      </c>
      <c r="T3459" t="s">
        <v>8386</v>
      </c>
      <c r="U3459" t="s">
        <v>227</v>
      </c>
      <c r="V3459" t="s">
        <v>8387</v>
      </c>
      <c r="X3459" t="s">
        <v>228</v>
      </c>
      <c r="Z3459" t="s">
        <v>229</v>
      </c>
      <c r="AG3459" t="s">
        <v>253</v>
      </c>
    </row>
    <row r="3460" spans="1:33">
      <c r="A3460" t="s">
        <v>8390</v>
      </c>
      <c r="B3460">
        <v>85655837</v>
      </c>
      <c r="C3460" t="s">
        <v>8388</v>
      </c>
      <c r="D3460" t="s">
        <v>8389</v>
      </c>
      <c r="E3460" t="s">
        <v>242</v>
      </c>
      <c r="F3460">
        <v>23</v>
      </c>
      <c r="G3460" t="s">
        <v>227</v>
      </c>
      <c r="H3460">
        <v>30356</v>
      </c>
      <c r="I3460" t="s">
        <v>8360</v>
      </c>
      <c r="J3460" t="s">
        <v>8361</v>
      </c>
      <c r="K3460" t="s">
        <v>8360</v>
      </c>
      <c r="L3460">
        <v>19830204</v>
      </c>
      <c r="M3460" t="s">
        <v>8390</v>
      </c>
      <c r="N3460">
        <v>230436</v>
      </c>
      <c r="Q3460" t="s">
        <v>248</v>
      </c>
      <c r="S3460" t="s">
        <v>249</v>
      </c>
      <c r="T3460" t="s">
        <v>6964</v>
      </c>
      <c r="U3460" t="s">
        <v>227</v>
      </c>
      <c r="V3460" t="s">
        <v>8391</v>
      </c>
      <c r="X3460" t="s">
        <v>228</v>
      </c>
      <c r="Z3460" t="s">
        <v>229</v>
      </c>
      <c r="AG3460" t="s">
        <v>253</v>
      </c>
    </row>
    <row r="3461" spans="1:33">
      <c r="A3461" t="s">
        <v>8394</v>
      </c>
      <c r="B3461">
        <v>85657031</v>
      </c>
      <c r="C3461" t="s">
        <v>8392</v>
      </c>
      <c r="D3461" t="s">
        <v>8393</v>
      </c>
      <c r="E3461" t="s">
        <v>242</v>
      </c>
      <c r="F3461">
        <v>23</v>
      </c>
      <c r="G3461" t="s">
        <v>227</v>
      </c>
      <c r="H3461">
        <v>30356</v>
      </c>
      <c r="I3461" t="s">
        <v>8360</v>
      </c>
      <c r="J3461" t="s">
        <v>8361</v>
      </c>
      <c r="K3461" t="s">
        <v>8360</v>
      </c>
      <c r="L3461">
        <v>19900416</v>
      </c>
      <c r="M3461" t="s">
        <v>8394</v>
      </c>
      <c r="N3461">
        <v>230436</v>
      </c>
      <c r="Q3461" t="s">
        <v>248</v>
      </c>
      <c r="S3461" t="s">
        <v>249</v>
      </c>
      <c r="T3461" t="s">
        <v>8395</v>
      </c>
      <c r="U3461" t="s">
        <v>227</v>
      </c>
      <c r="V3461" t="s">
        <v>8396</v>
      </c>
      <c r="W3461" t="s">
        <v>8397</v>
      </c>
      <c r="X3461" t="s">
        <v>228</v>
      </c>
      <c r="Z3461" t="s">
        <v>229</v>
      </c>
      <c r="AG3461" t="s">
        <v>253</v>
      </c>
    </row>
    <row r="3462" spans="1:33">
      <c r="B3462">
        <v>85656636</v>
      </c>
      <c r="C3462" t="s">
        <v>8398</v>
      </c>
      <c r="D3462" t="s">
        <v>8399</v>
      </c>
      <c r="E3462" t="s">
        <v>262</v>
      </c>
      <c r="F3462">
        <v>23</v>
      </c>
      <c r="G3462" t="s">
        <v>227</v>
      </c>
      <c r="H3462">
        <v>30356</v>
      </c>
      <c r="I3462" t="s">
        <v>8360</v>
      </c>
      <c r="J3462" t="s">
        <v>8361</v>
      </c>
      <c r="K3462" t="s">
        <v>8360</v>
      </c>
      <c r="L3462">
        <v>19680730</v>
      </c>
      <c r="N3462">
        <v>230436</v>
      </c>
      <c r="Q3462" t="s">
        <v>248</v>
      </c>
      <c r="S3462" t="s">
        <v>249</v>
      </c>
      <c r="T3462" t="s">
        <v>630</v>
      </c>
      <c r="U3462" t="s">
        <v>227</v>
      </c>
      <c r="V3462" t="s">
        <v>8400</v>
      </c>
      <c r="X3462" t="s">
        <v>228</v>
      </c>
      <c r="Z3462" t="s">
        <v>229</v>
      </c>
      <c r="AG3462" t="s">
        <v>253</v>
      </c>
    </row>
  </sheetData>
  <sortState ref="A2:AJ3462">
    <sortCondition ref="S2:S3462"/>
  </sortState>
  <phoneticPr fontId="38"/>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6" tint="0.59999389629810485"/>
  </sheetPr>
  <dimension ref="A1:M223"/>
  <sheetViews>
    <sheetView workbookViewId="0">
      <selection activeCell="D18" sqref="D18"/>
    </sheetView>
  </sheetViews>
  <sheetFormatPr defaultColWidth="9" defaultRowHeight="13.5"/>
  <cols>
    <col min="1" max="1" width="5.875" style="2" customWidth="1"/>
    <col min="2" max="2" width="19.5" style="2" customWidth="1"/>
    <col min="3" max="3" width="5.875" style="2" customWidth="1"/>
    <col min="4" max="4" width="19.5" style="2" customWidth="1"/>
    <col min="5" max="5" width="5.875" style="2" customWidth="1"/>
    <col min="6" max="6" width="19.5" style="2" customWidth="1"/>
    <col min="7" max="7" width="5.875" style="2" customWidth="1"/>
    <col min="8" max="8" width="19.5" style="2" customWidth="1"/>
    <col min="9" max="9" width="4.5" style="2" customWidth="1"/>
    <col min="10" max="10" width="16.25" style="2" customWidth="1"/>
    <col min="11" max="12" width="9" style="2" customWidth="1"/>
    <col min="13" max="13" width="25.5" style="2" customWidth="1"/>
    <col min="14" max="14" width="11.625" style="2" customWidth="1"/>
    <col min="15" max="21" width="9" style="2" customWidth="1"/>
    <col min="22" max="16384" width="9" style="2"/>
  </cols>
  <sheetData>
    <row r="1" spans="1:13" ht="17.25">
      <c r="B1" s="7" t="s">
        <v>232</v>
      </c>
      <c r="D1" s="231"/>
    </row>
    <row r="2" spans="1:13" ht="14.25" thickBot="1"/>
    <row r="3" spans="1:13" ht="28.9" customHeight="1">
      <c r="A3" s="2">
        <v>1</v>
      </c>
      <c r="B3" s="330" t="s">
        <v>166</v>
      </c>
      <c r="C3" s="331"/>
      <c r="D3" s="342"/>
      <c r="E3" s="343"/>
      <c r="F3" s="344"/>
      <c r="G3" s="255" t="s">
        <v>19685</v>
      </c>
      <c r="H3" s="341" t="s">
        <v>19686</v>
      </c>
      <c r="I3" s="341"/>
      <c r="J3" s="341"/>
      <c r="K3" s="341"/>
      <c r="L3" s="341"/>
    </row>
    <row r="4" spans="1:13" ht="28.9" customHeight="1">
      <c r="A4" s="2">
        <v>2</v>
      </c>
      <c r="B4" s="330" t="s">
        <v>168</v>
      </c>
      <c r="C4" s="331"/>
      <c r="D4" s="345"/>
      <c r="E4" s="346"/>
      <c r="F4" s="347"/>
      <c r="G4" s="251" t="s">
        <v>19685</v>
      </c>
      <c r="H4" s="348" t="s">
        <v>19697</v>
      </c>
      <c r="I4" s="348"/>
      <c r="J4" s="348"/>
      <c r="K4" s="348"/>
      <c r="L4" s="348"/>
    </row>
    <row r="5" spans="1:13" ht="28.9" customHeight="1" thickBot="1">
      <c r="A5" s="2">
        <v>3</v>
      </c>
      <c r="B5" s="330" t="s">
        <v>169</v>
      </c>
      <c r="C5" s="331"/>
      <c r="D5" s="338"/>
      <c r="E5" s="339"/>
      <c r="F5" s="340"/>
      <c r="G5" s="251" t="s">
        <v>19685</v>
      </c>
      <c r="H5" s="348"/>
      <c r="I5" s="348"/>
      <c r="J5" s="348"/>
      <c r="K5" s="348"/>
      <c r="L5" s="348"/>
    </row>
    <row r="6" spans="1:13" ht="28.9" customHeight="1">
      <c r="A6" s="2">
        <v>4</v>
      </c>
      <c r="B6" s="330" t="s">
        <v>167</v>
      </c>
      <c r="C6" s="331"/>
      <c r="D6" s="335"/>
      <c r="E6" s="336"/>
      <c r="F6" s="337"/>
      <c r="G6" s="251" t="s">
        <v>19685</v>
      </c>
      <c r="H6" s="348"/>
      <c r="I6" s="348"/>
      <c r="J6" s="348"/>
      <c r="K6" s="348"/>
      <c r="L6" s="348"/>
    </row>
    <row r="7" spans="1:13" ht="28.9" customHeight="1">
      <c r="B7" s="330" t="s">
        <v>165</v>
      </c>
      <c r="C7" s="331"/>
      <c r="D7" s="332"/>
      <c r="E7" s="333"/>
      <c r="F7" s="334"/>
      <c r="G7" s="4" t="s">
        <v>10095</v>
      </c>
    </row>
    <row r="8" spans="1:13" ht="28.9" customHeight="1" thickBot="1">
      <c r="B8" s="330" t="s">
        <v>37</v>
      </c>
      <c r="C8" s="331"/>
      <c r="D8" s="327"/>
      <c r="E8" s="328"/>
      <c r="F8" s="329"/>
      <c r="G8" s="4" t="s">
        <v>10096</v>
      </c>
      <c r="I8" s="3"/>
    </row>
    <row r="9" spans="1:13" ht="30" customHeight="1" thickBot="1">
      <c r="A9" s="153"/>
      <c r="B9" s="325" t="s">
        <v>19700</v>
      </c>
      <c r="C9" s="326"/>
      <c r="D9" s="171">
        <v>0</v>
      </c>
      <c r="E9" s="172" t="s">
        <v>178</v>
      </c>
      <c r="F9" s="173" t="s">
        <v>19701</v>
      </c>
      <c r="G9" s="153"/>
      <c r="H9" s="173"/>
      <c r="M9"/>
    </row>
    <row r="10" spans="1:13">
      <c r="A10" s="153"/>
      <c r="B10" s="153"/>
      <c r="C10" s="153"/>
      <c r="D10" s="153"/>
      <c r="E10" s="153"/>
      <c r="F10" s="153"/>
      <c r="G10" s="153"/>
      <c r="H10" s="153"/>
      <c r="I10" s="153"/>
      <c r="J10" s="153"/>
      <c r="M10"/>
    </row>
    <row r="11" spans="1:13">
      <c r="A11" s="153"/>
      <c r="B11" s="153"/>
      <c r="C11" s="153"/>
      <c r="D11" s="153"/>
      <c r="E11" s="153"/>
      <c r="F11" s="153"/>
      <c r="G11" s="153"/>
      <c r="H11" s="153"/>
      <c r="I11" s="153"/>
      <c r="J11" s="153"/>
      <c r="M11"/>
    </row>
    <row r="12" spans="1:13">
      <c r="A12" s="153"/>
      <c r="B12" s="153"/>
      <c r="C12" s="153"/>
      <c r="D12" s="153"/>
      <c r="E12" s="153"/>
      <c r="F12" s="153"/>
      <c r="G12" s="153"/>
      <c r="H12" s="153"/>
      <c r="I12" s="153"/>
      <c r="J12" s="153"/>
      <c r="M12"/>
    </row>
    <row r="13" spans="1:13">
      <c r="A13" s="153"/>
      <c r="B13" s="153"/>
      <c r="C13" s="153"/>
      <c r="D13" s="153"/>
      <c r="E13" s="153"/>
      <c r="F13" s="153"/>
      <c r="G13" s="153"/>
      <c r="H13" s="153"/>
      <c r="I13" s="153"/>
      <c r="J13" s="153"/>
      <c r="M13"/>
    </row>
    <row r="14" spans="1:13">
      <c r="A14" s="153"/>
      <c r="B14" s="153"/>
      <c r="C14" s="153"/>
      <c r="D14" s="153"/>
      <c r="E14" s="153"/>
      <c r="F14" s="153"/>
      <c r="G14" s="153"/>
      <c r="H14" s="153"/>
      <c r="I14" s="153"/>
      <c r="J14" s="153"/>
      <c r="M14"/>
    </row>
    <row r="15" spans="1:13">
      <c r="A15" s="153"/>
      <c r="B15" s="153"/>
      <c r="C15" s="153"/>
      <c r="D15" s="153"/>
      <c r="E15" s="153"/>
      <c r="F15" s="153"/>
      <c r="G15" s="153"/>
      <c r="H15" s="153"/>
      <c r="I15" s="153"/>
      <c r="J15" s="153"/>
      <c r="M15"/>
    </row>
    <row r="16" spans="1:13">
      <c r="A16" s="153"/>
      <c r="B16" s="153"/>
      <c r="C16" s="153"/>
      <c r="D16" s="153"/>
      <c r="E16" s="153"/>
      <c r="F16" s="153"/>
      <c r="G16" s="153"/>
      <c r="H16" s="153"/>
      <c r="I16" s="153"/>
      <c r="J16" s="153"/>
      <c r="M16"/>
    </row>
    <row r="17" spans="1:13">
      <c r="A17" s="153"/>
      <c r="B17" s="153"/>
      <c r="C17" s="153"/>
      <c r="D17" s="153"/>
      <c r="E17" s="153"/>
      <c r="F17" s="153"/>
      <c r="G17" s="153"/>
      <c r="H17" s="153"/>
      <c r="I17" s="153"/>
      <c r="J17" s="153"/>
      <c r="M17"/>
    </row>
    <row r="18" spans="1:13">
      <c r="A18" s="153"/>
      <c r="B18" s="153"/>
      <c r="C18" s="153"/>
      <c r="D18" s="153"/>
      <c r="E18" s="153"/>
      <c r="F18" s="153"/>
      <c r="G18" s="153"/>
      <c r="H18" s="153"/>
      <c r="I18" s="153"/>
      <c r="J18" s="153"/>
      <c r="M18"/>
    </row>
    <row r="19" spans="1:13">
      <c r="A19" s="153"/>
      <c r="B19" s="153"/>
      <c r="C19" s="153"/>
      <c r="D19" s="153"/>
      <c r="E19" s="153"/>
      <c r="F19" s="153"/>
      <c r="G19" s="153"/>
      <c r="H19" s="153"/>
      <c r="I19" s="153"/>
      <c r="J19" s="153"/>
      <c r="M19"/>
    </row>
    <row r="20" spans="1:13">
      <c r="A20" s="153"/>
      <c r="B20" s="153"/>
      <c r="C20" s="153"/>
      <c r="D20" s="153"/>
      <c r="E20" s="153"/>
      <c r="F20" s="153"/>
      <c r="G20" s="153"/>
      <c r="H20" s="153"/>
      <c r="I20" s="153"/>
      <c r="J20" s="153"/>
      <c r="M20"/>
    </row>
    <row r="21" spans="1:13">
      <c r="A21" s="153"/>
      <c r="B21" s="153"/>
      <c r="C21" s="153"/>
      <c r="D21" s="153"/>
      <c r="E21" s="153"/>
      <c r="F21" s="153"/>
      <c r="G21" s="153"/>
      <c r="H21" s="153"/>
      <c r="I21" s="153"/>
      <c r="J21" s="153"/>
      <c r="M21"/>
    </row>
    <row r="22" spans="1:13">
      <c r="A22" s="153"/>
      <c r="B22" s="153"/>
      <c r="C22" s="153"/>
      <c r="D22" s="153"/>
      <c r="E22" s="153"/>
      <c r="F22" s="153"/>
      <c r="G22" s="153"/>
      <c r="H22" s="153"/>
      <c r="I22" s="153"/>
      <c r="J22" s="153"/>
      <c r="M22"/>
    </row>
    <row r="23" spans="1:13">
      <c r="A23" s="153"/>
      <c r="B23" s="153"/>
      <c r="C23" s="153"/>
      <c r="D23" s="153"/>
      <c r="E23" s="153"/>
      <c r="F23" s="153"/>
      <c r="G23" s="153"/>
      <c r="H23" s="153"/>
      <c r="I23" s="153"/>
      <c r="J23" s="153"/>
      <c r="M23"/>
    </row>
    <row r="24" spans="1:13">
      <c r="A24" s="153"/>
      <c r="B24" s="153"/>
      <c r="C24" s="153"/>
      <c r="D24" s="153"/>
      <c r="E24" s="153"/>
      <c r="F24" s="153"/>
      <c r="G24" s="153"/>
      <c r="H24" s="153"/>
      <c r="I24" s="153"/>
      <c r="J24" s="153"/>
      <c r="M24"/>
    </row>
    <row r="25" spans="1:13">
      <c r="A25" s="153"/>
      <c r="B25" s="153"/>
      <c r="C25" s="153"/>
      <c r="D25" s="153"/>
      <c r="E25" s="153"/>
      <c r="F25" s="153"/>
      <c r="G25" s="153"/>
      <c r="H25" s="153"/>
      <c r="I25" s="153"/>
      <c r="J25" s="153"/>
      <c r="M25"/>
    </row>
    <row r="26" spans="1:13">
      <c r="A26" s="153"/>
      <c r="B26" s="153"/>
      <c r="C26" s="153"/>
      <c r="D26" s="153"/>
      <c r="E26" s="153"/>
      <c r="F26" s="153"/>
      <c r="G26" s="153"/>
      <c r="H26" s="153"/>
      <c r="I26" s="153"/>
      <c r="J26" s="153"/>
      <c r="M26"/>
    </row>
    <row r="27" spans="1:13">
      <c r="A27" s="153"/>
      <c r="B27" s="153"/>
      <c r="C27" s="153"/>
      <c r="D27" s="153"/>
      <c r="E27" s="153"/>
      <c r="F27" s="153"/>
      <c r="G27" s="153"/>
      <c r="H27" s="153"/>
      <c r="I27" s="153"/>
      <c r="J27" s="153"/>
      <c r="M27"/>
    </row>
    <row r="28" spans="1:13">
      <c r="A28" s="153"/>
      <c r="B28" s="153"/>
      <c r="C28" s="153"/>
      <c r="D28" s="153"/>
      <c r="E28" s="153"/>
      <c r="F28" s="153"/>
      <c r="G28" s="153"/>
      <c r="H28" s="153"/>
      <c r="I28" s="153"/>
      <c r="J28" s="153"/>
      <c r="M28"/>
    </row>
    <row r="29" spans="1:13">
      <c r="A29" s="153"/>
      <c r="B29" s="153"/>
      <c r="C29" s="153"/>
      <c r="D29" s="153"/>
      <c r="E29" s="153"/>
      <c r="F29" s="153"/>
      <c r="G29" s="153"/>
      <c r="H29" s="153"/>
      <c r="I29" s="153"/>
      <c r="J29" s="153"/>
      <c r="M29"/>
    </row>
    <row r="30" spans="1:13">
      <c r="A30" s="153"/>
      <c r="B30" s="153"/>
      <c r="C30" s="153"/>
      <c r="D30" s="153"/>
      <c r="E30" s="153"/>
      <c r="F30" s="153"/>
      <c r="G30" s="153"/>
      <c r="H30" s="153"/>
      <c r="I30" s="153"/>
      <c r="J30" s="153"/>
      <c r="M30"/>
    </row>
    <row r="31" spans="1:13">
      <c r="A31" s="153"/>
      <c r="B31" s="153"/>
      <c r="C31" s="153"/>
      <c r="D31" s="153"/>
      <c r="E31" s="153"/>
      <c r="F31" s="153"/>
      <c r="G31" s="153"/>
      <c r="H31" s="153"/>
      <c r="I31" s="153"/>
      <c r="J31" s="153"/>
      <c r="M31"/>
    </row>
    <row r="32" spans="1:13">
      <c r="A32" s="153"/>
      <c r="B32" s="153"/>
      <c r="C32" s="153"/>
      <c r="D32" s="153"/>
      <c r="E32" s="153"/>
      <c r="F32" s="153"/>
      <c r="G32" s="153"/>
      <c r="H32" s="153"/>
      <c r="M32"/>
    </row>
    <row r="33" spans="1:13">
      <c r="A33" s="153"/>
      <c r="B33" s="153"/>
      <c r="C33" s="153"/>
      <c r="D33" s="153"/>
      <c r="E33" s="153"/>
      <c r="F33" s="153"/>
      <c r="G33" s="153"/>
      <c r="H33" s="153"/>
      <c r="M33"/>
    </row>
    <row r="34" spans="1:13">
      <c r="A34" s="153"/>
      <c r="B34" s="153"/>
      <c r="C34" s="153"/>
      <c r="D34" s="153"/>
      <c r="E34" s="153"/>
      <c r="F34" s="153"/>
      <c r="G34" s="153"/>
      <c r="H34" s="153"/>
      <c r="M34"/>
    </row>
    <row r="35" spans="1:13">
      <c r="A35" s="153"/>
      <c r="B35" s="153"/>
      <c r="C35" s="153"/>
      <c r="D35" s="153"/>
      <c r="E35" s="153"/>
      <c r="F35" s="153"/>
      <c r="G35" s="153"/>
      <c r="H35" s="153"/>
      <c r="M35"/>
    </row>
    <row r="36" spans="1:13">
      <c r="A36" s="153"/>
      <c r="B36" s="153"/>
      <c r="C36" s="153"/>
      <c r="D36" s="153"/>
      <c r="E36" s="153"/>
      <c r="F36" s="153"/>
      <c r="G36" s="153"/>
      <c r="H36" s="153"/>
      <c r="M36"/>
    </row>
    <row r="37" spans="1:13">
      <c r="A37" s="153"/>
      <c r="B37" s="153"/>
      <c r="C37" s="153"/>
      <c r="D37" s="153"/>
      <c r="E37" s="153"/>
      <c r="F37" s="153"/>
      <c r="G37" s="153"/>
      <c r="H37" s="153"/>
      <c r="M37"/>
    </row>
    <row r="38" spans="1:13">
      <c r="A38" s="153"/>
      <c r="B38" s="153"/>
      <c r="C38" s="153"/>
      <c r="D38" s="153"/>
      <c r="E38" s="153"/>
      <c r="F38" s="153"/>
      <c r="G38" s="153"/>
      <c r="H38" s="153"/>
      <c r="M38"/>
    </row>
    <row r="39" spans="1:13">
      <c r="A39" s="153"/>
      <c r="B39" s="153"/>
      <c r="C39" s="153"/>
      <c r="D39" s="153"/>
      <c r="E39" s="153"/>
      <c r="F39" s="153"/>
      <c r="G39" s="153"/>
      <c r="H39" s="153"/>
      <c r="M39"/>
    </row>
    <row r="40" spans="1:13">
      <c r="A40" s="153"/>
      <c r="B40" s="153"/>
      <c r="C40" s="153"/>
      <c r="D40" s="153"/>
      <c r="E40" s="153"/>
      <c r="F40" s="153"/>
      <c r="G40" s="153"/>
      <c r="H40" s="153"/>
      <c r="M40"/>
    </row>
    <row r="41" spans="1:13">
      <c r="A41" s="153"/>
      <c r="B41" s="153"/>
      <c r="C41" s="153"/>
      <c r="D41" s="153"/>
      <c r="E41" s="153"/>
      <c r="F41" s="153"/>
      <c r="G41" s="153"/>
      <c r="H41" s="153"/>
      <c r="M41"/>
    </row>
    <row r="42" spans="1:13">
      <c r="A42" s="153"/>
      <c r="B42" s="153"/>
      <c r="C42" s="153"/>
      <c r="D42" s="153"/>
      <c r="E42" s="153"/>
      <c r="F42" s="153"/>
      <c r="G42" s="153"/>
      <c r="H42" s="153"/>
      <c r="M42"/>
    </row>
    <row r="43" spans="1:13">
      <c r="A43" s="153"/>
      <c r="B43" s="153"/>
      <c r="C43" s="153"/>
      <c r="D43" s="153"/>
      <c r="E43" s="153"/>
      <c r="F43" s="153"/>
      <c r="G43" s="153"/>
      <c r="H43" s="153"/>
      <c r="M43"/>
    </row>
    <row r="44" spans="1:13">
      <c r="A44" s="153"/>
      <c r="B44" s="153"/>
      <c r="C44" s="153"/>
      <c r="D44" s="153"/>
      <c r="E44" s="153"/>
      <c r="F44" s="153"/>
      <c r="G44" s="153"/>
      <c r="H44" s="153"/>
      <c r="M44"/>
    </row>
    <row r="45" spans="1:13">
      <c r="A45" s="153"/>
      <c r="B45" s="153"/>
      <c r="C45" s="153"/>
      <c r="D45" s="153"/>
      <c r="E45" s="153"/>
      <c r="F45" s="153"/>
      <c r="G45" s="153"/>
      <c r="H45" s="153"/>
      <c r="M45"/>
    </row>
    <row r="46" spans="1:13">
      <c r="A46" s="153"/>
      <c r="B46" s="153"/>
      <c r="C46" s="153"/>
      <c r="D46" s="153"/>
      <c r="E46" s="153"/>
      <c r="F46" s="153"/>
      <c r="G46" s="153"/>
      <c r="H46" s="153"/>
      <c r="M46"/>
    </row>
    <row r="47" spans="1:13">
      <c r="A47" s="153"/>
      <c r="B47" s="153"/>
      <c r="C47" s="153"/>
      <c r="D47" s="153"/>
      <c r="E47" s="153"/>
      <c r="F47" s="153"/>
      <c r="G47" s="153"/>
      <c r="H47" s="153"/>
      <c r="M47"/>
    </row>
    <row r="48" spans="1:13">
      <c r="A48" s="153"/>
      <c r="B48" s="153"/>
      <c r="C48" s="153"/>
      <c r="D48" s="153"/>
      <c r="E48" s="153"/>
      <c r="F48" s="153"/>
      <c r="G48" s="153"/>
      <c r="H48" s="153"/>
      <c r="M48"/>
    </row>
    <row r="49" spans="1:13">
      <c r="A49" s="153"/>
      <c r="B49" s="153"/>
      <c r="C49" s="153"/>
      <c r="D49" s="153"/>
      <c r="E49" s="153"/>
      <c r="F49" s="153"/>
      <c r="G49" s="153"/>
      <c r="H49" s="153"/>
      <c r="M49"/>
    </row>
    <row r="50" spans="1:13">
      <c r="A50" s="153"/>
      <c r="B50" s="153"/>
      <c r="C50" s="153"/>
      <c r="D50" s="153"/>
      <c r="E50" s="153"/>
      <c r="F50" s="153"/>
      <c r="G50" s="153"/>
      <c r="H50" s="153"/>
      <c r="M50"/>
    </row>
    <row r="51" spans="1:13">
      <c r="A51" s="153"/>
      <c r="B51" s="153"/>
      <c r="C51" s="153"/>
      <c r="D51" s="153"/>
      <c r="E51" s="153"/>
      <c r="F51" s="153"/>
      <c r="G51" s="153"/>
      <c r="H51" s="153"/>
      <c r="M51"/>
    </row>
    <row r="52" spans="1:13">
      <c r="A52" s="153"/>
      <c r="B52" s="153"/>
      <c r="C52" s="153"/>
      <c r="D52" s="153"/>
      <c r="E52" s="153"/>
      <c r="F52" s="153"/>
      <c r="G52" s="153"/>
      <c r="H52" s="153"/>
      <c r="M52"/>
    </row>
    <row r="53" spans="1:13">
      <c r="A53" s="153"/>
      <c r="B53" s="153"/>
      <c r="C53" s="153"/>
      <c r="D53" s="153"/>
      <c r="E53" s="153"/>
      <c r="F53" s="153"/>
      <c r="G53" s="153"/>
      <c r="H53" s="153"/>
      <c r="M53"/>
    </row>
    <row r="54" spans="1:13">
      <c r="A54" s="153"/>
      <c r="B54" s="153"/>
      <c r="C54" s="153"/>
      <c r="D54" s="153"/>
      <c r="E54" s="153"/>
      <c r="F54" s="153"/>
      <c r="G54" s="153"/>
      <c r="H54" s="153"/>
      <c r="M54"/>
    </row>
    <row r="55" spans="1:13">
      <c r="A55" s="153"/>
      <c r="B55" s="153"/>
      <c r="C55" s="153"/>
      <c r="D55" s="153"/>
      <c r="E55" s="153"/>
      <c r="F55" s="153"/>
      <c r="G55" s="153"/>
      <c r="H55" s="153"/>
      <c r="M55"/>
    </row>
    <row r="56" spans="1:13">
      <c r="A56" s="153"/>
      <c r="B56" s="153"/>
      <c r="C56" s="153"/>
      <c r="D56" s="153"/>
      <c r="E56" s="153"/>
      <c r="F56" s="153"/>
      <c r="G56" s="153"/>
      <c r="H56" s="153"/>
      <c r="M56"/>
    </row>
    <row r="57" spans="1:13">
      <c r="A57" s="153"/>
      <c r="B57" s="153"/>
      <c r="C57" s="153"/>
      <c r="D57" s="153"/>
      <c r="E57" s="153"/>
      <c r="F57" s="153"/>
      <c r="G57" s="153"/>
      <c r="H57" s="153"/>
      <c r="M57"/>
    </row>
    <row r="58" spans="1:13">
      <c r="A58" s="153"/>
      <c r="B58" s="153"/>
      <c r="C58" s="153"/>
      <c r="D58" s="153"/>
      <c r="E58" s="153"/>
      <c r="F58" s="153"/>
      <c r="G58" s="153"/>
      <c r="H58" s="153"/>
      <c r="M58"/>
    </row>
    <row r="59" spans="1:13">
      <c r="A59" s="153"/>
      <c r="B59" s="153"/>
      <c r="C59" s="153"/>
      <c r="D59" s="153"/>
      <c r="E59" s="153"/>
      <c r="F59" s="153"/>
      <c r="G59" s="153"/>
      <c r="H59" s="153"/>
    </row>
    <row r="60" spans="1:13">
      <c r="A60" s="153"/>
      <c r="B60" s="153"/>
      <c r="C60" s="153"/>
      <c r="D60" s="153"/>
      <c r="E60" s="153"/>
      <c r="F60" s="153"/>
      <c r="G60" s="153"/>
      <c r="H60" s="153"/>
    </row>
    <row r="61" spans="1:13">
      <c r="A61" s="153"/>
      <c r="B61" s="153"/>
      <c r="C61" s="153"/>
      <c r="D61" s="153"/>
      <c r="E61" s="153"/>
      <c r="F61" s="153"/>
      <c r="G61" s="153"/>
      <c r="H61" s="153"/>
    </row>
    <row r="62" spans="1:13">
      <c r="A62" s="153"/>
      <c r="B62" s="153"/>
      <c r="C62" s="153"/>
      <c r="D62" s="153"/>
      <c r="E62" s="153"/>
      <c r="F62" s="153"/>
      <c r="G62" s="153"/>
      <c r="H62" s="153"/>
    </row>
    <row r="63" spans="1:13">
      <c r="A63" s="153"/>
      <c r="B63" s="153"/>
      <c r="C63" s="153"/>
      <c r="D63" s="153"/>
      <c r="E63" s="153"/>
      <c r="F63" s="153"/>
      <c r="G63" s="153"/>
      <c r="H63" s="153"/>
    </row>
    <row r="64" spans="1:13">
      <c r="A64" s="153"/>
      <c r="B64" s="153"/>
      <c r="C64" s="153"/>
      <c r="D64" s="153"/>
      <c r="E64" s="153"/>
      <c r="F64" s="153"/>
      <c r="G64" s="153"/>
      <c r="H64" s="153"/>
    </row>
    <row r="65" spans="1:8">
      <c r="A65" s="153"/>
      <c r="B65" s="153"/>
      <c r="C65" s="153"/>
      <c r="D65" s="153"/>
      <c r="E65" s="153"/>
      <c r="F65" s="153"/>
      <c r="G65" s="153"/>
      <c r="H65" s="153"/>
    </row>
    <row r="66" spans="1:8">
      <c r="A66" s="153"/>
      <c r="B66" s="153"/>
      <c r="C66" s="153"/>
      <c r="D66" s="153"/>
      <c r="E66" s="153"/>
      <c r="F66" s="153"/>
      <c r="G66" s="153"/>
      <c r="H66" s="153"/>
    </row>
    <row r="67" spans="1:8">
      <c r="A67" s="153"/>
      <c r="B67" s="153"/>
      <c r="C67" s="153"/>
      <c r="D67" s="153"/>
      <c r="E67" s="153"/>
      <c r="F67" s="153"/>
      <c r="G67" s="153"/>
      <c r="H67" s="153"/>
    </row>
    <row r="68" spans="1:8">
      <c r="A68" s="153"/>
      <c r="B68" s="153"/>
      <c r="C68" s="153"/>
      <c r="D68" s="153"/>
      <c r="E68" s="153"/>
      <c r="F68" s="153"/>
      <c r="G68" s="153"/>
      <c r="H68" s="153"/>
    </row>
    <row r="69" spans="1:8">
      <c r="A69" s="153"/>
      <c r="B69" s="153"/>
      <c r="C69" s="153"/>
      <c r="D69" s="153"/>
      <c r="E69" s="153"/>
      <c r="F69" s="153"/>
      <c r="G69" s="153"/>
      <c r="H69" s="153"/>
    </row>
    <row r="70" spans="1:8">
      <c r="A70" s="153"/>
      <c r="B70" s="153"/>
      <c r="C70" s="153"/>
      <c r="D70" s="153"/>
      <c r="E70" s="153"/>
      <c r="F70" s="153"/>
      <c r="G70" s="153"/>
      <c r="H70" s="153"/>
    </row>
    <row r="71" spans="1:8">
      <c r="A71" s="153"/>
      <c r="B71" s="153"/>
      <c r="C71" s="153"/>
      <c r="D71" s="153"/>
      <c r="E71" s="153"/>
      <c r="F71" s="153"/>
      <c r="G71" s="153"/>
      <c r="H71" s="153"/>
    </row>
    <row r="72" spans="1:8">
      <c r="A72" s="153"/>
      <c r="B72" s="153"/>
      <c r="C72" s="153"/>
      <c r="D72" s="153"/>
      <c r="E72" s="153"/>
      <c r="F72" s="153"/>
      <c r="G72" s="153"/>
      <c r="H72" s="153"/>
    </row>
    <row r="73" spans="1:8">
      <c r="A73" s="153"/>
      <c r="B73" s="153"/>
      <c r="C73" s="153"/>
      <c r="D73" s="153"/>
      <c r="E73" s="153"/>
      <c r="F73" s="153"/>
      <c r="G73" s="153"/>
      <c r="H73" s="153"/>
    </row>
    <row r="74" spans="1:8">
      <c r="A74" s="153"/>
      <c r="B74" s="153"/>
      <c r="C74" s="153"/>
      <c r="D74" s="153"/>
      <c r="E74" s="153"/>
      <c r="F74" s="153"/>
      <c r="G74" s="153"/>
      <c r="H74" s="153"/>
    </row>
    <row r="75" spans="1:8">
      <c r="A75" s="153"/>
      <c r="B75" s="153"/>
      <c r="C75" s="153"/>
      <c r="D75" s="153"/>
      <c r="E75" s="153"/>
      <c r="F75" s="153"/>
      <c r="G75" s="153"/>
      <c r="H75" s="153"/>
    </row>
    <row r="76" spans="1:8">
      <c r="A76" s="153"/>
      <c r="B76" s="153"/>
      <c r="C76" s="153"/>
      <c r="D76" s="153"/>
      <c r="E76" s="153"/>
      <c r="F76" s="153"/>
      <c r="G76" s="153"/>
      <c r="H76" s="153"/>
    </row>
    <row r="77" spans="1:8">
      <c r="A77" s="153"/>
      <c r="B77" s="153"/>
      <c r="C77" s="153"/>
      <c r="D77" s="153"/>
      <c r="E77" s="153"/>
      <c r="F77" s="153"/>
      <c r="G77" s="153"/>
      <c r="H77" s="153"/>
    </row>
    <row r="78" spans="1:8">
      <c r="A78" s="153"/>
      <c r="B78" s="153"/>
      <c r="C78" s="153"/>
      <c r="D78" s="153"/>
      <c r="E78" s="153"/>
      <c r="F78" s="153"/>
      <c r="G78" s="153"/>
      <c r="H78" s="153"/>
    </row>
    <row r="79" spans="1:8">
      <c r="A79" s="153"/>
      <c r="B79" s="153"/>
      <c r="C79" s="153"/>
      <c r="D79" s="153"/>
      <c r="E79" s="153"/>
      <c r="F79" s="153"/>
      <c r="G79" s="153"/>
      <c r="H79" s="153"/>
    </row>
    <row r="80" spans="1:8">
      <c r="A80" s="153"/>
      <c r="B80" s="153"/>
      <c r="C80" s="153"/>
      <c r="D80" s="153"/>
      <c r="E80" s="153"/>
      <c r="F80" s="153"/>
      <c r="G80" s="153"/>
      <c r="H80" s="153"/>
    </row>
    <row r="81" spans="1:8">
      <c r="A81" s="153"/>
      <c r="B81" s="153"/>
      <c r="C81" s="153"/>
      <c r="D81" s="153"/>
      <c r="E81" s="153"/>
      <c r="F81" s="153"/>
      <c r="G81" s="153"/>
      <c r="H81" s="153"/>
    </row>
    <row r="82" spans="1:8">
      <c r="A82" s="153"/>
      <c r="B82" s="153"/>
      <c r="C82" s="153"/>
      <c r="D82" s="153"/>
      <c r="E82" s="153"/>
      <c r="F82" s="153"/>
      <c r="G82" s="153"/>
      <c r="H82" s="153"/>
    </row>
    <row r="83" spans="1:8">
      <c r="A83" s="153"/>
      <c r="B83" s="153"/>
      <c r="C83" s="153"/>
      <c r="D83" s="153"/>
      <c r="E83" s="153"/>
      <c r="F83" s="153"/>
      <c r="G83" s="153"/>
      <c r="H83" s="153"/>
    </row>
    <row r="84" spans="1:8">
      <c r="A84" s="153"/>
      <c r="B84" s="153"/>
      <c r="C84" s="153"/>
      <c r="D84" s="153"/>
      <c r="E84" s="153"/>
      <c r="F84" s="153"/>
      <c r="G84" s="153"/>
      <c r="H84" s="153"/>
    </row>
    <row r="85" spans="1:8">
      <c r="A85" s="153"/>
      <c r="B85" s="153"/>
      <c r="C85" s="153"/>
      <c r="D85" s="153"/>
      <c r="E85" s="153"/>
      <c r="F85" s="153"/>
      <c r="G85" s="153"/>
      <c r="H85" s="153"/>
    </row>
    <row r="86" spans="1:8">
      <c r="A86" s="153"/>
      <c r="B86" s="153"/>
      <c r="C86" s="153"/>
      <c r="D86" s="153"/>
      <c r="E86" s="153"/>
      <c r="F86" s="153"/>
      <c r="G86" s="153"/>
      <c r="H86" s="153"/>
    </row>
    <row r="87" spans="1:8">
      <c r="A87" s="153"/>
      <c r="B87" s="153"/>
      <c r="C87" s="153"/>
      <c r="D87" s="153"/>
      <c r="E87" s="153"/>
      <c r="F87" s="153"/>
      <c r="G87" s="153"/>
      <c r="H87" s="153"/>
    </row>
    <row r="88" spans="1:8">
      <c r="A88" s="153"/>
      <c r="B88" s="153"/>
      <c r="C88" s="153"/>
      <c r="D88" s="153"/>
      <c r="E88" s="153"/>
      <c r="F88" s="153"/>
      <c r="G88" s="153"/>
      <c r="H88" s="153"/>
    </row>
    <row r="89" spans="1:8">
      <c r="A89" s="153"/>
      <c r="B89" s="153"/>
      <c r="C89" s="153"/>
      <c r="D89" s="153"/>
      <c r="E89" s="153"/>
      <c r="F89" s="153"/>
      <c r="G89" s="153"/>
      <c r="H89" s="153"/>
    </row>
    <row r="90" spans="1:8">
      <c r="A90" s="153"/>
      <c r="B90" s="153"/>
      <c r="C90" s="153"/>
      <c r="D90" s="153"/>
      <c r="E90" s="153"/>
      <c r="F90" s="153"/>
      <c r="G90" s="153"/>
      <c r="H90" s="153"/>
    </row>
    <row r="91" spans="1:8">
      <c r="A91" s="153"/>
      <c r="B91" s="153"/>
      <c r="C91" s="153"/>
      <c r="D91" s="153"/>
      <c r="E91" s="153"/>
      <c r="F91" s="153"/>
      <c r="G91" s="153"/>
      <c r="H91" s="153"/>
    </row>
    <row r="92" spans="1:8">
      <c r="A92" s="153"/>
      <c r="B92" s="153"/>
      <c r="C92" s="153"/>
      <c r="D92" s="153"/>
      <c r="E92" s="153"/>
      <c r="F92" s="153"/>
      <c r="G92" s="153"/>
      <c r="H92" s="153"/>
    </row>
    <row r="93" spans="1:8">
      <c r="A93" s="153"/>
      <c r="B93" s="153"/>
      <c r="C93" s="153"/>
      <c r="D93" s="153"/>
      <c r="E93" s="153"/>
      <c r="F93" s="153"/>
      <c r="G93" s="153"/>
      <c r="H93" s="153"/>
    </row>
    <row r="94" spans="1:8">
      <c r="A94" s="153"/>
      <c r="B94" s="153"/>
      <c r="C94" s="153"/>
      <c r="D94" s="153"/>
      <c r="E94" s="153"/>
      <c r="F94" s="153"/>
      <c r="G94" s="153"/>
      <c r="H94" s="153"/>
    </row>
    <row r="95" spans="1:8">
      <c r="A95" s="153"/>
      <c r="B95" s="153"/>
      <c r="C95" s="153"/>
      <c r="D95" s="153"/>
      <c r="E95" s="153"/>
      <c r="F95" s="153"/>
      <c r="G95" s="153"/>
      <c r="H95" s="153"/>
    </row>
    <row r="96" spans="1:8">
      <c r="A96" s="153"/>
      <c r="B96" s="153"/>
      <c r="C96" s="153"/>
      <c r="D96" s="153"/>
      <c r="E96" s="153"/>
      <c r="F96" s="153"/>
      <c r="G96" s="153"/>
      <c r="H96" s="153"/>
    </row>
    <row r="97" spans="1:8">
      <c r="A97" s="153"/>
      <c r="B97" s="153"/>
      <c r="C97" s="153"/>
      <c r="D97" s="153"/>
      <c r="E97" s="153"/>
      <c r="F97" s="153"/>
      <c r="G97" s="153"/>
      <c r="H97" s="153"/>
    </row>
    <row r="98" spans="1:8">
      <c r="A98" s="153"/>
      <c r="B98" s="153"/>
      <c r="C98" s="153"/>
      <c r="D98" s="153"/>
      <c r="E98" s="153"/>
      <c r="F98" s="153"/>
      <c r="G98" s="153"/>
      <c r="H98" s="153"/>
    </row>
    <row r="99" spans="1:8">
      <c r="A99" s="153"/>
      <c r="B99" s="153"/>
      <c r="C99" s="153"/>
      <c r="D99" s="153"/>
      <c r="E99" s="153"/>
      <c r="F99" s="153"/>
      <c r="G99" s="153"/>
      <c r="H99" s="153"/>
    </row>
    <row r="100" spans="1:8">
      <c r="A100" s="153"/>
      <c r="B100" s="153"/>
      <c r="C100" s="153"/>
      <c r="D100" s="153"/>
      <c r="E100" s="153"/>
      <c r="F100" s="153"/>
      <c r="G100" s="153"/>
      <c r="H100" s="153"/>
    </row>
    <row r="101" spans="1:8">
      <c r="A101" s="153"/>
      <c r="B101" s="153"/>
      <c r="C101" s="153"/>
      <c r="D101" s="153"/>
      <c r="E101" s="153"/>
      <c r="F101" s="153"/>
      <c r="G101" s="153"/>
      <c r="H101" s="153"/>
    </row>
    <row r="102" spans="1:8">
      <c r="A102" s="153"/>
      <c r="B102" s="153"/>
      <c r="C102" s="153"/>
      <c r="D102" s="153"/>
      <c r="E102" s="153"/>
      <c r="F102" s="153"/>
      <c r="G102" s="153"/>
      <c r="H102" s="153"/>
    </row>
    <row r="103" spans="1:8">
      <c r="A103" s="153"/>
      <c r="B103" s="153"/>
      <c r="C103" s="153"/>
      <c r="D103" s="153"/>
      <c r="E103" s="153"/>
      <c r="F103" s="153"/>
      <c r="G103" s="153"/>
      <c r="H103" s="153"/>
    </row>
    <row r="104" spans="1:8">
      <c r="A104" s="153"/>
      <c r="B104" s="153"/>
      <c r="C104" s="153"/>
      <c r="D104" s="153"/>
      <c r="E104" s="153"/>
      <c r="F104" s="153"/>
      <c r="G104" s="153"/>
      <c r="H104" s="153"/>
    </row>
    <row r="105" spans="1:8">
      <c r="A105" s="153"/>
      <c r="B105" s="153"/>
      <c r="C105" s="153"/>
      <c r="D105" s="153"/>
      <c r="E105" s="153"/>
      <c r="F105" s="153"/>
      <c r="G105" s="153"/>
      <c r="H105" s="153"/>
    </row>
    <row r="106" spans="1:8">
      <c r="A106" s="153"/>
      <c r="B106" s="153"/>
      <c r="C106" s="153"/>
      <c r="D106" s="153"/>
      <c r="E106" s="153"/>
      <c r="F106" s="153"/>
      <c r="G106" s="153"/>
      <c r="H106" s="153"/>
    </row>
    <row r="107" spans="1:8">
      <c r="A107" s="153"/>
      <c r="B107" s="153"/>
      <c r="C107" s="153"/>
      <c r="D107" s="153"/>
      <c r="E107" s="153"/>
      <c r="F107" s="153"/>
      <c r="G107" s="153"/>
      <c r="H107" s="153"/>
    </row>
    <row r="108" spans="1:8">
      <c r="A108" s="153"/>
      <c r="B108" s="153"/>
      <c r="C108" s="153"/>
      <c r="D108" s="153"/>
      <c r="E108" s="153"/>
      <c r="F108" s="153"/>
      <c r="G108" s="153"/>
      <c r="H108" s="153"/>
    </row>
    <row r="109" spans="1:8">
      <c r="A109" s="153"/>
      <c r="B109" s="153"/>
      <c r="C109" s="153"/>
      <c r="D109" s="153"/>
      <c r="E109" s="153"/>
      <c r="F109" s="153"/>
      <c r="G109" s="153"/>
      <c r="H109" s="153"/>
    </row>
    <row r="110" spans="1:8">
      <c r="A110" s="153"/>
      <c r="B110" s="153"/>
      <c r="C110" s="153"/>
      <c r="D110" s="153"/>
      <c r="E110" s="153"/>
      <c r="F110" s="153"/>
      <c r="G110" s="153"/>
      <c r="H110" s="153"/>
    </row>
    <row r="111" spans="1:8">
      <c r="A111" s="153"/>
      <c r="B111" s="153"/>
      <c r="C111" s="153"/>
      <c r="D111" s="153"/>
      <c r="E111" s="153"/>
      <c r="F111" s="153"/>
      <c r="G111" s="153"/>
      <c r="H111" s="153"/>
    </row>
    <row r="112" spans="1:8">
      <c r="A112" s="153"/>
      <c r="B112" s="153"/>
      <c r="C112" s="153"/>
      <c r="D112" s="153"/>
      <c r="E112" s="153"/>
      <c r="F112" s="153"/>
      <c r="G112" s="153"/>
      <c r="H112" s="153"/>
    </row>
    <row r="113" spans="1:8">
      <c r="A113" s="153"/>
      <c r="B113" s="153"/>
      <c r="C113" s="153"/>
      <c r="D113" s="153"/>
      <c r="E113" s="153"/>
      <c r="F113" s="153"/>
      <c r="G113" s="153"/>
      <c r="H113" s="153"/>
    </row>
    <row r="114" spans="1:8">
      <c r="A114" s="153"/>
      <c r="B114" s="153"/>
      <c r="C114" s="153"/>
      <c r="D114" s="153"/>
      <c r="E114" s="153"/>
      <c r="F114" s="153"/>
      <c r="G114" s="153"/>
      <c r="H114" s="153"/>
    </row>
    <row r="115" spans="1:8">
      <c r="A115" s="153"/>
      <c r="B115" s="153"/>
      <c r="C115" s="153"/>
      <c r="D115" s="153"/>
      <c r="E115" s="153"/>
      <c r="F115" s="153"/>
      <c r="G115" s="153"/>
      <c r="H115" s="153"/>
    </row>
    <row r="116" spans="1:8">
      <c r="A116" s="153"/>
      <c r="B116" s="153"/>
      <c r="C116" s="153"/>
      <c r="D116" s="153"/>
      <c r="E116" s="153"/>
      <c r="F116" s="153"/>
      <c r="G116" s="153"/>
      <c r="H116" s="153"/>
    </row>
    <row r="117" spans="1:8">
      <c r="A117" s="153"/>
      <c r="B117" s="153"/>
      <c r="C117" s="153"/>
      <c r="D117" s="153"/>
      <c r="E117" s="153"/>
      <c r="F117" s="153"/>
      <c r="G117" s="153"/>
      <c r="H117" s="153"/>
    </row>
    <row r="118" spans="1:8">
      <c r="A118" s="153"/>
      <c r="B118" s="153"/>
      <c r="C118" s="153"/>
      <c r="D118" s="153"/>
      <c r="E118" s="153"/>
      <c r="F118" s="153"/>
      <c r="G118" s="153"/>
      <c r="H118" s="153"/>
    </row>
    <row r="119" spans="1:8">
      <c r="A119" s="153"/>
      <c r="B119" s="153"/>
      <c r="C119" s="153"/>
      <c r="D119" s="153"/>
      <c r="E119" s="153"/>
      <c r="F119" s="153"/>
      <c r="G119" s="153"/>
      <c r="H119" s="153"/>
    </row>
    <row r="120" spans="1:8">
      <c r="A120" s="153"/>
      <c r="B120" s="153"/>
      <c r="C120" s="153"/>
      <c r="D120" s="153"/>
      <c r="E120" s="153"/>
      <c r="F120" s="153"/>
      <c r="G120" s="153"/>
      <c r="H120" s="153"/>
    </row>
    <row r="121" spans="1:8">
      <c r="A121" s="153"/>
      <c r="B121" s="153"/>
      <c r="C121" s="153"/>
      <c r="D121" s="153"/>
      <c r="E121" s="153"/>
      <c r="F121" s="153"/>
      <c r="G121" s="153"/>
      <c r="H121" s="153"/>
    </row>
    <row r="122" spans="1:8">
      <c r="A122" s="153"/>
      <c r="B122" s="153"/>
      <c r="C122" s="153"/>
      <c r="D122" s="153"/>
      <c r="E122" s="153"/>
      <c r="F122" s="153"/>
      <c r="G122" s="153"/>
      <c r="H122" s="153"/>
    </row>
    <row r="123" spans="1:8">
      <c r="A123" s="153"/>
      <c r="B123" s="153"/>
      <c r="C123" s="153"/>
      <c r="D123" s="153"/>
      <c r="E123" s="153"/>
      <c r="F123" s="153"/>
      <c r="G123" s="153"/>
      <c r="H123" s="153"/>
    </row>
    <row r="124" spans="1:8">
      <c r="A124" s="153"/>
      <c r="B124" s="153"/>
      <c r="C124" s="153"/>
      <c r="D124" s="153"/>
      <c r="E124" s="153"/>
      <c r="F124" s="153"/>
      <c r="G124" s="153"/>
      <c r="H124" s="153"/>
    </row>
    <row r="125" spans="1:8">
      <c r="A125" s="153"/>
      <c r="B125" s="153"/>
      <c r="C125" s="153"/>
      <c r="D125" s="153"/>
      <c r="E125" s="153"/>
      <c r="F125" s="153"/>
      <c r="G125" s="153"/>
      <c r="H125" s="153"/>
    </row>
    <row r="126" spans="1:8">
      <c r="A126" s="153"/>
      <c r="B126" s="153"/>
      <c r="C126" s="153"/>
      <c r="D126" s="153"/>
      <c r="E126" s="153"/>
      <c r="F126" s="153"/>
      <c r="G126" s="153"/>
      <c r="H126" s="153"/>
    </row>
    <row r="127" spans="1:8">
      <c r="A127" s="153"/>
      <c r="B127" s="153"/>
      <c r="C127" s="153"/>
      <c r="D127" s="153"/>
      <c r="E127" s="153"/>
      <c r="F127" s="153"/>
      <c r="G127" s="153"/>
      <c r="H127" s="153"/>
    </row>
    <row r="128" spans="1:8">
      <c r="A128" s="153"/>
      <c r="B128" s="153"/>
      <c r="C128" s="153"/>
      <c r="D128" s="153"/>
      <c r="E128" s="153"/>
      <c r="F128" s="153"/>
      <c r="G128" s="153"/>
      <c r="H128" s="153"/>
    </row>
    <row r="129" spans="1:8">
      <c r="A129" s="153"/>
      <c r="B129" s="153"/>
      <c r="C129" s="153"/>
      <c r="D129" s="153"/>
      <c r="E129" s="153"/>
      <c r="F129" s="153"/>
      <c r="G129" s="153"/>
      <c r="H129" s="153"/>
    </row>
    <row r="130" spans="1:8">
      <c r="A130" s="153"/>
      <c r="B130" s="153"/>
      <c r="C130" s="153"/>
      <c r="D130" s="153"/>
      <c r="E130" s="153"/>
      <c r="F130" s="153"/>
      <c r="G130" s="153"/>
      <c r="H130" s="153"/>
    </row>
    <row r="131" spans="1:8">
      <c r="A131" s="153"/>
      <c r="B131" s="153"/>
      <c r="C131" s="153"/>
      <c r="D131" s="153"/>
      <c r="E131" s="153"/>
      <c r="F131" s="153"/>
      <c r="G131" s="153"/>
      <c r="H131" s="153"/>
    </row>
    <row r="132" spans="1:8">
      <c r="A132" s="153"/>
      <c r="B132" s="153"/>
      <c r="C132" s="153"/>
      <c r="D132" s="153"/>
      <c r="E132" s="153"/>
      <c r="F132" s="153"/>
      <c r="G132" s="153"/>
      <c r="H132" s="153"/>
    </row>
    <row r="133" spans="1:8">
      <c r="A133" s="153"/>
      <c r="B133" s="153"/>
      <c r="C133" s="153"/>
      <c r="D133" s="153"/>
      <c r="E133" s="153"/>
      <c r="F133" s="153"/>
      <c r="G133" s="153"/>
      <c r="H133" s="153"/>
    </row>
    <row r="134" spans="1:8">
      <c r="A134" s="153"/>
      <c r="B134" s="153"/>
      <c r="C134" s="153"/>
      <c r="D134" s="153"/>
      <c r="E134" s="153"/>
      <c r="F134" s="153"/>
      <c r="G134" s="153"/>
      <c r="H134" s="153"/>
    </row>
    <row r="135" spans="1:8">
      <c r="A135" s="153"/>
      <c r="B135" s="153"/>
      <c r="C135" s="153"/>
      <c r="D135" s="153"/>
      <c r="E135" s="153"/>
      <c r="F135" s="153"/>
      <c r="G135" s="153"/>
      <c r="H135" s="153"/>
    </row>
    <row r="136" spans="1:8">
      <c r="A136" s="153"/>
      <c r="B136" s="153"/>
      <c r="C136" s="153"/>
      <c r="D136" s="153"/>
      <c r="E136" s="153"/>
      <c r="F136" s="153"/>
      <c r="G136" s="153"/>
      <c r="H136" s="153"/>
    </row>
    <row r="137" spans="1:8">
      <c r="A137" s="153"/>
      <c r="B137" s="153"/>
      <c r="C137" s="153"/>
      <c r="D137" s="153"/>
      <c r="E137" s="153"/>
      <c r="F137" s="153"/>
      <c r="G137" s="153"/>
      <c r="H137" s="153"/>
    </row>
    <row r="138" spans="1:8">
      <c r="A138" s="153"/>
      <c r="B138" s="153"/>
      <c r="C138" s="153"/>
      <c r="D138" s="153"/>
      <c r="E138" s="153"/>
      <c r="F138" s="153"/>
      <c r="G138" s="153"/>
      <c r="H138" s="153"/>
    </row>
    <row r="139" spans="1:8">
      <c r="A139" s="153"/>
      <c r="B139" s="153"/>
      <c r="C139" s="153"/>
      <c r="D139" s="153"/>
      <c r="E139" s="153"/>
      <c r="F139" s="153"/>
      <c r="G139" s="153"/>
      <c r="H139" s="153"/>
    </row>
    <row r="140" spans="1:8">
      <c r="A140" s="153"/>
      <c r="B140" s="153"/>
      <c r="C140" s="153"/>
      <c r="D140" s="153"/>
      <c r="E140" s="153"/>
      <c r="F140" s="153"/>
      <c r="G140" s="153"/>
      <c r="H140" s="153"/>
    </row>
    <row r="141" spans="1:8">
      <c r="A141" s="153"/>
      <c r="B141" s="153"/>
      <c r="C141" s="153"/>
      <c r="D141" s="153"/>
      <c r="E141" s="153"/>
      <c r="F141" s="153"/>
      <c r="G141" s="153"/>
      <c r="H141" s="153"/>
    </row>
    <row r="142" spans="1:8">
      <c r="A142" s="153"/>
      <c r="B142" s="153"/>
      <c r="C142" s="153"/>
      <c r="D142" s="153"/>
      <c r="E142" s="153"/>
      <c r="F142" s="153"/>
      <c r="G142" s="153"/>
      <c r="H142" s="153"/>
    </row>
    <row r="143" spans="1:8">
      <c r="A143" s="153"/>
      <c r="B143" s="153"/>
      <c r="C143" s="153"/>
      <c r="D143" s="153"/>
      <c r="E143" s="153"/>
      <c r="F143" s="153"/>
      <c r="G143" s="153"/>
      <c r="H143" s="153"/>
    </row>
    <row r="144" spans="1:8">
      <c r="A144" s="153"/>
      <c r="B144" s="153"/>
      <c r="C144" s="153"/>
      <c r="D144" s="153"/>
      <c r="E144" s="153"/>
      <c r="F144" s="153"/>
      <c r="G144" s="153"/>
      <c r="H144" s="153"/>
    </row>
    <row r="145" spans="1:8">
      <c r="A145" s="153"/>
      <c r="B145" s="153"/>
      <c r="C145" s="153"/>
      <c r="D145" s="153"/>
      <c r="E145" s="153"/>
      <c r="F145" s="153"/>
      <c r="G145" s="153"/>
      <c r="H145" s="153"/>
    </row>
    <row r="146" spans="1:8">
      <c r="A146" s="153"/>
      <c r="B146" s="153"/>
      <c r="C146" s="153"/>
      <c r="D146" s="153"/>
      <c r="E146" s="153"/>
      <c r="F146" s="153"/>
      <c r="G146" s="153"/>
      <c r="H146" s="153"/>
    </row>
    <row r="147" spans="1:8">
      <c r="A147" s="153"/>
      <c r="B147" s="153"/>
      <c r="C147" s="153"/>
      <c r="D147" s="153"/>
      <c r="E147" s="153"/>
      <c r="F147" s="153"/>
      <c r="G147" s="153"/>
      <c r="H147" s="153"/>
    </row>
    <row r="148" spans="1:8">
      <c r="A148" s="153"/>
      <c r="B148" s="153"/>
      <c r="C148" s="153"/>
      <c r="D148" s="153"/>
      <c r="E148" s="153"/>
      <c r="F148" s="153"/>
      <c r="G148" s="153"/>
      <c r="H148" s="153"/>
    </row>
    <row r="149" spans="1:8">
      <c r="A149" s="153"/>
      <c r="B149" s="153"/>
      <c r="C149" s="153"/>
      <c r="D149" s="153"/>
      <c r="E149" s="153"/>
      <c r="F149" s="153"/>
      <c r="G149" s="153"/>
      <c r="H149" s="153"/>
    </row>
    <row r="150" spans="1:8">
      <c r="A150" s="153"/>
      <c r="B150" s="153"/>
      <c r="C150" s="153"/>
      <c r="D150" s="153"/>
      <c r="E150" s="153"/>
      <c r="F150" s="153"/>
      <c r="G150" s="153"/>
      <c r="H150" s="153"/>
    </row>
    <row r="151" spans="1:8">
      <c r="A151" s="153"/>
      <c r="B151" s="153"/>
      <c r="C151" s="153"/>
      <c r="D151" s="153"/>
      <c r="E151" s="153"/>
      <c r="F151" s="153"/>
      <c r="G151" s="153"/>
      <c r="H151" s="153"/>
    </row>
    <row r="152" spans="1:8">
      <c r="A152" s="153"/>
      <c r="B152" s="153"/>
      <c r="C152" s="153"/>
      <c r="D152" s="153"/>
      <c r="E152" s="153"/>
      <c r="F152" s="153"/>
      <c r="G152" s="153"/>
      <c r="H152" s="153"/>
    </row>
    <row r="153" spans="1:8">
      <c r="A153" s="153"/>
      <c r="B153" s="153"/>
      <c r="C153" s="153"/>
      <c r="D153" s="153"/>
      <c r="E153" s="153"/>
      <c r="F153" s="153"/>
      <c r="G153" s="153"/>
      <c r="H153" s="153"/>
    </row>
    <row r="154" spans="1:8">
      <c r="A154" s="153"/>
      <c r="B154" s="153"/>
      <c r="C154" s="153"/>
      <c r="D154" s="153"/>
      <c r="E154" s="153"/>
      <c r="F154" s="153"/>
      <c r="G154" s="153"/>
      <c r="H154" s="153"/>
    </row>
    <row r="155" spans="1:8">
      <c r="A155" s="153"/>
      <c r="B155" s="153"/>
      <c r="C155" s="153"/>
      <c r="D155" s="153"/>
      <c r="E155" s="153"/>
      <c r="F155" s="153"/>
      <c r="G155" s="153"/>
      <c r="H155" s="153"/>
    </row>
    <row r="156" spans="1:8">
      <c r="A156" s="153"/>
      <c r="B156" s="153"/>
      <c r="C156" s="153"/>
      <c r="D156" s="153"/>
      <c r="E156" s="153"/>
      <c r="F156" s="153"/>
      <c r="G156" s="153"/>
      <c r="H156" s="153"/>
    </row>
    <row r="157" spans="1:8">
      <c r="A157" s="153"/>
      <c r="B157" s="153"/>
      <c r="C157" s="153"/>
      <c r="D157" s="153"/>
      <c r="E157" s="153"/>
      <c r="F157" s="153"/>
      <c r="G157" s="153"/>
      <c r="H157" s="153"/>
    </row>
    <row r="158" spans="1:8">
      <c r="A158" s="153"/>
      <c r="B158" s="153"/>
      <c r="C158" s="153"/>
      <c r="D158" s="153"/>
      <c r="E158" s="153"/>
      <c r="F158" s="153"/>
      <c r="G158" s="153"/>
      <c r="H158" s="153"/>
    </row>
    <row r="159" spans="1:8">
      <c r="A159" s="153"/>
      <c r="B159" s="153"/>
      <c r="C159" s="153"/>
      <c r="D159" s="153"/>
      <c r="E159" s="153"/>
      <c r="F159" s="153"/>
      <c r="G159" s="153"/>
      <c r="H159" s="153"/>
    </row>
    <row r="160" spans="1:8">
      <c r="A160" s="153"/>
      <c r="B160" s="153"/>
      <c r="C160" s="153"/>
      <c r="D160" s="153"/>
      <c r="E160" s="153"/>
      <c r="F160" s="153"/>
      <c r="G160" s="153"/>
      <c r="H160" s="153"/>
    </row>
    <row r="161" spans="1:8">
      <c r="A161" s="153"/>
      <c r="B161" s="153"/>
      <c r="C161" s="153"/>
      <c r="D161" s="153"/>
      <c r="E161" s="153"/>
      <c r="F161" s="153"/>
      <c r="G161" s="153"/>
      <c r="H161" s="153"/>
    </row>
    <row r="162" spans="1:8">
      <c r="A162" s="153"/>
      <c r="B162" s="153"/>
      <c r="C162" s="153"/>
      <c r="D162" s="153"/>
      <c r="E162" s="153"/>
      <c r="F162" s="153"/>
      <c r="G162" s="153"/>
      <c r="H162" s="153"/>
    </row>
    <row r="163" spans="1:8">
      <c r="A163" s="153"/>
      <c r="B163" s="153"/>
      <c r="C163" s="153"/>
      <c r="D163" s="153"/>
      <c r="E163" s="153"/>
      <c r="F163" s="153"/>
      <c r="G163" s="153"/>
      <c r="H163" s="153"/>
    </row>
    <row r="164" spans="1:8">
      <c r="A164" s="153"/>
      <c r="B164" s="153"/>
      <c r="C164" s="153"/>
      <c r="D164" s="153"/>
      <c r="E164" s="153"/>
      <c r="F164" s="153"/>
      <c r="G164" s="153"/>
      <c r="H164" s="153"/>
    </row>
    <row r="165" spans="1:8">
      <c r="A165" s="153"/>
      <c r="B165" s="153"/>
      <c r="C165" s="153"/>
      <c r="D165" s="153"/>
      <c r="E165" s="153"/>
      <c r="F165" s="153"/>
      <c r="G165" s="153"/>
      <c r="H165" s="153"/>
    </row>
    <row r="166" spans="1:8">
      <c r="A166" s="153"/>
      <c r="B166" s="153"/>
      <c r="C166" s="153"/>
      <c r="D166" s="153"/>
      <c r="E166" s="153"/>
      <c r="F166" s="153"/>
      <c r="G166" s="153"/>
      <c r="H166" s="153"/>
    </row>
    <row r="167" spans="1:8">
      <c r="A167" s="153"/>
      <c r="B167" s="153"/>
      <c r="C167" s="153"/>
      <c r="D167" s="153"/>
      <c r="E167" s="153"/>
      <c r="F167" s="153"/>
      <c r="G167" s="153"/>
      <c r="H167" s="153"/>
    </row>
    <row r="168" spans="1:8">
      <c r="A168" s="153"/>
      <c r="B168" s="153"/>
      <c r="C168" s="153"/>
      <c r="D168" s="153"/>
      <c r="E168" s="153"/>
      <c r="F168" s="153"/>
      <c r="G168" s="153"/>
      <c r="H168" s="153"/>
    </row>
    <row r="169" spans="1:8">
      <c r="A169" s="153"/>
      <c r="B169" s="153"/>
      <c r="C169" s="153"/>
      <c r="D169" s="153"/>
      <c r="E169" s="153"/>
      <c r="F169" s="153"/>
      <c r="G169" s="153"/>
      <c r="H169" s="153"/>
    </row>
    <row r="170" spans="1:8">
      <c r="A170" s="153"/>
      <c r="B170" s="153"/>
      <c r="C170" s="153"/>
      <c r="D170" s="153"/>
      <c r="E170" s="153"/>
      <c r="F170" s="153"/>
      <c r="G170" s="153"/>
      <c r="H170" s="153"/>
    </row>
    <row r="171" spans="1:8">
      <c r="A171" s="153"/>
      <c r="B171" s="153"/>
      <c r="C171" s="153"/>
      <c r="D171" s="153"/>
      <c r="E171" s="153"/>
      <c r="F171" s="153"/>
      <c r="G171" s="153"/>
      <c r="H171" s="153"/>
    </row>
    <row r="172" spans="1:8">
      <c r="A172" s="153"/>
      <c r="B172" s="153"/>
      <c r="C172" s="153"/>
      <c r="D172" s="153"/>
      <c r="E172" s="153"/>
      <c r="F172" s="153"/>
      <c r="G172" s="153"/>
      <c r="H172" s="153"/>
    </row>
    <row r="173" spans="1:8">
      <c r="A173" s="153"/>
      <c r="B173" s="153"/>
      <c r="C173" s="153"/>
      <c r="D173" s="153"/>
      <c r="E173" s="153"/>
      <c r="F173" s="153"/>
      <c r="G173" s="153"/>
      <c r="H173" s="153"/>
    </row>
    <row r="174" spans="1:8">
      <c r="A174" s="153"/>
      <c r="B174" s="153"/>
      <c r="C174" s="153"/>
      <c r="D174" s="153"/>
      <c r="E174" s="153"/>
      <c r="F174" s="153"/>
      <c r="G174" s="153"/>
      <c r="H174" s="153"/>
    </row>
    <row r="175" spans="1:8">
      <c r="A175" s="153"/>
      <c r="B175" s="153"/>
      <c r="C175" s="153"/>
      <c r="D175" s="153"/>
      <c r="E175" s="153"/>
      <c r="F175" s="153"/>
      <c r="G175" s="153"/>
      <c r="H175" s="153"/>
    </row>
    <row r="176" spans="1:8">
      <c r="A176" s="153"/>
      <c r="B176" s="153"/>
      <c r="C176" s="153"/>
      <c r="D176" s="153"/>
      <c r="E176" s="153"/>
      <c r="F176" s="153"/>
      <c r="G176" s="153"/>
      <c r="H176" s="153"/>
    </row>
    <row r="177" spans="1:8">
      <c r="A177" s="153"/>
      <c r="B177" s="153"/>
      <c r="C177" s="153"/>
      <c r="D177" s="153"/>
      <c r="E177" s="153"/>
      <c r="F177" s="153"/>
      <c r="G177" s="153"/>
      <c r="H177" s="153"/>
    </row>
    <row r="178" spans="1:8">
      <c r="A178" s="153"/>
      <c r="B178" s="153"/>
      <c r="C178" s="153"/>
      <c r="D178" s="153"/>
      <c r="E178" s="153"/>
      <c r="F178" s="153"/>
      <c r="G178" s="153"/>
      <c r="H178" s="153"/>
    </row>
    <row r="179" spans="1:8">
      <c r="A179" s="153"/>
      <c r="B179" s="153"/>
      <c r="C179" s="153"/>
      <c r="D179" s="153"/>
      <c r="E179" s="153"/>
      <c r="F179" s="153"/>
      <c r="G179" s="153"/>
      <c r="H179" s="153"/>
    </row>
    <row r="180" spans="1:8">
      <c r="A180" s="153"/>
      <c r="B180" s="153"/>
      <c r="C180" s="153"/>
      <c r="D180" s="153"/>
      <c r="E180" s="153"/>
      <c r="F180" s="153"/>
      <c r="G180" s="153"/>
      <c r="H180" s="153"/>
    </row>
    <row r="181" spans="1:8">
      <c r="A181" s="153"/>
      <c r="B181" s="153"/>
      <c r="C181" s="153"/>
      <c r="D181" s="153"/>
      <c r="E181" s="153"/>
      <c r="F181" s="153"/>
      <c r="G181" s="153"/>
      <c r="H181" s="153"/>
    </row>
    <row r="182" spans="1:8">
      <c r="A182" s="153"/>
      <c r="B182" s="153"/>
      <c r="C182" s="153"/>
      <c r="D182" s="153"/>
      <c r="E182" s="153"/>
      <c r="F182" s="153"/>
      <c r="G182" s="153"/>
      <c r="H182" s="153"/>
    </row>
    <row r="183" spans="1:8">
      <c r="A183" s="153"/>
      <c r="B183" s="153"/>
      <c r="C183" s="153"/>
      <c r="D183" s="153"/>
      <c r="E183" s="153"/>
      <c r="F183" s="153"/>
      <c r="G183" s="153"/>
      <c r="H183" s="153"/>
    </row>
    <row r="184" spans="1:8">
      <c r="A184" s="153"/>
      <c r="B184" s="153"/>
      <c r="C184" s="153"/>
      <c r="D184" s="153"/>
      <c r="E184" s="153"/>
      <c r="F184" s="153"/>
      <c r="G184" s="153"/>
      <c r="H184" s="153"/>
    </row>
    <row r="185" spans="1:8">
      <c r="A185" s="153"/>
      <c r="B185" s="153"/>
      <c r="C185" s="153"/>
      <c r="D185" s="153"/>
      <c r="E185" s="153"/>
      <c r="F185" s="153"/>
      <c r="G185" s="153"/>
      <c r="H185" s="153"/>
    </row>
    <row r="186" spans="1:8">
      <c r="A186" s="153"/>
      <c r="B186" s="153"/>
      <c r="C186" s="153"/>
      <c r="D186" s="153"/>
      <c r="E186" s="153"/>
      <c r="F186" s="153"/>
      <c r="G186" s="153"/>
      <c r="H186" s="153"/>
    </row>
    <row r="187" spans="1:8">
      <c r="A187" s="153"/>
      <c r="B187" s="153"/>
      <c r="C187" s="153"/>
      <c r="D187" s="153"/>
      <c r="E187" s="153"/>
      <c r="F187" s="153"/>
      <c r="G187" s="153"/>
      <c r="H187" s="153"/>
    </row>
    <row r="188" spans="1:8">
      <c r="A188" s="153"/>
      <c r="B188" s="153"/>
      <c r="C188" s="153"/>
      <c r="D188" s="153"/>
      <c r="E188" s="153"/>
      <c r="F188" s="153"/>
      <c r="G188" s="153"/>
      <c r="H188" s="153"/>
    </row>
    <row r="189" spans="1:8">
      <c r="A189" s="153"/>
      <c r="B189" s="153"/>
      <c r="C189" s="153"/>
      <c r="D189" s="153"/>
      <c r="E189" s="153"/>
      <c r="F189" s="153"/>
      <c r="G189" s="153"/>
      <c r="H189" s="153"/>
    </row>
    <row r="190" spans="1:8">
      <c r="A190" s="153"/>
      <c r="B190" s="153"/>
      <c r="C190" s="153"/>
      <c r="D190" s="153"/>
      <c r="E190" s="153"/>
      <c r="F190" s="153"/>
      <c r="G190" s="153"/>
      <c r="H190" s="153"/>
    </row>
    <row r="191" spans="1:8">
      <c r="A191" s="153"/>
      <c r="B191" s="153"/>
      <c r="C191" s="153"/>
      <c r="D191" s="153"/>
      <c r="E191" s="153"/>
      <c r="F191" s="153"/>
      <c r="G191" s="153"/>
      <c r="H191" s="153"/>
    </row>
    <row r="192" spans="1:8">
      <c r="A192" s="153"/>
      <c r="B192" s="153"/>
      <c r="C192" s="153"/>
      <c r="D192" s="153"/>
      <c r="E192" s="153"/>
      <c r="F192" s="153"/>
      <c r="G192" s="153"/>
      <c r="H192" s="153"/>
    </row>
    <row r="193" spans="1:8">
      <c r="A193" s="153"/>
      <c r="B193" s="153"/>
      <c r="C193" s="153"/>
      <c r="D193" s="153"/>
      <c r="E193" s="153"/>
      <c r="F193" s="153"/>
      <c r="G193" s="153"/>
      <c r="H193" s="153"/>
    </row>
    <row r="194" spans="1:8">
      <c r="A194" s="153"/>
      <c r="B194" s="153"/>
      <c r="C194" s="153"/>
      <c r="D194" s="153"/>
      <c r="E194" s="153"/>
      <c r="F194" s="153"/>
      <c r="G194" s="153"/>
      <c r="H194" s="153"/>
    </row>
    <row r="195" spans="1:8">
      <c r="A195" s="153"/>
      <c r="B195" s="153"/>
      <c r="C195" s="153"/>
      <c r="D195" s="153"/>
      <c r="E195" s="153"/>
      <c r="F195" s="153"/>
      <c r="G195" s="153"/>
      <c r="H195" s="153"/>
    </row>
    <row r="196" spans="1:8">
      <c r="A196" s="153"/>
      <c r="B196" s="153"/>
      <c r="C196" s="153"/>
      <c r="D196" s="153"/>
      <c r="E196" s="153"/>
      <c r="F196" s="153"/>
      <c r="G196" s="153"/>
      <c r="H196" s="153"/>
    </row>
    <row r="197" spans="1:8">
      <c r="A197" s="153"/>
      <c r="B197" s="153"/>
      <c r="C197" s="153"/>
      <c r="D197" s="153"/>
      <c r="E197" s="153"/>
      <c r="F197" s="153"/>
      <c r="G197" s="153"/>
      <c r="H197" s="153"/>
    </row>
    <row r="198" spans="1:8">
      <c r="A198" s="153"/>
      <c r="B198" s="153"/>
      <c r="C198" s="153"/>
      <c r="D198" s="153"/>
      <c r="E198" s="153"/>
      <c r="F198" s="153"/>
      <c r="G198" s="153"/>
      <c r="H198" s="153"/>
    </row>
    <row r="199" spans="1:8">
      <c r="A199" s="153"/>
      <c r="B199" s="153"/>
      <c r="C199" s="153"/>
      <c r="D199" s="153"/>
      <c r="E199" s="153"/>
      <c r="F199" s="153"/>
      <c r="G199" s="153"/>
      <c r="H199" s="153"/>
    </row>
    <row r="200" spans="1:8">
      <c r="A200" s="153"/>
      <c r="B200" s="153"/>
      <c r="C200" s="153"/>
      <c r="D200" s="153"/>
      <c r="E200" s="153"/>
      <c r="F200" s="153"/>
      <c r="G200" s="153"/>
      <c r="H200" s="153"/>
    </row>
    <row r="201" spans="1:8">
      <c r="A201" s="153"/>
      <c r="B201" s="153"/>
      <c r="C201" s="153"/>
      <c r="D201" s="153"/>
      <c r="E201" s="153"/>
      <c r="F201" s="153"/>
      <c r="G201" s="153"/>
      <c r="H201" s="153"/>
    </row>
    <row r="202" spans="1:8">
      <c r="A202" s="153"/>
      <c r="B202" s="153"/>
      <c r="C202" s="153"/>
      <c r="D202" s="153"/>
      <c r="E202" s="153"/>
      <c r="F202" s="153"/>
      <c r="G202" s="153"/>
      <c r="H202" s="153"/>
    </row>
    <row r="203" spans="1:8">
      <c r="A203" s="153"/>
      <c r="B203" s="153"/>
      <c r="C203" s="153"/>
      <c r="D203" s="153"/>
      <c r="E203" s="153"/>
      <c r="F203" s="153"/>
      <c r="G203" s="153"/>
      <c r="H203" s="153"/>
    </row>
    <row r="204" spans="1:8">
      <c r="A204" s="153"/>
      <c r="B204" s="153"/>
      <c r="C204" s="153"/>
      <c r="D204" s="153"/>
      <c r="E204" s="153"/>
      <c r="F204" s="153"/>
      <c r="G204" s="153"/>
      <c r="H204" s="153"/>
    </row>
    <row r="205" spans="1:8">
      <c r="A205" s="153"/>
      <c r="B205" s="153"/>
      <c r="C205" s="153"/>
      <c r="D205" s="153"/>
      <c r="E205" s="153"/>
      <c r="F205" s="153"/>
      <c r="G205" s="153"/>
      <c r="H205" s="153"/>
    </row>
    <row r="206" spans="1:8">
      <c r="A206" s="153"/>
      <c r="B206" s="153"/>
      <c r="C206" s="153"/>
      <c r="D206" s="153"/>
      <c r="E206" s="153"/>
      <c r="F206" s="153"/>
      <c r="G206" s="153"/>
      <c r="H206" s="153"/>
    </row>
    <row r="207" spans="1:8">
      <c r="A207" s="153"/>
      <c r="B207" s="153"/>
      <c r="C207" s="153"/>
      <c r="D207" s="153"/>
      <c r="E207" s="153"/>
      <c r="F207" s="153"/>
      <c r="G207" s="153"/>
      <c r="H207" s="153"/>
    </row>
    <row r="208" spans="1:8">
      <c r="A208" s="153"/>
      <c r="B208" s="153"/>
      <c r="C208" s="153"/>
      <c r="D208" s="153"/>
      <c r="E208" s="153"/>
      <c r="F208" s="153"/>
      <c r="G208" s="153"/>
      <c r="H208" s="153"/>
    </row>
    <row r="209" spans="1:8">
      <c r="A209" s="153"/>
      <c r="B209" s="153"/>
      <c r="C209" s="153"/>
      <c r="D209" s="153"/>
      <c r="E209" s="153"/>
      <c r="F209" s="153"/>
      <c r="G209" s="153"/>
      <c r="H209" s="153"/>
    </row>
    <row r="210" spans="1:8">
      <c r="A210" s="153"/>
      <c r="B210" s="153"/>
      <c r="C210" s="153"/>
      <c r="D210" s="153"/>
      <c r="E210" s="153"/>
      <c r="F210" s="153"/>
      <c r="G210" s="153"/>
      <c r="H210" s="153"/>
    </row>
    <row r="211" spans="1:8">
      <c r="A211" s="153"/>
      <c r="B211" s="153"/>
      <c r="C211" s="153"/>
      <c r="D211" s="153"/>
      <c r="E211" s="153"/>
      <c r="F211" s="153"/>
      <c r="G211" s="153"/>
      <c r="H211" s="153"/>
    </row>
    <row r="212" spans="1:8">
      <c r="A212" s="153"/>
      <c r="B212" s="153"/>
      <c r="C212" s="153"/>
      <c r="D212" s="153"/>
      <c r="E212" s="153"/>
      <c r="F212" s="153"/>
      <c r="G212" s="153"/>
      <c r="H212" s="153"/>
    </row>
    <row r="213" spans="1:8">
      <c r="A213" s="153"/>
      <c r="B213" s="153"/>
      <c r="C213" s="153"/>
      <c r="D213" s="153"/>
      <c r="E213" s="153"/>
      <c r="F213" s="153"/>
      <c r="G213" s="153"/>
      <c r="H213" s="153"/>
    </row>
    <row r="214" spans="1:8">
      <c r="A214" s="153"/>
      <c r="B214" s="153"/>
      <c r="C214" s="153"/>
      <c r="D214" s="153"/>
      <c r="E214" s="153"/>
      <c r="F214" s="153"/>
      <c r="G214" s="153"/>
      <c r="H214" s="153"/>
    </row>
    <row r="215" spans="1:8">
      <c r="A215" s="153"/>
      <c r="B215" s="153"/>
      <c r="C215" s="153"/>
      <c r="D215" s="153"/>
      <c r="E215" s="153"/>
      <c r="F215" s="153"/>
      <c r="G215" s="153"/>
      <c r="H215" s="153"/>
    </row>
    <row r="216" spans="1:8">
      <c r="A216" s="153"/>
      <c r="B216" s="153"/>
      <c r="C216" s="153"/>
      <c r="D216" s="153"/>
      <c r="E216" s="153"/>
      <c r="F216" s="153"/>
      <c r="G216" s="153"/>
      <c r="H216" s="153"/>
    </row>
    <row r="217" spans="1:8">
      <c r="A217" s="153"/>
      <c r="B217" s="153"/>
      <c r="C217" s="153"/>
      <c r="D217" s="153"/>
      <c r="E217" s="153"/>
      <c r="F217" s="153"/>
      <c r="G217" s="153"/>
      <c r="H217" s="153"/>
    </row>
    <row r="218" spans="1:8">
      <c r="A218" s="153"/>
      <c r="B218" s="153"/>
      <c r="C218" s="153"/>
      <c r="D218" s="153"/>
      <c r="E218" s="153"/>
      <c r="F218" s="153"/>
      <c r="G218" s="153"/>
      <c r="H218" s="153"/>
    </row>
    <row r="219" spans="1:8">
      <c r="A219" s="153"/>
      <c r="B219" s="153"/>
      <c r="C219" s="153"/>
      <c r="D219" s="153"/>
      <c r="E219" s="153"/>
      <c r="F219" s="153"/>
    </row>
    <row r="220" spans="1:8">
      <c r="A220" s="153"/>
      <c r="B220" s="153"/>
      <c r="C220" s="153"/>
      <c r="D220" s="153"/>
      <c r="E220" s="153"/>
      <c r="F220" s="153"/>
    </row>
    <row r="221" spans="1:8">
      <c r="A221" s="153"/>
      <c r="B221" s="153"/>
      <c r="C221" s="153"/>
      <c r="D221" s="153"/>
      <c r="E221" s="153"/>
      <c r="F221" s="153"/>
    </row>
    <row r="222" spans="1:8">
      <c r="A222" s="153"/>
      <c r="B222" s="153"/>
      <c r="C222" s="153"/>
      <c r="D222" s="153"/>
      <c r="E222" s="153"/>
      <c r="F222" s="153"/>
    </row>
    <row r="223" spans="1:8">
      <c r="A223" s="153"/>
      <c r="B223" s="153"/>
      <c r="C223" s="153"/>
      <c r="D223" s="153"/>
    </row>
  </sheetData>
  <sheetProtection selectLockedCells="1"/>
  <mergeCells count="15">
    <mergeCell ref="B3:C3"/>
    <mergeCell ref="B4:C4"/>
    <mergeCell ref="D5:F5"/>
    <mergeCell ref="H3:L3"/>
    <mergeCell ref="D3:F3"/>
    <mergeCell ref="B5:C5"/>
    <mergeCell ref="D4:F4"/>
    <mergeCell ref="H4:L6"/>
    <mergeCell ref="B9:C9"/>
    <mergeCell ref="D8:F8"/>
    <mergeCell ref="B8:C8"/>
    <mergeCell ref="D7:F7"/>
    <mergeCell ref="B6:C6"/>
    <mergeCell ref="B7:C7"/>
    <mergeCell ref="D6:F6"/>
  </mergeCells>
  <phoneticPr fontId="2"/>
  <dataValidations count="4">
    <dataValidation imeMode="on" allowBlank="1" showInputMessage="1" showErrorMessage="1" sqref="C3 C6:C8"/>
    <dataValidation imeMode="off" allowBlank="1" showInputMessage="1" showErrorMessage="1" sqref="D8:F8 D3:F3"/>
    <dataValidation imeMode="hiragana" allowBlank="1" showInputMessage="1" showErrorMessage="1" sqref="D7:F7"/>
    <dataValidation imeMode="halfKatakana" allowBlank="1" showInputMessage="1" showErrorMessage="1" sqref="D6:F6"/>
  </dataValidations>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4" tint="0.59999389629810485"/>
  </sheetPr>
  <dimension ref="A1:AT105"/>
  <sheetViews>
    <sheetView workbookViewId="0">
      <selection activeCell="B23" sqref="B23"/>
    </sheetView>
  </sheetViews>
  <sheetFormatPr defaultColWidth="9" defaultRowHeight="13.5"/>
  <cols>
    <col min="1" max="1" width="4.5" style="1" bestFit="1" customWidth="1"/>
    <col min="2" max="2" width="8.625" style="1" customWidth="1"/>
    <col min="3" max="4" width="17.5" style="1" customWidth="1"/>
    <col min="5" max="5" width="14.75" style="1" customWidth="1"/>
    <col min="6" max="6" width="5.5" style="1" bestFit="1" customWidth="1"/>
    <col min="7" max="7" width="5.5" style="1" hidden="1" customWidth="1"/>
    <col min="8" max="8" width="4.5" style="1" hidden="1" customWidth="1"/>
    <col min="9" max="9" width="22.5" style="1" customWidth="1"/>
    <col min="10" max="10" width="21.5" style="1" customWidth="1"/>
    <col min="11" max="11" width="4.5" style="1" hidden="1" customWidth="1"/>
    <col min="12" max="12" width="12.75" style="1" hidden="1" customWidth="1"/>
    <col min="13" max="13" width="19.125" style="1" customWidth="1"/>
    <col min="14" max="14" width="4.5" style="1" hidden="1" customWidth="1"/>
    <col min="15" max="15" width="4.75" style="1" hidden="1" customWidth="1"/>
    <col min="16" max="16" width="9.5" style="1" hidden="1" customWidth="1"/>
    <col min="17" max="17" width="3.5" style="1" hidden="1" customWidth="1"/>
    <col min="18" max="18" width="9" style="1" hidden="1" customWidth="1"/>
    <col min="19" max="19" width="3.5" style="1" hidden="1" customWidth="1"/>
    <col min="20" max="20" width="9" style="1" hidden="1" customWidth="1"/>
    <col min="21" max="22" width="9" style="1"/>
    <col min="23" max="23" width="9" style="1" hidden="1" customWidth="1"/>
    <col min="24" max="24" width="13.875" style="2" hidden="1" customWidth="1"/>
    <col min="25" max="25" width="13.875" style="1" hidden="1" customWidth="1"/>
    <col min="26" max="26" width="9" style="1" hidden="1" customWidth="1"/>
    <col min="27" max="27" width="6.5" style="1" hidden="1" customWidth="1"/>
    <col min="28" max="29" width="16.125" style="1" hidden="1" customWidth="1"/>
    <col min="30" max="31" width="5.5" style="1" hidden="1" customWidth="1"/>
    <col min="32" max="32" width="9.5" style="5" hidden="1" customWidth="1"/>
    <col min="33" max="33" width="6.5" style="1" hidden="1" customWidth="1"/>
    <col min="34" max="35" width="16.125" style="1" hidden="1" customWidth="1"/>
    <col min="36" max="37" width="5.5" style="1" hidden="1" customWidth="1"/>
    <col min="38" max="38" width="9.5" style="1" hidden="1" customWidth="1"/>
    <col min="39" max="46" width="9" style="1" hidden="1" customWidth="1"/>
    <col min="47" max="63" width="9" style="1" customWidth="1"/>
    <col min="64" max="16384" width="9" style="1"/>
  </cols>
  <sheetData>
    <row r="1" spans="1:46" ht="17.25">
      <c r="A1" s="7" t="s">
        <v>233</v>
      </c>
      <c r="B1" s="7"/>
      <c r="D1" s="170" t="str">
        <f>IF(①団体情報入力!D5="","",①団体情報入力!D5)</f>
        <v/>
      </c>
    </row>
    <row r="2" spans="1:46" ht="32.25">
      <c r="A2" s="3"/>
      <c r="B2" s="229" t="s">
        <v>238</v>
      </c>
      <c r="C2" s="20"/>
      <c r="D2" s="20"/>
      <c r="E2" s="20"/>
      <c r="F2" s="20"/>
      <c r="G2" s="20"/>
      <c r="H2" s="20"/>
      <c r="I2" s="20"/>
      <c r="J2" s="20"/>
      <c r="K2" s="20"/>
      <c r="L2" s="20"/>
      <c r="M2" s="88"/>
      <c r="N2" s="88"/>
    </row>
    <row r="3" spans="1:46" ht="14.25" thickBot="1">
      <c r="A3" s="3"/>
      <c r="B3" s="100" t="s">
        <v>149</v>
      </c>
      <c r="C3" s="20"/>
      <c r="D3" s="20"/>
      <c r="E3" s="20"/>
      <c r="F3" s="20"/>
      <c r="G3" s="20"/>
      <c r="H3" s="20"/>
      <c r="I3" s="20"/>
      <c r="J3" s="20"/>
      <c r="K3" s="20"/>
      <c r="L3" s="20"/>
      <c r="M3" s="88"/>
      <c r="N3" s="88"/>
      <c r="P3" s="362" t="s">
        <v>141</v>
      </c>
      <c r="Q3" s="362"/>
      <c r="R3" s="362"/>
      <c r="S3" s="362"/>
      <c r="T3" s="362"/>
    </row>
    <row r="4" spans="1:46">
      <c r="A4" s="3"/>
      <c r="B4" s="100" t="s">
        <v>150</v>
      </c>
      <c r="C4" s="20"/>
      <c r="D4" s="20"/>
      <c r="E4" s="20"/>
      <c r="F4" s="20"/>
      <c r="G4" s="20"/>
      <c r="H4" s="20"/>
      <c r="I4" s="20"/>
      <c r="J4" s="20"/>
      <c r="K4" s="20"/>
      <c r="L4" s="20"/>
      <c r="M4" s="88"/>
      <c r="N4" s="88"/>
      <c r="O4" s="88"/>
      <c r="P4" s="364"/>
      <c r="Q4" s="357" t="s">
        <v>142</v>
      </c>
      <c r="R4" s="358"/>
      <c r="S4" s="363" t="s">
        <v>143</v>
      </c>
      <c r="T4" s="359"/>
    </row>
    <row r="5" spans="1:46">
      <c r="A5" s="3"/>
      <c r="B5" s="37" t="s">
        <v>126</v>
      </c>
      <c r="C5" s="20"/>
      <c r="D5" s="20"/>
      <c r="E5" s="20"/>
      <c r="F5" s="20"/>
      <c r="G5" s="20"/>
      <c r="H5" s="20"/>
      <c r="I5" s="20"/>
      <c r="J5" s="20"/>
      <c r="K5" s="20"/>
      <c r="L5" s="20"/>
      <c r="M5" s="88"/>
      <c r="N5" s="88"/>
      <c r="O5" s="88"/>
      <c r="P5" s="365"/>
      <c r="Q5" s="29" t="s">
        <v>186</v>
      </c>
      <c r="R5" s="193" t="s">
        <v>190</v>
      </c>
      <c r="S5" s="29" t="s">
        <v>186</v>
      </c>
      <c r="T5" s="193" t="s">
        <v>190</v>
      </c>
    </row>
    <row r="6" spans="1:46">
      <c r="A6" s="3"/>
      <c r="B6" s="37" t="s">
        <v>138</v>
      </c>
      <c r="C6" s="20"/>
      <c r="D6" s="20"/>
      <c r="E6" s="20"/>
      <c r="F6" s="20"/>
      <c r="G6" s="20"/>
      <c r="H6" s="20"/>
      <c r="I6" s="20"/>
      <c r="J6" s="20"/>
      <c r="K6" s="20"/>
      <c r="L6" s="20"/>
      <c r="M6" s="88"/>
      <c r="N6" s="88"/>
      <c r="P6" s="189" t="s">
        <v>144</v>
      </c>
      <c r="Q6" s="194"/>
      <c r="R6" s="190"/>
      <c r="S6" s="191"/>
      <c r="T6" s="192"/>
    </row>
    <row r="7" spans="1:46" ht="18" thickBot="1">
      <c r="A7" s="3"/>
      <c r="B7" s="249" t="s">
        <v>10125</v>
      </c>
      <c r="C7" s="88"/>
      <c r="D7" s="88"/>
      <c r="E7" s="88"/>
      <c r="F7" s="88"/>
      <c r="G7" s="88"/>
      <c r="H7" s="88"/>
      <c r="I7" s="88"/>
      <c r="J7" s="88"/>
      <c r="K7" s="88"/>
      <c r="L7" s="88"/>
      <c r="M7" s="88"/>
      <c r="N7" s="88"/>
      <c r="P7" s="102" t="s">
        <v>145</v>
      </c>
      <c r="Q7" s="195"/>
      <c r="R7" s="149"/>
      <c r="S7" s="188"/>
      <c r="T7" s="150"/>
    </row>
    <row r="8" spans="1:46" ht="14.25" thickBot="1"/>
    <row r="9" spans="1:46" ht="55.9" customHeight="1">
      <c r="A9" s="21"/>
      <c r="B9" s="254" t="s">
        <v>19688</v>
      </c>
      <c r="C9" s="27" t="s">
        <v>112</v>
      </c>
      <c r="D9" s="27" t="s">
        <v>113</v>
      </c>
      <c r="E9" s="165"/>
      <c r="F9" s="22" t="s">
        <v>38</v>
      </c>
      <c r="G9" s="24"/>
      <c r="H9" s="21" t="s">
        <v>187</v>
      </c>
      <c r="I9" s="179" t="s">
        <v>40</v>
      </c>
      <c r="J9" s="24" t="s">
        <v>41</v>
      </c>
      <c r="K9" s="21" t="s">
        <v>188</v>
      </c>
      <c r="L9" s="179" t="s">
        <v>42</v>
      </c>
      <c r="M9" s="24" t="s">
        <v>19698</v>
      </c>
      <c r="N9" s="21" t="s">
        <v>189</v>
      </c>
      <c r="O9" s="187" t="s">
        <v>43</v>
      </c>
      <c r="P9" s="234"/>
      <c r="Q9" s="357" t="s">
        <v>46</v>
      </c>
      <c r="R9" s="359"/>
      <c r="S9" s="357" t="s">
        <v>47</v>
      </c>
      <c r="T9" s="359"/>
    </row>
    <row r="10" spans="1:46" ht="14.25" thickBot="1">
      <c r="A10" s="28" t="s">
        <v>44</v>
      </c>
      <c r="B10" s="180" t="s">
        <v>19687</v>
      </c>
      <c r="C10" s="17" t="s">
        <v>45</v>
      </c>
      <c r="D10" s="17" t="s">
        <v>102</v>
      </c>
      <c r="E10" s="166"/>
      <c r="F10" s="17" t="s">
        <v>2</v>
      </c>
      <c r="G10" s="26">
        <v>2</v>
      </c>
      <c r="H10" s="25"/>
      <c r="I10" s="185" t="s">
        <v>89</v>
      </c>
      <c r="J10" s="26">
        <v>12.53</v>
      </c>
      <c r="K10" s="25"/>
      <c r="L10" s="185" t="s">
        <v>90</v>
      </c>
      <c r="M10" s="26" t="s">
        <v>19699</v>
      </c>
      <c r="N10" s="25"/>
      <c r="O10" s="185" t="s">
        <v>91</v>
      </c>
      <c r="P10" s="235"/>
      <c r="Q10" s="360" t="s">
        <v>60</v>
      </c>
      <c r="R10" s="361"/>
      <c r="S10" s="360" t="s">
        <v>88</v>
      </c>
      <c r="T10" s="361"/>
      <c r="AA10" s="5" t="s">
        <v>73</v>
      </c>
      <c r="AB10" s="5" t="s">
        <v>48</v>
      </c>
      <c r="AC10" s="5" t="s">
        <v>103</v>
      </c>
      <c r="AD10" s="5" t="s">
        <v>38</v>
      </c>
      <c r="AE10" s="5" t="s">
        <v>1</v>
      </c>
      <c r="AF10" s="9" t="s">
        <v>139</v>
      </c>
      <c r="AG10" s="5" t="s">
        <v>73</v>
      </c>
      <c r="AH10" s="5" t="s">
        <v>48</v>
      </c>
      <c r="AI10" s="5" t="s">
        <v>103</v>
      </c>
      <c r="AJ10" s="5" t="s">
        <v>38</v>
      </c>
      <c r="AK10" s="5" t="s">
        <v>1</v>
      </c>
      <c r="AL10" s="5" t="s">
        <v>139</v>
      </c>
      <c r="AM10" s="1" t="s">
        <v>140</v>
      </c>
      <c r="AN10" s="1">
        <f>COUNTIF(AN11:AN100,"&lt;&gt;0")</f>
        <v>0</v>
      </c>
      <c r="AO10" s="1" t="s">
        <v>146</v>
      </c>
      <c r="AP10" s="1">
        <f>COUNTIF(AP11:AP100,"&lt;&gt;0")</f>
        <v>0</v>
      </c>
      <c r="AQ10" s="1" t="s">
        <v>147</v>
      </c>
      <c r="AR10" s="1">
        <f>COUNTIF(AR11:AR100,"&lt;&gt;0")</f>
        <v>0</v>
      </c>
      <c r="AS10" s="1" t="s">
        <v>148</v>
      </c>
      <c r="AT10" s="1">
        <f>COUNTIF(AT11:AT100,"&lt;&gt;0")</f>
        <v>0</v>
      </c>
    </row>
    <row r="11" spans="1:46">
      <c r="A11" s="29">
        <v>1</v>
      </c>
      <c r="B11" s="252"/>
      <c r="C11" s="54" t="str">
        <f>IF(B11="","",VLOOKUP(B11,Sheet2!A:E,5,0))</f>
        <v/>
      </c>
      <c r="D11" s="54" t="str">
        <f>IF(B11="","",VLOOKUP(B11,Sheet2!A:F,6,0))</f>
        <v/>
      </c>
      <c r="E11" s="183"/>
      <c r="F11" s="54"/>
      <c r="G11" s="55" t="str">
        <f>IF(B11="","",VLOOKUP(B11,Sheet2!A:L,12,0))</f>
        <v/>
      </c>
      <c r="H11" s="56"/>
      <c r="I11" s="186"/>
      <c r="J11" s="148"/>
      <c r="K11" s="56"/>
      <c r="L11" s="186"/>
      <c r="M11" s="148"/>
      <c r="N11" s="56"/>
      <c r="O11" s="186"/>
      <c r="P11" s="236"/>
      <c r="Q11" s="353" t="s">
        <v>10124</v>
      </c>
      <c r="R11" s="354"/>
      <c r="S11" s="349"/>
      <c r="T11" s="350"/>
      <c r="X11" s="58"/>
      <c r="Y11" s="59"/>
      <c r="AA11" s="5" t="str">
        <f>IF(F11="男",B11,"")</f>
        <v/>
      </c>
      <c r="AB11" s="5" t="str">
        <f t="shared" ref="AB11:AB42" si="0">IF(F11="男",C11,"")</f>
        <v/>
      </c>
      <c r="AC11" s="5" t="str">
        <f t="shared" ref="AC11:AC42" si="1">IF(F11="男",D11,"")</f>
        <v/>
      </c>
      <c r="AD11" s="5" t="str">
        <f t="shared" ref="AD11:AD42" si="2">IF(F11="男",F11,"")</f>
        <v/>
      </c>
      <c r="AE11" s="5" t="str">
        <f t="shared" ref="AE11:AE42" si="3">IF(F11="男",IF(G11="","",G11),"")</f>
        <v/>
      </c>
      <c r="AF11" s="9" t="str">
        <f>IF(F11="男",data_kyogisha!A2,"")</f>
        <v/>
      </c>
      <c r="AG11" s="5" t="str">
        <f t="shared" ref="AG11:AG74" si="4">IF(F11="女",B11,"")</f>
        <v/>
      </c>
      <c r="AH11" s="5" t="str">
        <f t="shared" ref="AH11:AH42" si="5">IF(F11="女",C11,"")</f>
        <v/>
      </c>
      <c r="AI11" s="5" t="str">
        <f t="shared" ref="AI11:AI42" si="6">IF(F11="女",D11,"")</f>
        <v/>
      </c>
      <c r="AJ11" s="5" t="str">
        <f t="shared" ref="AJ11:AJ42" si="7">IF(F11="女",F11,"")</f>
        <v/>
      </c>
      <c r="AK11" s="5" t="str">
        <f t="shared" ref="AK11:AK42" si="8">IF(F11="女",IF(G11="","",G11),"")</f>
        <v/>
      </c>
      <c r="AL11" s="1" t="str">
        <f>IF(F11="女",data_kyogisha!A2,"")</f>
        <v/>
      </c>
      <c r="AM11" s="1">
        <f>IF(AND(F11="男",Q11="○"),1,0)</f>
        <v>0</v>
      </c>
      <c r="AN11" s="1">
        <f>IF(AND(F11="男",Q11="○"),②選手情報入力!B11,0)</f>
        <v>0</v>
      </c>
      <c r="AO11" s="1">
        <f>IF(AND(F11="男",S11="○"),1,0)</f>
        <v>0</v>
      </c>
      <c r="AP11" s="1">
        <f>IF(AND(F11="男",S11="○"),②選手情報入力!B11,0)</f>
        <v>0</v>
      </c>
      <c r="AQ11" s="1">
        <f>IF(AND(F11="女",Q11="○"),1,0)</f>
        <v>0</v>
      </c>
      <c r="AR11" s="1">
        <f>IF(AND(F11="女",Q11="○"),B11,0)</f>
        <v>0</v>
      </c>
      <c r="AS11" s="1">
        <f>IF(AND(F11="女",S11="○"),1,0)</f>
        <v>0</v>
      </c>
      <c r="AT11" s="1">
        <f>IF(AND(F11="女",S11="○"),B11,0)</f>
        <v>0</v>
      </c>
    </row>
    <row r="12" spans="1:46">
      <c r="A12" s="29">
        <v>2</v>
      </c>
      <c r="B12" s="252"/>
      <c r="C12" s="54" t="str">
        <f>IF(B12="","",VLOOKUP(B12,Sheet2!A:E,5,0))</f>
        <v/>
      </c>
      <c r="D12" s="54" t="str">
        <f>IF(B12="","",VLOOKUP(B12,Sheet2!A:F,6,0))</f>
        <v/>
      </c>
      <c r="E12" s="183"/>
      <c r="F12" s="54" t="str">
        <f>IF(B12="","",VLOOKUP(B12,Sheet2!A:L,7,0))</f>
        <v/>
      </c>
      <c r="G12" s="55" t="str">
        <f>IF(B12="","",VLOOKUP(B12,Sheet2!A:L,12,0))</f>
        <v/>
      </c>
      <c r="H12" s="56"/>
      <c r="I12" s="186"/>
      <c r="J12" s="148"/>
      <c r="K12" s="56"/>
      <c r="L12" s="186"/>
      <c r="M12" s="148"/>
      <c r="N12" s="56"/>
      <c r="O12" s="186"/>
      <c r="P12" s="236"/>
      <c r="Q12" s="353"/>
      <c r="R12" s="354"/>
      <c r="S12" s="349"/>
      <c r="T12" s="350"/>
      <c r="W12" s="1" t="s">
        <v>59</v>
      </c>
      <c r="X12" s="60"/>
      <c r="Y12" s="61"/>
      <c r="Z12" s="1" t="s">
        <v>60</v>
      </c>
      <c r="AA12" s="5" t="str">
        <f t="shared" ref="AA12:AA75" si="9">IF(F12="男",B12,"")</f>
        <v/>
      </c>
      <c r="AB12" s="5" t="str">
        <f t="shared" si="0"/>
        <v/>
      </c>
      <c r="AC12" s="5" t="str">
        <f t="shared" si="1"/>
        <v/>
      </c>
      <c r="AD12" s="5" t="str">
        <f t="shared" si="2"/>
        <v/>
      </c>
      <c r="AE12" s="5" t="str">
        <f t="shared" si="3"/>
        <v/>
      </c>
      <c r="AF12" s="9" t="str">
        <f>IF(F12="男",data_kyogisha!A3,"")</f>
        <v/>
      </c>
      <c r="AG12" s="5" t="str">
        <f t="shared" si="4"/>
        <v/>
      </c>
      <c r="AH12" s="5" t="str">
        <f t="shared" si="5"/>
        <v/>
      </c>
      <c r="AI12" s="5" t="str">
        <f t="shared" si="6"/>
        <v/>
      </c>
      <c r="AJ12" s="5" t="str">
        <f t="shared" si="7"/>
        <v/>
      </c>
      <c r="AK12" s="5" t="str">
        <f t="shared" si="8"/>
        <v/>
      </c>
      <c r="AL12" s="1" t="str">
        <f>IF(F12="女",data_kyogisha!A3,"")</f>
        <v/>
      </c>
      <c r="AM12" s="1">
        <f>IF(AND(F12="男",Q12="○"),AM11+1,AM11)</f>
        <v>0</v>
      </c>
      <c r="AN12" s="1">
        <f>IF(AND(F12="男",Q12="○"),②選手情報入力!B12,0)</f>
        <v>0</v>
      </c>
      <c r="AO12" s="1">
        <f t="shared" ref="AO12:AO43" si="10">IF(AND(F12="男",S12="○"),AO11+1,AO11)</f>
        <v>0</v>
      </c>
      <c r="AP12" s="1">
        <f>IF(AND(F12="男",S12="○"),②選手情報入力!B12,0)</f>
        <v>0</v>
      </c>
      <c r="AQ12" s="1">
        <f>IF(AND(F12="女",Q12="○"),AQ11+1,AQ11)</f>
        <v>0</v>
      </c>
      <c r="AR12" s="1">
        <f t="shared" ref="AR12:AR75" si="11">IF(AND(F12="女",Q12="○"),B12,0)</f>
        <v>0</v>
      </c>
      <c r="AS12" s="1">
        <f t="shared" ref="AS12:AS43" si="12">IF(AND(F12="女",S12="○"),AS11+1,AS11)</f>
        <v>0</v>
      </c>
      <c r="AT12" s="1">
        <f t="shared" ref="AT12:AT75" si="13">IF(AND(F12="女",S12="○"),B12,0)</f>
        <v>0</v>
      </c>
    </row>
    <row r="13" spans="1:46">
      <c r="A13" s="29">
        <v>3</v>
      </c>
      <c r="B13" s="252"/>
      <c r="C13" s="54" t="str">
        <f>IF(B13="","",VLOOKUP(B13,Sheet2!A:E,5,0))</f>
        <v/>
      </c>
      <c r="D13" s="54" t="str">
        <f>IF(B13="","",VLOOKUP(B13,Sheet2!A:F,6,0))</f>
        <v/>
      </c>
      <c r="E13" s="183"/>
      <c r="F13" s="54" t="str">
        <f>IF(B13="","",VLOOKUP(B13,Sheet2!A:L,7,0))</f>
        <v/>
      </c>
      <c r="G13" s="55" t="str">
        <f>IF(B13="","",VLOOKUP(B13,Sheet2!A:L,12,0))</f>
        <v/>
      </c>
      <c r="H13" s="56"/>
      <c r="I13" s="186"/>
      <c r="J13" s="148"/>
      <c r="K13" s="56"/>
      <c r="L13" s="186"/>
      <c r="M13" s="148"/>
      <c r="N13" s="56"/>
      <c r="O13" s="186"/>
      <c r="P13" s="236"/>
      <c r="Q13" s="353"/>
      <c r="R13" s="354"/>
      <c r="S13" s="349"/>
      <c r="T13" s="350"/>
      <c r="W13" s="1" t="s">
        <v>58</v>
      </c>
      <c r="X13" s="60"/>
      <c r="Y13" s="61"/>
      <c r="AA13" s="5" t="str">
        <f t="shared" si="9"/>
        <v/>
      </c>
      <c r="AB13" s="5" t="str">
        <f t="shared" si="0"/>
        <v/>
      </c>
      <c r="AC13" s="5" t="str">
        <f t="shared" si="1"/>
        <v/>
      </c>
      <c r="AD13" s="5" t="str">
        <f t="shared" si="2"/>
        <v/>
      </c>
      <c r="AE13" s="5" t="str">
        <f t="shared" si="3"/>
        <v/>
      </c>
      <c r="AF13" s="9" t="str">
        <f>IF(F13="男",data_kyogisha!A4,"")</f>
        <v/>
      </c>
      <c r="AG13" s="5" t="str">
        <f t="shared" si="4"/>
        <v/>
      </c>
      <c r="AH13" s="5" t="str">
        <f t="shared" si="5"/>
        <v/>
      </c>
      <c r="AI13" s="5" t="str">
        <f t="shared" si="6"/>
        <v/>
      </c>
      <c r="AJ13" s="5" t="str">
        <f t="shared" si="7"/>
        <v/>
      </c>
      <c r="AK13" s="5" t="str">
        <f t="shared" si="8"/>
        <v/>
      </c>
      <c r="AL13" s="1" t="str">
        <f>IF(F13="女",data_kyogisha!A4,"")</f>
        <v/>
      </c>
      <c r="AM13" s="1">
        <f t="shared" ref="AM13:AM76" si="14">IF(AND(F13="男",Q13="○"),AM12+1,AM12)</f>
        <v>0</v>
      </c>
      <c r="AN13" s="1">
        <f>IF(AND(F13="男",Q13="○"),②選手情報入力!B13,0)</f>
        <v>0</v>
      </c>
      <c r="AO13" s="1">
        <f t="shared" si="10"/>
        <v>0</v>
      </c>
      <c r="AP13" s="1">
        <f>IF(AND(F13="男",S13="○"),②選手情報入力!B13,0)</f>
        <v>0</v>
      </c>
      <c r="AQ13" s="1">
        <f t="shared" ref="AQ13:AQ76" si="15">IF(AND(F13="女",Q13="○"),AQ12+1,AQ12)</f>
        <v>0</v>
      </c>
      <c r="AR13" s="1">
        <f t="shared" si="11"/>
        <v>0</v>
      </c>
      <c r="AS13" s="1">
        <f t="shared" si="12"/>
        <v>0</v>
      </c>
      <c r="AT13" s="1">
        <f t="shared" si="13"/>
        <v>0</v>
      </c>
    </row>
    <row r="14" spans="1:46">
      <c r="A14" s="29">
        <v>4</v>
      </c>
      <c r="B14" s="252"/>
      <c r="C14" s="54" t="str">
        <f>IF(B14="","",VLOOKUP(B14,Sheet2!A:E,5,0))</f>
        <v/>
      </c>
      <c r="D14" s="54" t="str">
        <f>IF(B14="","",VLOOKUP(B14,Sheet2!A:F,6,0))</f>
        <v/>
      </c>
      <c r="E14" s="183"/>
      <c r="F14" s="54" t="str">
        <f>IF(B14="","",VLOOKUP(B14,Sheet2!A:L,7,0))</f>
        <v/>
      </c>
      <c r="G14" s="55" t="str">
        <f>IF(B14="","",VLOOKUP(B14,Sheet2!A:L,12,0))</f>
        <v/>
      </c>
      <c r="H14" s="56"/>
      <c r="I14" s="186"/>
      <c r="J14" s="148"/>
      <c r="K14" s="56"/>
      <c r="L14" s="186"/>
      <c r="M14" s="148"/>
      <c r="N14" s="56"/>
      <c r="O14" s="186"/>
      <c r="P14" s="236"/>
      <c r="Q14" s="353"/>
      <c r="R14" s="354"/>
      <c r="S14" s="349"/>
      <c r="T14" s="350"/>
      <c r="X14" s="60"/>
      <c r="Y14" s="61"/>
      <c r="AA14" s="5" t="str">
        <f t="shared" si="9"/>
        <v/>
      </c>
      <c r="AB14" s="5" t="str">
        <f t="shared" si="0"/>
        <v/>
      </c>
      <c r="AC14" s="5" t="str">
        <f t="shared" si="1"/>
        <v/>
      </c>
      <c r="AD14" s="5" t="str">
        <f t="shared" si="2"/>
        <v/>
      </c>
      <c r="AE14" s="5" t="str">
        <f t="shared" si="3"/>
        <v/>
      </c>
      <c r="AF14" s="9" t="str">
        <f>IF(F14="男",data_kyogisha!A5,"")</f>
        <v/>
      </c>
      <c r="AG14" s="5" t="str">
        <f t="shared" si="4"/>
        <v/>
      </c>
      <c r="AH14" s="5" t="str">
        <f t="shared" si="5"/>
        <v/>
      </c>
      <c r="AI14" s="5" t="str">
        <f t="shared" si="6"/>
        <v/>
      </c>
      <c r="AJ14" s="5" t="str">
        <f t="shared" si="7"/>
        <v/>
      </c>
      <c r="AK14" s="5" t="str">
        <f t="shared" si="8"/>
        <v/>
      </c>
      <c r="AL14" s="1" t="str">
        <f>IF(F14="女",data_kyogisha!A5,"")</f>
        <v/>
      </c>
      <c r="AM14" s="1">
        <f t="shared" si="14"/>
        <v>0</v>
      </c>
      <c r="AN14" s="1">
        <f>IF(AND(F14="男",Q14="○"),②選手情報入力!B14,0)</f>
        <v>0</v>
      </c>
      <c r="AO14" s="1">
        <f t="shared" si="10"/>
        <v>0</v>
      </c>
      <c r="AP14" s="1">
        <f>IF(AND(F14="男",S14="○"),②選手情報入力!B14,0)</f>
        <v>0</v>
      </c>
      <c r="AQ14" s="1">
        <f t="shared" si="15"/>
        <v>0</v>
      </c>
      <c r="AR14" s="1">
        <f t="shared" si="11"/>
        <v>0</v>
      </c>
      <c r="AS14" s="1">
        <f t="shared" si="12"/>
        <v>0</v>
      </c>
      <c r="AT14" s="1">
        <f t="shared" si="13"/>
        <v>0</v>
      </c>
    </row>
    <row r="15" spans="1:46">
      <c r="A15" s="29">
        <v>5</v>
      </c>
      <c r="B15" s="252"/>
      <c r="C15" s="54" t="str">
        <f>IF(B15="","",VLOOKUP(B15,Sheet2!A:E,5,0))</f>
        <v/>
      </c>
      <c r="D15" s="54" t="str">
        <f>IF(B15="","",VLOOKUP(B15,Sheet2!A:F,6,0))</f>
        <v/>
      </c>
      <c r="E15" s="183"/>
      <c r="F15" s="54" t="str">
        <f>IF(B15="","",VLOOKUP(B15,Sheet2!A:L,7,0))</f>
        <v/>
      </c>
      <c r="G15" s="55" t="str">
        <f>IF(B15="","",VLOOKUP(B15,Sheet2!A:L,12,0))</f>
        <v/>
      </c>
      <c r="H15" s="56"/>
      <c r="I15" s="186"/>
      <c r="J15" s="148"/>
      <c r="K15" s="56"/>
      <c r="L15" s="186"/>
      <c r="M15" s="148"/>
      <c r="N15" s="56"/>
      <c r="O15" s="186"/>
      <c r="P15" s="236"/>
      <c r="Q15" s="353"/>
      <c r="R15" s="354"/>
      <c r="S15" s="349"/>
      <c r="T15" s="350"/>
      <c r="X15" s="60"/>
      <c r="Y15" s="61"/>
      <c r="AA15" s="5" t="str">
        <f t="shared" si="9"/>
        <v/>
      </c>
      <c r="AB15" s="5" t="str">
        <f t="shared" si="0"/>
        <v/>
      </c>
      <c r="AC15" s="5" t="str">
        <f t="shared" si="1"/>
        <v/>
      </c>
      <c r="AD15" s="5" t="str">
        <f t="shared" si="2"/>
        <v/>
      </c>
      <c r="AE15" s="5" t="str">
        <f t="shared" si="3"/>
        <v/>
      </c>
      <c r="AF15" s="9" t="str">
        <f>IF(F15="男",data_kyogisha!A6,"")</f>
        <v/>
      </c>
      <c r="AG15" s="5" t="str">
        <f t="shared" si="4"/>
        <v/>
      </c>
      <c r="AH15" s="5" t="str">
        <f t="shared" si="5"/>
        <v/>
      </c>
      <c r="AI15" s="5" t="str">
        <f t="shared" si="6"/>
        <v/>
      </c>
      <c r="AJ15" s="5" t="str">
        <f t="shared" si="7"/>
        <v/>
      </c>
      <c r="AK15" s="5" t="str">
        <f t="shared" si="8"/>
        <v/>
      </c>
      <c r="AL15" s="1" t="str">
        <f>IF(F15="女",data_kyogisha!A6,"")</f>
        <v/>
      </c>
      <c r="AM15" s="1">
        <f t="shared" si="14"/>
        <v>0</v>
      </c>
      <c r="AN15" s="1">
        <f>IF(AND(F15="男",Q15="○"),②選手情報入力!B15,0)</f>
        <v>0</v>
      </c>
      <c r="AO15" s="1">
        <f t="shared" si="10"/>
        <v>0</v>
      </c>
      <c r="AP15" s="1">
        <f>IF(AND(F15="男",S15="○"),②選手情報入力!B15,0)</f>
        <v>0</v>
      </c>
      <c r="AQ15" s="1">
        <f t="shared" si="15"/>
        <v>0</v>
      </c>
      <c r="AR15" s="1">
        <f t="shared" si="11"/>
        <v>0</v>
      </c>
      <c r="AS15" s="1">
        <f t="shared" si="12"/>
        <v>0</v>
      </c>
      <c r="AT15" s="1">
        <f t="shared" si="13"/>
        <v>0</v>
      </c>
    </row>
    <row r="16" spans="1:46">
      <c r="A16" s="29">
        <v>6</v>
      </c>
      <c r="B16" s="252"/>
      <c r="C16" s="54" t="str">
        <f>IF(B16="","",VLOOKUP(B16,Sheet2!A:E,5,0))</f>
        <v/>
      </c>
      <c r="D16" s="54" t="str">
        <f>IF(B16="","",VLOOKUP(B16,Sheet2!A:F,6,0))</f>
        <v/>
      </c>
      <c r="E16" s="183"/>
      <c r="F16" s="54" t="str">
        <f>IF(B16="","",VLOOKUP(B16,Sheet2!A:L,7,0))</f>
        <v/>
      </c>
      <c r="G16" s="55" t="str">
        <f>IF(B16="","",VLOOKUP(B16,Sheet2!A:L,12,0))</f>
        <v/>
      </c>
      <c r="H16" s="56"/>
      <c r="I16" s="186"/>
      <c r="J16" s="148"/>
      <c r="K16" s="56"/>
      <c r="L16" s="186"/>
      <c r="M16" s="148"/>
      <c r="N16" s="56"/>
      <c r="O16" s="186"/>
      <c r="P16" s="236"/>
      <c r="Q16" s="353"/>
      <c r="R16" s="354"/>
      <c r="S16" s="349"/>
      <c r="T16" s="350"/>
      <c r="X16" s="60" t="str">
        <f>IF(種目情報!A4="","",種目情報!A4)</f>
        <v>一非公男100m</v>
      </c>
      <c r="Y16" s="61" t="str">
        <f>IF(種目情報!E4="","",種目情報!E4)</f>
        <v>一非公女100m</v>
      </c>
      <c r="AA16" s="5" t="str">
        <f t="shared" si="9"/>
        <v/>
      </c>
      <c r="AB16" s="5" t="str">
        <f t="shared" si="0"/>
        <v/>
      </c>
      <c r="AC16" s="5" t="str">
        <f t="shared" si="1"/>
        <v/>
      </c>
      <c r="AD16" s="5" t="str">
        <f t="shared" si="2"/>
        <v/>
      </c>
      <c r="AE16" s="5" t="str">
        <f t="shared" si="3"/>
        <v/>
      </c>
      <c r="AF16" s="9" t="str">
        <f>IF(F16="男",data_kyogisha!A7,"")</f>
        <v/>
      </c>
      <c r="AG16" s="5" t="str">
        <f t="shared" si="4"/>
        <v/>
      </c>
      <c r="AH16" s="5" t="str">
        <f t="shared" si="5"/>
        <v/>
      </c>
      <c r="AI16" s="5" t="str">
        <f t="shared" si="6"/>
        <v/>
      </c>
      <c r="AJ16" s="5" t="str">
        <f t="shared" si="7"/>
        <v/>
      </c>
      <c r="AK16" s="5" t="str">
        <f t="shared" si="8"/>
        <v/>
      </c>
      <c r="AL16" s="1" t="str">
        <f>IF(F16="女",data_kyogisha!A7,"")</f>
        <v/>
      </c>
      <c r="AM16" s="1">
        <f t="shared" si="14"/>
        <v>0</v>
      </c>
      <c r="AN16" s="1">
        <f>IF(AND(F16="男",Q16="○"),②選手情報入力!B16,0)</f>
        <v>0</v>
      </c>
      <c r="AO16" s="1">
        <f t="shared" si="10"/>
        <v>0</v>
      </c>
      <c r="AP16" s="1">
        <f>IF(AND(F16="男",S16="○"),②選手情報入力!B16,0)</f>
        <v>0</v>
      </c>
      <c r="AQ16" s="1">
        <f t="shared" si="15"/>
        <v>0</v>
      </c>
      <c r="AR16" s="1">
        <f t="shared" si="11"/>
        <v>0</v>
      </c>
      <c r="AS16" s="1">
        <f t="shared" si="12"/>
        <v>0</v>
      </c>
      <c r="AT16" s="1">
        <f t="shared" si="13"/>
        <v>0</v>
      </c>
    </row>
    <row r="17" spans="1:46">
      <c r="A17" s="29">
        <v>7</v>
      </c>
      <c r="B17" s="252"/>
      <c r="C17" s="54" t="str">
        <f>IF(B17="","",VLOOKUP(B17,Sheet2!A:E,5,0))</f>
        <v/>
      </c>
      <c r="D17" s="54" t="str">
        <f>IF(B17="","",VLOOKUP(B17,Sheet2!A:F,6,0))</f>
        <v/>
      </c>
      <c r="E17" s="183"/>
      <c r="F17" s="54" t="str">
        <f>IF(B17="","",VLOOKUP(B17,Sheet2!A:L,7,0))</f>
        <v/>
      </c>
      <c r="G17" s="55" t="str">
        <f>IF(B17="","",VLOOKUP(B17,Sheet2!A:L,12,0))</f>
        <v/>
      </c>
      <c r="H17" s="56"/>
      <c r="I17" s="186"/>
      <c r="J17" s="148"/>
      <c r="K17" s="56"/>
      <c r="L17" s="186"/>
      <c r="M17" s="148"/>
      <c r="N17" s="56"/>
      <c r="O17" s="186"/>
      <c r="P17" s="236"/>
      <c r="Q17" s="353"/>
      <c r="R17" s="354"/>
      <c r="S17" s="349"/>
      <c r="T17" s="350"/>
      <c r="X17" s="60" t="str">
        <f>IF(種目情報!A5="","",種目情報!A5)</f>
        <v>一非公男走幅跳</v>
      </c>
      <c r="Y17" s="61" t="str">
        <f>IF(種目情報!E5="","",種目情報!E5)</f>
        <v>一非公女走幅跳</v>
      </c>
      <c r="AA17" s="5" t="str">
        <f t="shared" si="9"/>
        <v/>
      </c>
      <c r="AB17" s="5" t="str">
        <f t="shared" si="0"/>
        <v/>
      </c>
      <c r="AC17" s="5" t="str">
        <f t="shared" si="1"/>
        <v/>
      </c>
      <c r="AD17" s="5" t="str">
        <f t="shared" si="2"/>
        <v/>
      </c>
      <c r="AE17" s="5" t="str">
        <f t="shared" si="3"/>
        <v/>
      </c>
      <c r="AF17" s="9" t="str">
        <f>IF(F17="男",data_kyogisha!A8,"")</f>
        <v/>
      </c>
      <c r="AG17" s="5" t="str">
        <f>IF(F17="女",B17,"")</f>
        <v/>
      </c>
      <c r="AH17" s="5" t="str">
        <f t="shared" si="5"/>
        <v/>
      </c>
      <c r="AI17" s="5" t="str">
        <f t="shared" si="6"/>
        <v/>
      </c>
      <c r="AJ17" s="5" t="str">
        <f t="shared" si="7"/>
        <v/>
      </c>
      <c r="AK17" s="5" t="str">
        <f t="shared" si="8"/>
        <v/>
      </c>
      <c r="AL17" s="1" t="str">
        <f>IF(F17="女",data_kyogisha!A8,"")</f>
        <v/>
      </c>
      <c r="AM17" s="1">
        <f t="shared" si="14"/>
        <v>0</v>
      </c>
      <c r="AN17" s="1">
        <f>IF(AND(F17="男",Q17="○"),②選手情報入力!B17,0)</f>
        <v>0</v>
      </c>
      <c r="AO17" s="1">
        <f t="shared" si="10"/>
        <v>0</v>
      </c>
      <c r="AP17" s="1">
        <f>IF(AND(F17="男",S17="○"),②選手情報入力!B17,0)</f>
        <v>0</v>
      </c>
      <c r="AQ17" s="1">
        <f t="shared" si="15"/>
        <v>0</v>
      </c>
      <c r="AR17" s="1">
        <f t="shared" si="11"/>
        <v>0</v>
      </c>
      <c r="AS17" s="1">
        <f t="shared" si="12"/>
        <v>0</v>
      </c>
      <c r="AT17" s="1">
        <f t="shared" si="13"/>
        <v>0</v>
      </c>
    </row>
    <row r="18" spans="1:46">
      <c r="A18" s="29">
        <v>8</v>
      </c>
      <c r="B18" s="252"/>
      <c r="C18" s="54" t="str">
        <f>IF(B18="","",VLOOKUP(B18,Sheet2!A:E,5,0))</f>
        <v/>
      </c>
      <c r="D18" s="54" t="str">
        <f>IF(B18="","",VLOOKUP(B18,Sheet2!A:F,6,0))</f>
        <v/>
      </c>
      <c r="E18" s="183"/>
      <c r="F18" s="54" t="str">
        <f>IF(B18="","",VLOOKUP(B18,Sheet2!A:L,7,0))</f>
        <v/>
      </c>
      <c r="G18" s="55" t="str">
        <f>IF(B18="","",VLOOKUP(B18,Sheet2!A:L,12,0))</f>
        <v/>
      </c>
      <c r="H18" s="56"/>
      <c r="I18" s="186"/>
      <c r="J18" s="148"/>
      <c r="K18" s="56"/>
      <c r="L18" s="186"/>
      <c r="M18" s="148"/>
      <c r="N18" s="56"/>
      <c r="O18" s="186"/>
      <c r="P18" s="236"/>
      <c r="Q18" s="353"/>
      <c r="R18" s="354"/>
      <c r="S18" s="349"/>
      <c r="T18" s="350"/>
      <c r="X18" s="60" t="str">
        <f>IF(種目情報!A6="","",種目情報!A6)</f>
        <v>一非公男砲丸投(7.260kg)</v>
      </c>
      <c r="Y18" s="61" t="str">
        <f>IF(種目情報!E6="","",種目情報!E6)</f>
        <v>一非公女砲丸投(4.000kg)</v>
      </c>
      <c r="AA18" s="5" t="str">
        <f t="shared" si="9"/>
        <v/>
      </c>
      <c r="AB18" s="5" t="str">
        <f t="shared" si="0"/>
        <v/>
      </c>
      <c r="AC18" s="5" t="str">
        <f t="shared" si="1"/>
        <v/>
      </c>
      <c r="AD18" s="5" t="str">
        <f t="shared" si="2"/>
        <v/>
      </c>
      <c r="AE18" s="5" t="str">
        <f t="shared" si="3"/>
        <v/>
      </c>
      <c r="AF18" s="9" t="str">
        <f>IF(F18="男",data_kyogisha!A9,"")</f>
        <v/>
      </c>
      <c r="AG18" s="5" t="str">
        <f t="shared" si="4"/>
        <v/>
      </c>
      <c r="AH18" s="5" t="str">
        <f t="shared" si="5"/>
        <v/>
      </c>
      <c r="AI18" s="5" t="str">
        <f t="shared" si="6"/>
        <v/>
      </c>
      <c r="AJ18" s="5" t="str">
        <f t="shared" si="7"/>
        <v/>
      </c>
      <c r="AK18" s="5" t="str">
        <f t="shared" si="8"/>
        <v/>
      </c>
      <c r="AL18" s="1" t="str">
        <f>IF(F18="女",data_kyogisha!A9,"")</f>
        <v/>
      </c>
      <c r="AM18" s="1">
        <f t="shared" si="14"/>
        <v>0</v>
      </c>
      <c r="AN18" s="1">
        <f>IF(AND(F18="男",Q18="○"),②選手情報入力!B18,0)</f>
        <v>0</v>
      </c>
      <c r="AO18" s="1">
        <f t="shared" si="10"/>
        <v>0</v>
      </c>
      <c r="AP18" s="1">
        <f>IF(AND(F18="男",S18="○"),②選手情報入力!B18,0)</f>
        <v>0</v>
      </c>
      <c r="AQ18" s="1">
        <f t="shared" si="15"/>
        <v>0</v>
      </c>
      <c r="AR18" s="1">
        <f t="shared" si="11"/>
        <v>0</v>
      </c>
      <c r="AS18" s="1">
        <f t="shared" si="12"/>
        <v>0</v>
      </c>
      <c r="AT18" s="1">
        <f t="shared" si="13"/>
        <v>0</v>
      </c>
    </row>
    <row r="19" spans="1:46">
      <c r="A19" s="29">
        <v>9</v>
      </c>
      <c r="B19" s="252"/>
      <c r="C19" s="54" t="str">
        <f>IF(B19="","",VLOOKUP(B19,Sheet2!A:E,5,0))</f>
        <v/>
      </c>
      <c r="D19" s="54" t="str">
        <f>IF(B19="","",VLOOKUP(B19,Sheet2!A:F,6,0))</f>
        <v/>
      </c>
      <c r="E19" s="183"/>
      <c r="F19" s="54" t="str">
        <f>IF(B19="","",VLOOKUP(B19,Sheet2!A:L,7,0))</f>
        <v/>
      </c>
      <c r="G19" s="55" t="str">
        <f>IF(B19="","",VLOOKUP(B19,Sheet2!A:L,12,0))</f>
        <v/>
      </c>
      <c r="H19" s="56"/>
      <c r="I19" s="186"/>
      <c r="J19" s="148"/>
      <c r="K19" s="56"/>
      <c r="L19" s="186"/>
      <c r="M19" s="148"/>
      <c r="N19" s="56"/>
      <c r="O19" s="186"/>
      <c r="P19" s="236"/>
      <c r="Q19" s="353"/>
      <c r="R19" s="354"/>
      <c r="S19" s="349"/>
      <c r="T19" s="350"/>
      <c r="X19" s="60" t="e">
        <f>IF(種目情報!#REF!="","",種目情報!#REF!)</f>
        <v>#REF!</v>
      </c>
      <c r="Y19" s="61" t="e">
        <f>IF(種目情報!#REF!="","",種目情報!#REF!)</f>
        <v>#REF!</v>
      </c>
      <c r="AA19" s="5" t="str">
        <f t="shared" si="9"/>
        <v/>
      </c>
      <c r="AB19" s="5" t="str">
        <f t="shared" si="0"/>
        <v/>
      </c>
      <c r="AC19" s="5" t="str">
        <f t="shared" si="1"/>
        <v/>
      </c>
      <c r="AD19" s="5" t="str">
        <f t="shared" si="2"/>
        <v/>
      </c>
      <c r="AE19" s="5" t="str">
        <f t="shared" si="3"/>
        <v/>
      </c>
      <c r="AF19" s="9" t="str">
        <f>IF(F19="男",data_kyogisha!A10,"")</f>
        <v/>
      </c>
      <c r="AG19" s="5" t="str">
        <f t="shared" si="4"/>
        <v/>
      </c>
      <c r="AH19" s="5" t="str">
        <f t="shared" si="5"/>
        <v/>
      </c>
      <c r="AI19" s="5" t="str">
        <f t="shared" si="6"/>
        <v/>
      </c>
      <c r="AJ19" s="5" t="str">
        <f t="shared" si="7"/>
        <v/>
      </c>
      <c r="AK19" s="5" t="str">
        <f t="shared" si="8"/>
        <v/>
      </c>
      <c r="AL19" s="1" t="str">
        <f>IF(F19="女",data_kyogisha!A10,"")</f>
        <v/>
      </c>
      <c r="AM19" s="1">
        <f t="shared" si="14"/>
        <v>0</v>
      </c>
      <c r="AN19" s="1">
        <f>IF(AND(F19="男",Q19="○"),②選手情報入力!B19,0)</f>
        <v>0</v>
      </c>
      <c r="AO19" s="1">
        <f t="shared" si="10"/>
        <v>0</v>
      </c>
      <c r="AP19" s="1">
        <f>IF(AND(F19="男",S19="○"),②選手情報入力!B19,0)</f>
        <v>0</v>
      </c>
      <c r="AQ19" s="1">
        <f t="shared" si="15"/>
        <v>0</v>
      </c>
      <c r="AR19" s="1">
        <f t="shared" si="11"/>
        <v>0</v>
      </c>
      <c r="AS19" s="1">
        <f t="shared" si="12"/>
        <v>0</v>
      </c>
      <c r="AT19" s="1">
        <f t="shared" si="13"/>
        <v>0</v>
      </c>
    </row>
    <row r="20" spans="1:46">
      <c r="A20" s="29">
        <v>10</v>
      </c>
      <c r="B20" s="252"/>
      <c r="C20" s="54" t="str">
        <f>IF(B20="","",VLOOKUP(B20,Sheet2!A:E,5,0))</f>
        <v/>
      </c>
      <c r="D20" s="54" t="str">
        <f>IF(B20="","",VLOOKUP(B20,Sheet2!A:F,6,0))</f>
        <v/>
      </c>
      <c r="E20" s="183"/>
      <c r="F20" s="54" t="str">
        <f>IF(B20="","",VLOOKUP(B20,Sheet2!A:L,7,0))</f>
        <v/>
      </c>
      <c r="G20" s="55" t="str">
        <f>IF(B20="","",VLOOKUP(B20,Sheet2!A:L,12,0))</f>
        <v/>
      </c>
      <c r="H20" s="56"/>
      <c r="I20" s="186"/>
      <c r="J20" s="148"/>
      <c r="K20" s="56"/>
      <c r="L20" s="186"/>
      <c r="M20" s="148"/>
      <c r="N20" s="56"/>
      <c r="O20" s="186"/>
      <c r="P20" s="236"/>
      <c r="Q20" s="353"/>
      <c r="R20" s="354"/>
      <c r="S20" s="349"/>
      <c r="T20" s="350"/>
      <c r="X20" s="60" t="str">
        <f>IF(種目情報!A7="","",種目情報!A7)</f>
        <v>一非公男39歳以下2000m</v>
      </c>
      <c r="Y20" s="61" t="str">
        <f>IF(種目情報!E7="","",種目情報!E7)</f>
        <v>一非公女39歳以下2000m</v>
      </c>
      <c r="AA20" s="5" t="str">
        <f t="shared" si="9"/>
        <v/>
      </c>
      <c r="AB20" s="5" t="str">
        <f t="shared" si="0"/>
        <v/>
      </c>
      <c r="AC20" s="5" t="str">
        <f t="shared" si="1"/>
        <v/>
      </c>
      <c r="AD20" s="5" t="str">
        <f t="shared" si="2"/>
        <v/>
      </c>
      <c r="AE20" s="5" t="str">
        <f t="shared" si="3"/>
        <v/>
      </c>
      <c r="AF20" s="9" t="str">
        <f>IF(F20="男",data_kyogisha!A11,"")</f>
        <v/>
      </c>
      <c r="AG20" s="5" t="str">
        <f t="shared" si="4"/>
        <v/>
      </c>
      <c r="AH20" s="5" t="str">
        <f t="shared" si="5"/>
        <v/>
      </c>
      <c r="AI20" s="5" t="str">
        <f t="shared" si="6"/>
        <v/>
      </c>
      <c r="AJ20" s="5" t="str">
        <f t="shared" si="7"/>
        <v/>
      </c>
      <c r="AK20" s="5" t="str">
        <f t="shared" si="8"/>
        <v/>
      </c>
      <c r="AL20" s="1" t="str">
        <f>IF(F20="女",data_kyogisha!A11,"")</f>
        <v/>
      </c>
      <c r="AM20" s="1">
        <f t="shared" si="14"/>
        <v>0</v>
      </c>
      <c r="AN20" s="1">
        <f>IF(AND(F20="男",Q20="○"),②選手情報入力!B20,0)</f>
        <v>0</v>
      </c>
      <c r="AO20" s="1">
        <f t="shared" si="10"/>
        <v>0</v>
      </c>
      <c r="AP20" s="1">
        <f>IF(AND(F20="男",S20="○"),②選手情報入力!B20,0)</f>
        <v>0</v>
      </c>
      <c r="AQ20" s="1">
        <f t="shared" si="15"/>
        <v>0</v>
      </c>
      <c r="AR20" s="1">
        <f t="shared" si="11"/>
        <v>0</v>
      </c>
      <c r="AS20" s="1">
        <f t="shared" si="12"/>
        <v>0</v>
      </c>
      <c r="AT20" s="1">
        <f t="shared" si="13"/>
        <v>0</v>
      </c>
    </row>
    <row r="21" spans="1:46">
      <c r="A21" s="29">
        <v>11</v>
      </c>
      <c r="B21" s="252"/>
      <c r="C21" s="54" t="str">
        <f>IF(B21="","",VLOOKUP(B21,Sheet2!A:E,5,0))</f>
        <v/>
      </c>
      <c r="D21" s="54" t="str">
        <f>IF(B21="","",VLOOKUP(B21,Sheet2!A:F,6,0))</f>
        <v/>
      </c>
      <c r="E21" s="183"/>
      <c r="F21" s="54" t="str">
        <f>IF(B21="","",VLOOKUP(B21,Sheet2!A:L,7,0))</f>
        <v/>
      </c>
      <c r="G21" s="55" t="str">
        <f>IF(B21="","",VLOOKUP(B21,Sheet2!A:L,12,0))</f>
        <v/>
      </c>
      <c r="H21" s="56"/>
      <c r="I21" s="186"/>
      <c r="J21" s="148"/>
      <c r="K21" s="56"/>
      <c r="L21" s="186"/>
      <c r="M21" s="148"/>
      <c r="N21" s="56"/>
      <c r="O21" s="186"/>
      <c r="P21" s="236"/>
      <c r="Q21" s="353"/>
      <c r="R21" s="354"/>
      <c r="S21" s="349"/>
      <c r="T21" s="350"/>
      <c r="X21" s="60" t="str">
        <f>IF(種目情報!A8="","",種目情報!A8)</f>
        <v>一非公男40歳代2000m</v>
      </c>
      <c r="Y21" s="61" t="str">
        <f>IF(種目情報!E8="","",種目情報!E8)</f>
        <v>一非公女40歳代2000m</v>
      </c>
      <c r="AA21" s="5" t="str">
        <f t="shared" si="9"/>
        <v/>
      </c>
      <c r="AB21" s="5" t="str">
        <f t="shared" si="0"/>
        <v/>
      </c>
      <c r="AC21" s="5" t="str">
        <f t="shared" si="1"/>
        <v/>
      </c>
      <c r="AD21" s="5" t="str">
        <f t="shared" si="2"/>
        <v/>
      </c>
      <c r="AE21" s="5" t="str">
        <f t="shared" si="3"/>
        <v/>
      </c>
      <c r="AF21" s="9" t="str">
        <f>IF(F21="男",data_kyogisha!A12,"")</f>
        <v/>
      </c>
      <c r="AG21" s="5" t="str">
        <f t="shared" si="4"/>
        <v/>
      </c>
      <c r="AH21" s="5" t="str">
        <f t="shared" si="5"/>
        <v/>
      </c>
      <c r="AI21" s="5" t="str">
        <f t="shared" si="6"/>
        <v/>
      </c>
      <c r="AJ21" s="5" t="str">
        <f t="shared" si="7"/>
        <v/>
      </c>
      <c r="AK21" s="5" t="str">
        <f t="shared" si="8"/>
        <v/>
      </c>
      <c r="AL21" s="1" t="str">
        <f>IF(F21="女",data_kyogisha!A12,"")</f>
        <v/>
      </c>
      <c r="AM21" s="1">
        <f t="shared" si="14"/>
        <v>0</v>
      </c>
      <c r="AN21" s="1">
        <f>IF(AND(F21="男",Q21="○"),②選手情報入力!B21,0)</f>
        <v>0</v>
      </c>
      <c r="AO21" s="1">
        <f t="shared" si="10"/>
        <v>0</v>
      </c>
      <c r="AP21" s="1">
        <f>IF(AND(F21="男",S21="○"),②選手情報入力!B21,0)</f>
        <v>0</v>
      </c>
      <c r="AQ21" s="1">
        <f t="shared" si="15"/>
        <v>0</v>
      </c>
      <c r="AR21" s="1">
        <f t="shared" si="11"/>
        <v>0</v>
      </c>
      <c r="AS21" s="1">
        <f t="shared" si="12"/>
        <v>0</v>
      </c>
      <c r="AT21" s="1">
        <f t="shared" si="13"/>
        <v>0</v>
      </c>
    </row>
    <row r="22" spans="1:46">
      <c r="A22" s="29">
        <v>12</v>
      </c>
      <c r="B22" s="252"/>
      <c r="C22" s="54" t="str">
        <f>IF(B22="","",VLOOKUP(B22,Sheet2!A:E,5,0))</f>
        <v/>
      </c>
      <c r="D22" s="54" t="str">
        <f>IF(B22="","",VLOOKUP(B22,Sheet2!A:F,6,0))</f>
        <v/>
      </c>
      <c r="E22" s="183"/>
      <c r="F22" s="54" t="str">
        <f>IF(B22="","",VLOOKUP(B22,Sheet2!A:L,7,0))</f>
        <v/>
      </c>
      <c r="G22" s="55" t="str">
        <f>IF(B22="","",VLOOKUP(B22,Sheet2!A:L,12,0))</f>
        <v/>
      </c>
      <c r="H22" s="56"/>
      <c r="I22" s="186"/>
      <c r="J22" s="148"/>
      <c r="K22" s="56"/>
      <c r="L22" s="186"/>
      <c r="M22" s="148"/>
      <c r="N22" s="56"/>
      <c r="O22" s="186"/>
      <c r="P22" s="236"/>
      <c r="Q22" s="353"/>
      <c r="R22" s="354"/>
      <c r="S22" s="349"/>
      <c r="T22" s="350"/>
      <c r="X22" s="60" t="str">
        <f>IF(種目情報!A9="","",種目情報!A9)</f>
        <v>一非公男50歳代2000m</v>
      </c>
      <c r="Y22" s="61" t="str">
        <f>IF(種目情報!E9="","",種目情報!E9)</f>
        <v>一非公女50歳代2000m</v>
      </c>
      <c r="AA22" s="5" t="str">
        <f t="shared" si="9"/>
        <v/>
      </c>
      <c r="AB22" s="5" t="str">
        <f t="shared" si="0"/>
        <v/>
      </c>
      <c r="AC22" s="5" t="str">
        <f t="shared" si="1"/>
        <v/>
      </c>
      <c r="AD22" s="5" t="str">
        <f t="shared" si="2"/>
        <v/>
      </c>
      <c r="AE22" s="5" t="str">
        <f t="shared" si="3"/>
        <v/>
      </c>
      <c r="AF22" s="9" t="str">
        <f>IF(F22="男",data_kyogisha!A13,"")</f>
        <v/>
      </c>
      <c r="AG22" s="5" t="str">
        <f t="shared" si="4"/>
        <v/>
      </c>
      <c r="AH22" s="5" t="str">
        <f t="shared" si="5"/>
        <v/>
      </c>
      <c r="AI22" s="5" t="str">
        <f t="shared" si="6"/>
        <v/>
      </c>
      <c r="AJ22" s="5" t="str">
        <f t="shared" si="7"/>
        <v/>
      </c>
      <c r="AK22" s="5" t="str">
        <f t="shared" si="8"/>
        <v/>
      </c>
      <c r="AL22" s="1" t="str">
        <f>IF(F22="女",data_kyogisha!A13,"")</f>
        <v/>
      </c>
      <c r="AM22" s="1">
        <f t="shared" si="14"/>
        <v>0</v>
      </c>
      <c r="AN22" s="1">
        <f>IF(AND(F22="男",Q22="○"),②選手情報入力!B22,0)</f>
        <v>0</v>
      </c>
      <c r="AO22" s="1">
        <f t="shared" si="10"/>
        <v>0</v>
      </c>
      <c r="AP22" s="1">
        <f>IF(AND(F22="男",S22="○"),②選手情報入力!B22,0)</f>
        <v>0</v>
      </c>
      <c r="AQ22" s="1">
        <f t="shared" si="15"/>
        <v>0</v>
      </c>
      <c r="AR22" s="1">
        <f t="shared" si="11"/>
        <v>0</v>
      </c>
      <c r="AS22" s="1">
        <f t="shared" si="12"/>
        <v>0</v>
      </c>
      <c r="AT22" s="1">
        <f t="shared" si="13"/>
        <v>0</v>
      </c>
    </row>
    <row r="23" spans="1:46">
      <c r="A23" s="29">
        <v>13</v>
      </c>
      <c r="B23" s="252"/>
      <c r="C23" s="54" t="str">
        <f>IF(B23="","",VLOOKUP(B23,Sheet2!A:E,5,0))</f>
        <v/>
      </c>
      <c r="D23" s="54" t="str">
        <f>IF(B23="","",VLOOKUP(B23,Sheet2!A:F,6,0))</f>
        <v/>
      </c>
      <c r="E23" s="183"/>
      <c r="F23" s="54" t="str">
        <f>IF(B23="","",VLOOKUP(B23,Sheet2!A:L,7,0))</f>
        <v/>
      </c>
      <c r="G23" s="55" t="str">
        <f>IF(B23="","",VLOOKUP(B23,Sheet2!A:L,12,0))</f>
        <v/>
      </c>
      <c r="H23" s="56"/>
      <c r="I23" s="186"/>
      <c r="J23" s="148"/>
      <c r="K23" s="56"/>
      <c r="L23" s="186"/>
      <c r="M23" s="148"/>
      <c r="N23" s="56"/>
      <c r="O23" s="186"/>
      <c r="P23" s="236"/>
      <c r="Q23" s="353"/>
      <c r="R23" s="354"/>
      <c r="S23" s="349"/>
      <c r="T23" s="350"/>
      <c r="X23" s="60" t="str">
        <f>IF(種目情報!A10="","",種目情報!A10)</f>
        <v>一非公男60歳代2000m</v>
      </c>
      <c r="Y23" s="61" t="str">
        <f>IF(種目情報!E10="","",種目情報!E10)</f>
        <v>一非公女60歳代2000m</v>
      </c>
      <c r="AA23" s="5" t="str">
        <f t="shared" si="9"/>
        <v/>
      </c>
      <c r="AB23" s="5" t="str">
        <f t="shared" si="0"/>
        <v/>
      </c>
      <c r="AC23" s="5" t="str">
        <f t="shared" si="1"/>
        <v/>
      </c>
      <c r="AD23" s="5" t="str">
        <f t="shared" si="2"/>
        <v/>
      </c>
      <c r="AE23" s="5" t="str">
        <f t="shared" si="3"/>
        <v/>
      </c>
      <c r="AF23" s="9" t="str">
        <f>IF(F23="男",data_kyogisha!A14,"")</f>
        <v/>
      </c>
      <c r="AG23" s="5" t="str">
        <f t="shared" si="4"/>
        <v/>
      </c>
      <c r="AH23" s="5" t="str">
        <f t="shared" si="5"/>
        <v/>
      </c>
      <c r="AI23" s="5" t="str">
        <f t="shared" si="6"/>
        <v/>
      </c>
      <c r="AJ23" s="5" t="str">
        <f t="shared" si="7"/>
        <v/>
      </c>
      <c r="AK23" s="5" t="str">
        <f t="shared" si="8"/>
        <v/>
      </c>
      <c r="AL23" s="1" t="str">
        <f>IF(F23="女",data_kyogisha!A14,"")</f>
        <v/>
      </c>
      <c r="AM23" s="1">
        <f t="shared" si="14"/>
        <v>0</v>
      </c>
      <c r="AN23" s="1">
        <f>IF(AND(F23="男",Q23="○"),②選手情報入力!B23,0)</f>
        <v>0</v>
      </c>
      <c r="AO23" s="1">
        <f t="shared" si="10"/>
        <v>0</v>
      </c>
      <c r="AP23" s="1">
        <f>IF(AND(F23="男",S23="○"),②選手情報入力!B23,0)</f>
        <v>0</v>
      </c>
      <c r="AQ23" s="1">
        <f t="shared" si="15"/>
        <v>0</v>
      </c>
      <c r="AR23" s="1">
        <f t="shared" si="11"/>
        <v>0</v>
      </c>
      <c r="AS23" s="1">
        <f t="shared" si="12"/>
        <v>0</v>
      </c>
      <c r="AT23" s="1">
        <f t="shared" si="13"/>
        <v>0</v>
      </c>
    </row>
    <row r="24" spans="1:46">
      <c r="A24" s="29">
        <v>14</v>
      </c>
      <c r="B24" s="252"/>
      <c r="C24" s="54" t="str">
        <f>IF(B24="","",VLOOKUP(B24,Sheet2!A:E,5,0))</f>
        <v/>
      </c>
      <c r="D24" s="54" t="str">
        <f>IF(B24="","",VLOOKUP(B24,Sheet2!A:F,6,0))</f>
        <v/>
      </c>
      <c r="E24" s="183"/>
      <c r="F24" s="54" t="str">
        <f>IF(B24="","",VLOOKUP(B24,Sheet2!A:L,7,0))</f>
        <v/>
      </c>
      <c r="G24" s="55" t="str">
        <f>IF(B24="","",VLOOKUP(B24,Sheet2!A:L,12,0))</f>
        <v/>
      </c>
      <c r="H24" s="56"/>
      <c r="I24" s="186"/>
      <c r="J24" s="148"/>
      <c r="K24" s="56"/>
      <c r="L24" s="186"/>
      <c r="M24" s="148"/>
      <c r="N24" s="56"/>
      <c r="O24" s="186"/>
      <c r="P24" s="236"/>
      <c r="Q24" s="353"/>
      <c r="R24" s="354"/>
      <c r="S24" s="349"/>
      <c r="T24" s="350"/>
      <c r="X24" s="60" t="str">
        <f>IF(種目情報!A11="","",種目情報!A11)</f>
        <v>一非公男70歳以上2000m</v>
      </c>
      <c r="Y24" s="61" t="str">
        <f>IF(種目情報!E11="","",種目情報!E11)</f>
        <v>一非公女70歳以上2000m</v>
      </c>
      <c r="AA24" s="5" t="str">
        <f t="shared" si="9"/>
        <v/>
      </c>
      <c r="AB24" s="5" t="str">
        <f t="shared" si="0"/>
        <v/>
      </c>
      <c r="AC24" s="5" t="str">
        <f t="shared" si="1"/>
        <v/>
      </c>
      <c r="AD24" s="5" t="str">
        <f t="shared" si="2"/>
        <v/>
      </c>
      <c r="AE24" s="5" t="str">
        <f t="shared" si="3"/>
        <v/>
      </c>
      <c r="AF24" s="9" t="str">
        <f>IF(F24="男",data_kyogisha!A15,"")</f>
        <v/>
      </c>
      <c r="AG24" s="5" t="str">
        <f t="shared" si="4"/>
        <v/>
      </c>
      <c r="AH24" s="5" t="str">
        <f t="shared" si="5"/>
        <v/>
      </c>
      <c r="AI24" s="5" t="str">
        <f t="shared" si="6"/>
        <v/>
      </c>
      <c r="AJ24" s="5" t="str">
        <f t="shared" si="7"/>
        <v/>
      </c>
      <c r="AK24" s="5" t="str">
        <f t="shared" si="8"/>
        <v/>
      </c>
      <c r="AL24" s="1" t="str">
        <f>IF(F24="女",data_kyogisha!A15,"")</f>
        <v/>
      </c>
      <c r="AM24" s="1">
        <f t="shared" si="14"/>
        <v>0</v>
      </c>
      <c r="AN24" s="1">
        <f>IF(AND(F24="男",Q24="○"),②選手情報入力!B24,0)</f>
        <v>0</v>
      </c>
      <c r="AO24" s="1">
        <f t="shared" si="10"/>
        <v>0</v>
      </c>
      <c r="AP24" s="1">
        <f>IF(AND(F24="男",S24="○"),②選手情報入力!B24,0)</f>
        <v>0</v>
      </c>
      <c r="AQ24" s="1">
        <f t="shared" si="15"/>
        <v>0</v>
      </c>
      <c r="AR24" s="1">
        <f t="shared" si="11"/>
        <v>0</v>
      </c>
      <c r="AS24" s="1">
        <f t="shared" si="12"/>
        <v>0</v>
      </c>
      <c r="AT24" s="1">
        <f t="shared" si="13"/>
        <v>0</v>
      </c>
    </row>
    <row r="25" spans="1:46">
      <c r="A25" s="29">
        <v>15</v>
      </c>
      <c r="B25" s="252"/>
      <c r="C25" s="54" t="str">
        <f>IF(B25="","",VLOOKUP(B25,Sheet2!A:E,5,0))</f>
        <v/>
      </c>
      <c r="D25" s="54" t="str">
        <f>IF(B25="","",VLOOKUP(B25,Sheet2!A:F,6,0))</f>
        <v/>
      </c>
      <c r="E25" s="183"/>
      <c r="F25" s="54" t="str">
        <f>IF(B25="","",VLOOKUP(B25,Sheet2!A:L,7,0))</f>
        <v/>
      </c>
      <c r="G25" s="55" t="str">
        <f>IF(B25="","",VLOOKUP(B25,Sheet2!A:L,12,0))</f>
        <v/>
      </c>
      <c r="H25" s="56"/>
      <c r="I25" s="186"/>
      <c r="J25" s="148"/>
      <c r="K25" s="56"/>
      <c r="L25" s="186"/>
      <c r="M25" s="148"/>
      <c r="N25" s="56"/>
      <c r="O25" s="186"/>
      <c r="P25" s="236"/>
      <c r="Q25" s="353"/>
      <c r="R25" s="354"/>
      <c r="S25" s="349"/>
      <c r="T25" s="350"/>
      <c r="X25" s="60"/>
      <c r="Y25" s="61"/>
      <c r="AA25" s="5" t="str">
        <f t="shared" si="9"/>
        <v/>
      </c>
      <c r="AB25" s="5" t="str">
        <f t="shared" si="0"/>
        <v/>
      </c>
      <c r="AC25" s="5" t="str">
        <f t="shared" si="1"/>
        <v/>
      </c>
      <c r="AD25" s="5" t="str">
        <f t="shared" si="2"/>
        <v/>
      </c>
      <c r="AE25" s="5" t="str">
        <f t="shared" si="3"/>
        <v/>
      </c>
      <c r="AF25" s="9" t="str">
        <f>IF(F25="男",data_kyogisha!A16,"")</f>
        <v/>
      </c>
      <c r="AG25" s="5" t="str">
        <f t="shared" si="4"/>
        <v/>
      </c>
      <c r="AH25" s="5" t="str">
        <f t="shared" si="5"/>
        <v/>
      </c>
      <c r="AI25" s="5" t="str">
        <f t="shared" si="6"/>
        <v/>
      </c>
      <c r="AJ25" s="5" t="str">
        <f t="shared" si="7"/>
        <v/>
      </c>
      <c r="AK25" s="5" t="str">
        <f t="shared" si="8"/>
        <v/>
      </c>
      <c r="AL25" s="1" t="str">
        <f>IF(F25="女",data_kyogisha!A16,"")</f>
        <v/>
      </c>
      <c r="AM25" s="1">
        <f t="shared" si="14"/>
        <v>0</v>
      </c>
      <c r="AN25" s="1">
        <f>IF(AND(F25="男",Q25="○"),②選手情報入力!B25,0)</f>
        <v>0</v>
      </c>
      <c r="AO25" s="1">
        <f t="shared" si="10"/>
        <v>0</v>
      </c>
      <c r="AP25" s="1">
        <f>IF(AND(F25="男",S25="○"),②選手情報入力!B25,0)</f>
        <v>0</v>
      </c>
      <c r="AQ25" s="1">
        <f t="shared" si="15"/>
        <v>0</v>
      </c>
      <c r="AR25" s="1">
        <f t="shared" si="11"/>
        <v>0</v>
      </c>
      <c r="AS25" s="1">
        <f t="shared" si="12"/>
        <v>0</v>
      </c>
      <c r="AT25" s="1">
        <f t="shared" si="13"/>
        <v>0</v>
      </c>
    </row>
    <row r="26" spans="1:46">
      <c r="A26" s="29">
        <v>16</v>
      </c>
      <c r="B26" s="252"/>
      <c r="C26" s="54" t="str">
        <f>IF(B26="","",VLOOKUP(B26,Sheet2!A:E,5,0))</f>
        <v/>
      </c>
      <c r="D26" s="54" t="str">
        <f>IF(B26="","",VLOOKUP(B26,Sheet2!A:F,6,0))</f>
        <v/>
      </c>
      <c r="E26" s="183"/>
      <c r="F26" s="54" t="str">
        <f>IF(B26="","",VLOOKUP(B26,Sheet2!A:L,7,0))</f>
        <v/>
      </c>
      <c r="G26" s="55" t="str">
        <f>IF(B26="","",VLOOKUP(B26,Sheet2!A:L,12,0))</f>
        <v/>
      </c>
      <c r="H26" s="56"/>
      <c r="I26" s="186"/>
      <c r="J26" s="148"/>
      <c r="K26" s="56"/>
      <c r="L26" s="186"/>
      <c r="M26" s="148"/>
      <c r="N26" s="56"/>
      <c r="O26" s="186"/>
      <c r="P26" s="236"/>
      <c r="Q26" s="353"/>
      <c r="R26" s="354"/>
      <c r="S26" s="349"/>
      <c r="T26" s="350"/>
      <c r="X26" s="60"/>
      <c r="Y26" s="61"/>
      <c r="AA26" s="5" t="str">
        <f t="shared" si="9"/>
        <v/>
      </c>
      <c r="AB26" s="5" t="str">
        <f t="shared" si="0"/>
        <v/>
      </c>
      <c r="AC26" s="5" t="str">
        <f t="shared" si="1"/>
        <v/>
      </c>
      <c r="AD26" s="5" t="str">
        <f t="shared" si="2"/>
        <v/>
      </c>
      <c r="AE26" s="5" t="str">
        <f t="shared" si="3"/>
        <v/>
      </c>
      <c r="AF26" s="9" t="str">
        <f>IF(F26="男",data_kyogisha!A17,"")</f>
        <v/>
      </c>
      <c r="AG26" s="5" t="str">
        <f t="shared" si="4"/>
        <v/>
      </c>
      <c r="AH26" s="5" t="str">
        <f t="shared" si="5"/>
        <v/>
      </c>
      <c r="AI26" s="5" t="str">
        <f t="shared" si="6"/>
        <v/>
      </c>
      <c r="AJ26" s="5" t="str">
        <f t="shared" si="7"/>
        <v/>
      </c>
      <c r="AK26" s="5" t="str">
        <f t="shared" si="8"/>
        <v/>
      </c>
      <c r="AL26" s="1" t="str">
        <f>IF(F26="女",data_kyogisha!A17,"")</f>
        <v/>
      </c>
      <c r="AM26" s="1">
        <f t="shared" si="14"/>
        <v>0</v>
      </c>
      <c r="AN26" s="1">
        <f>IF(AND(F26="男",Q26="○"),②選手情報入力!B26,0)</f>
        <v>0</v>
      </c>
      <c r="AO26" s="1">
        <f t="shared" si="10"/>
        <v>0</v>
      </c>
      <c r="AP26" s="1">
        <f>IF(AND(F26="男",S26="○"),②選手情報入力!B26,0)</f>
        <v>0</v>
      </c>
      <c r="AQ26" s="1">
        <f t="shared" si="15"/>
        <v>0</v>
      </c>
      <c r="AR26" s="1">
        <f t="shared" si="11"/>
        <v>0</v>
      </c>
      <c r="AS26" s="1">
        <f t="shared" si="12"/>
        <v>0</v>
      </c>
      <c r="AT26" s="1">
        <f t="shared" si="13"/>
        <v>0</v>
      </c>
    </row>
    <row r="27" spans="1:46">
      <c r="A27" s="29">
        <v>17</v>
      </c>
      <c r="B27" s="252"/>
      <c r="C27" s="54" t="str">
        <f>IF(B27="","",VLOOKUP(B27,Sheet2!A:E,5,0))</f>
        <v/>
      </c>
      <c r="D27" s="54" t="str">
        <f>IF(B27="","",VLOOKUP(B27,Sheet2!A:F,6,0))</f>
        <v/>
      </c>
      <c r="E27" s="183"/>
      <c r="F27" s="54" t="str">
        <f>IF(B27="","",VLOOKUP(B27,Sheet2!A:L,7,0))</f>
        <v/>
      </c>
      <c r="G27" s="55" t="str">
        <f>IF(B27="","",VLOOKUP(B27,Sheet2!A:L,12,0))</f>
        <v/>
      </c>
      <c r="H27" s="56"/>
      <c r="I27" s="186"/>
      <c r="J27" s="148"/>
      <c r="K27" s="56"/>
      <c r="L27" s="186"/>
      <c r="M27" s="148"/>
      <c r="N27" s="56"/>
      <c r="O27" s="186"/>
      <c r="P27" s="236"/>
      <c r="Q27" s="353"/>
      <c r="R27" s="354"/>
      <c r="S27" s="349"/>
      <c r="T27" s="350"/>
      <c r="X27" s="60"/>
      <c r="Y27" s="61"/>
      <c r="AA27" s="5" t="str">
        <f t="shared" si="9"/>
        <v/>
      </c>
      <c r="AB27" s="5" t="str">
        <f t="shared" si="0"/>
        <v/>
      </c>
      <c r="AC27" s="5" t="str">
        <f t="shared" si="1"/>
        <v/>
      </c>
      <c r="AD27" s="5" t="str">
        <f t="shared" si="2"/>
        <v/>
      </c>
      <c r="AE27" s="5" t="str">
        <f t="shared" si="3"/>
        <v/>
      </c>
      <c r="AF27" s="9" t="str">
        <f>IF(F27="男",data_kyogisha!A18,"")</f>
        <v/>
      </c>
      <c r="AG27" s="5" t="str">
        <f t="shared" si="4"/>
        <v/>
      </c>
      <c r="AH27" s="5" t="str">
        <f t="shared" si="5"/>
        <v/>
      </c>
      <c r="AI27" s="5" t="str">
        <f t="shared" si="6"/>
        <v/>
      </c>
      <c r="AJ27" s="5" t="str">
        <f t="shared" si="7"/>
        <v/>
      </c>
      <c r="AK27" s="5" t="str">
        <f t="shared" si="8"/>
        <v/>
      </c>
      <c r="AL27" s="1" t="str">
        <f>IF(F27="女",data_kyogisha!A18,"")</f>
        <v/>
      </c>
      <c r="AM27" s="1">
        <f t="shared" si="14"/>
        <v>0</v>
      </c>
      <c r="AN27" s="1">
        <f>IF(AND(F27="男",Q27="○"),②選手情報入力!B27,0)</f>
        <v>0</v>
      </c>
      <c r="AO27" s="1">
        <f t="shared" si="10"/>
        <v>0</v>
      </c>
      <c r="AP27" s="1">
        <f>IF(AND(F27="男",S27="○"),②選手情報入力!B27,0)</f>
        <v>0</v>
      </c>
      <c r="AQ27" s="1">
        <f t="shared" si="15"/>
        <v>0</v>
      </c>
      <c r="AR27" s="1">
        <f t="shared" si="11"/>
        <v>0</v>
      </c>
      <c r="AS27" s="1">
        <f t="shared" si="12"/>
        <v>0</v>
      </c>
      <c r="AT27" s="1">
        <f t="shared" si="13"/>
        <v>0</v>
      </c>
    </row>
    <row r="28" spans="1:46">
      <c r="A28" s="29">
        <v>18</v>
      </c>
      <c r="B28" s="252"/>
      <c r="C28" s="54" t="str">
        <f>IF(B28="","",VLOOKUP(B28,Sheet2!A:E,5,0))</f>
        <v/>
      </c>
      <c r="D28" s="54" t="str">
        <f>IF(B28="","",VLOOKUP(B28,Sheet2!A:F,6,0))</f>
        <v/>
      </c>
      <c r="E28" s="183"/>
      <c r="F28" s="54" t="str">
        <f>IF(B28="","",VLOOKUP(B28,Sheet2!A:L,7,0))</f>
        <v/>
      </c>
      <c r="G28" s="55" t="str">
        <f>IF(B28="","",VLOOKUP(B28,Sheet2!A:L,12,0))</f>
        <v/>
      </c>
      <c r="H28" s="56"/>
      <c r="I28" s="186"/>
      <c r="J28" s="148"/>
      <c r="K28" s="56"/>
      <c r="L28" s="186"/>
      <c r="M28" s="148"/>
      <c r="N28" s="56"/>
      <c r="O28" s="186"/>
      <c r="P28" s="236"/>
      <c r="Q28" s="353"/>
      <c r="R28" s="354"/>
      <c r="S28" s="349"/>
      <c r="T28" s="350"/>
      <c r="X28" s="60"/>
      <c r="Y28" s="61"/>
      <c r="AA28" s="5" t="str">
        <f t="shared" si="9"/>
        <v/>
      </c>
      <c r="AB28" s="5" t="str">
        <f t="shared" si="0"/>
        <v/>
      </c>
      <c r="AC28" s="5" t="str">
        <f t="shared" si="1"/>
        <v/>
      </c>
      <c r="AD28" s="5" t="str">
        <f t="shared" si="2"/>
        <v/>
      </c>
      <c r="AE28" s="5" t="str">
        <f t="shared" si="3"/>
        <v/>
      </c>
      <c r="AF28" s="9" t="str">
        <f>IF(F28="男",data_kyogisha!A19,"")</f>
        <v/>
      </c>
      <c r="AG28" s="5" t="str">
        <f t="shared" si="4"/>
        <v/>
      </c>
      <c r="AH28" s="5" t="str">
        <f t="shared" si="5"/>
        <v/>
      </c>
      <c r="AI28" s="5" t="str">
        <f t="shared" si="6"/>
        <v/>
      </c>
      <c r="AJ28" s="5" t="str">
        <f t="shared" si="7"/>
        <v/>
      </c>
      <c r="AK28" s="5" t="str">
        <f t="shared" si="8"/>
        <v/>
      </c>
      <c r="AL28" s="1" t="str">
        <f>IF(F28="女",data_kyogisha!A19,"")</f>
        <v/>
      </c>
      <c r="AM28" s="1">
        <f t="shared" si="14"/>
        <v>0</v>
      </c>
      <c r="AN28" s="1">
        <f>IF(AND(F28="男",Q28="○"),②選手情報入力!B28,0)</f>
        <v>0</v>
      </c>
      <c r="AO28" s="1">
        <f t="shared" si="10"/>
        <v>0</v>
      </c>
      <c r="AP28" s="1">
        <f>IF(AND(F28="男",S28="○"),②選手情報入力!B28,0)</f>
        <v>0</v>
      </c>
      <c r="AQ28" s="1">
        <f t="shared" si="15"/>
        <v>0</v>
      </c>
      <c r="AR28" s="1">
        <f t="shared" si="11"/>
        <v>0</v>
      </c>
      <c r="AS28" s="1">
        <f t="shared" si="12"/>
        <v>0</v>
      </c>
      <c r="AT28" s="1">
        <f t="shared" si="13"/>
        <v>0</v>
      </c>
    </row>
    <row r="29" spans="1:46">
      <c r="A29" s="29">
        <v>19</v>
      </c>
      <c r="B29" s="252"/>
      <c r="C29" s="54" t="str">
        <f>IF(B29="","",VLOOKUP(B29,Sheet2!A:E,5,0))</f>
        <v/>
      </c>
      <c r="D29" s="54" t="str">
        <f>IF(B29="","",VLOOKUP(B29,Sheet2!A:F,6,0))</f>
        <v/>
      </c>
      <c r="E29" s="183"/>
      <c r="F29" s="54" t="str">
        <f>IF(B29="","",VLOOKUP(B29,Sheet2!A:L,7,0))</f>
        <v/>
      </c>
      <c r="G29" s="55" t="str">
        <f>IF(B29="","",VLOOKUP(B29,Sheet2!A:L,12,0))</f>
        <v/>
      </c>
      <c r="H29" s="56"/>
      <c r="I29" s="186"/>
      <c r="J29" s="148"/>
      <c r="K29" s="56"/>
      <c r="L29" s="186"/>
      <c r="M29" s="148"/>
      <c r="N29" s="56"/>
      <c r="O29" s="186"/>
      <c r="P29" s="236"/>
      <c r="Q29" s="353"/>
      <c r="R29" s="354"/>
      <c r="S29" s="349"/>
      <c r="T29" s="350"/>
      <c r="X29" s="60"/>
      <c r="Y29" s="61"/>
      <c r="AA29" s="5" t="str">
        <f t="shared" si="9"/>
        <v/>
      </c>
      <c r="AB29" s="5" t="str">
        <f t="shared" si="0"/>
        <v/>
      </c>
      <c r="AC29" s="5" t="str">
        <f t="shared" si="1"/>
        <v/>
      </c>
      <c r="AD29" s="5" t="str">
        <f t="shared" si="2"/>
        <v/>
      </c>
      <c r="AE29" s="5" t="str">
        <f t="shared" si="3"/>
        <v/>
      </c>
      <c r="AF29" s="9" t="str">
        <f>IF(F29="男",data_kyogisha!A20,"")</f>
        <v/>
      </c>
      <c r="AG29" s="5" t="str">
        <f t="shared" si="4"/>
        <v/>
      </c>
      <c r="AH29" s="5" t="str">
        <f t="shared" si="5"/>
        <v/>
      </c>
      <c r="AI29" s="5" t="str">
        <f t="shared" si="6"/>
        <v/>
      </c>
      <c r="AJ29" s="5" t="str">
        <f t="shared" si="7"/>
        <v/>
      </c>
      <c r="AK29" s="5" t="str">
        <f t="shared" si="8"/>
        <v/>
      </c>
      <c r="AL29" s="1" t="str">
        <f>IF(F29="女",data_kyogisha!A20,"")</f>
        <v/>
      </c>
      <c r="AM29" s="1">
        <f t="shared" si="14"/>
        <v>0</v>
      </c>
      <c r="AN29" s="1">
        <f>IF(AND(F29="男",Q29="○"),②選手情報入力!B29,0)</f>
        <v>0</v>
      </c>
      <c r="AO29" s="1">
        <f t="shared" si="10"/>
        <v>0</v>
      </c>
      <c r="AP29" s="1">
        <f>IF(AND(F29="男",S29="○"),②選手情報入力!B29,0)</f>
        <v>0</v>
      </c>
      <c r="AQ29" s="1">
        <f t="shared" si="15"/>
        <v>0</v>
      </c>
      <c r="AR29" s="1">
        <f t="shared" si="11"/>
        <v>0</v>
      </c>
      <c r="AS29" s="1">
        <f t="shared" si="12"/>
        <v>0</v>
      </c>
      <c r="AT29" s="1">
        <f t="shared" si="13"/>
        <v>0</v>
      </c>
    </row>
    <row r="30" spans="1:46">
      <c r="A30" s="29">
        <v>20</v>
      </c>
      <c r="B30" s="252"/>
      <c r="C30" s="54" t="str">
        <f>IF(B30="","",VLOOKUP(B30,Sheet2!A:E,5,0))</f>
        <v/>
      </c>
      <c r="D30" s="54" t="str">
        <f>IF(B30="","",VLOOKUP(B30,Sheet2!A:F,6,0))</f>
        <v/>
      </c>
      <c r="E30" s="183"/>
      <c r="F30" s="54" t="str">
        <f>IF(B30="","",VLOOKUP(B30,Sheet2!A:L,7,0))</f>
        <v/>
      </c>
      <c r="G30" s="55" t="str">
        <f>IF(B30="","",VLOOKUP(B30,Sheet2!A:L,12,0))</f>
        <v/>
      </c>
      <c r="H30" s="56"/>
      <c r="I30" s="186"/>
      <c r="J30" s="148"/>
      <c r="K30" s="56"/>
      <c r="L30" s="186"/>
      <c r="M30" s="148"/>
      <c r="N30" s="56"/>
      <c r="O30" s="186"/>
      <c r="P30" s="236"/>
      <c r="Q30" s="353"/>
      <c r="R30" s="354"/>
      <c r="S30" s="349"/>
      <c r="T30" s="350"/>
      <c r="X30" s="60"/>
      <c r="Y30" s="61"/>
      <c r="AA30" s="5" t="str">
        <f t="shared" si="9"/>
        <v/>
      </c>
      <c r="AB30" s="5" t="str">
        <f t="shared" si="0"/>
        <v/>
      </c>
      <c r="AC30" s="5" t="str">
        <f t="shared" si="1"/>
        <v/>
      </c>
      <c r="AD30" s="5" t="str">
        <f t="shared" si="2"/>
        <v/>
      </c>
      <c r="AE30" s="5" t="str">
        <f t="shared" si="3"/>
        <v/>
      </c>
      <c r="AF30" s="9" t="str">
        <f>IF(F30="男",data_kyogisha!A21,"")</f>
        <v/>
      </c>
      <c r="AG30" s="5" t="str">
        <f t="shared" si="4"/>
        <v/>
      </c>
      <c r="AH30" s="5" t="str">
        <f t="shared" si="5"/>
        <v/>
      </c>
      <c r="AI30" s="5" t="str">
        <f t="shared" si="6"/>
        <v/>
      </c>
      <c r="AJ30" s="5" t="str">
        <f t="shared" si="7"/>
        <v/>
      </c>
      <c r="AK30" s="5" t="str">
        <f t="shared" si="8"/>
        <v/>
      </c>
      <c r="AL30" s="1" t="str">
        <f>IF(F30="女",data_kyogisha!A21,"")</f>
        <v/>
      </c>
      <c r="AM30" s="1">
        <f t="shared" si="14"/>
        <v>0</v>
      </c>
      <c r="AN30" s="1">
        <f>IF(AND(F30="男",Q30="○"),②選手情報入力!B30,0)</f>
        <v>0</v>
      </c>
      <c r="AO30" s="1">
        <f t="shared" si="10"/>
        <v>0</v>
      </c>
      <c r="AP30" s="1">
        <f>IF(AND(F30="男",S30="○"),②選手情報入力!B30,0)</f>
        <v>0</v>
      </c>
      <c r="AQ30" s="1">
        <f t="shared" si="15"/>
        <v>0</v>
      </c>
      <c r="AR30" s="1">
        <f t="shared" si="11"/>
        <v>0</v>
      </c>
      <c r="AS30" s="1">
        <f t="shared" si="12"/>
        <v>0</v>
      </c>
      <c r="AT30" s="1">
        <f t="shared" si="13"/>
        <v>0</v>
      </c>
    </row>
    <row r="31" spans="1:46">
      <c r="A31" s="29">
        <v>21</v>
      </c>
      <c r="B31" s="252"/>
      <c r="C31" s="54" t="str">
        <f>IF(B31="","",VLOOKUP(B31,Sheet2!A:E,5,0))</f>
        <v/>
      </c>
      <c r="D31" s="54" t="str">
        <f>IF(B31="","",VLOOKUP(B31,Sheet2!A:F,6,0))</f>
        <v/>
      </c>
      <c r="E31" s="183"/>
      <c r="F31" s="54" t="str">
        <f>IF(B31="","",VLOOKUP(B31,Sheet2!A:L,7,0))</f>
        <v/>
      </c>
      <c r="G31" s="55" t="str">
        <f>IF(B31="","",VLOOKUP(B31,Sheet2!A:L,12,0))</f>
        <v/>
      </c>
      <c r="H31" s="56"/>
      <c r="I31" s="186"/>
      <c r="J31" s="148"/>
      <c r="K31" s="56"/>
      <c r="L31" s="186"/>
      <c r="M31" s="148"/>
      <c r="N31" s="56"/>
      <c r="O31" s="186"/>
      <c r="P31" s="236"/>
      <c r="Q31" s="353"/>
      <c r="R31" s="354"/>
      <c r="S31" s="349"/>
      <c r="T31" s="350"/>
      <c r="X31" s="60"/>
      <c r="Y31" s="61"/>
      <c r="AA31" s="5" t="str">
        <f t="shared" si="9"/>
        <v/>
      </c>
      <c r="AB31" s="5" t="str">
        <f t="shared" si="0"/>
        <v/>
      </c>
      <c r="AC31" s="5" t="str">
        <f t="shared" si="1"/>
        <v/>
      </c>
      <c r="AD31" s="5" t="str">
        <f t="shared" si="2"/>
        <v/>
      </c>
      <c r="AE31" s="5" t="str">
        <f t="shared" si="3"/>
        <v/>
      </c>
      <c r="AF31" s="9" t="str">
        <f>IF(F31="男",data_kyogisha!A22,"")</f>
        <v/>
      </c>
      <c r="AG31" s="5" t="str">
        <f t="shared" si="4"/>
        <v/>
      </c>
      <c r="AH31" s="5" t="str">
        <f t="shared" si="5"/>
        <v/>
      </c>
      <c r="AI31" s="5" t="str">
        <f t="shared" si="6"/>
        <v/>
      </c>
      <c r="AJ31" s="5" t="str">
        <f t="shared" si="7"/>
        <v/>
      </c>
      <c r="AK31" s="5" t="str">
        <f t="shared" si="8"/>
        <v/>
      </c>
      <c r="AL31" s="1" t="str">
        <f>IF(F31="女",data_kyogisha!A22,"")</f>
        <v/>
      </c>
      <c r="AM31" s="1">
        <f t="shared" si="14"/>
        <v>0</v>
      </c>
      <c r="AN31" s="1">
        <f>IF(AND(F31="男",Q31="○"),②選手情報入力!B31,0)</f>
        <v>0</v>
      </c>
      <c r="AO31" s="1">
        <f t="shared" si="10"/>
        <v>0</v>
      </c>
      <c r="AP31" s="1">
        <f>IF(AND(F31="男",S31="○"),②選手情報入力!B31,0)</f>
        <v>0</v>
      </c>
      <c r="AQ31" s="1">
        <f t="shared" si="15"/>
        <v>0</v>
      </c>
      <c r="AR31" s="1">
        <f t="shared" si="11"/>
        <v>0</v>
      </c>
      <c r="AS31" s="1">
        <f t="shared" si="12"/>
        <v>0</v>
      </c>
      <c r="AT31" s="1">
        <f t="shared" si="13"/>
        <v>0</v>
      </c>
    </row>
    <row r="32" spans="1:46">
      <c r="A32" s="29">
        <v>22</v>
      </c>
      <c r="B32" s="252"/>
      <c r="C32" s="54" t="str">
        <f>IF(B32="","",VLOOKUP(B32,Sheet2!A:E,5,0))</f>
        <v/>
      </c>
      <c r="D32" s="54" t="str">
        <f>IF(B32="","",VLOOKUP(B32,Sheet2!A:F,6,0))</f>
        <v/>
      </c>
      <c r="E32" s="183"/>
      <c r="F32" s="54" t="str">
        <f>IF(B32="","",VLOOKUP(B32,Sheet2!A:L,7,0))</f>
        <v/>
      </c>
      <c r="G32" s="55" t="str">
        <f>IF(B32="","",VLOOKUP(B32,Sheet2!A:L,12,0))</f>
        <v/>
      </c>
      <c r="H32" s="56"/>
      <c r="I32" s="186"/>
      <c r="J32" s="148"/>
      <c r="K32" s="56"/>
      <c r="L32" s="186"/>
      <c r="M32" s="148"/>
      <c r="N32" s="56"/>
      <c r="O32" s="186"/>
      <c r="P32" s="236"/>
      <c r="Q32" s="353"/>
      <c r="R32" s="354"/>
      <c r="S32" s="349"/>
      <c r="T32" s="350"/>
      <c r="X32" s="60"/>
      <c r="Y32" s="61"/>
      <c r="AA32" s="5" t="str">
        <f t="shared" si="9"/>
        <v/>
      </c>
      <c r="AB32" s="5" t="str">
        <f t="shared" si="0"/>
        <v/>
      </c>
      <c r="AC32" s="5" t="str">
        <f t="shared" si="1"/>
        <v/>
      </c>
      <c r="AD32" s="5" t="str">
        <f t="shared" si="2"/>
        <v/>
      </c>
      <c r="AE32" s="5" t="str">
        <f t="shared" si="3"/>
        <v/>
      </c>
      <c r="AF32" s="9" t="str">
        <f>IF(F32="男",data_kyogisha!A23,"")</f>
        <v/>
      </c>
      <c r="AG32" s="5" t="str">
        <f t="shared" si="4"/>
        <v/>
      </c>
      <c r="AH32" s="5" t="str">
        <f t="shared" si="5"/>
        <v/>
      </c>
      <c r="AI32" s="5" t="str">
        <f t="shared" si="6"/>
        <v/>
      </c>
      <c r="AJ32" s="5" t="str">
        <f t="shared" si="7"/>
        <v/>
      </c>
      <c r="AK32" s="5" t="str">
        <f t="shared" si="8"/>
        <v/>
      </c>
      <c r="AL32" s="1" t="str">
        <f>IF(F32="女",data_kyogisha!A23,"")</f>
        <v/>
      </c>
      <c r="AM32" s="1">
        <f t="shared" si="14"/>
        <v>0</v>
      </c>
      <c r="AN32" s="1">
        <f>IF(AND(F32="男",Q32="○"),②選手情報入力!B32,0)</f>
        <v>0</v>
      </c>
      <c r="AO32" s="1">
        <f t="shared" si="10"/>
        <v>0</v>
      </c>
      <c r="AP32" s="1">
        <f>IF(AND(F32="男",S32="○"),②選手情報入力!B32,0)</f>
        <v>0</v>
      </c>
      <c r="AQ32" s="1">
        <f t="shared" si="15"/>
        <v>0</v>
      </c>
      <c r="AR32" s="1">
        <f t="shared" si="11"/>
        <v>0</v>
      </c>
      <c r="AS32" s="1">
        <f t="shared" si="12"/>
        <v>0</v>
      </c>
      <c r="AT32" s="1">
        <f t="shared" si="13"/>
        <v>0</v>
      </c>
    </row>
    <row r="33" spans="1:46">
      <c r="A33" s="29">
        <v>23</v>
      </c>
      <c r="B33" s="252"/>
      <c r="C33" s="54" t="str">
        <f>IF(B33="","",VLOOKUP(B33,Sheet2!A:E,5,0))</f>
        <v/>
      </c>
      <c r="D33" s="54" t="str">
        <f>IF(B33="","",VLOOKUP(B33,Sheet2!A:F,6,0))</f>
        <v/>
      </c>
      <c r="E33" s="183"/>
      <c r="F33" s="54" t="str">
        <f>IF(B33="","",VLOOKUP(B33,Sheet2!A:L,7,0))</f>
        <v/>
      </c>
      <c r="G33" s="55" t="str">
        <f>IF(B33="","",VLOOKUP(B33,Sheet2!A:L,12,0))</f>
        <v/>
      </c>
      <c r="H33" s="56"/>
      <c r="I33" s="186"/>
      <c r="J33" s="148"/>
      <c r="K33" s="56"/>
      <c r="L33" s="186"/>
      <c r="M33" s="148"/>
      <c r="N33" s="56"/>
      <c r="O33" s="186"/>
      <c r="P33" s="236"/>
      <c r="Q33" s="353"/>
      <c r="R33" s="354"/>
      <c r="S33" s="349"/>
      <c r="T33" s="350"/>
      <c r="X33" s="60"/>
      <c r="Y33" s="61"/>
      <c r="AA33" s="5" t="str">
        <f t="shared" si="9"/>
        <v/>
      </c>
      <c r="AB33" s="5" t="str">
        <f t="shared" si="0"/>
        <v/>
      </c>
      <c r="AC33" s="5" t="str">
        <f t="shared" si="1"/>
        <v/>
      </c>
      <c r="AD33" s="5" t="str">
        <f t="shared" si="2"/>
        <v/>
      </c>
      <c r="AE33" s="5" t="str">
        <f t="shared" si="3"/>
        <v/>
      </c>
      <c r="AF33" s="9" t="str">
        <f>IF(F33="男",data_kyogisha!A24,"")</f>
        <v/>
      </c>
      <c r="AG33" s="5" t="str">
        <f t="shared" si="4"/>
        <v/>
      </c>
      <c r="AH33" s="5" t="str">
        <f t="shared" si="5"/>
        <v/>
      </c>
      <c r="AI33" s="5" t="str">
        <f t="shared" si="6"/>
        <v/>
      </c>
      <c r="AJ33" s="5" t="str">
        <f t="shared" si="7"/>
        <v/>
      </c>
      <c r="AK33" s="5" t="str">
        <f t="shared" si="8"/>
        <v/>
      </c>
      <c r="AL33" s="1" t="str">
        <f>IF(F33="女",data_kyogisha!A24,"")</f>
        <v/>
      </c>
      <c r="AM33" s="1">
        <f t="shared" si="14"/>
        <v>0</v>
      </c>
      <c r="AN33" s="1">
        <f>IF(AND(F33="男",Q33="○"),②選手情報入力!B33,0)</f>
        <v>0</v>
      </c>
      <c r="AO33" s="1">
        <f t="shared" si="10"/>
        <v>0</v>
      </c>
      <c r="AP33" s="1">
        <f>IF(AND(F33="男",S33="○"),②選手情報入力!B33,0)</f>
        <v>0</v>
      </c>
      <c r="AQ33" s="1">
        <f t="shared" si="15"/>
        <v>0</v>
      </c>
      <c r="AR33" s="1">
        <f t="shared" si="11"/>
        <v>0</v>
      </c>
      <c r="AS33" s="1">
        <f t="shared" si="12"/>
        <v>0</v>
      </c>
      <c r="AT33" s="1">
        <f t="shared" si="13"/>
        <v>0</v>
      </c>
    </row>
    <row r="34" spans="1:46">
      <c r="A34" s="29">
        <v>24</v>
      </c>
      <c r="B34" s="252"/>
      <c r="C34" s="54" t="str">
        <f>IF(B34="","",VLOOKUP(B34,Sheet2!A:E,5,0))</f>
        <v/>
      </c>
      <c r="D34" s="54" t="str">
        <f>IF(B34="","",VLOOKUP(B34,Sheet2!A:F,6,0))</f>
        <v/>
      </c>
      <c r="E34" s="183"/>
      <c r="F34" s="54" t="str">
        <f>IF(B34="","",VLOOKUP(B34,Sheet2!A:L,7,0))</f>
        <v/>
      </c>
      <c r="G34" s="55" t="str">
        <f>IF(B34="","",VLOOKUP(B34,Sheet2!A:L,12,0))</f>
        <v/>
      </c>
      <c r="H34" s="56"/>
      <c r="I34" s="186"/>
      <c r="J34" s="148"/>
      <c r="K34" s="56"/>
      <c r="L34" s="186"/>
      <c r="M34" s="148"/>
      <c r="N34" s="56"/>
      <c r="O34" s="186"/>
      <c r="P34" s="236"/>
      <c r="Q34" s="353"/>
      <c r="R34" s="354"/>
      <c r="S34" s="349"/>
      <c r="T34" s="350"/>
      <c r="X34" s="60"/>
      <c r="Y34" s="61"/>
      <c r="AA34" s="5" t="str">
        <f t="shared" si="9"/>
        <v/>
      </c>
      <c r="AB34" s="5" t="str">
        <f t="shared" si="0"/>
        <v/>
      </c>
      <c r="AC34" s="5" t="str">
        <f t="shared" si="1"/>
        <v/>
      </c>
      <c r="AD34" s="5" t="str">
        <f t="shared" si="2"/>
        <v/>
      </c>
      <c r="AE34" s="5" t="str">
        <f t="shared" si="3"/>
        <v/>
      </c>
      <c r="AF34" s="9" t="str">
        <f>IF(F34="男",data_kyogisha!A25,"")</f>
        <v/>
      </c>
      <c r="AG34" s="5" t="str">
        <f t="shared" si="4"/>
        <v/>
      </c>
      <c r="AH34" s="5" t="str">
        <f t="shared" si="5"/>
        <v/>
      </c>
      <c r="AI34" s="5" t="str">
        <f t="shared" si="6"/>
        <v/>
      </c>
      <c r="AJ34" s="5" t="str">
        <f t="shared" si="7"/>
        <v/>
      </c>
      <c r="AK34" s="5" t="str">
        <f t="shared" si="8"/>
        <v/>
      </c>
      <c r="AL34" s="1" t="str">
        <f>IF(F34="女",data_kyogisha!A25,"")</f>
        <v/>
      </c>
      <c r="AM34" s="1">
        <f t="shared" si="14"/>
        <v>0</v>
      </c>
      <c r="AN34" s="1">
        <f>IF(AND(F34="男",Q34="○"),②選手情報入力!B34,0)</f>
        <v>0</v>
      </c>
      <c r="AO34" s="1">
        <f t="shared" si="10"/>
        <v>0</v>
      </c>
      <c r="AP34" s="1">
        <f>IF(AND(F34="男",S34="○"),②選手情報入力!B34,0)</f>
        <v>0</v>
      </c>
      <c r="AQ34" s="1">
        <f t="shared" si="15"/>
        <v>0</v>
      </c>
      <c r="AR34" s="1">
        <f t="shared" si="11"/>
        <v>0</v>
      </c>
      <c r="AS34" s="1">
        <f t="shared" si="12"/>
        <v>0</v>
      </c>
      <c r="AT34" s="1">
        <f t="shared" si="13"/>
        <v>0</v>
      </c>
    </row>
    <row r="35" spans="1:46">
      <c r="A35" s="29">
        <v>25</v>
      </c>
      <c r="B35" s="252"/>
      <c r="C35" s="54" t="str">
        <f>IF(B35="","",VLOOKUP(B35,Sheet2!A:E,5,0))</f>
        <v/>
      </c>
      <c r="D35" s="54" t="str">
        <f>IF(B35="","",VLOOKUP(B35,Sheet2!A:F,6,0))</f>
        <v/>
      </c>
      <c r="E35" s="183"/>
      <c r="F35" s="54" t="str">
        <f>IF(B35="","",VLOOKUP(B35,Sheet2!A:L,7,0))</f>
        <v/>
      </c>
      <c r="G35" s="55" t="str">
        <f>IF(B35="","",VLOOKUP(B35,Sheet2!A:L,12,0))</f>
        <v/>
      </c>
      <c r="H35" s="56"/>
      <c r="I35" s="186"/>
      <c r="J35" s="148"/>
      <c r="K35" s="56"/>
      <c r="L35" s="186"/>
      <c r="M35" s="148"/>
      <c r="N35" s="56"/>
      <c r="O35" s="186"/>
      <c r="P35" s="236"/>
      <c r="Q35" s="353"/>
      <c r="R35" s="354"/>
      <c r="S35" s="349"/>
      <c r="T35" s="350"/>
      <c r="X35" s="60"/>
      <c r="Y35" s="61"/>
      <c r="AA35" s="5" t="str">
        <f t="shared" si="9"/>
        <v/>
      </c>
      <c r="AB35" s="5" t="str">
        <f t="shared" si="0"/>
        <v/>
      </c>
      <c r="AC35" s="5" t="str">
        <f t="shared" si="1"/>
        <v/>
      </c>
      <c r="AD35" s="5" t="str">
        <f t="shared" si="2"/>
        <v/>
      </c>
      <c r="AE35" s="5" t="str">
        <f t="shared" si="3"/>
        <v/>
      </c>
      <c r="AF35" s="9" t="str">
        <f>IF(F35="男",data_kyogisha!A26,"")</f>
        <v/>
      </c>
      <c r="AG35" s="5" t="str">
        <f t="shared" si="4"/>
        <v/>
      </c>
      <c r="AH35" s="5" t="str">
        <f t="shared" si="5"/>
        <v/>
      </c>
      <c r="AI35" s="5" t="str">
        <f t="shared" si="6"/>
        <v/>
      </c>
      <c r="AJ35" s="5" t="str">
        <f t="shared" si="7"/>
        <v/>
      </c>
      <c r="AK35" s="5" t="str">
        <f t="shared" si="8"/>
        <v/>
      </c>
      <c r="AL35" s="1" t="str">
        <f>IF(F35="女",data_kyogisha!A26,"")</f>
        <v/>
      </c>
      <c r="AM35" s="1">
        <f t="shared" si="14"/>
        <v>0</v>
      </c>
      <c r="AN35" s="1">
        <f>IF(AND(F35="男",Q35="○"),②選手情報入力!B35,0)</f>
        <v>0</v>
      </c>
      <c r="AO35" s="1">
        <f t="shared" si="10"/>
        <v>0</v>
      </c>
      <c r="AP35" s="1">
        <f>IF(AND(F35="男",S35="○"),②選手情報入力!B35,0)</f>
        <v>0</v>
      </c>
      <c r="AQ35" s="1">
        <f t="shared" si="15"/>
        <v>0</v>
      </c>
      <c r="AR35" s="1">
        <f t="shared" si="11"/>
        <v>0</v>
      </c>
      <c r="AS35" s="1">
        <f t="shared" si="12"/>
        <v>0</v>
      </c>
      <c r="AT35" s="1">
        <f t="shared" si="13"/>
        <v>0</v>
      </c>
    </row>
    <row r="36" spans="1:46">
      <c r="A36" s="29">
        <v>26</v>
      </c>
      <c r="B36" s="252"/>
      <c r="C36" s="54" t="str">
        <f>IF(B36="","",VLOOKUP(B36,Sheet2!A:E,5,0))</f>
        <v/>
      </c>
      <c r="D36" s="54" t="str">
        <f>IF(B36="","",VLOOKUP(B36,Sheet2!A:F,6,0))</f>
        <v/>
      </c>
      <c r="E36" s="183"/>
      <c r="F36" s="54" t="str">
        <f>IF(B36="","",VLOOKUP(B36,Sheet2!A:L,7,0))</f>
        <v/>
      </c>
      <c r="G36" s="55" t="str">
        <f>IF(B36="","",VLOOKUP(B36,Sheet2!A:L,12,0))</f>
        <v/>
      </c>
      <c r="H36" s="56"/>
      <c r="I36" s="186"/>
      <c r="J36" s="148"/>
      <c r="K36" s="56"/>
      <c r="L36" s="186"/>
      <c r="M36" s="148"/>
      <c r="N36" s="56"/>
      <c r="O36" s="186"/>
      <c r="P36" s="236"/>
      <c r="Q36" s="353"/>
      <c r="R36" s="354"/>
      <c r="S36" s="349"/>
      <c r="T36" s="350"/>
      <c r="X36" s="60"/>
      <c r="Y36" s="61"/>
      <c r="AA36" s="5" t="str">
        <f t="shared" si="9"/>
        <v/>
      </c>
      <c r="AB36" s="5" t="str">
        <f t="shared" si="0"/>
        <v/>
      </c>
      <c r="AC36" s="5" t="str">
        <f t="shared" si="1"/>
        <v/>
      </c>
      <c r="AD36" s="5" t="str">
        <f t="shared" si="2"/>
        <v/>
      </c>
      <c r="AE36" s="5" t="str">
        <f t="shared" si="3"/>
        <v/>
      </c>
      <c r="AF36" s="9" t="str">
        <f>IF(F36="男",data_kyogisha!A27,"")</f>
        <v/>
      </c>
      <c r="AG36" s="5" t="str">
        <f t="shared" si="4"/>
        <v/>
      </c>
      <c r="AH36" s="5" t="str">
        <f t="shared" si="5"/>
        <v/>
      </c>
      <c r="AI36" s="5" t="str">
        <f t="shared" si="6"/>
        <v/>
      </c>
      <c r="AJ36" s="5" t="str">
        <f t="shared" si="7"/>
        <v/>
      </c>
      <c r="AK36" s="5" t="str">
        <f t="shared" si="8"/>
        <v/>
      </c>
      <c r="AL36" s="1" t="str">
        <f>IF(F36="女",data_kyogisha!A27,"")</f>
        <v/>
      </c>
      <c r="AM36" s="1">
        <f t="shared" si="14"/>
        <v>0</v>
      </c>
      <c r="AN36" s="1">
        <f>IF(AND(F36="男",Q36="○"),②選手情報入力!B36,0)</f>
        <v>0</v>
      </c>
      <c r="AO36" s="1">
        <f t="shared" si="10"/>
        <v>0</v>
      </c>
      <c r="AP36" s="1">
        <f>IF(AND(F36="男",S36="○"),②選手情報入力!B36,0)</f>
        <v>0</v>
      </c>
      <c r="AQ36" s="1">
        <f t="shared" si="15"/>
        <v>0</v>
      </c>
      <c r="AR36" s="1">
        <f t="shared" si="11"/>
        <v>0</v>
      </c>
      <c r="AS36" s="1">
        <f t="shared" si="12"/>
        <v>0</v>
      </c>
      <c r="AT36" s="1">
        <f t="shared" si="13"/>
        <v>0</v>
      </c>
    </row>
    <row r="37" spans="1:46">
      <c r="A37" s="29">
        <v>27</v>
      </c>
      <c r="B37" s="252"/>
      <c r="C37" s="54" t="str">
        <f>IF(B37="","",VLOOKUP(B37,Sheet2!A:E,5,0))</f>
        <v/>
      </c>
      <c r="D37" s="54" t="str">
        <f>IF(B37="","",VLOOKUP(B37,Sheet2!A:F,6,0))</f>
        <v/>
      </c>
      <c r="E37" s="183"/>
      <c r="F37" s="54" t="str">
        <f>IF(B37="","",VLOOKUP(B37,Sheet2!A:L,7,0))</f>
        <v/>
      </c>
      <c r="G37" s="55" t="str">
        <f>IF(B37="","",VLOOKUP(B37,Sheet2!A:L,12,0))</f>
        <v/>
      </c>
      <c r="H37" s="56"/>
      <c r="I37" s="186"/>
      <c r="J37" s="148"/>
      <c r="K37" s="56"/>
      <c r="L37" s="186"/>
      <c r="M37" s="148"/>
      <c r="N37" s="56"/>
      <c r="O37" s="186"/>
      <c r="P37" s="236"/>
      <c r="Q37" s="353"/>
      <c r="R37" s="354"/>
      <c r="S37" s="349"/>
      <c r="T37" s="350"/>
      <c r="X37" s="60"/>
      <c r="Y37" s="61"/>
      <c r="AA37" s="5" t="str">
        <f t="shared" si="9"/>
        <v/>
      </c>
      <c r="AB37" s="5" t="str">
        <f t="shared" si="0"/>
        <v/>
      </c>
      <c r="AC37" s="5" t="str">
        <f t="shared" si="1"/>
        <v/>
      </c>
      <c r="AD37" s="5" t="str">
        <f t="shared" si="2"/>
        <v/>
      </c>
      <c r="AE37" s="5" t="str">
        <f t="shared" si="3"/>
        <v/>
      </c>
      <c r="AF37" s="9" t="str">
        <f>IF(F37="男",data_kyogisha!A28,"")</f>
        <v/>
      </c>
      <c r="AG37" s="5" t="str">
        <f t="shared" si="4"/>
        <v/>
      </c>
      <c r="AH37" s="5" t="str">
        <f t="shared" si="5"/>
        <v/>
      </c>
      <c r="AI37" s="5" t="str">
        <f t="shared" si="6"/>
        <v/>
      </c>
      <c r="AJ37" s="5" t="str">
        <f t="shared" si="7"/>
        <v/>
      </c>
      <c r="AK37" s="5" t="str">
        <f t="shared" si="8"/>
        <v/>
      </c>
      <c r="AL37" s="1" t="str">
        <f>IF(F37="女",data_kyogisha!A28,"")</f>
        <v/>
      </c>
      <c r="AM37" s="1">
        <f t="shared" si="14"/>
        <v>0</v>
      </c>
      <c r="AN37" s="1">
        <f>IF(AND(F37="男",Q37="○"),②選手情報入力!B37,0)</f>
        <v>0</v>
      </c>
      <c r="AO37" s="1">
        <f t="shared" si="10"/>
        <v>0</v>
      </c>
      <c r="AP37" s="1">
        <f>IF(AND(F37="男",S37="○"),②選手情報入力!B37,0)</f>
        <v>0</v>
      </c>
      <c r="AQ37" s="1">
        <f t="shared" si="15"/>
        <v>0</v>
      </c>
      <c r="AR37" s="1">
        <f t="shared" si="11"/>
        <v>0</v>
      </c>
      <c r="AS37" s="1">
        <f t="shared" si="12"/>
        <v>0</v>
      </c>
      <c r="AT37" s="1">
        <f t="shared" si="13"/>
        <v>0</v>
      </c>
    </row>
    <row r="38" spans="1:46">
      <c r="A38" s="29">
        <v>28</v>
      </c>
      <c r="B38" s="252"/>
      <c r="C38" s="54" t="str">
        <f>IF(B38="","",VLOOKUP(B38,Sheet2!A:E,5,0))</f>
        <v/>
      </c>
      <c r="D38" s="54" t="str">
        <f>IF(B38="","",VLOOKUP(B38,Sheet2!A:F,6,0))</f>
        <v/>
      </c>
      <c r="E38" s="183"/>
      <c r="F38" s="54" t="str">
        <f>IF(B38="","",VLOOKUP(B38,Sheet2!A:L,7,0))</f>
        <v/>
      </c>
      <c r="G38" s="55" t="str">
        <f>IF(B38="","",VLOOKUP(B38,Sheet2!A:L,12,0))</f>
        <v/>
      </c>
      <c r="H38" s="56"/>
      <c r="I38" s="186"/>
      <c r="J38" s="148"/>
      <c r="K38" s="56"/>
      <c r="L38" s="186"/>
      <c r="M38" s="148"/>
      <c r="N38" s="56"/>
      <c r="O38" s="186"/>
      <c r="P38" s="236"/>
      <c r="Q38" s="353"/>
      <c r="R38" s="354"/>
      <c r="S38" s="349"/>
      <c r="T38" s="350"/>
      <c r="X38" s="60"/>
      <c r="Y38" s="61"/>
      <c r="AA38" s="5" t="str">
        <f t="shared" si="9"/>
        <v/>
      </c>
      <c r="AB38" s="5" t="str">
        <f t="shared" si="0"/>
        <v/>
      </c>
      <c r="AC38" s="5" t="str">
        <f t="shared" si="1"/>
        <v/>
      </c>
      <c r="AD38" s="5" t="str">
        <f t="shared" si="2"/>
        <v/>
      </c>
      <c r="AE38" s="5" t="str">
        <f t="shared" si="3"/>
        <v/>
      </c>
      <c r="AF38" s="9" t="str">
        <f>IF(F38="男",data_kyogisha!A29,"")</f>
        <v/>
      </c>
      <c r="AG38" s="5" t="str">
        <f t="shared" si="4"/>
        <v/>
      </c>
      <c r="AH38" s="5" t="str">
        <f t="shared" si="5"/>
        <v/>
      </c>
      <c r="AI38" s="5" t="str">
        <f t="shared" si="6"/>
        <v/>
      </c>
      <c r="AJ38" s="5" t="str">
        <f t="shared" si="7"/>
        <v/>
      </c>
      <c r="AK38" s="5" t="str">
        <f t="shared" si="8"/>
        <v/>
      </c>
      <c r="AL38" s="1" t="str">
        <f>IF(F38="女",data_kyogisha!A29,"")</f>
        <v/>
      </c>
      <c r="AM38" s="1">
        <f t="shared" si="14"/>
        <v>0</v>
      </c>
      <c r="AN38" s="1">
        <f>IF(AND(F38="男",Q38="○"),②選手情報入力!B38,0)</f>
        <v>0</v>
      </c>
      <c r="AO38" s="1">
        <f t="shared" si="10"/>
        <v>0</v>
      </c>
      <c r="AP38" s="1">
        <f>IF(AND(F38="男",S38="○"),②選手情報入力!B38,0)</f>
        <v>0</v>
      </c>
      <c r="AQ38" s="1">
        <f t="shared" si="15"/>
        <v>0</v>
      </c>
      <c r="AR38" s="1">
        <f t="shared" si="11"/>
        <v>0</v>
      </c>
      <c r="AS38" s="1">
        <f t="shared" si="12"/>
        <v>0</v>
      </c>
      <c r="AT38" s="1">
        <f t="shared" si="13"/>
        <v>0</v>
      </c>
    </row>
    <row r="39" spans="1:46">
      <c r="A39" s="29">
        <v>29</v>
      </c>
      <c r="B39" s="252"/>
      <c r="C39" s="54" t="str">
        <f>IF(B39="","",VLOOKUP(B39,Sheet2!A:E,5,0))</f>
        <v/>
      </c>
      <c r="D39" s="54" t="str">
        <f>IF(B39="","",VLOOKUP(B39,Sheet2!A:F,6,0))</f>
        <v/>
      </c>
      <c r="E39" s="183"/>
      <c r="F39" s="54" t="str">
        <f>IF(B39="","",VLOOKUP(B39,Sheet2!A:L,7,0))</f>
        <v/>
      </c>
      <c r="G39" s="55" t="str">
        <f>IF(B39="","",VLOOKUP(B39,Sheet2!A:L,12,0))</f>
        <v/>
      </c>
      <c r="H39" s="56"/>
      <c r="I39" s="186"/>
      <c r="J39" s="148"/>
      <c r="K39" s="56"/>
      <c r="L39" s="186"/>
      <c r="M39" s="148"/>
      <c r="N39" s="56"/>
      <c r="O39" s="186"/>
      <c r="P39" s="236"/>
      <c r="Q39" s="353"/>
      <c r="R39" s="354"/>
      <c r="S39" s="349"/>
      <c r="T39" s="350"/>
      <c r="X39" s="60"/>
      <c r="Y39" s="61"/>
      <c r="AA39" s="5" t="str">
        <f t="shared" si="9"/>
        <v/>
      </c>
      <c r="AB39" s="5" t="str">
        <f t="shared" si="0"/>
        <v/>
      </c>
      <c r="AC39" s="5" t="str">
        <f t="shared" si="1"/>
        <v/>
      </c>
      <c r="AD39" s="5" t="str">
        <f t="shared" si="2"/>
        <v/>
      </c>
      <c r="AE39" s="5" t="str">
        <f t="shared" si="3"/>
        <v/>
      </c>
      <c r="AF39" s="9" t="str">
        <f>IF(F39="男",data_kyogisha!A30,"")</f>
        <v/>
      </c>
      <c r="AG39" s="5" t="str">
        <f t="shared" si="4"/>
        <v/>
      </c>
      <c r="AH39" s="5" t="str">
        <f t="shared" si="5"/>
        <v/>
      </c>
      <c r="AI39" s="5" t="str">
        <f t="shared" si="6"/>
        <v/>
      </c>
      <c r="AJ39" s="5" t="str">
        <f t="shared" si="7"/>
        <v/>
      </c>
      <c r="AK39" s="5" t="str">
        <f t="shared" si="8"/>
        <v/>
      </c>
      <c r="AL39" s="1" t="str">
        <f>IF(F39="女",data_kyogisha!A30,"")</f>
        <v/>
      </c>
      <c r="AM39" s="1">
        <f t="shared" si="14"/>
        <v>0</v>
      </c>
      <c r="AN39" s="1">
        <f>IF(AND(F39="男",Q39="○"),②選手情報入力!B39,0)</f>
        <v>0</v>
      </c>
      <c r="AO39" s="1">
        <f t="shared" si="10"/>
        <v>0</v>
      </c>
      <c r="AP39" s="1">
        <f>IF(AND(F39="男",S39="○"),②選手情報入力!B39,0)</f>
        <v>0</v>
      </c>
      <c r="AQ39" s="1">
        <f t="shared" si="15"/>
        <v>0</v>
      </c>
      <c r="AR39" s="1">
        <f t="shared" si="11"/>
        <v>0</v>
      </c>
      <c r="AS39" s="1">
        <f t="shared" si="12"/>
        <v>0</v>
      </c>
      <c r="AT39" s="1">
        <f t="shared" si="13"/>
        <v>0</v>
      </c>
    </row>
    <row r="40" spans="1:46">
      <c r="A40" s="29">
        <v>30</v>
      </c>
      <c r="B40" s="252"/>
      <c r="C40" s="54" t="str">
        <f>IF(B40="","",VLOOKUP(B40,Sheet2!A:E,5,0))</f>
        <v/>
      </c>
      <c r="D40" s="54" t="str">
        <f>IF(B40="","",VLOOKUP(B40,Sheet2!A:F,6,0))</f>
        <v/>
      </c>
      <c r="E40" s="183"/>
      <c r="F40" s="54" t="str">
        <f>IF(B40="","",VLOOKUP(B40,Sheet2!A:L,7,0))</f>
        <v/>
      </c>
      <c r="G40" s="55" t="str">
        <f>IF(B40="","",VLOOKUP(B40,Sheet2!A:L,12,0))</f>
        <v/>
      </c>
      <c r="H40" s="56"/>
      <c r="I40" s="186"/>
      <c r="J40" s="148"/>
      <c r="K40" s="56"/>
      <c r="L40" s="186"/>
      <c r="M40" s="148"/>
      <c r="N40" s="56"/>
      <c r="O40" s="186"/>
      <c r="P40" s="236"/>
      <c r="Q40" s="353"/>
      <c r="R40" s="354"/>
      <c r="S40" s="349"/>
      <c r="T40" s="350"/>
      <c r="Y40" s="2"/>
      <c r="AA40" s="5" t="str">
        <f t="shared" si="9"/>
        <v/>
      </c>
      <c r="AB40" s="5" t="str">
        <f t="shared" si="0"/>
        <v/>
      </c>
      <c r="AC40" s="5" t="str">
        <f t="shared" si="1"/>
        <v/>
      </c>
      <c r="AD40" s="5" t="str">
        <f t="shared" si="2"/>
        <v/>
      </c>
      <c r="AE40" s="5" t="str">
        <f t="shared" si="3"/>
        <v/>
      </c>
      <c r="AF40" s="9" t="str">
        <f>IF(F40="男",data_kyogisha!A31,"")</f>
        <v/>
      </c>
      <c r="AG40" s="5" t="str">
        <f t="shared" si="4"/>
        <v/>
      </c>
      <c r="AH40" s="5" t="str">
        <f t="shared" si="5"/>
        <v/>
      </c>
      <c r="AI40" s="5" t="str">
        <f t="shared" si="6"/>
        <v/>
      </c>
      <c r="AJ40" s="5" t="str">
        <f t="shared" si="7"/>
        <v/>
      </c>
      <c r="AK40" s="5" t="str">
        <f t="shared" si="8"/>
        <v/>
      </c>
      <c r="AL40" s="1" t="str">
        <f>IF(F40="女",data_kyogisha!A31,"")</f>
        <v/>
      </c>
      <c r="AM40" s="1">
        <f t="shared" si="14"/>
        <v>0</v>
      </c>
      <c r="AN40" s="1">
        <f>IF(AND(F40="男",Q40="○"),②選手情報入力!B40,0)</f>
        <v>0</v>
      </c>
      <c r="AO40" s="1">
        <f t="shared" si="10"/>
        <v>0</v>
      </c>
      <c r="AP40" s="1">
        <f>IF(AND(F40="男",S40="○"),②選手情報入力!B40,0)</f>
        <v>0</v>
      </c>
      <c r="AQ40" s="1">
        <f t="shared" si="15"/>
        <v>0</v>
      </c>
      <c r="AR40" s="1">
        <f t="shared" si="11"/>
        <v>0</v>
      </c>
      <c r="AS40" s="1">
        <f t="shared" si="12"/>
        <v>0</v>
      </c>
      <c r="AT40" s="1">
        <f t="shared" si="13"/>
        <v>0</v>
      </c>
    </row>
    <row r="41" spans="1:46">
      <c r="A41" s="29">
        <v>31</v>
      </c>
      <c r="B41" s="252"/>
      <c r="C41" s="54" t="str">
        <f>IF(B41="","",VLOOKUP(B41,Sheet2!A:E,5,0))</f>
        <v/>
      </c>
      <c r="D41" s="54" t="str">
        <f>IF(B41="","",VLOOKUP(B41,Sheet2!A:F,6,0))</f>
        <v/>
      </c>
      <c r="E41" s="183"/>
      <c r="F41" s="54" t="str">
        <f>IF(B41="","",VLOOKUP(B41,Sheet2!A:L,7,0))</f>
        <v/>
      </c>
      <c r="G41" s="55" t="str">
        <f>IF(B41="","",VLOOKUP(B41,Sheet2!A:L,12,0))</f>
        <v/>
      </c>
      <c r="H41" s="56"/>
      <c r="I41" s="186"/>
      <c r="J41" s="148"/>
      <c r="K41" s="56"/>
      <c r="L41" s="186"/>
      <c r="M41" s="148"/>
      <c r="N41" s="56"/>
      <c r="O41" s="186"/>
      <c r="P41" s="236"/>
      <c r="Q41" s="353"/>
      <c r="R41" s="354"/>
      <c r="S41" s="349"/>
      <c r="T41" s="350"/>
      <c r="Y41" s="2"/>
      <c r="AA41" s="5" t="str">
        <f t="shared" si="9"/>
        <v/>
      </c>
      <c r="AB41" s="5" t="str">
        <f t="shared" si="0"/>
        <v/>
      </c>
      <c r="AC41" s="5" t="str">
        <f t="shared" si="1"/>
        <v/>
      </c>
      <c r="AD41" s="5" t="str">
        <f t="shared" si="2"/>
        <v/>
      </c>
      <c r="AE41" s="5" t="str">
        <f t="shared" si="3"/>
        <v/>
      </c>
      <c r="AF41" s="9" t="str">
        <f>IF(F41="男",data_kyogisha!A32,"")</f>
        <v/>
      </c>
      <c r="AG41" s="5" t="str">
        <f t="shared" si="4"/>
        <v/>
      </c>
      <c r="AH41" s="5" t="str">
        <f t="shared" si="5"/>
        <v/>
      </c>
      <c r="AI41" s="5" t="str">
        <f t="shared" si="6"/>
        <v/>
      </c>
      <c r="AJ41" s="5" t="str">
        <f t="shared" si="7"/>
        <v/>
      </c>
      <c r="AK41" s="5" t="str">
        <f t="shared" si="8"/>
        <v/>
      </c>
      <c r="AL41" s="1" t="str">
        <f>IF(F41="女",data_kyogisha!A32,"")</f>
        <v/>
      </c>
      <c r="AM41" s="1">
        <f t="shared" si="14"/>
        <v>0</v>
      </c>
      <c r="AN41" s="1">
        <f>IF(AND(F41="男",Q41="○"),②選手情報入力!B41,0)</f>
        <v>0</v>
      </c>
      <c r="AO41" s="1">
        <f t="shared" si="10"/>
        <v>0</v>
      </c>
      <c r="AP41" s="1">
        <f>IF(AND(F41="男",S41="○"),②選手情報入力!B41,0)</f>
        <v>0</v>
      </c>
      <c r="AQ41" s="1">
        <f t="shared" si="15"/>
        <v>0</v>
      </c>
      <c r="AR41" s="1">
        <f t="shared" si="11"/>
        <v>0</v>
      </c>
      <c r="AS41" s="1">
        <f t="shared" si="12"/>
        <v>0</v>
      </c>
      <c r="AT41" s="1">
        <f t="shared" si="13"/>
        <v>0</v>
      </c>
    </row>
    <row r="42" spans="1:46">
      <c r="A42" s="29">
        <v>32</v>
      </c>
      <c r="B42" s="252"/>
      <c r="C42" s="54" t="str">
        <f>IF(B42="","",VLOOKUP(B42,Sheet2!A:E,5,0))</f>
        <v/>
      </c>
      <c r="D42" s="54" t="str">
        <f>IF(B42="","",VLOOKUP(B42,Sheet2!A:F,6,0))</f>
        <v/>
      </c>
      <c r="E42" s="183"/>
      <c r="F42" s="54" t="str">
        <f>IF(B42="","",VLOOKUP(B42,Sheet2!A:L,7,0))</f>
        <v/>
      </c>
      <c r="G42" s="55" t="str">
        <f>IF(B42="","",VLOOKUP(B42,Sheet2!A:L,12,0))</f>
        <v/>
      </c>
      <c r="H42" s="56"/>
      <c r="I42" s="186"/>
      <c r="J42" s="148"/>
      <c r="K42" s="56"/>
      <c r="L42" s="186"/>
      <c r="M42" s="148"/>
      <c r="N42" s="56"/>
      <c r="O42" s="186"/>
      <c r="P42" s="236"/>
      <c r="Q42" s="353"/>
      <c r="R42" s="354"/>
      <c r="S42" s="349"/>
      <c r="T42" s="350"/>
      <c r="Y42" s="2"/>
      <c r="AA42" s="5" t="str">
        <f t="shared" si="9"/>
        <v/>
      </c>
      <c r="AB42" s="5" t="str">
        <f t="shared" si="0"/>
        <v/>
      </c>
      <c r="AC42" s="5" t="str">
        <f t="shared" si="1"/>
        <v/>
      </c>
      <c r="AD42" s="5" t="str">
        <f t="shared" si="2"/>
        <v/>
      </c>
      <c r="AE42" s="5" t="str">
        <f t="shared" si="3"/>
        <v/>
      </c>
      <c r="AF42" s="9" t="str">
        <f>IF(F42="男",data_kyogisha!A33,"")</f>
        <v/>
      </c>
      <c r="AG42" s="5" t="str">
        <f t="shared" si="4"/>
        <v/>
      </c>
      <c r="AH42" s="5" t="str">
        <f t="shared" si="5"/>
        <v/>
      </c>
      <c r="AI42" s="5" t="str">
        <f t="shared" si="6"/>
        <v/>
      </c>
      <c r="AJ42" s="5" t="str">
        <f t="shared" si="7"/>
        <v/>
      </c>
      <c r="AK42" s="5" t="str">
        <f t="shared" si="8"/>
        <v/>
      </c>
      <c r="AL42" s="1" t="str">
        <f>IF(F42="女",data_kyogisha!A33,"")</f>
        <v/>
      </c>
      <c r="AM42" s="1">
        <f t="shared" si="14"/>
        <v>0</v>
      </c>
      <c r="AN42" s="1">
        <f>IF(AND(F42="男",Q42="○"),②選手情報入力!B42,0)</f>
        <v>0</v>
      </c>
      <c r="AO42" s="1">
        <f t="shared" si="10"/>
        <v>0</v>
      </c>
      <c r="AP42" s="1">
        <f>IF(AND(F42="男",S42="○"),②選手情報入力!B42,0)</f>
        <v>0</v>
      </c>
      <c r="AQ42" s="1">
        <f t="shared" si="15"/>
        <v>0</v>
      </c>
      <c r="AR42" s="1">
        <f t="shared" si="11"/>
        <v>0</v>
      </c>
      <c r="AS42" s="1">
        <f t="shared" si="12"/>
        <v>0</v>
      </c>
      <c r="AT42" s="1">
        <f t="shared" si="13"/>
        <v>0</v>
      </c>
    </row>
    <row r="43" spans="1:46">
      <c r="A43" s="29">
        <v>33</v>
      </c>
      <c r="B43" s="252"/>
      <c r="C43" s="54" t="str">
        <f>IF(B43="","",VLOOKUP(B43,Sheet2!A:E,5,0))</f>
        <v/>
      </c>
      <c r="D43" s="54" t="str">
        <f>IF(B43="","",VLOOKUP(B43,Sheet2!A:F,6,0))</f>
        <v/>
      </c>
      <c r="E43" s="183"/>
      <c r="F43" s="54" t="str">
        <f>IF(B43="","",VLOOKUP(B43,Sheet2!A:L,7,0))</f>
        <v/>
      </c>
      <c r="G43" s="55" t="str">
        <f>IF(B43="","",VLOOKUP(B43,Sheet2!A:L,12,0))</f>
        <v/>
      </c>
      <c r="H43" s="56"/>
      <c r="I43" s="186"/>
      <c r="J43" s="148"/>
      <c r="K43" s="56"/>
      <c r="L43" s="186"/>
      <c r="M43" s="148"/>
      <c r="N43" s="56"/>
      <c r="O43" s="186"/>
      <c r="P43" s="236"/>
      <c r="Q43" s="353"/>
      <c r="R43" s="354"/>
      <c r="S43" s="349"/>
      <c r="T43" s="350"/>
      <c r="Y43" s="2"/>
      <c r="AA43" s="5" t="str">
        <f t="shared" si="9"/>
        <v/>
      </c>
      <c r="AB43" s="5" t="str">
        <f t="shared" ref="AB43:AB75" si="16">IF(F43="男",C43,"")</f>
        <v/>
      </c>
      <c r="AC43" s="5" t="str">
        <f t="shared" ref="AC43:AC75" si="17">IF(F43="男",D43,"")</f>
        <v/>
      </c>
      <c r="AD43" s="5" t="str">
        <f t="shared" ref="AD43:AD75" si="18">IF(F43="男",F43,"")</f>
        <v/>
      </c>
      <c r="AE43" s="5" t="str">
        <f t="shared" ref="AE43:AE75" si="19">IF(F43="男",IF(G43="","",G43),"")</f>
        <v/>
      </c>
      <c r="AF43" s="9" t="str">
        <f>IF(F43="男",data_kyogisha!A34,"")</f>
        <v/>
      </c>
      <c r="AG43" s="5" t="str">
        <f t="shared" si="4"/>
        <v/>
      </c>
      <c r="AH43" s="5" t="str">
        <f t="shared" ref="AH43:AH74" si="20">IF(F43="女",C43,"")</f>
        <v/>
      </c>
      <c r="AI43" s="5" t="str">
        <f t="shared" ref="AI43:AI75" si="21">IF(F43="女",D43,"")</f>
        <v/>
      </c>
      <c r="AJ43" s="5" t="str">
        <f t="shared" ref="AJ43:AJ74" si="22">IF(F43="女",F43,"")</f>
        <v/>
      </c>
      <c r="AK43" s="5" t="str">
        <f t="shared" ref="AK43:AK75" si="23">IF(F43="女",IF(G43="","",G43),"")</f>
        <v/>
      </c>
      <c r="AL43" s="1" t="str">
        <f>IF(F43="女",data_kyogisha!A34,"")</f>
        <v/>
      </c>
      <c r="AM43" s="1">
        <f t="shared" si="14"/>
        <v>0</v>
      </c>
      <c r="AN43" s="1">
        <f>IF(AND(F43="男",Q43="○"),②選手情報入力!B43,0)</f>
        <v>0</v>
      </c>
      <c r="AO43" s="1">
        <f t="shared" si="10"/>
        <v>0</v>
      </c>
      <c r="AP43" s="1">
        <f>IF(AND(F43="男",S43="○"),②選手情報入力!B43,0)</f>
        <v>0</v>
      </c>
      <c r="AQ43" s="1">
        <f t="shared" si="15"/>
        <v>0</v>
      </c>
      <c r="AR43" s="1">
        <f t="shared" si="11"/>
        <v>0</v>
      </c>
      <c r="AS43" s="1">
        <f t="shared" si="12"/>
        <v>0</v>
      </c>
      <c r="AT43" s="1">
        <f t="shared" si="13"/>
        <v>0</v>
      </c>
    </row>
    <row r="44" spans="1:46">
      <c r="A44" s="29">
        <v>34</v>
      </c>
      <c r="B44" s="252"/>
      <c r="C44" s="54" t="str">
        <f>IF(B44="","",VLOOKUP(B44,Sheet2!A:E,5,0))</f>
        <v/>
      </c>
      <c r="D44" s="54" t="str">
        <f>IF(B44="","",VLOOKUP(B44,Sheet2!A:F,6,0))</f>
        <v/>
      </c>
      <c r="E44" s="183"/>
      <c r="F44" s="54" t="str">
        <f>IF(B44="","",VLOOKUP(B44,Sheet2!A:L,7,0))</f>
        <v/>
      </c>
      <c r="G44" s="55" t="str">
        <f>IF(B44="","",VLOOKUP(B44,Sheet2!A:L,12,0))</f>
        <v/>
      </c>
      <c r="H44" s="56"/>
      <c r="I44" s="186"/>
      <c r="J44" s="148"/>
      <c r="K44" s="56"/>
      <c r="L44" s="186"/>
      <c r="M44" s="148"/>
      <c r="N44" s="56"/>
      <c r="O44" s="186"/>
      <c r="P44" s="236"/>
      <c r="Q44" s="353"/>
      <c r="R44" s="354"/>
      <c r="S44" s="349"/>
      <c r="T44" s="350"/>
      <c r="Y44" s="2"/>
      <c r="AA44" s="5" t="str">
        <f t="shared" si="9"/>
        <v/>
      </c>
      <c r="AB44" s="5" t="str">
        <f t="shared" si="16"/>
        <v/>
      </c>
      <c r="AC44" s="5" t="str">
        <f t="shared" si="17"/>
        <v/>
      </c>
      <c r="AD44" s="5" t="str">
        <f t="shared" si="18"/>
        <v/>
      </c>
      <c r="AE44" s="5" t="str">
        <f t="shared" si="19"/>
        <v/>
      </c>
      <c r="AF44" s="9" t="str">
        <f>IF(F44="男",data_kyogisha!A35,"")</f>
        <v/>
      </c>
      <c r="AG44" s="5" t="str">
        <f t="shared" si="4"/>
        <v/>
      </c>
      <c r="AH44" s="5" t="str">
        <f t="shared" si="20"/>
        <v/>
      </c>
      <c r="AI44" s="5" t="str">
        <f t="shared" si="21"/>
        <v/>
      </c>
      <c r="AJ44" s="5" t="str">
        <f t="shared" si="22"/>
        <v/>
      </c>
      <c r="AK44" s="5" t="str">
        <f t="shared" si="23"/>
        <v/>
      </c>
      <c r="AL44" s="1" t="str">
        <f>IF(F44="女",data_kyogisha!A35,"")</f>
        <v/>
      </c>
      <c r="AM44" s="1">
        <f t="shared" si="14"/>
        <v>0</v>
      </c>
      <c r="AN44" s="1">
        <f>IF(AND(F44="男",Q44="○"),②選手情報入力!B44,0)</f>
        <v>0</v>
      </c>
      <c r="AO44" s="1">
        <f t="shared" ref="AO44:AO75" si="24">IF(AND(F44="男",S44="○"),AO43+1,AO43)</f>
        <v>0</v>
      </c>
      <c r="AP44" s="1">
        <f>IF(AND(F44="男",S44="○"),②選手情報入力!B44,0)</f>
        <v>0</v>
      </c>
      <c r="AQ44" s="1">
        <f t="shared" si="15"/>
        <v>0</v>
      </c>
      <c r="AR44" s="1">
        <f t="shared" si="11"/>
        <v>0</v>
      </c>
      <c r="AS44" s="1">
        <f t="shared" ref="AS44:AS75" si="25">IF(AND(F44="女",S44="○"),AS43+1,AS43)</f>
        <v>0</v>
      </c>
      <c r="AT44" s="1">
        <f t="shared" si="13"/>
        <v>0</v>
      </c>
    </row>
    <row r="45" spans="1:46">
      <c r="A45" s="29">
        <v>35</v>
      </c>
      <c r="B45" s="252"/>
      <c r="C45" s="54" t="str">
        <f>IF(B45="","",VLOOKUP(B45,Sheet2!A:E,5,0))</f>
        <v/>
      </c>
      <c r="D45" s="54" t="str">
        <f>IF(B45="","",VLOOKUP(B45,Sheet2!A:F,6,0))</f>
        <v/>
      </c>
      <c r="E45" s="183"/>
      <c r="F45" s="54" t="str">
        <f>IF(B45="","",VLOOKUP(B45,Sheet2!A:L,7,0))</f>
        <v/>
      </c>
      <c r="G45" s="55" t="str">
        <f>IF(B45="","",VLOOKUP(B45,Sheet2!A:L,12,0))</f>
        <v/>
      </c>
      <c r="H45" s="56"/>
      <c r="I45" s="186"/>
      <c r="J45" s="148"/>
      <c r="K45" s="56"/>
      <c r="L45" s="186"/>
      <c r="M45" s="148"/>
      <c r="N45" s="56"/>
      <c r="O45" s="186"/>
      <c r="P45" s="236"/>
      <c r="Q45" s="353"/>
      <c r="R45" s="354"/>
      <c r="S45" s="349"/>
      <c r="T45" s="350"/>
      <c r="Y45" s="2"/>
      <c r="AA45" s="5" t="str">
        <f t="shared" si="9"/>
        <v/>
      </c>
      <c r="AB45" s="5" t="str">
        <f t="shared" si="16"/>
        <v/>
      </c>
      <c r="AC45" s="5" t="str">
        <f t="shared" si="17"/>
        <v/>
      </c>
      <c r="AD45" s="5" t="str">
        <f t="shared" si="18"/>
        <v/>
      </c>
      <c r="AE45" s="5" t="str">
        <f t="shared" si="19"/>
        <v/>
      </c>
      <c r="AF45" s="9" t="str">
        <f>IF(F45="男",data_kyogisha!A36,"")</f>
        <v/>
      </c>
      <c r="AG45" s="5" t="str">
        <f t="shared" si="4"/>
        <v/>
      </c>
      <c r="AH45" s="5" t="str">
        <f t="shared" si="20"/>
        <v/>
      </c>
      <c r="AI45" s="5" t="str">
        <f t="shared" si="21"/>
        <v/>
      </c>
      <c r="AJ45" s="5" t="str">
        <f t="shared" si="22"/>
        <v/>
      </c>
      <c r="AK45" s="5" t="str">
        <f t="shared" si="23"/>
        <v/>
      </c>
      <c r="AL45" s="1" t="str">
        <f>IF(F45="女",data_kyogisha!A36,"")</f>
        <v/>
      </c>
      <c r="AM45" s="1">
        <f t="shared" si="14"/>
        <v>0</v>
      </c>
      <c r="AN45" s="1">
        <f>IF(AND(F45="男",Q45="○"),②選手情報入力!B45,0)</f>
        <v>0</v>
      </c>
      <c r="AO45" s="1">
        <f t="shared" si="24"/>
        <v>0</v>
      </c>
      <c r="AP45" s="1">
        <f>IF(AND(F45="男",S45="○"),②選手情報入力!B45,0)</f>
        <v>0</v>
      </c>
      <c r="AQ45" s="1">
        <f t="shared" si="15"/>
        <v>0</v>
      </c>
      <c r="AR45" s="1">
        <f t="shared" si="11"/>
        <v>0</v>
      </c>
      <c r="AS45" s="1">
        <f t="shared" si="25"/>
        <v>0</v>
      </c>
      <c r="AT45" s="1">
        <f t="shared" si="13"/>
        <v>0</v>
      </c>
    </row>
    <row r="46" spans="1:46">
      <c r="A46" s="29">
        <v>36</v>
      </c>
      <c r="B46" s="252"/>
      <c r="C46" s="54" t="str">
        <f>IF(B46="","",VLOOKUP(B46,Sheet2!A:E,5,0))</f>
        <v/>
      </c>
      <c r="D46" s="54" t="str">
        <f>IF(B46="","",VLOOKUP(B46,Sheet2!A:F,6,0))</f>
        <v/>
      </c>
      <c r="E46" s="183"/>
      <c r="F46" s="54" t="str">
        <f>IF(B46="","",VLOOKUP(B46,Sheet2!A:L,7,0))</f>
        <v/>
      </c>
      <c r="G46" s="55" t="str">
        <f>IF(B46="","",VLOOKUP(B46,Sheet2!A:L,12,0))</f>
        <v/>
      </c>
      <c r="H46" s="56"/>
      <c r="I46" s="186"/>
      <c r="J46" s="148"/>
      <c r="K46" s="56"/>
      <c r="L46" s="186"/>
      <c r="M46" s="148"/>
      <c r="N46" s="56"/>
      <c r="O46" s="186"/>
      <c r="P46" s="236"/>
      <c r="Q46" s="353"/>
      <c r="R46" s="354"/>
      <c r="S46" s="349"/>
      <c r="T46" s="350"/>
      <c r="Y46" s="2"/>
      <c r="AA46" s="5" t="str">
        <f t="shared" si="9"/>
        <v/>
      </c>
      <c r="AB46" s="5" t="str">
        <f t="shared" si="16"/>
        <v/>
      </c>
      <c r="AC46" s="5" t="str">
        <f t="shared" si="17"/>
        <v/>
      </c>
      <c r="AD46" s="5" t="str">
        <f t="shared" si="18"/>
        <v/>
      </c>
      <c r="AE46" s="5" t="str">
        <f t="shared" si="19"/>
        <v/>
      </c>
      <c r="AF46" s="9" t="str">
        <f>IF(F46="男",data_kyogisha!A37,"")</f>
        <v/>
      </c>
      <c r="AG46" s="5" t="str">
        <f t="shared" si="4"/>
        <v/>
      </c>
      <c r="AH46" s="5" t="str">
        <f t="shared" si="20"/>
        <v/>
      </c>
      <c r="AI46" s="5" t="str">
        <f t="shared" si="21"/>
        <v/>
      </c>
      <c r="AJ46" s="5" t="str">
        <f t="shared" si="22"/>
        <v/>
      </c>
      <c r="AK46" s="5" t="str">
        <f t="shared" si="23"/>
        <v/>
      </c>
      <c r="AL46" s="1" t="str">
        <f>IF(F46="女",data_kyogisha!A37,"")</f>
        <v/>
      </c>
      <c r="AM46" s="1">
        <f t="shared" si="14"/>
        <v>0</v>
      </c>
      <c r="AN46" s="1">
        <f>IF(AND(F46="男",Q46="○"),②選手情報入力!B46,0)</f>
        <v>0</v>
      </c>
      <c r="AO46" s="1">
        <f t="shared" si="24"/>
        <v>0</v>
      </c>
      <c r="AP46" s="1">
        <f>IF(AND(F46="男",S46="○"),②選手情報入力!B46,0)</f>
        <v>0</v>
      </c>
      <c r="AQ46" s="1">
        <f t="shared" si="15"/>
        <v>0</v>
      </c>
      <c r="AR46" s="1">
        <f t="shared" si="11"/>
        <v>0</v>
      </c>
      <c r="AS46" s="1">
        <f t="shared" si="25"/>
        <v>0</v>
      </c>
      <c r="AT46" s="1">
        <f t="shared" si="13"/>
        <v>0</v>
      </c>
    </row>
    <row r="47" spans="1:46">
      <c r="A47" s="29">
        <v>37</v>
      </c>
      <c r="B47" s="252"/>
      <c r="C47" s="54" t="str">
        <f>IF(B47="","",VLOOKUP(B47,Sheet2!A:E,5,0))</f>
        <v/>
      </c>
      <c r="D47" s="54" t="str">
        <f>IF(B47="","",VLOOKUP(B47,Sheet2!A:F,6,0))</f>
        <v/>
      </c>
      <c r="E47" s="183"/>
      <c r="F47" s="54" t="str">
        <f>IF(B47="","",VLOOKUP(B47,Sheet2!A:L,7,0))</f>
        <v/>
      </c>
      <c r="G47" s="55" t="str">
        <f>IF(B47="","",VLOOKUP(B47,Sheet2!A:L,12,0))</f>
        <v/>
      </c>
      <c r="H47" s="56"/>
      <c r="I47" s="186"/>
      <c r="J47" s="148"/>
      <c r="K47" s="56"/>
      <c r="L47" s="186"/>
      <c r="M47" s="148"/>
      <c r="N47" s="56"/>
      <c r="O47" s="186"/>
      <c r="P47" s="236"/>
      <c r="Q47" s="353"/>
      <c r="R47" s="354"/>
      <c r="S47" s="349"/>
      <c r="T47" s="350"/>
      <c r="Y47" s="2"/>
      <c r="AA47" s="5" t="str">
        <f t="shared" si="9"/>
        <v/>
      </c>
      <c r="AB47" s="5" t="str">
        <f t="shared" si="16"/>
        <v/>
      </c>
      <c r="AC47" s="5" t="str">
        <f t="shared" si="17"/>
        <v/>
      </c>
      <c r="AD47" s="5" t="str">
        <f t="shared" si="18"/>
        <v/>
      </c>
      <c r="AE47" s="5" t="str">
        <f t="shared" si="19"/>
        <v/>
      </c>
      <c r="AF47" s="9" t="str">
        <f>IF(F47="男",data_kyogisha!A38,"")</f>
        <v/>
      </c>
      <c r="AG47" s="5" t="str">
        <f t="shared" si="4"/>
        <v/>
      </c>
      <c r="AH47" s="5" t="str">
        <f t="shared" si="20"/>
        <v/>
      </c>
      <c r="AI47" s="5" t="str">
        <f t="shared" si="21"/>
        <v/>
      </c>
      <c r="AJ47" s="5" t="str">
        <f t="shared" si="22"/>
        <v/>
      </c>
      <c r="AK47" s="5" t="str">
        <f t="shared" si="23"/>
        <v/>
      </c>
      <c r="AL47" s="1" t="str">
        <f>IF(F47="女",data_kyogisha!A38,"")</f>
        <v/>
      </c>
      <c r="AM47" s="1">
        <f t="shared" si="14"/>
        <v>0</v>
      </c>
      <c r="AN47" s="1">
        <f>IF(AND(F47="男",Q47="○"),②選手情報入力!B47,0)</f>
        <v>0</v>
      </c>
      <c r="AO47" s="1">
        <f t="shared" si="24"/>
        <v>0</v>
      </c>
      <c r="AP47" s="1">
        <f>IF(AND(F47="男",S47="○"),②選手情報入力!B47,0)</f>
        <v>0</v>
      </c>
      <c r="AQ47" s="1">
        <f t="shared" si="15"/>
        <v>0</v>
      </c>
      <c r="AR47" s="1">
        <f t="shared" si="11"/>
        <v>0</v>
      </c>
      <c r="AS47" s="1">
        <f t="shared" si="25"/>
        <v>0</v>
      </c>
      <c r="AT47" s="1">
        <f t="shared" si="13"/>
        <v>0</v>
      </c>
    </row>
    <row r="48" spans="1:46">
      <c r="A48" s="29">
        <v>38</v>
      </c>
      <c r="B48" s="252"/>
      <c r="C48" s="54" t="str">
        <f>IF(B48="","",VLOOKUP(B48,Sheet2!A:E,5,0))</f>
        <v/>
      </c>
      <c r="D48" s="54" t="str">
        <f>IF(B48="","",VLOOKUP(B48,Sheet2!A:F,6,0))</f>
        <v/>
      </c>
      <c r="E48" s="183"/>
      <c r="F48" s="54" t="str">
        <f>IF(B48="","",VLOOKUP(B48,Sheet2!A:L,7,0))</f>
        <v/>
      </c>
      <c r="G48" s="55" t="str">
        <f>IF(B48="","",VLOOKUP(B48,Sheet2!A:L,12,0))</f>
        <v/>
      </c>
      <c r="H48" s="56"/>
      <c r="I48" s="186"/>
      <c r="J48" s="148"/>
      <c r="K48" s="56"/>
      <c r="L48" s="186"/>
      <c r="M48" s="148"/>
      <c r="N48" s="56"/>
      <c r="O48" s="186"/>
      <c r="P48" s="236"/>
      <c r="Q48" s="353"/>
      <c r="R48" s="354"/>
      <c r="S48" s="349"/>
      <c r="T48" s="350"/>
      <c r="Y48" s="2"/>
      <c r="AA48" s="5" t="str">
        <f t="shared" si="9"/>
        <v/>
      </c>
      <c r="AB48" s="5" t="str">
        <f t="shared" si="16"/>
        <v/>
      </c>
      <c r="AC48" s="5" t="str">
        <f t="shared" si="17"/>
        <v/>
      </c>
      <c r="AD48" s="5" t="str">
        <f t="shared" si="18"/>
        <v/>
      </c>
      <c r="AE48" s="5" t="str">
        <f t="shared" si="19"/>
        <v/>
      </c>
      <c r="AF48" s="9" t="str">
        <f>IF(F48="男",data_kyogisha!A39,"")</f>
        <v/>
      </c>
      <c r="AG48" s="5" t="str">
        <f t="shared" si="4"/>
        <v/>
      </c>
      <c r="AH48" s="5" t="str">
        <f t="shared" si="20"/>
        <v/>
      </c>
      <c r="AI48" s="5" t="str">
        <f t="shared" si="21"/>
        <v/>
      </c>
      <c r="AJ48" s="5" t="str">
        <f t="shared" si="22"/>
        <v/>
      </c>
      <c r="AK48" s="5" t="str">
        <f t="shared" si="23"/>
        <v/>
      </c>
      <c r="AL48" s="1" t="str">
        <f>IF(F48="女",data_kyogisha!A39,"")</f>
        <v/>
      </c>
      <c r="AM48" s="1">
        <f t="shared" si="14"/>
        <v>0</v>
      </c>
      <c r="AN48" s="1">
        <f>IF(AND(F48="男",Q48="○"),②選手情報入力!B48,0)</f>
        <v>0</v>
      </c>
      <c r="AO48" s="1">
        <f t="shared" si="24"/>
        <v>0</v>
      </c>
      <c r="AP48" s="1">
        <f>IF(AND(F48="男",S48="○"),②選手情報入力!B48,0)</f>
        <v>0</v>
      </c>
      <c r="AQ48" s="1">
        <f t="shared" si="15"/>
        <v>0</v>
      </c>
      <c r="AR48" s="1">
        <f t="shared" si="11"/>
        <v>0</v>
      </c>
      <c r="AS48" s="1">
        <f t="shared" si="25"/>
        <v>0</v>
      </c>
      <c r="AT48" s="1">
        <f t="shared" si="13"/>
        <v>0</v>
      </c>
    </row>
    <row r="49" spans="1:46">
      <c r="A49" s="29">
        <v>39</v>
      </c>
      <c r="B49" s="252"/>
      <c r="C49" s="54" t="str">
        <f>IF(B49="","",VLOOKUP(B49,Sheet2!A:E,5,0))</f>
        <v/>
      </c>
      <c r="D49" s="54" t="str">
        <f>IF(B49="","",VLOOKUP(B49,Sheet2!A:F,6,0))</f>
        <v/>
      </c>
      <c r="E49" s="183"/>
      <c r="F49" s="54" t="str">
        <f>IF(B49="","",VLOOKUP(B49,Sheet2!A:L,7,0))</f>
        <v/>
      </c>
      <c r="G49" s="55" t="str">
        <f>IF(B49="","",VLOOKUP(B49,Sheet2!A:L,12,0))</f>
        <v/>
      </c>
      <c r="H49" s="56"/>
      <c r="I49" s="186"/>
      <c r="J49" s="148"/>
      <c r="K49" s="56"/>
      <c r="L49" s="186"/>
      <c r="M49" s="148"/>
      <c r="N49" s="56"/>
      <c r="O49" s="186"/>
      <c r="P49" s="236"/>
      <c r="Q49" s="353"/>
      <c r="R49" s="354"/>
      <c r="S49" s="349"/>
      <c r="T49" s="350"/>
      <c r="Y49" s="2"/>
      <c r="AA49" s="5" t="str">
        <f t="shared" si="9"/>
        <v/>
      </c>
      <c r="AB49" s="5" t="str">
        <f t="shared" si="16"/>
        <v/>
      </c>
      <c r="AC49" s="5" t="str">
        <f t="shared" si="17"/>
        <v/>
      </c>
      <c r="AD49" s="5" t="str">
        <f t="shared" si="18"/>
        <v/>
      </c>
      <c r="AE49" s="5" t="str">
        <f t="shared" si="19"/>
        <v/>
      </c>
      <c r="AF49" s="9" t="str">
        <f>IF(F49="男",data_kyogisha!A40,"")</f>
        <v/>
      </c>
      <c r="AG49" s="5" t="str">
        <f t="shared" si="4"/>
        <v/>
      </c>
      <c r="AH49" s="5" t="str">
        <f t="shared" si="20"/>
        <v/>
      </c>
      <c r="AI49" s="5" t="str">
        <f t="shared" si="21"/>
        <v/>
      </c>
      <c r="AJ49" s="5" t="str">
        <f t="shared" si="22"/>
        <v/>
      </c>
      <c r="AK49" s="5" t="str">
        <f t="shared" si="23"/>
        <v/>
      </c>
      <c r="AL49" s="1" t="str">
        <f>IF(F49="女",data_kyogisha!A40,"")</f>
        <v/>
      </c>
      <c r="AM49" s="1">
        <f t="shared" si="14"/>
        <v>0</v>
      </c>
      <c r="AN49" s="1">
        <f>IF(AND(F49="男",Q49="○"),②選手情報入力!B49,0)</f>
        <v>0</v>
      </c>
      <c r="AO49" s="1">
        <f t="shared" si="24"/>
        <v>0</v>
      </c>
      <c r="AP49" s="1">
        <f>IF(AND(F49="男",S49="○"),②選手情報入力!B49,0)</f>
        <v>0</v>
      </c>
      <c r="AQ49" s="1">
        <f t="shared" si="15"/>
        <v>0</v>
      </c>
      <c r="AR49" s="1">
        <f t="shared" si="11"/>
        <v>0</v>
      </c>
      <c r="AS49" s="1">
        <f t="shared" si="25"/>
        <v>0</v>
      </c>
      <c r="AT49" s="1">
        <f t="shared" si="13"/>
        <v>0</v>
      </c>
    </row>
    <row r="50" spans="1:46">
      <c r="A50" s="29">
        <v>40</v>
      </c>
      <c r="B50" s="252"/>
      <c r="C50" s="54" t="str">
        <f>IF(B50="","",VLOOKUP(B50,Sheet2!A:E,5,0))</f>
        <v/>
      </c>
      <c r="D50" s="54" t="str">
        <f>IF(B50="","",VLOOKUP(B50,Sheet2!A:F,6,0))</f>
        <v/>
      </c>
      <c r="E50" s="183"/>
      <c r="F50" s="54" t="str">
        <f>IF(B50="","",VLOOKUP(B50,Sheet2!A:L,7,0))</f>
        <v/>
      </c>
      <c r="G50" s="55" t="str">
        <f>IF(B50="","",VLOOKUP(B50,Sheet2!A:L,12,0))</f>
        <v/>
      </c>
      <c r="H50" s="56"/>
      <c r="I50" s="186"/>
      <c r="J50" s="148"/>
      <c r="K50" s="56"/>
      <c r="L50" s="186"/>
      <c r="M50" s="148"/>
      <c r="N50" s="56"/>
      <c r="O50" s="186"/>
      <c r="P50" s="236"/>
      <c r="Q50" s="353"/>
      <c r="R50" s="354"/>
      <c r="S50" s="349"/>
      <c r="T50" s="350"/>
      <c r="Y50" s="2"/>
      <c r="AA50" s="5" t="str">
        <f t="shared" si="9"/>
        <v/>
      </c>
      <c r="AB50" s="5" t="str">
        <f t="shared" si="16"/>
        <v/>
      </c>
      <c r="AC50" s="5" t="str">
        <f t="shared" si="17"/>
        <v/>
      </c>
      <c r="AD50" s="5" t="str">
        <f t="shared" si="18"/>
        <v/>
      </c>
      <c r="AE50" s="5" t="str">
        <f t="shared" si="19"/>
        <v/>
      </c>
      <c r="AF50" s="9" t="str">
        <f>IF(F50="男",data_kyogisha!A41,"")</f>
        <v/>
      </c>
      <c r="AG50" s="5" t="str">
        <f t="shared" si="4"/>
        <v/>
      </c>
      <c r="AH50" s="5" t="str">
        <f t="shared" si="20"/>
        <v/>
      </c>
      <c r="AI50" s="5" t="str">
        <f t="shared" si="21"/>
        <v/>
      </c>
      <c r="AJ50" s="5" t="str">
        <f t="shared" si="22"/>
        <v/>
      </c>
      <c r="AK50" s="5" t="str">
        <f t="shared" si="23"/>
        <v/>
      </c>
      <c r="AL50" s="1" t="str">
        <f>IF(F50="女",data_kyogisha!A41,"")</f>
        <v/>
      </c>
      <c r="AM50" s="1">
        <f t="shared" si="14"/>
        <v>0</v>
      </c>
      <c r="AN50" s="1">
        <f>IF(AND(F50="男",Q50="○"),②選手情報入力!B50,0)</f>
        <v>0</v>
      </c>
      <c r="AO50" s="1">
        <f t="shared" si="24"/>
        <v>0</v>
      </c>
      <c r="AP50" s="1">
        <f>IF(AND(F50="男",S50="○"),②選手情報入力!B50,0)</f>
        <v>0</v>
      </c>
      <c r="AQ50" s="1">
        <f t="shared" si="15"/>
        <v>0</v>
      </c>
      <c r="AR50" s="1">
        <f t="shared" si="11"/>
        <v>0</v>
      </c>
      <c r="AS50" s="1">
        <f t="shared" si="25"/>
        <v>0</v>
      </c>
      <c r="AT50" s="1">
        <f t="shared" si="13"/>
        <v>0</v>
      </c>
    </row>
    <row r="51" spans="1:46">
      <c r="A51" s="29">
        <v>41</v>
      </c>
      <c r="B51" s="252"/>
      <c r="C51" s="54" t="str">
        <f>IF(B51="","",VLOOKUP(B51,Sheet2!A:E,5,0))</f>
        <v/>
      </c>
      <c r="D51" s="54" t="str">
        <f>IF(B51="","",VLOOKUP(B51,Sheet2!A:F,6,0))</f>
        <v/>
      </c>
      <c r="E51" s="183"/>
      <c r="F51" s="54" t="str">
        <f>IF(B51="","",VLOOKUP(B51,Sheet2!A:L,7,0))</f>
        <v/>
      </c>
      <c r="G51" s="55" t="str">
        <f>IF(B51="","",VLOOKUP(B51,Sheet2!A:L,12,0))</f>
        <v/>
      </c>
      <c r="H51" s="56"/>
      <c r="I51" s="186"/>
      <c r="J51" s="148"/>
      <c r="K51" s="56"/>
      <c r="L51" s="186"/>
      <c r="M51" s="148"/>
      <c r="N51" s="56"/>
      <c r="O51" s="186"/>
      <c r="P51" s="236"/>
      <c r="Q51" s="353"/>
      <c r="R51" s="354"/>
      <c r="S51" s="349"/>
      <c r="T51" s="350"/>
      <c r="Y51" s="2"/>
      <c r="AA51" s="5" t="str">
        <f t="shared" si="9"/>
        <v/>
      </c>
      <c r="AB51" s="5" t="str">
        <f t="shared" si="16"/>
        <v/>
      </c>
      <c r="AC51" s="5" t="str">
        <f t="shared" si="17"/>
        <v/>
      </c>
      <c r="AD51" s="5" t="str">
        <f t="shared" si="18"/>
        <v/>
      </c>
      <c r="AE51" s="5" t="str">
        <f t="shared" si="19"/>
        <v/>
      </c>
      <c r="AF51" s="9" t="str">
        <f>IF(F51="男",data_kyogisha!A42,"")</f>
        <v/>
      </c>
      <c r="AG51" s="5" t="str">
        <f t="shared" si="4"/>
        <v/>
      </c>
      <c r="AH51" s="5" t="str">
        <f t="shared" si="20"/>
        <v/>
      </c>
      <c r="AI51" s="5" t="str">
        <f t="shared" si="21"/>
        <v/>
      </c>
      <c r="AJ51" s="5" t="str">
        <f t="shared" si="22"/>
        <v/>
      </c>
      <c r="AK51" s="5" t="str">
        <f t="shared" si="23"/>
        <v/>
      </c>
      <c r="AL51" s="1" t="str">
        <f>IF(F51="女",data_kyogisha!A42,"")</f>
        <v/>
      </c>
      <c r="AM51" s="1">
        <f t="shared" si="14"/>
        <v>0</v>
      </c>
      <c r="AN51" s="1">
        <f>IF(AND(F51="男",Q51="○"),②選手情報入力!B51,0)</f>
        <v>0</v>
      </c>
      <c r="AO51" s="1">
        <f t="shared" si="24"/>
        <v>0</v>
      </c>
      <c r="AP51" s="1">
        <f>IF(AND(F51="男",S51="○"),②選手情報入力!B51,0)</f>
        <v>0</v>
      </c>
      <c r="AQ51" s="1">
        <f t="shared" si="15"/>
        <v>0</v>
      </c>
      <c r="AR51" s="1">
        <f t="shared" si="11"/>
        <v>0</v>
      </c>
      <c r="AS51" s="1">
        <f t="shared" si="25"/>
        <v>0</v>
      </c>
      <c r="AT51" s="1">
        <f t="shared" si="13"/>
        <v>0</v>
      </c>
    </row>
    <row r="52" spans="1:46">
      <c r="A52" s="29">
        <v>42</v>
      </c>
      <c r="B52" s="252"/>
      <c r="C52" s="54" t="str">
        <f>IF(B52="","",VLOOKUP(B52,Sheet2!A:E,5,0))</f>
        <v/>
      </c>
      <c r="D52" s="54" t="str">
        <f>IF(B52="","",VLOOKUP(B52,Sheet2!A:F,6,0))</f>
        <v/>
      </c>
      <c r="E52" s="183"/>
      <c r="F52" s="54" t="str">
        <f>IF(B52="","",VLOOKUP(B52,Sheet2!A:L,7,0))</f>
        <v/>
      </c>
      <c r="G52" s="55" t="str">
        <f>IF(B52="","",VLOOKUP(B52,Sheet2!A:L,12,0))</f>
        <v/>
      </c>
      <c r="H52" s="56"/>
      <c r="I52" s="186"/>
      <c r="J52" s="148"/>
      <c r="K52" s="56"/>
      <c r="L52" s="186"/>
      <c r="M52" s="148"/>
      <c r="N52" s="56"/>
      <c r="O52" s="186"/>
      <c r="P52" s="236"/>
      <c r="Q52" s="353"/>
      <c r="R52" s="354"/>
      <c r="S52" s="349"/>
      <c r="T52" s="350"/>
      <c r="AA52" s="5" t="str">
        <f t="shared" si="9"/>
        <v/>
      </c>
      <c r="AB52" s="5" t="str">
        <f t="shared" si="16"/>
        <v/>
      </c>
      <c r="AC52" s="5" t="str">
        <f t="shared" si="17"/>
        <v/>
      </c>
      <c r="AD52" s="5" t="str">
        <f t="shared" si="18"/>
        <v/>
      </c>
      <c r="AE52" s="5" t="str">
        <f t="shared" si="19"/>
        <v/>
      </c>
      <c r="AF52" s="9" t="str">
        <f>IF(F52="男",data_kyogisha!A43,"")</f>
        <v/>
      </c>
      <c r="AG52" s="5" t="str">
        <f t="shared" si="4"/>
        <v/>
      </c>
      <c r="AH52" s="5" t="str">
        <f t="shared" si="20"/>
        <v/>
      </c>
      <c r="AI52" s="5" t="str">
        <f t="shared" si="21"/>
        <v/>
      </c>
      <c r="AJ52" s="5" t="str">
        <f t="shared" si="22"/>
        <v/>
      </c>
      <c r="AK52" s="5" t="str">
        <f t="shared" si="23"/>
        <v/>
      </c>
      <c r="AL52" s="1" t="str">
        <f>IF(F52="女",data_kyogisha!A43,"")</f>
        <v/>
      </c>
      <c r="AM52" s="1">
        <f t="shared" si="14"/>
        <v>0</v>
      </c>
      <c r="AN52" s="1">
        <f>IF(AND(F52="男",Q52="○"),②選手情報入力!B52,0)</f>
        <v>0</v>
      </c>
      <c r="AO52" s="1">
        <f t="shared" si="24"/>
        <v>0</v>
      </c>
      <c r="AP52" s="1">
        <f>IF(AND(F52="男",S52="○"),②選手情報入力!B52,0)</f>
        <v>0</v>
      </c>
      <c r="AQ52" s="1">
        <f t="shared" si="15"/>
        <v>0</v>
      </c>
      <c r="AR52" s="1">
        <f t="shared" si="11"/>
        <v>0</v>
      </c>
      <c r="AS52" s="1">
        <f t="shared" si="25"/>
        <v>0</v>
      </c>
      <c r="AT52" s="1">
        <f t="shared" si="13"/>
        <v>0</v>
      </c>
    </row>
    <row r="53" spans="1:46">
      <c r="A53" s="29">
        <v>43</v>
      </c>
      <c r="B53" s="252"/>
      <c r="C53" s="54" t="str">
        <f>IF(B53="","",VLOOKUP(B53,Sheet2!A:E,5,0))</f>
        <v/>
      </c>
      <c r="D53" s="54" t="str">
        <f>IF(B53="","",VLOOKUP(B53,Sheet2!A:F,6,0))</f>
        <v/>
      </c>
      <c r="E53" s="183"/>
      <c r="F53" s="54" t="str">
        <f>IF(B53="","",VLOOKUP(B53,Sheet2!A:L,7,0))</f>
        <v/>
      </c>
      <c r="G53" s="55" t="str">
        <f>IF(B53="","",VLOOKUP(B53,Sheet2!A:L,12,0))</f>
        <v/>
      </c>
      <c r="H53" s="56"/>
      <c r="I53" s="186"/>
      <c r="J53" s="148"/>
      <c r="K53" s="56"/>
      <c r="L53" s="186"/>
      <c r="M53" s="148"/>
      <c r="N53" s="56"/>
      <c r="O53" s="186"/>
      <c r="P53" s="236"/>
      <c r="Q53" s="353"/>
      <c r="R53" s="354"/>
      <c r="S53" s="349"/>
      <c r="T53" s="350"/>
      <c r="AA53" s="5" t="str">
        <f t="shared" si="9"/>
        <v/>
      </c>
      <c r="AB53" s="5" t="str">
        <f t="shared" si="16"/>
        <v/>
      </c>
      <c r="AC53" s="5" t="str">
        <f t="shared" si="17"/>
        <v/>
      </c>
      <c r="AD53" s="5" t="str">
        <f t="shared" si="18"/>
        <v/>
      </c>
      <c r="AE53" s="5" t="str">
        <f t="shared" si="19"/>
        <v/>
      </c>
      <c r="AF53" s="9" t="str">
        <f>IF(F53="男",data_kyogisha!A44,"")</f>
        <v/>
      </c>
      <c r="AG53" s="5" t="str">
        <f t="shared" si="4"/>
        <v/>
      </c>
      <c r="AH53" s="5" t="str">
        <f t="shared" si="20"/>
        <v/>
      </c>
      <c r="AI53" s="5" t="str">
        <f t="shared" si="21"/>
        <v/>
      </c>
      <c r="AJ53" s="5" t="str">
        <f t="shared" si="22"/>
        <v/>
      </c>
      <c r="AK53" s="5" t="str">
        <f t="shared" si="23"/>
        <v/>
      </c>
      <c r="AL53" s="1" t="str">
        <f>IF(F53="女",data_kyogisha!A44,"")</f>
        <v/>
      </c>
      <c r="AM53" s="1">
        <f t="shared" si="14"/>
        <v>0</v>
      </c>
      <c r="AN53" s="1">
        <f>IF(AND(F53="男",Q53="○"),②選手情報入力!B53,0)</f>
        <v>0</v>
      </c>
      <c r="AO53" s="1">
        <f t="shared" si="24"/>
        <v>0</v>
      </c>
      <c r="AP53" s="1">
        <f>IF(AND(F53="男",S53="○"),②選手情報入力!B53,0)</f>
        <v>0</v>
      </c>
      <c r="AQ53" s="1">
        <f t="shared" si="15"/>
        <v>0</v>
      </c>
      <c r="AR53" s="1">
        <f t="shared" si="11"/>
        <v>0</v>
      </c>
      <c r="AS53" s="1">
        <f t="shared" si="25"/>
        <v>0</v>
      </c>
      <c r="AT53" s="1">
        <f t="shared" si="13"/>
        <v>0</v>
      </c>
    </row>
    <row r="54" spans="1:46">
      <c r="A54" s="29">
        <v>44</v>
      </c>
      <c r="B54" s="252"/>
      <c r="C54" s="54" t="str">
        <f>IF(B54="","",VLOOKUP(B54,Sheet2!A:E,5,0))</f>
        <v/>
      </c>
      <c r="D54" s="54" t="str">
        <f>IF(B54="","",VLOOKUP(B54,Sheet2!A:F,6,0))</f>
        <v/>
      </c>
      <c r="E54" s="183"/>
      <c r="F54" s="54" t="str">
        <f>IF(B54="","",VLOOKUP(B54,Sheet2!A:L,7,0))</f>
        <v/>
      </c>
      <c r="G54" s="55" t="str">
        <f>IF(B54="","",VLOOKUP(B54,Sheet2!A:L,12,0))</f>
        <v/>
      </c>
      <c r="H54" s="56"/>
      <c r="I54" s="186"/>
      <c r="J54" s="148"/>
      <c r="K54" s="56"/>
      <c r="L54" s="186"/>
      <c r="M54" s="148"/>
      <c r="N54" s="56"/>
      <c r="O54" s="186"/>
      <c r="P54" s="236"/>
      <c r="Q54" s="353"/>
      <c r="R54" s="354"/>
      <c r="S54" s="349"/>
      <c r="T54" s="350"/>
      <c r="AA54" s="5" t="str">
        <f t="shared" si="9"/>
        <v/>
      </c>
      <c r="AB54" s="5" t="str">
        <f t="shared" si="16"/>
        <v/>
      </c>
      <c r="AC54" s="5" t="str">
        <f t="shared" si="17"/>
        <v/>
      </c>
      <c r="AD54" s="5" t="str">
        <f t="shared" si="18"/>
        <v/>
      </c>
      <c r="AE54" s="5" t="str">
        <f t="shared" si="19"/>
        <v/>
      </c>
      <c r="AF54" s="9" t="str">
        <f>IF(F54="男",data_kyogisha!A45,"")</f>
        <v/>
      </c>
      <c r="AG54" s="5" t="str">
        <f t="shared" si="4"/>
        <v/>
      </c>
      <c r="AH54" s="5" t="str">
        <f t="shared" si="20"/>
        <v/>
      </c>
      <c r="AI54" s="5" t="str">
        <f t="shared" si="21"/>
        <v/>
      </c>
      <c r="AJ54" s="5" t="str">
        <f t="shared" si="22"/>
        <v/>
      </c>
      <c r="AK54" s="5" t="str">
        <f t="shared" si="23"/>
        <v/>
      </c>
      <c r="AL54" s="1" t="str">
        <f>IF(F54="女",data_kyogisha!A45,"")</f>
        <v/>
      </c>
      <c r="AM54" s="1">
        <f t="shared" si="14"/>
        <v>0</v>
      </c>
      <c r="AN54" s="1">
        <f>IF(AND(F54="男",Q54="○"),②選手情報入力!B54,0)</f>
        <v>0</v>
      </c>
      <c r="AO54" s="1">
        <f t="shared" si="24"/>
        <v>0</v>
      </c>
      <c r="AP54" s="1">
        <f>IF(AND(F54="男",S54="○"),②選手情報入力!B54,0)</f>
        <v>0</v>
      </c>
      <c r="AQ54" s="1">
        <f t="shared" si="15"/>
        <v>0</v>
      </c>
      <c r="AR54" s="1">
        <f t="shared" si="11"/>
        <v>0</v>
      </c>
      <c r="AS54" s="1">
        <f t="shared" si="25"/>
        <v>0</v>
      </c>
      <c r="AT54" s="1">
        <f t="shared" si="13"/>
        <v>0</v>
      </c>
    </row>
    <row r="55" spans="1:46">
      <c r="A55" s="29">
        <v>45</v>
      </c>
      <c r="B55" s="252"/>
      <c r="C55" s="54" t="str">
        <f>IF(B55="","",VLOOKUP(B55,Sheet2!A:E,5,0))</f>
        <v/>
      </c>
      <c r="D55" s="54" t="str">
        <f>IF(B55="","",VLOOKUP(B55,Sheet2!A:F,6,0))</f>
        <v/>
      </c>
      <c r="E55" s="183"/>
      <c r="F55" s="54" t="str">
        <f>IF(B55="","",VLOOKUP(B55,Sheet2!A:L,7,0))</f>
        <v/>
      </c>
      <c r="G55" s="55" t="str">
        <f>IF(B55="","",VLOOKUP(B55,Sheet2!A:L,12,0))</f>
        <v/>
      </c>
      <c r="H55" s="56"/>
      <c r="I55" s="186"/>
      <c r="J55" s="148"/>
      <c r="K55" s="56"/>
      <c r="L55" s="186"/>
      <c r="M55" s="148"/>
      <c r="N55" s="56"/>
      <c r="O55" s="186"/>
      <c r="P55" s="236"/>
      <c r="Q55" s="353"/>
      <c r="R55" s="354"/>
      <c r="S55" s="349"/>
      <c r="T55" s="350"/>
      <c r="AA55" s="5" t="str">
        <f t="shared" si="9"/>
        <v/>
      </c>
      <c r="AB55" s="5" t="str">
        <f t="shared" si="16"/>
        <v/>
      </c>
      <c r="AC55" s="5" t="str">
        <f t="shared" si="17"/>
        <v/>
      </c>
      <c r="AD55" s="5" t="str">
        <f t="shared" si="18"/>
        <v/>
      </c>
      <c r="AE55" s="5" t="str">
        <f t="shared" si="19"/>
        <v/>
      </c>
      <c r="AF55" s="9" t="str">
        <f>IF(F55="男",data_kyogisha!A46,"")</f>
        <v/>
      </c>
      <c r="AG55" s="5" t="str">
        <f t="shared" si="4"/>
        <v/>
      </c>
      <c r="AH55" s="5" t="str">
        <f t="shared" si="20"/>
        <v/>
      </c>
      <c r="AI55" s="5" t="str">
        <f t="shared" si="21"/>
        <v/>
      </c>
      <c r="AJ55" s="5" t="str">
        <f t="shared" si="22"/>
        <v/>
      </c>
      <c r="AK55" s="5" t="str">
        <f t="shared" si="23"/>
        <v/>
      </c>
      <c r="AL55" s="1" t="str">
        <f>IF(F55="女",data_kyogisha!A46,"")</f>
        <v/>
      </c>
      <c r="AM55" s="1">
        <f t="shared" si="14"/>
        <v>0</v>
      </c>
      <c r="AN55" s="1">
        <f>IF(AND(F55="男",Q55="○"),②選手情報入力!B55,0)</f>
        <v>0</v>
      </c>
      <c r="AO55" s="1">
        <f t="shared" si="24"/>
        <v>0</v>
      </c>
      <c r="AP55" s="1">
        <f>IF(AND(F55="男",S55="○"),②選手情報入力!B55,0)</f>
        <v>0</v>
      </c>
      <c r="AQ55" s="1">
        <f t="shared" si="15"/>
        <v>0</v>
      </c>
      <c r="AR55" s="1">
        <f t="shared" si="11"/>
        <v>0</v>
      </c>
      <c r="AS55" s="1">
        <f t="shared" si="25"/>
        <v>0</v>
      </c>
      <c r="AT55" s="1">
        <f t="shared" si="13"/>
        <v>0</v>
      </c>
    </row>
    <row r="56" spans="1:46">
      <c r="A56" s="29">
        <v>46</v>
      </c>
      <c r="B56" s="252"/>
      <c r="C56" s="54" t="str">
        <f>IF(B56="","",VLOOKUP(B56,Sheet2!A:E,5,0))</f>
        <v/>
      </c>
      <c r="D56" s="54" t="str">
        <f>IF(B56="","",VLOOKUP(B56,Sheet2!A:F,6,0))</f>
        <v/>
      </c>
      <c r="E56" s="183"/>
      <c r="F56" s="54" t="str">
        <f>IF(B56="","",VLOOKUP(B56,Sheet2!A:L,7,0))</f>
        <v/>
      </c>
      <c r="G56" s="55" t="str">
        <f>IF(B56="","",VLOOKUP(B56,Sheet2!A:L,12,0))</f>
        <v/>
      </c>
      <c r="H56" s="56"/>
      <c r="I56" s="186"/>
      <c r="J56" s="148"/>
      <c r="K56" s="56"/>
      <c r="L56" s="186"/>
      <c r="M56" s="148"/>
      <c r="N56" s="56"/>
      <c r="O56" s="186"/>
      <c r="P56" s="236"/>
      <c r="Q56" s="353"/>
      <c r="R56" s="354"/>
      <c r="S56" s="349"/>
      <c r="T56" s="350"/>
      <c r="AA56" s="5" t="str">
        <f t="shared" si="9"/>
        <v/>
      </c>
      <c r="AB56" s="5" t="str">
        <f t="shared" si="16"/>
        <v/>
      </c>
      <c r="AC56" s="5" t="str">
        <f t="shared" si="17"/>
        <v/>
      </c>
      <c r="AD56" s="5" t="str">
        <f t="shared" si="18"/>
        <v/>
      </c>
      <c r="AE56" s="5" t="str">
        <f t="shared" si="19"/>
        <v/>
      </c>
      <c r="AF56" s="9" t="str">
        <f>IF(F56="男",data_kyogisha!A47,"")</f>
        <v/>
      </c>
      <c r="AG56" s="5" t="str">
        <f t="shared" si="4"/>
        <v/>
      </c>
      <c r="AH56" s="5" t="str">
        <f t="shared" si="20"/>
        <v/>
      </c>
      <c r="AI56" s="5" t="str">
        <f t="shared" si="21"/>
        <v/>
      </c>
      <c r="AJ56" s="5" t="str">
        <f t="shared" si="22"/>
        <v/>
      </c>
      <c r="AK56" s="5" t="str">
        <f t="shared" si="23"/>
        <v/>
      </c>
      <c r="AL56" s="1" t="str">
        <f>IF(F56="女",data_kyogisha!A47,"")</f>
        <v/>
      </c>
      <c r="AM56" s="1">
        <f t="shared" si="14"/>
        <v>0</v>
      </c>
      <c r="AN56" s="1">
        <f>IF(AND(F56="男",Q56="○"),②選手情報入力!B56,0)</f>
        <v>0</v>
      </c>
      <c r="AO56" s="1">
        <f t="shared" si="24"/>
        <v>0</v>
      </c>
      <c r="AP56" s="1">
        <f>IF(AND(F56="男",S56="○"),②選手情報入力!B56,0)</f>
        <v>0</v>
      </c>
      <c r="AQ56" s="1">
        <f t="shared" si="15"/>
        <v>0</v>
      </c>
      <c r="AR56" s="1">
        <f t="shared" si="11"/>
        <v>0</v>
      </c>
      <c r="AS56" s="1">
        <f t="shared" si="25"/>
        <v>0</v>
      </c>
      <c r="AT56" s="1">
        <f t="shared" si="13"/>
        <v>0</v>
      </c>
    </row>
    <row r="57" spans="1:46">
      <c r="A57" s="29">
        <v>47</v>
      </c>
      <c r="B57" s="252"/>
      <c r="C57" s="54" t="str">
        <f>IF(B57="","",VLOOKUP(B57,Sheet2!A:E,5,0))</f>
        <v/>
      </c>
      <c r="D57" s="54" t="str">
        <f>IF(B57="","",VLOOKUP(B57,Sheet2!A:F,6,0))</f>
        <v/>
      </c>
      <c r="E57" s="183"/>
      <c r="F57" s="54" t="str">
        <f>IF(B57="","",VLOOKUP(B57,Sheet2!A:L,7,0))</f>
        <v/>
      </c>
      <c r="G57" s="55" t="str">
        <f>IF(B57="","",VLOOKUP(B57,Sheet2!A:L,12,0))</f>
        <v/>
      </c>
      <c r="H57" s="56"/>
      <c r="I57" s="186"/>
      <c r="J57" s="148"/>
      <c r="K57" s="56"/>
      <c r="L57" s="186"/>
      <c r="M57" s="148"/>
      <c r="N57" s="56"/>
      <c r="O57" s="186"/>
      <c r="P57" s="236"/>
      <c r="Q57" s="353"/>
      <c r="R57" s="354"/>
      <c r="S57" s="349"/>
      <c r="T57" s="350"/>
      <c r="AA57" s="5" t="str">
        <f t="shared" si="9"/>
        <v/>
      </c>
      <c r="AB57" s="5" t="str">
        <f t="shared" si="16"/>
        <v/>
      </c>
      <c r="AC57" s="5" t="str">
        <f t="shared" si="17"/>
        <v/>
      </c>
      <c r="AD57" s="5" t="str">
        <f t="shared" si="18"/>
        <v/>
      </c>
      <c r="AE57" s="5" t="str">
        <f t="shared" si="19"/>
        <v/>
      </c>
      <c r="AF57" s="9" t="str">
        <f>IF(F57="男",data_kyogisha!A48,"")</f>
        <v/>
      </c>
      <c r="AG57" s="5" t="str">
        <f t="shared" si="4"/>
        <v/>
      </c>
      <c r="AH57" s="5" t="str">
        <f t="shared" si="20"/>
        <v/>
      </c>
      <c r="AI57" s="5" t="str">
        <f t="shared" si="21"/>
        <v/>
      </c>
      <c r="AJ57" s="5" t="str">
        <f t="shared" si="22"/>
        <v/>
      </c>
      <c r="AK57" s="5" t="str">
        <f t="shared" si="23"/>
        <v/>
      </c>
      <c r="AL57" s="1" t="str">
        <f>IF(F57="女",data_kyogisha!A48,"")</f>
        <v/>
      </c>
      <c r="AM57" s="1">
        <f t="shared" si="14"/>
        <v>0</v>
      </c>
      <c r="AN57" s="1">
        <f>IF(AND(F57="男",Q57="○"),②選手情報入力!B57,0)</f>
        <v>0</v>
      </c>
      <c r="AO57" s="1">
        <f t="shared" si="24"/>
        <v>0</v>
      </c>
      <c r="AP57" s="1">
        <f>IF(AND(F57="男",S57="○"),②選手情報入力!B57,0)</f>
        <v>0</v>
      </c>
      <c r="AQ57" s="1">
        <f t="shared" si="15"/>
        <v>0</v>
      </c>
      <c r="AR57" s="1">
        <f t="shared" si="11"/>
        <v>0</v>
      </c>
      <c r="AS57" s="1">
        <f t="shared" si="25"/>
        <v>0</v>
      </c>
      <c r="AT57" s="1">
        <f t="shared" si="13"/>
        <v>0</v>
      </c>
    </row>
    <row r="58" spans="1:46">
      <c r="A58" s="29">
        <v>48</v>
      </c>
      <c r="B58" s="252"/>
      <c r="C58" s="54" t="str">
        <f>IF(B58="","",VLOOKUP(B58,Sheet2!A:E,5,0))</f>
        <v/>
      </c>
      <c r="D58" s="54" t="str">
        <f>IF(B58="","",VLOOKUP(B58,Sheet2!A:F,6,0))</f>
        <v/>
      </c>
      <c r="E58" s="183"/>
      <c r="F58" s="54" t="str">
        <f>IF(B58="","",VLOOKUP(B58,Sheet2!A:L,7,0))</f>
        <v/>
      </c>
      <c r="G58" s="55" t="str">
        <f>IF(B58="","",VLOOKUP(B58,Sheet2!A:L,12,0))</f>
        <v/>
      </c>
      <c r="H58" s="56"/>
      <c r="I58" s="186"/>
      <c r="J58" s="148"/>
      <c r="K58" s="56"/>
      <c r="L58" s="186"/>
      <c r="M58" s="148"/>
      <c r="N58" s="56"/>
      <c r="O58" s="186"/>
      <c r="P58" s="236"/>
      <c r="Q58" s="353"/>
      <c r="R58" s="354"/>
      <c r="S58" s="349"/>
      <c r="T58" s="350"/>
      <c r="AA58" s="5" t="str">
        <f t="shared" si="9"/>
        <v/>
      </c>
      <c r="AB58" s="5" t="str">
        <f t="shared" si="16"/>
        <v/>
      </c>
      <c r="AC58" s="5" t="str">
        <f t="shared" si="17"/>
        <v/>
      </c>
      <c r="AD58" s="5" t="str">
        <f t="shared" si="18"/>
        <v/>
      </c>
      <c r="AE58" s="5" t="str">
        <f t="shared" si="19"/>
        <v/>
      </c>
      <c r="AF58" s="9" t="str">
        <f>IF(F58="男",data_kyogisha!A49,"")</f>
        <v/>
      </c>
      <c r="AG58" s="5" t="str">
        <f t="shared" si="4"/>
        <v/>
      </c>
      <c r="AH58" s="5" t="str">
        <f t="shared" si="20"/>
        <v/>
      </c>
      <c r="AI58" s="5" t="str">
        <f t="shared" si="21"/>
        <v/>
      </c>
      <c r="AJ58" s="5" t="str">
        <f t="shared" si="22"/>
        <v/>
      </c>
      <c r="AK58" s="5" t="str">
        <f t="shared" si="23"/>
        <v/>
      </c>
      <c r="AL58" s="1" t="str">
        <f>IF(F58="女",data_kyogisha!A49,"")</f>
        <v/>
      </c>
      <c r="AM58" s="1">
        <f t="shared" si="14"/>
        <v>0</v>
      </c>
      <c r="AN58" s="1">
        <f>IF(AND(F58="男",Q58="○"),②選手情報入力!B58,0)</f>
        <v>0</v>
      </c>
      <c r="AO58" s="1">
        <f t="shared" si="24"/>
        <v>0</v>
      </c>
      <c r="AP58" s="1">
        <f>IF(AND(F58="男",S58="○"),②選手情報入力!B58,0)</f>
        <v>0</v>
      </c>
      <c r="AQ58" s="1">
        <f t="shared" si="15"/>
        <v>0</v>
      </c>
      <c r="AR58" s="1">
        <f t="shared" si="11"/>
        <v>0</v>
      </c>
      <c r="AS58" s="1">
        <f t="shared" si="25"/>
        <v>0</v>
      </c>
      <c r="AT58" s="1">
        <f t="shared" si="13"/>
        <v>0</v>
      </c>
    </row>
    <row r="59" spans="1:46">
      <c r="A59" s="29">
        <v>49</v>
      </c>
      <c r="B59" s="252"/>
      <c r="C59" s="54" t="str">
        <f>IF(B59="","",VLOOKUP(B59,Sheet2!A:E,5,0))</f>
        <v/>
      </c>
      <c r="D59" s="54" t="str">
        <f>IF(B59="","",VLOOKUP(B59,Sheet2!A:F,6,0))</f>
        <v/>
      </c>
      <c r="E59" s="183"/>
      <c r="F59" s="54" t="str">
        <f>IF(B59="","",VLOOKUP(B59,Sheet2!A:L,7,0))</f>
        <v/>
      </c>
      <c r="G59" s="55" t="str">
        <f>IF(B59="","",VLOOKUP(B59,Sheet2!A:L,12,0))</f>
        <v/>
      </c>
      <c r="H59" s="56"/>
      <c r="I59" s="186"/>
      <c r="J59" s="148"/>
      <c r="K59" s="56"/>
      <c r="L59" s="186"/>
      <c r="M59" s="148"/>
      <c r="N59" s="56"/>
      <c r="O59" s="186"/>
      <c r="P59" s="236"/>
      <c r="Q59" s="353"/>
      <c r="R59" s="354"/>
      <c r="S59" s="349"/>
      <c r="T59" s="350"/>
      <c r="AA59" s="5" t="str">
        <f t="shared" si="9"/>
        <v/>
      </c>
      <c r="AB59" s="5" t="str">
        <f t="shared" si="16"/>
        <v/>
      </c>
      <c r="AC59" s="5" t="str">
        <f t="shared" si="17"/>
        <v/>
      </c>
      <c r="AD59" s="5" t="str">
        <f t="shared" si="18"/>
        <v/>
      </c>
      <c r="AE59" s="5" t="str">
        <f t="shared" si="19"/>
        <v/>
      </c>
      <c r="AF59" s="9" t="str">
        <f>IF(F59="男",data_kyogisha!A50,"")</f>
        <v/>
      </c>
      <c r="AG59" s="5" t="str">
        <f t="shared" si="4"/>
        <v/>
      </c>
      <c r="AH59" s="5" t="str">
        <f t="shared" si="20"/>
        <v/>
      </c>
      <c r="AI59" s="5" t="str">
        <f t="shared" si="21"/>
        <v/>
      </c>
      <c r="AJ59" s="5" t="str">
        <f t="shared" si="22"/>
        <v/>
      </c>
      <c r="AK59" s="5" t="str">
        <f t="shared" si="23"/>
        <v/>
      </c>
      <c r="AL59" s="1" t="str">
        <f>IF(F59="女",data_kyogisha!A50,"")</f>
        <v/>
      </c>
      <c r="AM59" s="1">
        <f t="shared" si="14"/>
        <v>0</v>
      </c>
      <c r="AN59" s="1">
        <f>IF(AND(F59="男",Q59="○"),②選手情報入力!B59,0)</f>
        <v>0</v>
      </c>
      <c r="AO59" s="1">
        <f t="shared" si="24"/>
        <v>0</v>
      </c>
      <c r="AP59" s="1">
        <f>IF(AND(F59="男",S59="○"),②選手情報入力!B59,0)</f>
        <v>0</v>
      </c>
      <c r="AQ59" s="1">
        <f t="shared" si="15"/>
        <v>0</v>
      </c>
      <c r="AR59" s="1">
        <f t="shared" si="11"/>
        <v>0</v>
      </c>
      <c r="AS59" s="1">
        <f t="shared" si="25"/>
        <v>0</v>
      </c>
      <c r="AT59" s="1">
        <f t="shared" si="13"/>
        <v>0</v>
      </c>
    </row>
    <row r="60" spans="1:46">
      <c r="A60" s="29">
        <v>50</v>
      </c>
      <c r="B60" s="252"/>
      <c r="C60" s="54" t="str">
        <f>IF(B60="","",VLOOKUP(B60,Sheet2!A:E,5,0))</f>
        <v/>
      </c>
      <c r="D60" s="54" t="str">
        <f>IF(B60="","",VLOOKUP(B60,Sheet2!A:F,6,0))</f>
        <v/>
      </c>
      <c r="E60" s="183"/>
      <c r="F60" s="54" t="str">
        <f>IF(B60="","",VLOOKUP(B60,Sheet2!A:L,7,0))</f>
        <v/>
      </c>
      <c r="G60" s="55" t="str">
        <f>IF(B60="","",VLOOKUP(B60,Sheet2!A:L,12,0))</f>
        <v/>
      </c>
      <c r="H60" s="56"/>
      <c r="I60" s="186"/>
      <c r="J60" s="148"/>
      <c r="K60" s="56"/>
      <c r="L60" s="186"/>
      <c r="M60" s="148"/>
      <c r="N60" s="56"/>
      <c r="O60" s="186"/>
      <c r="P60" s="236"/>
      <c r="Q60" s="353"/>
      <c r="R60" s="354"/>
      <c r="S60" s="349"/>
      <c r="T60" s="350"/>
      <c r="AA60" s="5" t="str">
        <f t="shared" si="9"/>
        <v/>
      </c>
      <c r="AB60" s="5" t="str">
        <f t="shared" si="16"/>
        <v/>
      </c>
      <c r="AC60" s="5" t="str">
        <f t="shared" si="17"/>
        <v/>
      </c>
      <c r="AD60" s="5" t="str">
        <f t="shared" si="18"/>
        <v/>
      </c>
      <c r="AE60" s="5" t="str">
        <f t="shared" si="19"/>
        <v/>
      </c>
      <c r="AF60" s="9" t="str">
        <f>IF(F60="男",data_kyogisha!A51,"")</f>
        <v/>
      </c>
      <c r="AG60" s="5" t="str">
        <f t="shared" si="4"/>
        <v/>
      </c>
      <c r="AH60" s="5" t="str">
        <f t="shared" si="20"/>
        <v/>
      </c>
      <c r="AI60" s="5" t="str">
        <f t="shared" si="21"/>
        <v/>
      </c>
      <c r="AJ60" s="5" t="str">
        <f t="shared" si="22"/>
        <v/>
      </c>
      <c r="AK60" s="5" t="str">
        <f t="shared" si="23"/>
        <v/>
      </c>
      <c r="AL60" s="1" t="str">
        <f>IF(F60="女",data_kyogisha!A51,"")</f>
        <v/>
      </c>
      <c r="AM60" s="1">
        <f t="shared" si="14"/>
        <v>0</v>
      </c>
      <c r="AN60" s="1">
        <f>IF(AND(F60="男",Q60="○"),②選手情報入力!B60,0)</f>
        <v>0</v>
      </c>
      <c r="AO60" s="1">
        <f t="shared" si="24"/>
        <v>0</v>
      </c>
      <c r="AP60" s="1">
        <f>IF(AND(F60="男",S60="○"),②選手情報入力!B60,0)</f>
        <v>0</v>
      </c>
      <c r="AQ60" s="1">
        <f t="shared" si="15"/>
        <v>0</v>
      </c>
      <c r="AR60" s="1">
        <f t="shared" si="11"/>
        <v>0</v>
      </c>
      <c r="AS60" s="1">
        <f t="shared" si="25"/>
        <v>0</v>
      </c>
      <c r="AT60" s="1">
        <f t="shared" si="13"/>
        <v>0</v>
      </c>
    </row>
    <row r="61" spans="1:46">
      <c r="A61" s="29">
        <v>51</v>
      </c>
      <c r="B61" s="252"/>
      <c r="C61" s="54" t="str">
        <f>IF(B61="","",VLOOKUP(B61,Sheet2!A:E,5,0))</f>
        <v/>
      </c>
      <c r="D61" s="54" t="str">
        <f>IF(B61="","",VLOOKUP(B61,Sheet2!A:F,6,0))</f>
        <v/>
      </c>
      <c r="E61" s="183"/>
      <c r="F61" s="54" t="str">
        <f>IF(B61="","",VLOOKUP(B61,Sheet2!A:L,7,0))</f>
        <v/>
      </c>
      <c r="G61" s="55" t="str">
        <f>IF(B61="","",VLOOKUP(B61,Sheet2!A:L,12,0))</f>
        <v/>
      </c>
      <c r="H61" s="56"/>
      <c r="I61" s="186"/>
      <c r="J61" s="148"/>
      <c r="K61" s="56"/>
      <c r="L61" s="186"/>
      <c r="M61" s="148"/>
      <c r="N61" s="56"/>
      <c r="O61" s="186"/>
      <c r="P61" s="236"/>
      <c r="Q61" s="353"/>
      <c r="R61" s="354"/>
      <c r="S61" s="349"/>
      <c r="T61" s="350"/>
      <c r="AA61" s="5" t="str">
        <f t="shared" si="9"/>
        <v/>
      </c>
      <c r="AB61" s="5" t="str">
        <f t="shared" si="16"/>
        <v/>
      </c>
      <c r="AC61" s="5" t="str">
        <f t="shared" si="17"/>
        <v/>
      </c>
      <c r="AD61" s="5" t="str">
        <f t="shared" si="18"/>
        <v/>
      </c>
      <c r="AE61" s="5" t="str">
        <f t="shared" si="19"/>
        <v/>
      </c>
      <c r="AF61" s="9" t="str">
        <f>IF(F61="男",data_kyogisha!A52,"")</f>
        <v/>
      </c>
      <c r="AG61" s="5" t="str">
        <f t="shared" si="4"/>
        <v/>
      </c>
      <c r="AH61" s="5" t="str">
        <f t="shared" si="20"/>
        <v/>
      </c>
      <c r="AI61" s="5" t="str">
        <f t="shared" si="21"/>
        <v/>
      </c>
      <c r="AJ61" s="5" t="str">
        <f t="shared" si="22"/>
        <v/>
      </c>
      <c r="AK61" s="5" t="str">
        <f t="shared" si="23"/>
        <v/>
      </c>
      <c r="AL61" s="1" t="str">
        <f>IF(F61="女",data_kyogisha!A52,"")</f>
        <v/>
      </c>
      <c r="AM61" s="1">
        <f t="shared" si="14"/>
        <v>0</v>
      </c>
      <c r="AN61" s="1">
        <f>IF(AND(F61="男",Q61="○"),②選手情報入力!B61,0)</f>
        <v>0</v>
      </c>
      <c r="AO61" s="1">
        <f t="shared" si="24"/>
        <v>0</v>
      </c>
      <c r="AP61" s="1">
        <f>IF(AND(F61="男",S61="○"),②選手情報入力!B61,0)</f>
        <v>0</v>
      </c>
      <c r="AQ61" s="1">
        <f t="shared" si="15"/>
        <v>0</v>
      </c>
      <c r="AR61" s="1">
        <f t="shared" si="11"/>
        <v>0</v>
      </c>
      <c r="AS61" s="1">
        <f t="shared" si="25"/>
        <v>0</v>
      </c>
      <c r="AT61" s="1">
        <f t="shared" si="13"/>
        <v>0</v>
      </c>
    </row>
    <row r="62" spans="1:46">
      <c r="A62" s="29">
        <v>52</v>
      </c>
      <c r="B62" s="252"/>
      <c r="C62" s="54" t="str">
        <f>IF(B62="","",VLOOKUP(B62,Sheet2!A:E,5,0))</f>
        <v/>
      </c>
      <c r="D62" s="54" t="str">
        <f>IF(B62="","",VLOOKUP(B62,Sheet2!A:F,6,0))</f>
        <v/>
      </c>
      <c r="E62" s="183"/>
      <c r="F62" s="54" t="str">
        <f>IF(B62="","",VLOOKUP(B62,Sheet2!A:L,7,0))</f>
        <v/>
      </c>
      <c r="G62" s="55" t="str">
        <f>IF(B62="","",VLOOKUP(B62,Sheet2!A:L,12,0))</f>
        <v/>
      </c>
      <c r="H62" s="56"/>
      <c r="I62" s="186"/>
      <c r="J62" s="148"/>
      <c r="K62" s="56"/>
      <c r="L62" s="186"/>
      <c r="M62" s="148"/>
      <c r="N62" s="56"/>
      <c r="O62" s="186"/>
      <c r="P62" s="236"/>
      <c r="Q62" s="353"/>
      <c r="R62" s="354"/>
      <c r="S62" s="349"/>
      <c r="T62" s="350"/>
      <c r="AA62" s="5" t="str">
        <f t="shared" si="9"/>
        <v/>
      </c>
      <c r="AB62" s="5" t="str">
        <f t="shared" si="16"/>
        <v/>
      </c>
      <c r="AC62" s="5" t="str">
        <f t="shared" si="17"/>
        <v/>
      </c>
      <c r="AD62" s="5" t="str">
        <f t="shared" si="18"/>
        <v/>
      </c>
      <c r="AE62" s="5" t="str">
        <f t="shared" si="19"/>
        <v/>
      </c>
      <c r="AF62" s="9" t="str">
        <f>IF(F62="男",data_kyogisha!A53,"")</f>
        <v/>
      </c>
      <c r="AG62" s="5" t="str">
        <f t="shared" si="4"/>
        <v/>
      </c>
      <c r="AH62" s="5" t="str">
        <f t="shared" si="20"/>
        <v/>
      </c>
      <c r="AI62" s="5" t="str">
        <f t="shared" si="21"/>
        <v/>
      </c>
      <c r="AJ62" s="5" t="str">
        <f t="shared" si="22"/>
        <v/>
      </c>
      <c r="AK62" s="5" t="str">
        <f t="shared" si="23"/>
        <v/>
      </c>
      <c r="AL62" s="1" t="str">
        <f>IF(F62="女",data_kyogisha!A53,"")</f>
        <v/>
      </c>
      <c r="AM62" s="1">
        <f t="shared" si="14"/>
        <v>0</v>
      </c>
      <c r="AN62" s="1">
        <f>IF(AND(F62="男",Q62="○"),②選手情報入力!B62,0)</f>
        <v>0</v>
      </c>
      <c r="AO62" s="1">
        <f t="shared" si="24"/>
        <v>0</v>
      </c>
      <c r="AP62" s="1">
        <f>IF(AND(F62="男",S62="○"),②選手情報入力!B62,0)</f>
        <v>0</v>
      </c>
      <c r="AQ62" s="1">
        <f t="shared" si="15"/>
        <v>0</v>
      </c>
      <c r="AR62" s="1">
        <f t="shared" si="11"/>
        <v>0</v>
      </c>
      <c r="AS62" s="1">
        <f t="shared" si="25"/>
        <v>0</v>
      </c>
      <c r="AT62" s="1">
        <f t="shared" si="13"/>
        <v>0</v>
      </c>
    </row>
    <row r="63" spans="1:46">
      <c r="A63" s="29">
        <v>53</v>
      </c>
      <c r="B63" s="252"/>
      <c r="C63" s="54" t="str">
        <f>IF(B63="","",VLOOKUP(B63,Sheet2!A:E,5,0))</f>
        <v/>
      </c>
      <c r="D63" s="54" t="str">
        <f>IF(B63="","",VLOOKUP(B63,Sheet2!A:F,6,0))</f>
        <v/>
      </c>
      <c r="E63" s="183"/>
      <c r="F63" s="54" t="str">
        <f>IF(B63="","",VLOOKUP(B63,Sheet2!A:L,7,0))</f>
        <v/>
      </c>
      <c r="G63" s="55" t="str">
        <f>IF(B63="","",VLOOKUP(B63,Sheet2!A:L,12,0))</f>
        <v/>
      </c>
      <c r="H63" s="56"/>
      <c r="I63" s="186"/>
      <c r="J63" s="148"/>
      <c r="K63" s="56"/>
      <c r="L63" s="186"/>
      <c r="M63" s="148"/>
      <c r="N63" s="56"/>
      <c r="O63" s="186"/>
      <c r="P63" s="236"/>
      <c r="Q63" s="353"/>
      <c r="R63" s="354"/>
      <c r="S63" s="349"/>
      <c r="T63" s="350"/>
      <c r="AA63" s="5" t="str">
        <f t="shared" si="9"/>
        <v/>
      </c>
      <c r="AB63" s="5" t="str">
        <f t="shared" si="16"/>
        <v/>
      </c>
      <c r="AC63" s="5" t="str">
        <f t="shared" si="17"/>
        <v/>
      </c>
      <c r="AD63" s="5" t="str">
        <f t="shared" si="18"/>
        <v/>
      </c>
      <c r="AE63" s="5" t="str">
        <f t="shared" si="19"/>
        <v/>
      </c>
      <c r="AF63" s="9" t="str">
        <f>IF(F63="男",data_kyogisha!A54,"")</f>
        <v/>
      </c>
      <c r="AG63" s="5" t="str">
        <f t="shared" si="4"/>
        <v/>
      </c>
      <c r="AH63" s="5" t="str">
        <f t="shared" si="20"/>
        <v/>
      </c>
      <c r="AI63" s="5" t="str">
        <f t="shared" si="21"/>
        <v/>
      </c>
      <c r="AJ63" s="5" t="str">
        <f t="shared" si="22"/>
        <v/>
      </c>
      <c r="AK63" s="5" t="str">
        <f t="shared" si="23"/>
        <v/>
      </c>
      <c r="AL63" s="1" t="str">
        <f>IF(F63="女",data_kyogisha!A54,"")</f>
        <v/>
      </c>
      <c r="AM63" s="1">
        <f t="shared" si="14"/>
        <v>0</v>
      </c>
      <c r="AN63" s="1">
        <f>IF(AND(F63="男",Q63="○"),②選手情報入力!B63,0)</f>
        <v>0</v>
      </c>
      <c r="AO63" s="1">
        <f t="shared" si="24"/>
        <v>0</v>
      </c>
      <c r="AP63" s="1">
        <f>IF(AND(F63="男",S63="○"),②選手情報入力!B63,0)</f>
        <v>0</v>
      </c>
      <c r="AQ63" s="1">
        <f t="shared" si="15"/>
        <v>0</v>
      </c>
      <c r="AR63" s="1">
        <f t="shared" si="11"/>
        <v>0</v>
      </c>
      <c r="AS63" s="1">
        <f t="shared" si="25"/>
        <v>0</v>
      </c>
      <c r="AT63" s="1">
        <f t="shared" si="13"/>
        <v>0</v>
      </c>
    </row>
    <row r="64" spans="1:46">
      <c r="A64" s="29">
        <v>54</v>
      </c>
      <c r="B64" s="252"/>
      <c r="C64" s="54" t="str">
        <f>IF(B64="","",VLOOKUP(B64,Sheet2!A:E,5,0))</f>
        <v/>
      </c>
      <c r="D64" s="54" t="str">
        <f>IF(B64="","",VLOOKUP(B64,Sheet2!A:F,6,0))</f>
        <v/>
      </c>
      <c r="E64" s="183"/>
      <c r="F64" s="54" t="str">
        <f>IF(B64="","",VLOOKUP(B64,Sheet2!A:L,7,0))</f>
        <v/>
      </c>
      <c r="G64" s="55" t="str">
        <f>IF(B64="","",VLOOKUP(B64,Sheet2!A:L,12,0))</f>
        <v/>
      </c>
      <c r="H64" s="56"/>
      <c r="I64" s="186"/>
      <c r="J64" s="148"/>
      <c r="K64" s="56"/>
      <c r="L64" s="186"/>
      <c r="M64" s="148"/>
      <c r="N64" s="56"/>
      <c r="O64" s="186"/>
      <c r="P64" s="236"/>
      <c r="Q64" s="353"/>
      <c r="R64" s="354"/>
      <c r="S64" s="349"/>
      <c r="T64" s="350"/>
      <c r="AA64" s="5" t="str">
        <f t="shared" si="9"/>
        <v/>
      </c>
      <c r="AB64" s="5" t="str">
        <f t="shared" si="16"/>
        <v/>
      </c>
      <c r="AC64" s="5" t="str">
        <f t="shared" si="17"/>
        <v/>
      </c>
      <c r="AD64" s="5" t="str">
        <f t="shared" si="18"/>
        <v/>
      </c>
      <c r="AE64" s="5" t="str">
        <f t="shared" si="19"/>
        <v/>
      </c>
      <c r="AF64" s="9" t="str">
        <f>IF(F64="男",data_kyogisha!A55,"")</f>
        <v/>
      </c>
      <c r="AG64" s="5" t="str">
        <f t="shared" si="4"/>
        <v/>
      </c>
      <c r="AH64" s="5" t="str">
        <f t="shared" si="20"/>
        <v/>
      </c>
      <c r="AI64" s="5" t="str">
        <f t="shared" si="21"/>
        <v/>
      </c>
      <c r="AJ64" s="5" t="str">
        <f t="shared" si="22"/>
        <v/>
      </c>
      <c r="AK64" s="5" t="str">
        <f t="shared" si="23"/>
        <v/>
      </c>
      <c r="AL64" s="1" t="str">
        <f>IF(F64="女",data_kyogisha!A55,"")</f>
        <v/>
      </c>
      <c r="AM64" s="1">
        <f t="shared" si="14"/>
        <v>0</v>
      </c>
      <c r="AN64" s="1">
        <f>IF(AND(F64="男",Q64="○"),②選手情報入力!B64,0)</f>
        <v>0</v>
      </c>
      <c r="AO64" s="1">
        <f t="shared" si="24"/>
        <v>0</v>
      </c>
      <c r="AP64" s="1">
        <f>IF(AND(F64="男",S64="○"),②選手情報入力!B64,0)</f>
        <v>0</v>
      </c>
      <c r="AQ64" s="1">
        <f t="shared" si="15"/>
        <v>0</v>
      </c>
      <c r="AR64" s="1">
        <f t="shared" si="11"/>
        <v>0</v>
      </c>
      <c r="AS64" s="1">
        <f t="shared" si="25"/>
        <v>0</v>
      </c>
      <c r="AT64" s="1">
        <f t="shared" si="13"/>
        <v>0</v>
      </c>
    </row>
    <row r="65" spans="1:46">
      <c r="A65" s="29">
        <v>55</v>
      </c>
      <c r="B65" s="252"/>
      <c r="C65" s="54" t="str">
        <f>IF(B65="","",VLOOKUP(B65,Sheet2!A:E,5,0))</f>
        <v/>
      </c>
      <c r="D65" s="54" t="str">
        <f>IF(B65="","",VLOOKUP(B65,Sheet2!A:F,6,0))</f>
        <v/>
      </c>
      <c r="E65" s="183"/>
      <c r="F65" s="54" t="str">
        <f>IF(B65="","",VLOOKUP(B65,Sheet2!A:L,7,0))</f>
        <v/>
      </c>
      <c r="G65" s="55" t="str">
        <f>IF(B65="","",VLOOKUP(B65,Sheet2!A:L,12,0))</f>
        <v/>
      </c>
      <c r="H65" s="56"/>
      <c r="I65" s="186"/>
      <c r="J65" s="148"/>
      <c r="K65" s="56"/>
      <c r="L65" s="186"/>
      <c r="M65" s="148"/>
      <c r="N65" s="56"/>
      <c r="O65" s="186"/>
      <c r="P65" s="236"/>
      <c r="Q65" s="353"/>
      <c r="R65" s="354"/>
      <c r="S65" s="349"/>
      <c r="T65" s="350"/>
      <c r="AA65" s="5" t="str">
        <f t="shared" si="9"/>
        <v/>
      </c>
      <c r="AB65" s="5" t="str">
        <f t="shared" si="16"/>
        <v/>
      </c>
      <c r="AC65" s="5" t="str">
        <f t="shared" si="17"/>
        <v/>
      </c>
      <c r="AD65" s="5" t="str">
        <f t="shared" si="18"/>
        <v/>
      </c>
      <c r="AE65" s="5" t="str">
        <f t="shared" si="19"/>
        <v/>
      </c>
      <c r="AF65" s="9" t="str">
        <f>IF(F65="男",data_kyogisha!A56,"")</f>
        <v/>
      </c>
      <c r="AG65" s="5" t="str">
        <f t="shared" si="4"/>
        <v/>
      </c>
      <c r="AH65" s="5" t="str">
        <f t="shared" si="20"/>
        <v/>
      </c>
      <c r="AI65" s="5" t="str">
        <f t="shared" si="21"/>
        <v/>
      </c>
      <c r="AJ65" s="5" t="str">
        <f t="shared" si="22"/>
        <v/>
      </c>
      <c r="AK65" s="5" t="str">
        <f t="shared" si="23"/>
        <v/>
      </c>
      <c r="AL65" s="1" t="str">
        <f>IF(F65="女",data_kyogisha!A56,"")</f>
        <v/>
      </c>
      <c r="AM65" s="1">
        <f t="shared" si="14"/>
        <v>0</v>
      </c>
      <c r="AN65" s="1">
        <f>IF(AND(F65="男",Q65="○"),②選手情報入力!B65,0)</f>
        <v>0</v>
      </c>
      <c r="AO65" s="1">
        <f t="shared" si="24"/>
        <v>0</v>
      </c>
      <c r="AP65" s="1">
        <f>IF(AND(F65="男",S65="○"),②選手情報入力!B65,0)</f>
        <v>0</v>
      </c>
      <c r="AQ65" s="1">
        <f t="shared" si="15"/>
        <v>0</v>
      </c>
      <c r="AR65" s="1">
        <f t="shared" si="11"/>
        <v>0</v>
      </c>
      <c r="AS65" s="1">
        <f t="shared" si="25"/>
        <v>0</v>
      </c>
      <c r="AT65" s="1">
        <f t="shared" si="13"/>
        <v>0</v>
      </c>
    </row>
    <row r="66" spans="1:46">
      <c r="A66" s="29">
        <v>56</v>
      </c>
      <c r="B66" s="252"/>
      <c r="C66" s="54" t="str">
        <f>IF(B66="","",VLOOKUP(B66,Sheet2!A:E,5,0))</f>
        <v/>
      </c>
      <c r="D66" s="54" t="str">
        <f>IF(B66="","",VLOOKUP(B66,Sheet2!A:F,6,0))</f>
        <v/>
      </c>
      <c r="E66" s="183"/>
      <c r="F66" s="54" t="str">
        <f>IF(B66="","",VLOOKUP(B66,Sheet2!A:L,7,0))</f>
        <v/>
      </c>
      <c r="G66" s="55" t="str">
        <f>IF(B66="","",VLOOKUP(B66,Sheet2!A:L,12,0))</f>
        <v/>
      </c>
      <c r="H66" s="56"/>
      <c r="I66" s="186"/>
      <c r="J66" s="148"/>
      <c r="K66" s="56"/>
      <c r="L66" s="186"/>
      <c r="M66" s="148"/>
      <c r="N66" s="56"/>
      <c r="O66" s="186"/>
      <c r="P66" s="236"/>
      <c r="Q66" s="353"/>
      <c r="R66" s="354"/>
      <c r="S66" s="349"/>
      <c r="T66" s="350"/>
      <c r="AA66" s="5" t="str">
        <f t="shared" si="9"/>
        <v/>
      </c>
      <c r="AB66" s="5" t="str">
        <f t="shared" si="16"/>
        <v/>
      </c>
      <c r="AC66" s="5" t="str">
        <f t="shared" si="17"/>
        <v/>
      </c>
      <c r="AD66" s="5" t="str">
        <f t="shared" si="18"/>
        <v/>
      </c>
      <c r="AE66" s="5" t="str">
        <f t="shared" si="19"/>
        <v/>
      </c>
      <c r="AF66" s="9" t="str">
        <f>IF(F66="男",data_kyogisha!A57,"")</f>
        <v/>
      </c>
      <c r="AG66" s="5" t="str">
        <f t="shared" si="4"/>
        <v/>
      </c>
      <c r="AH66" s="5" t="str">
        <f t="shared" si="20"/>
        <v/>
      </c>
      <c r="AI66" s="5" t="str">
        <f t="shared" si="21"/>
        <v/>
      </c>
      <c r="AJ66" s="5" t="str">
        <f t="shared" si="22"/>
        <v/>
      </c>
      <c r="AK66" s="5" t="str">
        <f t="shared" si="23"/>
        <v/>
      </c>
      <c r="AL66" s="1" t="str">
        <f>IF(F66="女",data_kyogisha!A57,"")</f>
        <v/>
      </c>
      <c r="AM66" s="1">
        <f t="shared" si="14"/>
        <v>0</v>
      </c>
      <c r="AN66" s="1">
        <f>IF(AND(F66="男",Q66="○"),②選手情報入力!B66,0)</f>
        <v>0</v>
      </c>
      <c r="AO66" s="1">
        <f t="shared" si="24"/>
        <v>0</v>
      </c>
      <c r="AP66" s="1">
        <f>IF(AND(F66="男",S66="○"),②選手情報入力!B66,0)</f>
        <v>0</v>
      </c>
      <c r="AQ66" s="1">
        <f t="shared" si="15"/>
        <v>0</v>
      </c>
      <c r="AR66" s="1">
        <f t="shared" si="11"/>
        <v>0</v>
      </c>
      <c r="AS66" s="1">
        <f t="shared" si="25"/>
        <v>0</v>
      </c>
      <c r="AT66" s="1">
        <f t="shared" si="13"/>
        <v>0</v>
      </c>
    </row>
    <row r="67" spans="1:46">
      <c r="A67" s="29">
        <v>57</v>
      </c>
      <c r="B67" s="252"/>
      <c r="C67" s="54" t="str">
        <f>IF(B67="","",VLOOKUP(B67,Sheet2!A:E,5,0))</f>
        <v/>
      </c>
      <c r="D67" s="54" t="str">
        <f>IF(B67="","",VLOOKUP(B67,Sheet2!A:F,6,0))</f>
        <v/>
      </c>
      <c r="E67" s="183"/>
      <c r="F67" s="54" t="str">
        <f>IF(B67="","",VLOOKUP(B67,Sheet2!A:L,7,0))</f>
        <v/>
      </c>
      <c r="G67" s="55" t="str">
        <f>IF(B67="","",VLOOKUP(B67,Sheet2!A:L,12,0))</f>
        <v/>
      </c>
      <c r="H67" s="56"/>
      <c r="I67" s="186"/>
      <c r="J67" s="148"/>
      <c r="K67" s="56"/>
      <c r="L67" s="186"/>
      <c r="M67" s="148"/>
      <c r="N67" s="56"/>
      <c r="O67" s="186"/>
      <c r="P67" s="236"/>
      <c r="Q67" s="353"/>
      <c r="R67" s="354"/>
      <c r="S67" s="349"/>
      <c r="T67" s="350"/>
      <c r="AA67" s="5" t="str">
        <f t="shared" si="9"/>
        <v/>
      </c>
      <c r="AB67" s="5" t="str">
        <f t="shared" si="16"/>
        <v/>
      </c>
      <c r="AC67" s="5" t="str">
        <f t="shared" si="17"/>
        <v/>
      </c>
      <c r="AD67" s="5" t="str">
        <f t="shared" si="18"/>
        <v/>
      </c>
      <c r="AE67" s="5" t="str">
        <f t="shared" si="19"/>
        <v/>
      </c>
      <c r="AF67" s="9" t="str">
        <f>IF(F67="男",data_kyogisha!A58,"")</f>
        <v/>
      </c>
      <c r="AG67" s="5" t="str">
        <f t="shared" si="4"/>
        <v/>
      </c>
      <c r="AH67" s="5" t="str">
        <f t="shared" si="20"/>
        <v/>
      </c>
      <c r="AI67" s="5" t="str">
        <f t="shared" si="21"/>
        <v/>
      </c>
      <c r="AJ67" s="5" t="str">
        <f t="shared" si="22"/>
        <v/>
      </c>
      <c r="AK67" s="5" t="str">
        <f t="shared" si="23"/>
        <v/>
      </c>
      <c r="AL67" s="1" t="str">
        <f>IF(F67="女",data_kyogisha!A58,"")</f>
        <v/>
      </c>
      <c r="AM67" s="1">
        <f t="shared" si="14"/>
        <v>0</v>
      </c>
      <c r="AN67" s="1">
        <f>IF(AND(F67="男",Q67="○"),②選手情報入力!B67,0)</f>
        <v>0</v>
      </c>
      <c r="AO67" s="1">
        <f t="shared" si="24"/>
        <v>0</v>
      </c>
      <c r="AP67" s="1">
        <f>IF(AND(F67="男",S67="○"),②選手情報入力!B67,0)</f>
        <v>0</v>
      </c>
      <c r="AQ67" s="1">
        <f t="shared" si="15"/>
        <v>0</v>
      </c>
      <c r="AR67" s="1">
        <f t="shared" si="11"/>
        <v>0</v>
      </c>
      <c r="AS67" s="1">
        <f t="shared" si="25"/>
        <v>0</v>
      </c>
      <c r="AT67" s="1">
        <f t="shared" si="13"/>
        <v>0</v>
      </c>
    </row>
    <row r="68" spans="1:46">
      <c r="A68" s="29">
        <v>58</v>
      </c>
      <c r="B68" s="252"/>
      <c r="C68" s="54" t="str">
        <f>IF(B68="","",VLOOKUP(B68,Sheet2!A:E,5,0))</f>
        <v/>
      </c>
      <c r="D68" s="54" t="str">
        <f>IF(B68="","",VLOOKUP(B68,Sheet2!A:F,6,0))</f>
        <v/>
      </c>
      <c r="E68" s="183"/>
      <c r="F68" s="54" t="str">
        <f>IF(B68="","",VLOOKUP(B68,Sheet2!A:L,7,0))</f>
        <v/>
      </c>
      <c r="G68" s="55" t="str">
        <f>IF(B68="","",VLOOKUP(B68,Sheet2!A:L,12,0))</f>
        <v/>
      </c>
      <c r="H68" s="56"/>
      <c r="I68" s="186"/>
      <c r="J68" s="148"/>
      <c r="K68" s="56"/>
      <c r="L68" s="186"/>
      <c r="M68" s="148"/>
      <c r="N68" s="56"/>
      <c r="O68" s="186"/>
      <c r="P68" s="236"/>
      <c r="Q68" s="353"/>
      <c r="R68" s="354"/>
      <c r="S68" s="349"/>
      <c r="T68" s="350"/>
      <c r="AA68" s="5" t="str">
        <f t="shared" si="9"/>
        <v/>
      </c>
      <c r="AB68" s="5" t="str">
        <f t="shared" si="16"/>
        <v/>
      </c>
      <c r="AC68" s="5" t="str">
        <f t="shared" si="17"/>
        <v/>
      </c>
      <c r="AD68" s="5" t="str">
        <f t="shared" si="18"/>
        <v/>
      </c>
      <c r="AE68" s="5" t="str">
        <f t="shared" si="19"/>
        <v/>
      </c>
      <c r="AF68" s="9" t="str">
        <f>IF(F68="男",data_kyogisha!A59,"")</f>
        <v/>
      </c>
      <c r="AG68" s="5" t="str">
        <f t="shared" si="4"/>
        <v/>
      </c>
      <c r="AH68" s="5" t="str">
        <f t="shared" si="20"/>
        <v/>
      </c>
      <c r="AI68" s="5" t="str">
        <f t="shared" si="21"/>
        <v/>
      </c>
      <c r="AJ68" s="5" t="str">
        <f t="shared" si="22"/>
        <v/>
      </c>
      <c r="AK68" s="5" t="str">
        <f t="shared" si="23"/>
        <v/>
      </c>
      <c r="AL68" s="1" t="str">
        <f>IF(F68="女",data_kyogisha!A59,"")</f>
        <v/>
      </c>
      <c r="AM68" s="1">
        <f t="shared" si="14"/>
        <v>0</v>
      </c>
      <c r="AN68" s="1">
        <f>IF(AND(F68="男",Q68="○"),②選手情報入力!B68,0)</f>
        <v>0</v>
      </c>
      <c r="AO68" s="1">
        <f t="shared" si="24"/>
        <v>0</v>
      </c>
      <c r="AP68" s="1">
        <f>IF(AND(F68="男",S68="○"),②選手情報入力!B68,0)</f>
        <v>0</v>
      </c>
      <c r="AQ68" s="1">
        <f t="shared" si="15"/>
        <v>0</v>
      </c>
      <c r="AR68" s="1">
        <f t="shared" si="11"/>
        <v>0</v>
      </c>
      <c r="AS68" s="1">
        <f t="shared" si="25"/>
        <v>0</v>
      </c>
      <c r="AT68" s="1">
        <f t="shared" si="13"/>
        <v>0</v>
      </c>
    </row>
    <row r="69" spans="1:46">
      <c r="A69" s="29">
        <v>59</v>
      </c>
      <c r="B69" s="252"/>
      <c r="C69" s="54" t="str">
        <f>IF(B69="","",VLOOKUP(B69,Sheet2!A:E,5,0))</f>
        <v/>
      </c>
      <c r="D69" s="54" t="str">
        <f>IF(B69="","",VLOOKUP(B69,Sheet2!A:F,6,0))</f>
        <v/>
      </c>
      <c r="E69" s="183"/>
      <c r="F69" s="54" t="str">
        <f>IF(B69="","",VLOOKUP(B69,Sheet2!A:L,7,0))</f>
        <v/>
      </c>
      <c r="G69" s="55" t="str">
        <f>IF(B69="","",VLOOKUP(B69,Sheet2!A:L,12,0))</f>
        <v/>
      </c>
      <c r="H69" s="56"/>
      <c r="I69" s="186"/>
      <c r="J69" s="148"/>
      <c r="K69" s="56"/>
      <c r="L69" s="186"/>
      <c r="M69" s="148"/>
      <c r="N69" s="56"/>
      <c r="O69" s="186"/>
      <c r="P69" s="236"/>
      <c r="Q69" s="353"/>
      <c r="R69" s="354"/>
      <c r="S69" s="349"/>
      <c r="T69" s="350"/>
      <c r="AA69" s="5" t="str">
        <f t="shared" si="9"/>
        <v/>
      </c>
      <c r="AB69" s="5" t="str">
        <f t="shared" si="16"/>
        <v/>
      </c>
      <c r="AC69" s="5" t="str">
        <f t="shared" si="17"/>
        <v/>
      </c>
      <c r="AD69" s="5" t="str">
        <f t="shared" si="18"/>
        <v/>
      </c>
      <c r="AE69" s="5" t="str">
        <f t="shared" si="19"/>
        <v/>
      </c>
      <c r="AF69" s="9" t="str">
        <f>IF(F69="男",data_kyogisha!A60,"")</f>
        <v/>
      </c>
      <c r="AG69" s="5" t="str">
        <f t="shared" si="4"/>
        <v/>
      </c>
      <c r="AH69" s="5" t="str">
        <f t="shared" si="20"/>
        <v/>
      </c>
      <c r="AI69" s="5" t="str">
        <f t="shared" si="21"/>
        <v/>
      </c>
      <c r="AJ69" s="5" t="str">
        <f t="shared" si="22"/>
        <v/>
      </c>
      <c r="AK69" s="5" t="str">
        <f t="shared" si="23"/>
        <v/>
      </c>
      <c r="AL69" s="1" t="str">
        <f>IF(F69="女",data_kyogisha!A60,"")</f>
        <v/>
      </c>
      <c r="AM69" s="1">
        <f t="shared" si="14"/>
        <v>0</v>
      </c>
      <c r="AN69" s="1">
        <f>IF(AND(F69="男",Q69="○"),②選手情報入力!B69,0)</f>
        <v>0</v>
      </c>
      <c r="AO69" s="1">
        <f t="shared" si="24"/>
        <v>0</v>
      </c>
      <c r="AP69" s="1">
        <f>IF(AND(F69="男",S69="○"),②選手情報入力!B69,0)</f>
        <v>0</v>
      </c>
      <c r="AQ69" s="1">
        <f t="shared" si="15"/>
        <v>0</v>
      </c>
      <c r="AR69" s="1">
        <f t="shared" si="11"/>
        <v>0</v>
      </c>
      <c r="AS69" s="1">
        <f t="shared" si="25"/>
        <v>0</v>
      </c>
      <c r="AT69" s="1">
        <f t="shared" si="13"/>
        <v>0</v>
      </c>
    </row>
    <row r="70" spans="1:46">
      <c r="A70" s="29">
        <v>60</v>
      </c>
      <c r="B70" s="252"/>
      <c r="C70" s="54" t="str">
        <f>IF(B70="","",VLOOKUP(B70,Sheet2!A:E,5,0))</f>
        <v/>
      </c>
      <c r="D70" s="54" t="str">
        <f>IF(B70="","",VLOOKUP(B70,Sheet2!A:F,6,0))</f>
        <v/>
      </c>
      <c r="E70" s="183"/>
      <c r="F70" s="54" t="str">
        <f>IF(B70="","",VLOOKUP(B70,Sheet2!A:L,7,0))</f>
        <v/>
      </c>
      <c r="G70" s="55" t="str">
        <f>IF(B70="","",VLOOKUP(B70,Sheet2!A:L,12,0))</f>
        <v/>
      </c>
      <c r="H70" s="56"/>
      <c r="I70" s="186"/>
      <c r="J70" s="148"/>
      <c r="K70" s="56"/>
      <c r="L70" s="186"/>
      <c r="M70" s="148"/>
      <c r="N70" s="56"/>
      <c r="O70" s="186"/>
      <c r="P70" s="236"/>
      <c r="Q70" s="353"/>
      <c r="R70" s="354"/>
      <c r="S70" s="349"/>
      <c r="T70" s="350"/>
      <c r="AA70" s="5" t="str">
        <f t="shared" si="9"/>
        <v/>
      </c>
      <c r="AB70" s="5" t="str">
        <f t="shared" si="16"/>
        <v/>
      </c>
      <c r="AC70" s="5" t="str">
        <f t="shared" si="17"/>
        <v/>
      </c>
      <c r="AD70" s="5" t="str">
        <f t="shared" si="18"/>
        <v/>
      </c>
      <c r="AE70" s="5" t="str">
        <f t="shared" si="19"/>
        <v/>
      </c>
      <c r="AF70" s="9" t="str">
        <f>IF(F70="男",data_kyogisha!A61,"")</f>
        <v/>
      </c>
      <c r="AG70" s="5" t="str">
        <f t="shared" si="4"/>
        <v/>
      </c>
      <c r="AH70" s="5" t="str">
        <f t="shared" si="20"/>
        <v/>
      </c>
      <c r="AI70" s="5" t="str">
        <f t="shared" si="21"/>
        <v/>
      </c>
      <c r="AJ70" s="5" t="str">
        <f t="shared" si="22"/>
        <v/>
      </c>
      <c r="AK70" s="5" t="str">
        <f t="shared" si="23"/>
        <v/>
      </c>
      <c r="AL70" s="1" t="str">
        <f>IF(F70="女",data_kyogisha!A61,"")</f>
        <v/>
      </c>
      <c r="AM70" s="1">
        <f t="shared" si="14"/>
        <v>0</v>
      </c>
      <c r="AN70" s="1">
        <f>IF(AND(F70="男",Q70="○"),②選手情報入力!B70,0)</f>
        <v>0</v>
      </c>
      <c r="AO70" s="1">
        <f t="shared" si="24"/>
        <v>0</v>
      </c>
      <c r="AP70" s="1">
        <f>IF(AND(F70="男",S70="○"),②選手情報入力!B70,0)</f>
        <v>0</v>
      </c>
      <c r="AQ70" s="1">
        <f t="shared" si="15"/>
        <v>0</v>
      </c>
      <c r="AR70" s="1">
        <f t="shared" si="11"/>
        <v>0</v>
      </c>
      <c r="AS70" s="1">
        <f t="shared" si="25"/>
        <v>0</v>
      </c>
      <c r="AT70" s="1">
        <f t="shared" si="13"/>
        <v>0</v>
      </c>
    </row>
    <row r="71" spans="1:46">
      <c r="A71" s="29">
        <v>61</v>
      </c>
      <c r="B71" s="252"/>
      <c r="C71" s="54" t="str">
        <f>IF(B71="","",VLOOKUP(B71,Sheet2!A:E,5,0))</f>
        <v/>
      </c>
      <c r="D71" s="54" t="str">
        <f>IF(B71="","",VLOOKUP(B71,Sheet2!A:F,6,0))</f>
        <v/>
      </c>
      <c r="E71" s="183"/>
      <c r="F71" s="54" t="str">
        <f>IF(B71="","",VLOOKUP(B71,Sheet2!A:L,7,0))</f>
        <v/>
      </c>
      <c r="G71" s="55" t="str">
        <f>IF(B71="","",VLOOKUP(B71,Sheet2!A:L,12,0))</f>
        <v/>
      </c>
      <c r="H71" s="56"/>
      <c r="I71" s="186"/>
      <c r="J71" s="148"/>
      <c r="K71" s="56"/>
      <c r="L71" s="186"/>
      <c r="M71" s="148"/>
      <c r="N71" s="56"/>
      <c r="O71" s="186"/>
      <c r="P71" s="236"/>
      <c r="Q71" s="353"/>
      <c r="R71" s="354"/>
      <c r="S71" s="349"/>
      <c r="T71" s="350"/>
      <c r="AA71" s="5" t="str">
        <f t="shared" si="9"/>
        <v/>
      </c>
      <c r="AB71" s="5" t="str">
        <f t="shared" si="16"/>
        <v/>
      </c>
      <c r="AC71" s="5" t="str">
        <f t="shared" si="17"/>
        <v/>
      </c>
      <c r="AD71" s="5" t="str">
        <f t="shared" si="18"/>
        <v/>
      </c>
      <c r="AE71" s="5" t="str">
        <f t="shared" si="19"/>
        <v/>
      </c>
      <c r="AF71" s="9" t="str">
        <f>IF(F71="男",data_kyogisha!A62,"")</f>
        <v/>
      </c>
      <c r="AG71" s="5" t="str">
        <f t="shared" si="4"/>
        <v/>
      </c>
      <c r="AH71" s="5" t="str">
        <f t="shared" si="20"/>
        <v/>
      </c>
      <c r="AI71" s="5" t="str">
        <f t="shared" si="21"/>
        <v/>
      </c>
      <c r="AJ71" s="5" t="str">
        <f t="shared" si="22"/>
        <v/>
      </c>
      <c r="AK71" s="5" t="str">
        <f t="shared" si="23"/>
        <v/>
      </c>
      <c r="AL71" s="1" t="str">
        <f>IF(F71="女",data_kyogisha!A62,"")</f>
        <v/>
      </c>
      <c r="AM71" s="1">
        <f t="shared" si="14"/>
        <v>0</v>
      </c>
      <c r="AN71" s="1">
        <f>IF(AND(F71="男",Q71="○"),②選手情報入力!B71,0)</f>
        <v>0</v>
      </c>
      <c r="AO71" s="1">
        <f t="shared" si="24"/>
        <v>0</v>
      </c>
      <c r="AP71" s="1">
        <f>IF(AND(F71="男",S71="○"),②選手情報入力!B71,0)</f>
        <v>0</v>
      </c>
      <c r="AQ71" s="1">
        <f t="shared" si="15"/>
        <v>0</v>
      </c>
      <c r="AR71" s="1">
        <f t="shared" si="11"/>
        <v>0</v>
      </c>
      <c r="AS71" s="1">
        <f t="shared" si="25"/>
        <v>0</v>
      </c>
      <c r="AT71" s="1">
        <f t="shared" si="13"/>
        <v>0</v>
      </c>
    </row>
    <row r="72" spans="1:46">
      <c r="A72" s="29">
        <v>62</v>
      </c>
      <c r="B72" s="252"/>
      <c r="C72" s="54" t="str">
        <f>IF(B72="","",VLOOKUP(B72,Sheet2!A:E,5,0))</f>
        <v/>
      </c>
      <c r="D72" s="54" t="str">
        <f>IF(B72="","",VLOOKUP(B72,Sheet2!A:F,6,0))</f>
        <v/>
      </c>
      <c r="E72" s="183"/>
      <c r="F72" s="54" t="str">
        <f>IF(B72="","",VLOOKUP(B72,Sheet2!A:L,7,0))</f>
        <v/>
      </c>
      <c r="G72" s="55" t="str">
        <f>IF(B72="","",VLOOKUP(B72,Sheet2!A:L,12,0))</f>
        <v/>
      </c>
      <c r="H72" s="56"/>
      <c r="I72" s="186"/>
      <c r="J72" s="148"/>
      <c r="K72" s="56"/>
      <c r="L72" s="186"/>
      <c r="M72" s="148"/>
      <c r="N72" s="56"/>
      <c r="O72" s="186"/>
      <c r="P72" s="236"/>
      <c r="Q72" s="353"/>
      <c r="R72" s="354"/>
      <c r="S72" s="349"/>
      <c r="T72" s="350"/>
      <c r="AA72" s="5" t="str">
        <f t="shared" si="9"/>
        <v/>
      </c>
      <c r="AB72" s="5" t="str">
        <f t="shared" si="16"/>
        <v/>
      </c>
      <c r="AC72" s="5" t="str">
        <f t="shared" si="17"/>
        <v/>
      </c>
      <c r="AD72" s="5" t="str">
        <f t="shared" si="18"/>
        <v/>
      </c>
      <c r="AE72" s="5" t="str">
        <f t="shared" si="19"/>
        <v/>
      </c>
      <c r="AF72" s="9" t="str">
        <f>IF(F72="男",data_kyogisha!A63,"")</f>
        <v/>
      </c>
      <c r="AG72" s="5" t="str">
        <f t="shared" si="4"/>
        <v/>
      </c>
      <c r="AH72" s="5" t="str">
        <f t="shared" si="20"/>
        <v/>
      </c>
      <c r="AI72" s="5" t="str">
        <f t="shared" si="21"/>
        <v/>
      </c>
      <c r="AJ72" s="5" t="str">
        <f t="shared" si="22"/>
        <v/>
      </c>
      <c r="AK72" s="5" t="str">
        <f t="shared" si="23"/>
        <v/>
      </c>
      <c r="AL72" s="1" t="str">
        <f>IF(F72="女",data_kyogisha!A63,"")</f>
        <v/>
      </c>
      <c r="AM72" s="1">
        <f t="shared" si="14"/>
        <v>0</v>
      </c>
      <c r="AN72" s="1">
        <f>IF(AND(F72="男",Q72="○"),②選手情報入力!B72,0)</f>
        <v>0</v>
      </c>
      <c r="AO72" s="1">
        <f t="shared" si="24"/>
        <v>0</v>
      </c>
      <c r="AP72" s="1">
        <f>IF(AND(F72="男",S72="○"),②選手情報入力!B72,0)</f>
        <v>0</v>
      </c>
      <c r="AQ72" s="1">
        <f t="shared" si="15"/>
        <v>0</v>
      </c>
      <c r="AR72" s="1">
        <f t="shared" si="11"/>
        <v>0</v>
      </c>
      <c r="AS72" s="1">
        <f t="shared" si="25"/>
        <v>0</v>
      </c>
      <c r="AT72" s="1">
        <f t="shared" si="13"/>
        <v>0</v>
      </c>
    </row>
    <row r="73" spans="1:46">
      <c r="A73" s="29">
        <v>63</v>
      </c>
      <c r="B73" s="252"/>
      <c r="C73" s="54" t="str">
        <f>IF(B73="","",VLOOKUP(B73,Sheet2!A:E,5,0))</f>
        <v/>
      </c>
      <c r="D73" s="54" t="str">
        <f>IF(B73="","",VLOOKUP(B73,Sheet2!A:F,6,0))</f>
        <v/>
      </c>
      <c r="E73" s="183"/>
      <c r="F73" s="54" t="str">
        <f>IF(B73="","",VLOOKUP(B73,Sheet2!A:L,7,0))</f>
        <v/>
      </c>
      <c r="G73" s="55" t="str">
        <f>IF(B73="","",VLOOKUP(B73,Sheet2!A:L,12,0))</f>
        <v/>
      </c>
      <c r="H73" s="56"/>
      <c r="I73" s="186"/>
      <c r="J73" s="148"/>
      <c r="K73" s="56"/>
      <c r="L73" s="186"/>
      <c r="M73" s="148"/>
      <c r="N73" s="56"/>
      <c r="O73" s="186"/>
      <c r="P73" s="236"/>
      <c r="Q73" s="353"/>
      <c r="R73" s="354"/>
      <c r="S73" s="349"/>
      <c r="T73" s="350"/>
      <c r="AA73" s="5" t="str">
        <f t="shared" si="9"/>
        <v/>
      </c>
      <c r="AB73" s="5" t="str">
        <f t="shared" si="16"/>
        <v/>
      </c>
      <c r="AC73" s="5" t="str">
        <f t="shared" si="17"/>
        <v/>
      </c>
      <c r="AD73" s="5" t="str">
        <f t="shared" si="18"/>
        <v/>
      </c>
      <c r="AE73" s="5" t="str">
        <f t="shared" si="19"/>
        <v/>
      </c>
      <c r="AF73" s="9" t="str">
        <f>IF(F73="男",data_kyogisha!A64,"")</f>
        <v/>
      </c>
      <c r="AG73" s="5" t="str">
        <f t="shared" si="4"/>
        <v/>
      </c>
      <c r="AH73" s="5" t="str">
        <f t="shared" si="20"/>
        <v/>
      </c>
      <c r="AI73" s="5" t="str">
        <f t="shared" si="21"/>
        <v/>
      </c>
      <c r="AJ73" s="5" t="str">
        <f t="shared" si="22"/>
        <v/>
      </c>
      <c r="AK73" s="5" t="str">
        <f t="shared" si="23"/>
        <v/>
      </c>
      <c r="AL73" s="1" t="str">
        <f>IF(F73="女",data_kyogisha!A64,"")</f>
        <v/>
      </c>
      <c r="AM73" s="1">
        <f t="shared" si="14"/>
        <v>0</v>
      </c>
      <c r="AN73" s="1">
        <f>IF(AND(F73="男",Q73="○"),②選手情報入力!B73,0)</f>
        <v>0</v>
      </c>
      <c r="AO73" s="1">
        <f t="shared" si="24"/>
        <v>0</v>
      </c>
      <c r="AP73" s="1">
        <f>IF(AND(F73="男",S73="○"),②選手情報入力!B73,0)</f>
        <v>0</v>
      </c>
      <c r="AQ73" s="1">
        <f t="shared" si="15"/>
        <v>0</v>
      </c>
      <c r="AR73" s="1">
        <f t="shared" si="11"/>
        <v>0</v>
      </c>
      <c r="AS73" s="1">
        <f t="shared" si="25"/>
        <v>0</v>
      </c>
      <c r="AT73" s="1">
        <f t="shared" si="13"/>
        <v>0</v>
      </c>
    </row>
    <row r="74" spans="1:46">
      <c r="A74" s="29">
        <v>64</v>
      </c>
      <c r="B74" s="252"/>
      <c r="C74" s="54" t="str">
        <f>IF(B74="","",VLOOKUP(B74,Sheet2!A:E,5,0))</f>
        <v/>
      </c>
      <c r="D74" s="54" t="str">
        <f>IF(B74="","",VLOOKUP(B74,Sheet2!A:F,6,0))</f>
        <v/>
      </c>
      <c r="E74" s="183"/>
      <c r="F74" s="54" t="str">
        <f>IF(B74="","",VLOOKUP(B74,Sheet2!A:L,7,0))</f>
        <v/>
      </c>
      <c r="G74" s="55" t="str">
        <f>IF(B74="","",VLOOKUP(B74,Sheet2!A:L,12,0))</f>
        <v/>
      </c>
      <c r="H74" s="56"/>
      <c r="I74" s="186"/>
      <c r="J74" s="148"/>
      <c r="K74" s="56"/>
      <c r="L74" s="186"/>
      <c r="M74" s="148"/>
      <c r="N74" s="56"/>
      <c r="O74" s="186"/>
      <c r="P74" s="236"/>
      <c r="Q74" s="353"/>
      <c r="R74" s="354"/>
      <c r="S74" s="349"/>
      <c r="T74" s="350"/>
      <c r="AA74" s="5" t="str">
        <f t="shared" si="9"/>
        <v/>
      </c>
      <c r="AB74" s="5" t="str">
        <f t="shared" si="16"/>
        <v/>
      </c>
      <c r="AC74" s="5" t="str">
        <f t="shared" si="17"/>
        <v/>
      </c>
      <c r="AD74" s="5" t="str">
        <f t="shared" si="18"/>
        <v/>
      </c>
      <c r="AE74" s="5" t="str">
        <f t="shared" si="19"/>
        <v/>
      </c>
      <c r="AF74" s="9" t="str">
        <f>IF(F74="男",data_kyogisha!A65,"")</f>
        <v/>
      </c>
      <c r="AG74" s="5" t="str">
        <f t="shared" si="4"/>
        <v/>
      </c>
      <c r="AH74" s="5" t="str">
        <f t="shared" si="20"/>
        <v/>
      </c>
      <c r="AI74" s="5" t="str">
        <f t="shared" si="21"/>
        <v/>
      </c>
      <c r="AJ74" s="5" t="str">
        <f t="shared" si="22"/>
        <v/>
      </c>
      <c r="AK74" s="5" t="str">
        <f t="shared" si="23"/>
        <v/>
      </c>
      <c r="AL74" s="1" t="str">
        <f>IF(F74="女",data_kyogisha!A65,"")</f>
        <v/>
      </c>
      <c r="AM74" s="1">
        <f t="shared" si="14"/>
        <v>0</v>
      </c>
      <c r="AN74" s="1">
        <f>IF(AND(F74="男",Q74="○"),②選手情報入力!B74,0)</f>
        <v>0</v>
      </c>
      <c r="AO74" s="1">
        <f t="shared" si="24"/>
        <v>0</v>
      </c>
      <c r="AP74" s="1">
        <f>IF(AND(F74="男",S74="○"),②選手情報入力!B74,0)</f>
        <v>0</v>
      </c>
      <c r="AQ74" s="1">
        <f t="shared" si="15"/>
        <v>0</v>
      </c>
      <c r="AR74" s="1">
        <f t="shared" si="11"/>
        <v>0</v>
      </c>
      <c r="AS74" s="1">
        <f t="shared" si="25"/>
        <v>0</v>
      </c>
      <c r="AT74" s="1">
        <f t="shared" si="13"/>
        <v>0</v>
      </c>
    </row>
    <row r="75" spans="1:46">
      <c r="A75" s="29">
        <v>65</v>
      </c>
      <c r="B75" s="252"/>
      <c r="C75" s="54" t="str">
        <f>IF(B75="","",VLOOKUP(B75,Sheet2!A:E,5,0))</f>
        <v/>
      </c>
      <c r="D75" s="54" t="str">
        <f>IF(B75="","",VLOOKUP(B75,Sheet2!A:F,6,0))</f>
        <v/>
      </c>
      <c r="E75" s="183"/>
      <c r="F75" s="54" t="str">
        <f>IF(B75="","",VLOOKUP(B75,Sheet2!A:L,7,0))</f>
        <v/>
      </c>
      <c r="G75" s="55" t="str">
        <f>IF(B75="","",VLOOKUP(B75,Sheet2!A:L,12,0))</f>
        <v/>
      </c>
      <c r="H75" s="56"/>
      <c r="I75" s="186"/>
      <c r="J75" s="148"/>
      <c r="K75" s="56"/>
      <c r="L75" s="186"/>
      <c r="M75" s="148"/>
      <c r="N75" s="56"/>
      <c r="O75" s="186"/>
      <c r="P75" s="236"/>
      <c r="Q75" s="353"/>
      <c r="R75" s="354"/>
      <c r="S75" s="349"/>
      <c r="T75" s="350"/>
      <c r="AA75" s="5" t="str">
        <f t="shared" si="9"/>
        <v/>
      </c>
      <c r="AB75" s="5" t="str">
        <f t="shared" si="16"/>
        <v/>
      </c>
      <c r="AC75" s="5" t="str">
        <f t="shared" si="17"/>
        <v/>
      </c>
      <c r="AD75" s="5" t="str">
        <f t="shared" si="18"/>
        <v/>
      </c>
      <c r="AE75" s="5" t="str">
        <f t="shared" si="19"/>
        <v/>
      </c>
      <c r="AF75" s="9" t="str">
        <f>IF(F75="男",data_kyogisha!A66,"")</f>
        <v/>
      </c>
      <c r="AG75" s="5" t="str">
        <f t="shared" ref="AG75:AG100" si="26">IF(F75="女",B75,"")</f>
        <v/>
      </c>
      <c r="AH75" s="5" t="str">
        <f t="shared" ref="AH75:AH100" si="27">IF(F75="女",C75,"")</f>
        <v/>
      </c>
      <c r="AI75" s="5" t="str">
        <f t="shared" si="21"/>
        <v/>
      </c>
      <c r="AJ75" s="5" t="str">
        <f t="shared" ref="AJ75:AJ100" si="28">IF(F75="女",F75,"")</f>
        <v/>
      </c>
      <c r="AK75" s="5" t="str">
        <f t="shared" si="23"/>
        <v/>
      </c>
      <c r="AL75" s="1" t="str">
        <f>IF(F75="女",data_kyogisha!A66,"")</f>
        <v/>
      </c>
      <c r="AM75" s="1">
        <f t="shared" si="14"/>
        <v>0</v>
      </c>
      <c r="AN75" s="1">
        <f>IF(AND(F75="男",Q75="○"),②選手情報入力!B75,0)</f>
        <v>0</v>
      </c>
      <c r="AO75" s="1">
        <f t="shared" si="24"/>
        <v>0</v>
      </c>
      <c r="AP75" s="1">
        <f>IF(AND(F75="男",S75="○"),②選手情報入力!B75,0)</f>
        <v>0</v>
      </c>
      <c r="AQ75" s="1">
        <f t="shared" si="15"/>
        <v>0</v>
      </c>
      <c r="AR75" s="1">
        <f t="shared" si="11"/>
        <v>0</v>
      </c>
      <c r="AS75" s="1">
        <f t="shared" si="25"/>
        <v>0</v>
      </c>
      <c r="AT75" s="1">
        <f t="shared" si="13"/>
        <v>0</v>
      </c>
    </row>
    <row r="76" spans="1:46">
      <c r="A76" s="29">
        <v>66</v>
      </c>
      <c r="B76" s="252"/>
      <c r="C76" s="54" t="str">
        <f>IF(B76="","",VLOOKUP(B76,Sheet2!A:E,5,0))</f>
        <v/>
      </c>
      <c r="D76" s="54" t="str">
        <f>IF(B76="","",VLOOKUP(B76,Sheet2!A:F,6,0))</f>
        <v/>
      </c>
      <c r="E76" s="183"/>
      <c r="F76" s="54" t="str">
        <f>IF(B76="","",VLOOKUP(B76,Sheet2!A:L,7,0))</f>
        <v/>
      </c>
      <c r="G76" s="55" t="str">
        <f>IF(B76="","",VLOOKUP(B76,Sheet2!A:L,12,0))</f>
        <v/>
      </c>
      <c r="H76" s="56"/>
      <c r="I76" s="186"/>
      <c r="J76" s="148"/>
      <c r="K76" s="56"/>
      <c r="L76" s="186"/>
      <c r="M76" s="148"/>
      <c r="N76" s="56"/>
      <c r="O76" s="186"/>
      <c r="P76" s="236"/>
      <c r="Q76" s="353"/>
      <c r="R76" s="354"/>
      <c r="S76" s="349"/>
      <c r="T76" s="350"/>
      <c r="AA76" s="5" t="str">
        <f t="shared" ref="AA76:AA100" si="29">IF(F76="男",B76,"")</f>
        <v/>
      </c>
      <c r="AB76" s="5" t="str">
        <f t="shared" ref="AB76:AB100" si="30">IF(F76="男",C76,"")</f>
        <v/>
      </c>
      <c r="AC76" s="5" t="str">
        <f t="shared" ref="AC76:AC100" si="31">IF(F76="男",D76,"")</f>
        <v/>
      </c>
      <c r="AD76" s="5" t="str">
        <f t="shared" ref="AD76:AD100" si="32">IF(F76="男",F76,"")</f>
        <v/>
      </c>
      <c r="AE76" s="5" t="str">
        <f t="shared" ref="AE76:AE100" si="33">IF(F76="男",IF(G76="","",G76),"")</f>
        <v/>
      </c>
      <c r="AF76" s="9" t="str">
        <f>IF(F76="男",data_kyogisha!A67,"")</f>
        <v/>
      </c>
      <c r="AG76" s="5" t="str">
        <f t="shared" si="26"/>
        <v/>
      </c>
      <c r="AH76" s="5" t="str">
        <f t="shared" si="27"/>
        <v/>
      </c>
      <c r="AI76" s="5" t="str">
        <f t="shared" ref="AI76:AI100" si="34">IF(F76="女",D76,"")</f>
        <v/>
      </c>
      <c r="AJ76" s="5" t="str">
        <f t="shared" si="28"/>
        <v/>
      </c>
      <c r="AK76" s="5" t="str">
        <f t="shared" ref="AK76:AK100" si="35">IF(F76="女",IF(G76="","",G76),"")</f>
        <v/>
      </c>
      <c r="AL76" s="1" t="str">
        <f>IF(F76="女",data_kyogisha!A67,"")</f>
        <v/>
      </c>
      <c r="AM76" s="1">
        <f t="shared" si="14"/>
        <v>0</v>
      </c>
      <c r="AN76" s="1">
        <f>IF(AND(F76="男",Q76="○"),②選手情報入力!B76,0)</f>
        <v>0</v>
      </c>
      <c r="AO76" s="1">
        <f t="shared" ref="AO76:AO100" si="36">IF(AND(F76="男",S76="○"),AO75+1,AO75)</f>
        <v>0</v>
      </c>
      <c r="AP76" s="1">
        <f>IF(AND(F76="男",S76="○"),②選手情報入力!B76,0)</f>
        <v>0</v>
      </c>
      <c r="AQ76" s="1">
        <f t="shared" si="15"/>
        <v>0</v>
      </c>
      <c r="AR76" s="1">
        <f t="shared" ref="AR76:AR100" si="37">IF(AND(F76="女",Q76="○"),B76,0)</f>
        <v>0</v>
      </c>
      <c r="AS76" s="1">
        <f t="shared" ref="AS76:AS100" si="38">IF(AND(F76="女",S76="○"),AS75+1,AS75)</f>
        <v>0</v>
      </c>
      <c r="AT76" s="1">
        <f t="shared" ref="AT76:AT100" si="39">IF(AND(F76="女",S76="○"),B76,0)</f>
        <v>0</v>
      </c>
    </row>
    <row r="77" spans="1:46">
      <c r="A77" s="29">
        <v>67</v>
      </c>
      <c r="B77" s="252"/>
      <c r="C77" s="54" t="str">
        <f>IF(B77="","",VLOOKUP(B77,Sheet2!A:E,5,0))</f>
        <v/>
      </c>
      <c r="D77" s="54" t="str">
        <f>IF(B77="","",VLOOKUP(B77,Sheet2!A:F,6,0))</f>
        <v/>
      </c>
      <c r="E77" s="183"/>
      <c r="F77" s="54" t="str">
        <f>IF(B77="","",VLOOKUP(B77,Sheet2!A:L,7,0))</f>
        <v/>
      </c>
      <c r="G77" s="55" t="str">
        <f>IF(B77="","",VLOOKUP(B77,Sheet2!A:L,12,0))</f>
        <v/>
      </c>
      <c r="H77" s="56"/>
      <c r="I77" s="186"/>
      <c r="J77" s="148"/>
      <c r="K77" s="56"/>
      <c r="L77" s="186"/>
      <c r="M77" s="148"/>
      <c r="N77" s="56"/>
      <c r="O77" s="186"/>
      <c r="P77" s="236"/>
      <c r="Q77" s="353"/>
      <c r="R77" s="354"/>
      <c r="S77" s="349"/>
      <c r="T77" s="350"/>
      <c r="AA77" s="5" t="str">
        <f t="shared" si="29"/>
        <v/>
      </c>
      <c r="AB77" s="5" t="str">
        <f t="shared" si="30"/>
        <v/>
      </c>
      <c r="AC77" s="5" t="str">
        <f t="shared" si="31"/>
        <v/>
      </c>
      <c r="AD77" s="5" t="str">
        <f t="shared" si="32"/>
        <v/>
      </c>
      <c r="AE77" s="5" t="str">
        <f t="shared" si="33"/>
        <v/>
      </c>
      <c r="AF77" s="9" t="str">
        <f>IF(F77="男",data_kyogisha!A68,"")</f>
        <v/>
      </c>
      <c r="AG77" s="5" t="str">
        <f t="shared" si="26"/>
        <v/>
      </c>
      <c r="AH77" s="5" t="str">
        <f t="shared" si="27"/>
        <v/>
      </c>
      <c r="AI77" s="5" t="str">
        <f t="shared" si="34"/>
        <v/>
      </c>
      <c r="AJ77" s="5" t="str">
        <f t="shared" si="28"/>
        <v/>
      </c>
      <c r="AK77" s="5" t="str">
        <f t="shared" si="35"/>
        <v/>
      </c>
      <c r="AL77" s="1" t="str">
        <f>IF(F77="女",data_kyogisha!A68,"")</f>
        <v/>
      </c>
      <c r="AM77" s="1">
        <f t="shared" ref="AM77:AM100" si="40">IF(AND(F77="男",Q77="○"),AM76+1,AM76)</f>
        <v>0</v>
      </c>
      <c r="AN77" s="1">
        <f>IF(AND(F77="男",Q77="○"),②選手情報入力!B77,0)</f>
        <v>0</v>
      </c>
      <c r="AO77" s="1">
        <f t="shared" si="36"/>
        <v>0</v>
      </c>
      <c r="AP77" s="1">
        <f>IF(AND(F77="男",S77="○"),②選手情報入力!B77,0)</f>
        <v>0</v>
      </c>
      <c r="AQ77" s="1">
        <f t="shared" ref="AQ77:AQ100" si="41">IF(AND(F77="女",Q77="○"),AQ76+1,AQ76)</f>
        <v>0</v>
      </c>
      <c r="AR77" s="1">
        <f t="shared" si="37"/>
        <v>0</v>
      </c>
      <c r="AS77" s="1">
        <f t="shared" si="38"/>
        <v>0</v>
      </c>
      <c r="AT77" s="1">
        <f t="shared" si="39"/>
        <v>0</v>
      </c>
    </row>
    <row r="78" spans="1:46">
      <c r="A78" s="29">
        <v>68</v>
      </c>
      <c r="B78" s="252"/>
      <c r="C78" s="54" t="str">
        <f>IF(B78="","",VLOOKUP(B78,Sheet2!A:E,5,0))</f>
        <v/>
      </c>
      <c r="D78" s="54" t="str">
        <f>IF(B78="","",VLOOKUP(B78,Sheet2!A:F,6,0))</f>
        <v/>
      </c>
      <c r="E78" s="183"/>
      <c r="F78" s="54" t="str">
        <f>IF(B78="","",VLOOKUP(B78,Sheet2!A:L,7,0))</f>
        <v/>
      </c>
      <c r="G78" s="55" t="str">
        <f>IF(B78="","",VLOOKUP(B78,Sheet2!A:L,12,0))</f>
        <v/>
      </c>
      <c r="H78" s="56"/>
      <c r="I78" s="186"/>
      <c r="J78" s="148"/>
      <c r="K78" s="56"/>
      <c r="L78" s="186"/>
      <c r="M78" s="148"/>
      <c r="N78" s="56"/>
      <c r="O78" s="186"/>
      <c r="P78" s="236"/>
      <c r="Q78" s="353"/>
      <c r="R78" s="354"/>
      <c r="S78" s="349"/>
      <c r="T78" s="350"/>
      <c r="AA78" s="5" t="str">
        <f t="shared" si="29"/>
        <v/>
      </c>
      <c r="AB78" s="5" t="str">
        <f t="shared" si="30"/>
        <v/>
      </c>
      <c r="AC78" s="5" t="str">
        <f t="shared" si="31"/>
        <v/>
      </c>
      <c r="AD78" s="5" t="str">
        <f t="shared" si="32"/>
        <v/>
      </c>
      <c r="AE78" s="5" t="str">
        <f t="shared" si="33"/>
        <v/>
      </c>
      <c r="AF78" s="9" t="str">
        <f>IF(F78="男",data_kyogisha!A69,"")</f>
        <v/>
      </c>
      <c r="AG78" s="5" t="str">
        <f t="shared" si="26"/>
        <v/>
      </c>
      <c r="AH78" s="5" t="str">
        <f t="shared" si="27"/>
        <v/>
      </c>
      <c r="AI78" s="5" t="str">
        <f t="shared" si="34"/>
        <v/>
      </c>
      <c r="AJ78" s="5" t="str">
        <f t="shared" si="28"/>
        <v/>
      </c>
      <c r="AK78" s="5" t="str">
        <f t="shared" si="35"/>
        <v/>
      </c>
      <c r="AL78" s="1" t="str">
        <f>IF(F78="女",data_kyogisha!A69,"")</f>
        <v/>
      </c>
      <c r="AM78" s="1">
        <f t="shared" si="40"/>
        <v>0</v>
      </c>
      <c r="AN78" s="1">
        <f>IF(AND(F78="男",Q78="○"),②選手情報入力!B78,0)</f>
        <v>0</v>
      </c>
      <c r="AO78" s="1">
        <f t="shared" si="36"/>
        <v>0</v>
      </c>
      <c r="AP78" s="1">
        <f>IF(AND(F78="男",S78="○"),②選手情報入力!B78,0)</f>
        <v>0</v>
      </c>
      <c r="AQ78" s="1">
        <f t="shared" si="41"/>
        <v>0</v>
      </c>
      <c r="AR78" s="1">
        <f t="shared" si="37"/>
        <v>0</v>
      </c>
      <c r="AS78" s="1">
        <f t="shared" si="38"/>
        <v>0</v>
      </c>
      <c r="AT78" s="1">
        <f t="shared" si="39"/>
        <v>0</v>
      </c>
    </row>
    <row r="79" spans="1:46">
      <c r="A79" s="29">
        <v>69</v>
      </c>
      <c r="B79" s="252"/>
      <c r="C79" s="54" t="str">
        <f>IF(B79="","",VLOOKUP(B79,Sheet2!A:E,5,0))</f>
        <v/>
      </c>
      <c r="D79" s="54" t="str">
        <f>IF(B79="","",VLOOKUP(B79,Sheet2!A:F,6,0))</f>
        <v/>
      </c>
      <c r="E79" s="183"/>
      <c r="F79" s="54" t="str">
        <f>IF(B79="","",VLOOKUP(B79,Sheet2!A:L,7,0))</f>
        <v/>
      </c>
      <c r="G79" s="55" t="str">
        <f>IF(B79="","",VLOOKUP(B79,Sheet2!A:L,12,0))</f>
        <v/>
      </c>
      <c r="H79" s="56"/>
      <c r="I79" s="186"/>
      <c r="J79" s="148"/>
      <c r="K79" s="56"/>
      <c r="L79" s="186"/>
      <c r="M79" s="148"/>
      <c r="N79" s="56"/>
      <c r="O79" s="186"/>
      <c r="P79" s="236"/>
      <c r="Q79" s="353"/>
      <c r="R79" s="354"/>
      <c r="S79" s="349"/>
      <c r="T79" s="350"/>
      <c r="AA79" s="5" t="str">
        <f t="shared" si="29"/>
        <v/>
      </c>
      <c r="AB79" s="5" t="str">
        <f t="shared" si="30"/>
        <v/>
      </c>
      <c r="AC79" s="5" t="str">
        <f t="shared" si="31"/>
        <v/>
      </c>
      <c r="AD79" s="5" t="str">
        <f t="shared" si="32"/>
        <v/>
      </c>
      <c r="AE79" s="5" t="str">
        <f t="shared" si="33"/>
        <v/>
      </c>
      <c r="AF79" s="9" t="str">
        <f>IF(F79="男",data_kyogisha!A70,"")</f>
        <v/>
      </c>
      <c r="AG79" s="5" t="str">
        <f t="shared" si="26"/>
        <v/>
      </c>
      <c r="AH79" s="5" t="str">
        <f t="shared" si="27"/>
        <v/>
      </c>
      <c r="AI79" s="5" t="str">
        <f t="shared" si="34"/>
        <v/>
      </c>
      <c r="AJ79" s="5" t="str">
        <f t="shared" si="28"/>
        <v/>
      </c>
      <c r="AK79" s="5" t="str">
        <f t="shared" si="35"/>
        <v/>
      </c>
      <c r="AL79" s="1" t="str">
        <f>IF(F79="女",data_kyogisha!A70,"")</f>
        <v/>
      </c>
      <c r="AM79" s="1">
        <f t="shared" si="40"/>
        <v>0</v>
      </c>
      <c r="AN79" s="1">
        <f>IF(AND(F79="男",Q79="○"),②選手情報入力!B79,0)</f>
        <v>0</v>
      </c>
      <c r="AO79" s="1">
        <f t="shared" si="36"/>
        <v>0</v>
      </c>
      <c r="AP79" s="1">
        <f>IF(AND(F79="男",S79="○"),②選手情報入力!B79,0)</f>
        <v>0</v>
      </c>
      <c r="AQ79" s="1">
        <f t="shared" si="41"/>
        <v>0</v>
      </c>
      <c r="AR79" s="1">
        <f t="shared" si="37"/>
        <v>0</v>
      </c>
      <c r="AS79" s="1">
        <f t="shared" si="38"/>
        <v>0</v>
      </c>
      <c r="AT79" s="1">
        <f t="shared" si="39"/>
        <v>0</v>
      </c>
    </row>
    <row r="80" spans="1:46">
      <c r="A80" s="29">
        <v>70</v>
      </c>
      <c r="B80" s="252"/>
      <c r="C80" s="54" t="str">
        <f>IF(B80="","",VLOOKUP(B80,Sheet2!A:E,5,0))</f>
        <v/>
      </c>
      <c r="D80" s="54" t="str">
        <f>IF(B80="","",VLOOKUP(B80,Sheet2!A:F,6,0))</f>
        <v/>
      </c>
      <c r="E80" s="183"/>
      <c r="F80" s="54" t="str">
        <f>IF(B80="","",VLOOKUP(B80,Sheet2!A:L,7,0))</f>
        <v/>
      </c>
      <c r="G80" s="55" t="str">
        <f>IF(B80="","",VLOOKUP(B80,Sheet2!A:L,12,0))</f>
        <v/>
      </c>
      <c r="H80" s="56"/>
      <c r="I80" s="186"/>
      <c r="J80" s="148"/>
      <c r="K80" s="56"/>
      <c r="L80" s="186"/>
      <c r="M80" s="148"/>
      <c r="N80" s="56"/>
      <c r="O80" s="186"/>
      <c r="P80" s="236"/>
      <c r="Q80" s="353"/>
      <c r="R80" s="354"/>
      <c r="S80" s="349"/>
      <c r="T80" s="350"/>
      <c r="AA80" s="5" t="str">
        <f t="shared" si="29"/>
        <v/>
      </c>
      <c r="AB80" s="5" t="str">
        <f t="shared" si="30"/>
        <v/>
      </c>
      <c r="AC80" s="5" t="str">
        <f t="shared" si="31"/>
        <v/>
      </c>
      <c r="AD80" s="5" t="str">
        <f t="shared" si="32"/>
        <v/>
      </c>
      <c r="AE80" s="5" t="str">
        <f t="shared" si="33"/>
        <v/>
      </c>
      <c r="AF80" s="9" t="str">
        <f>IF(F80="男",data_kyogisha!A71,"")</f>
        <v/>
      </c>
      <c r="AG80" s="5" t="str">
        <f t="shared" si="26"/>
        <v/>
      </c>
      <c r="AH80" s="5" t="str">
        <f t="shared" si="27"/>
        <v/>
      </c>
      <c r="AI80" s="5" t="str">
        <f t="shared" si="34"/>
        <v/>
      </c>
      <c r="AJ80" s="5" t="str">
        <f t="shared" si="28"/>
        <v/>
      </c>
      <c r="AK80" s="5" t="str">
        <f t="shared" si="35"/>
        <v/>
      </c>
      <c r="AL80" s="1" t="str">
        <f>IF(F80="女",data_kyogisha!A71,"")</f>
        <v/>
      </c>
      <c r="AM80" s="1">
        <f t="shared" si="40"/>
        <v>0</v>
      </c>
      <c r="AN80" s="1">
        <f>IF(AND(F80="男",Q80="○"),②選手情報入力!B80,0)</f>
        <v>0</v>
      </c>
      <c r="AO80" s="1">
        <f t="shared" si="36"/>
        <v>0</v>
      </c>
      <c r="AP80" s="1">
        <f>IF(AND(F80="男",S80="○"),②選手情報入力!B80,0)</f>
        <v>0</v>
      </c>
      <c r="AQ80" s="1">
        <f t="shared" si="41"/>
        <v>0</v>
      </c>
      <c r="AR80" s="1">
        <f t="shared" si="37"/>
        <v>0</v>
      </c>
      <c r="AS80" s="1">
        <f t="shared" si="38"/>
        <v>0</v>
      </c>
      <c r="AT80" s="1">
        <f t="shared" si="39"/>
        <v>0</v>
      </c>
    </row>
    <row r="81" spans="1:46">
      <c r="A81" s="29">
        <v>71</v>
      </c>
      <c r="B81" s="252"/>
      <c r="C81" s="54" t="str">
        <f>IF(B81="","",VLOOKUP(B81,Sheet2!A:E,5,0))</f>
        <v/>
      </c>
      <c r="D81" s="54" t="str">
        <f>IF(B81="","",VLOOKUP(B81,Sheet2!A:F,6,0))</f>
        <v/>
      </c>
      <c r="E81" s="183"/>
      <c r="F81" s="54" t="str">
        <f>IF(B81="","",VLOOKUP(B81,Sheet2!A:L,7,0))</f>
        <v/>
      </c>
      <c r="G81" s="55" t="str">
        <f>IF(B81="","",VLOOKUP(B81,Sheet2!A:L,12,0))</f>
        <v/>
      </c>
      <c r="H81" s="56"/>
      <c r="I81" s="186"/>
      <c r="J81" s="148"/>
      <c r="K81" s="56"/>
      <c r="L81" s="186"/>
      <c r="M81" s="148"/>
      <c r="N81" s="56"/>
      <c r="O81" s="186"/>
      <c r="P81" s="236"/>
      <c r="Q81" s="353"/>
      <c r="R81" s="354"/>
      <c r="S81" s="349"/>
      <c r="T81" s="350"/>
      <c r="AA81" s="5" t="str">
        <f t="shared" si="29"/>
        <v/>
      </c>
      <c r="AB81" s="5" t="str">
        <f t="shared" si="30"/>
        <v/>
      </c>
      <c r="AC81" s="5" t="str">
        <f t="shared" si="31"/>
        <v/>
      </c>
      <c r="AD81" s="5" t="str">
        <f t="shared" si="32"/>
        <v/>
      </c>
      <c r="AE81" s="5" t="str">
        <f t="shared" si="33"/>
        <v/>
      </c>
      <c r="AF81" s="9" t="str">
        <f>IF(F81="男",data_kyogisha!A72,"")</f>
        <v/>
      </c>
      <c r="AG81" s="5" t="str">
        <f t="shared" si="26"/>
        <v/>
      </c>
      <c r="AH81" s="5" t="str">
        <f t="shared" si="27"/>
        <v/>
      </c>
      <c r="AI81" s="5" t="str">
        <f t="shared" si="34"/>
        <v/>
      </c>
      <c r="AJ81" s="5" t="str">
        <f t="shared" si="28"/>
        <v/>
      </c>
      <c r="AK81" s="5" t="str">
        <f t="shared" si="35"/>
        <v/>
      </c>
      <c r="AL81" s="1" t="str">
        <f>IF(F81="女",data_kyogisha!A72,"")</f>
        <v/>
      </c>
      <c r="AM81" s="1">
        <f t="shared" si="40"/>
        <v>0</v>
      </c>
      <c r="AN81" s="1">
        <f>IF(AND(F81="男",Q81="○"),②選手情報入力!B81,0)</f>
        <v>0</v>
      </c>
      <c r="AO81" s="1">
        <f t="shared" si="36"/>
        <v>0</v>
      </c>
      <c r="AP81" s="1">
        <f>IF(AND(F81="男",S81="○"),②選手情報入力!B81,0)</f>
        <v>0</v>
      </c>
      <c r="AQ81" s="1">
        <f t="shared" si="41"/>
        <v>0</v>
      </c>
      <c r="AR81" s="1">
        <f t="shared" si="37"/>
        <v>0</v>
      </c>
      <c r="AS81" s="1">
        <f t="shared" si="38"/>
        <v>0</v>
      </c>
      <c r="AT81" s="1">
        <f t="shared" si="39"/>
        <v>0</v>
      </c>
    </row>
    <row r="82" spans="1:46">
      <c r="A82" s="29">
        <v>72</v>
      </c>
      <c r="B82" s="252"/>
      <c r="C82" s="54" t="str">
        <f>IF(B82="","",VLOOKUP(B82,Sheet2!A:E,5,0))</f>
        <v/>
      </c>
      <c r="D82" s="54" t="str">
        <f>IF(B82="","",VLOOKUP(B82,Sheet2!A:F,6,0))</f>
        <v/>
      </c>
      <c r="E82" s="183"/>
      <c r="F82" s="54" t="str">
        <f>IF(B82="","",VLOOKUP(B82,Sheet2!A:L,7,0))</f>
        <v/>
      </c>
      <c r="G82" s="55" t="str">
        <f>IF(B82="","",VLOOKUP(B82,Sheet2!A:L,12,0))</f>
        <v/>
      </c>
      <c r="H82" s="56"/>
      <c r="I82" s="186"/>
      <c r="J82" s="148"/>
      <c r="K82" s="56"/>
      <c r="L82" s="186"/>
      <c r="M82" s="148"/>
      <c r="N82" s="56"/>
      <c r="O82" s="186"/>
      <c r="P82" s="236"/>
      <c r="Q82" s="353"/>
      <c r="R82" s="354"/>
      <c r="S82" s="349"/>
      <c r="T82" s="350"/>
      <c r="AA82" s="5" t="str">
        <f t="shared" si="29"/>
        <v/>
      </c>
      <c r="AB82" s="5" t="str">
        <f t="shared" si="30"/>
        <v/>
      </c>
      <c r="AC82" s="5" t="str">
        <f t="shared" si="31"/>
        <v/>
      </c>
      <c r="AD82" s="5" t="str">
        <f t="shared" si="32"/>
        <v/>
      </c>
      <c r="AE82" s="5" t="str">
        <f t="shared" si="33"/>
        <v/>
      </c>
      <c r="AF82" s="9" t="str">
        <f>IF(F82="男",data_kyogisha!A73,"")</f>
        <v/>
      </c>
      <c r="AG82" s="5" t="str">
        <f t="shared" si="26"/>
        <v/>
      </c>
      <c r="AH82" s="5" t="str">
        <f t="shared" si="27"/>
        <v/>
      </c>
      <c r="AI82" s="5" t="str">
        <f t="shared" si="34"/>
        <v/>
      </c>
      <c r="AJ82" s="5" t="str">
        <f t="shared" si="28"/>
        <v/>
      </c>
      <c r="AK82" s="5" t="str">
        <f t="shared" si="35"/>
        <v/>
      </c>
      <c r="AL82" s="1" t="str">
        <f>IF(F82="女",data_kyogisha!A73,"")</f>
        <v/>
      </c>
      <c r="AM82" s="1">
        <f t="shared" si="40"/>
        <v>0</v>
      </c>
      <c r="AN82" s="1">
        <f>IF(AND(F82="男",Q82="○"),②選手情報入力!B82,0)</f>
        <v>0</v>
      </c>
      <c r="AO82" s="1">
        <f t="shared" si="36"/>
        <v>0</v>
      </c>
      <c r="AP82" s="1">
        <f>IF(AND(F82="男",S82="○"),②選手情報入力!B82,0)</f>
        <v>0</v>
      </c>
      <c r="AQ82" s="1">
        <f t="shared" si="41"/>
        <v>0</v>
      </c>
      <c r="AR82" s="1">
        <f t="shared" si="37"/>
        <v>0</v>
      </c>
      <c r="AS82" s="1">
        <f t="shared" si="38"/>
        <v>0</v>
      </c>
      <c r="AT82" s="1">
        <f t="shared" si="39"/>
        <v>0</v>
      </c>
    </row>
    <row r="83" spans="1:46">
      <c r="A83" s="29">
        <v>73</v>
      </c>
      <c r="B83" s="252"/>
      <c r="C83" s="54" t="str">
        <f>IF(B83="","",VLOOKUP(B83,Sheet2!A:E,5,0))</f>
        <v/>
      </c>
      <c r="D83" s="54" t="str">
        <f>IF(B83="","",VLOOKUP(B83,Sheet2!A:F,6,0))</f>
        <v/>
      </c>
      <c r="E83" s="183"/>
      <c r="F83" s="54" t="str">
        <f>IF(B83="","",VLOOKUP(B83,Sheet2!A:L,7,0))</f>
        <v/>
      </c>
      <c r="G83" s="55" t="str">
        <f>IF(B83="","",VLOOKUP(B83,Sheet2!A:L,12,0))</f>
        <v/>
      </c>
      <c r="H83" s="56"/>
      <c r="I83" s="186"/>
      <c r="J83" s="148"/>
      <c r="K83" s="56"/>
      <c r="L83" s="186"/>
      <c r="M83" s="148"/>
      <c r="N83" s="56"/>
      <c r="O83" s="186"/>
      <c r="P83" s="236"/>
      <c r="Q83" s="353"/>
      <c r="R83" s="354"/>
      <c r="S83" s="349"/>
      <c r="T83" s="350"/>
      <c r="AA83" s="5" t="str">
        <f t="shared" si="29"/>
        <v/>
      </c>
      <c r="AB83" s="5" t="str">
        <f t="shared" si="30"/>
        <v/>
      </c>
      <c r="AC83" s="5" t="str">
        <f t="shared" si="31"/>
        <v/>
      </c>
      <c r="AD83" s="5" t="str">
        <f t="shared" si="32"/>
        <v/>
      </c>
      <c r="AE83" s="5" t="str">
        <f t="shared" si="33"/>
        <v/>
      </c>
      <c r="AF83" s="9" t="str">
        <f>IF(F83="男",data_kyogisha!A74,"")</f>
        <v/>
      </c>
      <c r="AG83" s="5" t="str">
        <f t="shared" si="26"/>
        <v/>
      </c>
      <c r="AH83" s="5" t="str">
        <f t="shared" si="27"/>
        <v/>
      </c>
      <c r="AI83" s="5" t="str">
        <f t="shared" si="34"/>
        <v/>
      </c>
      <c r="AJ83" s="5" t="str">
        <f t="shared" si="28"/>
        <v/>
      </c>
      <c r="AK83" s="5" t="str">
        <f t="shared" si="35"/>
        <v/>
      </c>
      <c r="AL83" s="1" t="str">
        <f>IF(F83="女",data_kyogisha!A74,"")</f>
        <v/>
      </c>
      <c r="AM83" s="1">
        <f t="shared" si="40"/>
        <v>0</v>
      </c>
      <c r="AN83" s="1">
        <f>IF(AND(F83="男",Q83="○"),②選手情報入力!B83,0)</f>
        <v>0</v>
      </c>
      <c r="AO83" s="1">
        <f t="shared" si="36"/>
        <v>0</v>
      </c>
      <c r="AP83" s="1">
        <f>IF(AND(F83="男",S83="○"),②選手情報入力!B83,0)</f>
        <v>0</v>
      </c>
      <c r="AQ83" s="1">
        <f t="shared" si="41"/>
        <v>0</v>
      </c>
      <c r="AR83" s="1">
        <f t="shared" si="37"/>
        <v>0</v>
      </c>
      <c r="AS83" s="1">
        <f t="shared" si="38"/>
        <v>0</v>
      </c>
      <c r="AT83" s="1">
        <f t="shared" si="39"/>
        <v>0</v>
      </c>
    </row>
    <row r="84" spans="1:46">
      <c r="A84" s="29">
        <v>74</v>
      </c>
      <c r="B84" s="252"/>
      <c r="C84" s="54" t="str">
        <f>IF(B84="","",VLOOKUP(B84,Sheet2!A:E,5,0))</f>
        <v/>
      </c>
      <c r="D84" s="54" t="str">
        <f>IF(B84="","",VLOOKUP(B84,Sheet2!A:F,6,0))</f>
        <v/>
      </c>
      <c r="E84" s="183"/>
      <c r="F84" s="54" t="str">
        <f>IF(B84="","",VLOOKUP(B84,Sheet2!A:L,7,0))</f>
        <v/>
      </c>
      <c r="G84" s="55" t="str">
        <f>IF(B84="","",VLOOKUP(B84,Sheet2!A:L,12,0))</f>
        <v/>
      </c>
      <c r="H84" s="56"/>
      <c r="I84" s="186"/>
      <c r="J84" s="148"/>
      <c r="K84" s="56"/>
      <c r="L84" s="186"/>
      <c r="M84" s="148"/>
      <c r="N84" s="56"/>
      <c r="O84" s="186"/>
      <c r="P84" s="236"/>
      <c r="Q84" s="353"/>
      <c r="R84" s="354"/>
      <c r="S84" s="349"/>
      <c r="T84" s="350"/>
      <c r="AA84" s="5" t="str">
        <f t="shared" si="29"/>
        <v/>
      </c>
      <c r="AB84" s="5" t="str">
        <f t="shared" si="30"/>
        <v/>
      </c>
      <c r="AC84" s="5" t="str">
        <f t="shared" si="31"/>
        <v/>
      </c>
      <c r="AD84" s="5" t="str">
        <f t="shared" si="32"/>
        <v/>
      </c>
      <c r="AE84" s="5" t="str">
        <f t="shared" si="33"/>
        <v/>
      </c>
      <c r="AF84" s="9" t="str">
        <f>IF(F84="男",data_kyogisha!A75,"")</f>
        <v/>
      </c>
      <c r="AG84" s="5" t="str">
        <f t="shared" si="26"/>
        <v/>
      </c>
      <c r="AH84" s="5" t="str">
        <f t="shared" si="27"/>
        <v/>
      </c>
      <c r="AI84" s="5" t="str">
        <f t="shared" si="34"/>
        <v/>
      </c>
      <c r="AJ84" s="5" t="str">
        <f t="shared" si="28"/>
        <v/>
      </c>
      <c r="AK84" s="5" t="str">
        <f t="shared" si="35"/>
        <v/>
      </c>
      <c r="AL84" s="1" t="str">
        <f>IF(F84="女",data_kyogisha!A75,"")</f>
        <v/>
      </c>
      <c r="AM84" s="1">
        <f t="shared" si="40"/>
        <v>0</v>
      </c>
      <c r="AN84" s="1">
        <f>IF(AND(F84="男",Q84="○"),②選手情報入力!B84,0)</f>
        <v>0</v>
      </c>
      <c r="AO84" s="1">
        <f t="shared" si="36"/>
        <v>0</v>
      </c>
      <c r="AP84" s="1">
        <f>IF(AND(F84="男",S84="○"),②選手情報入力!B84,0)</f>
        <v>0</v>
      </c>
      <c r="AQ84" s="1">
        <f t="shared" si="41"/>
        <v>0</v>
      </c>
      <c r="AR84" s="1">
        <f t="shared" si="37"/>
        <v>0</v>
      </c>
      <c r="AS84" s="1">
        <f t="shared" si="38"/>
        <v>0</v>
      </c>
      <c r="AT84" s="1">
        <f t="shared" si="39"/>
        <v>0</v>
      </c>
    </row>
    <row r="85" spans="1:46">
      <c r="A85" s="29">
        <v>75</v>
      </c>
      <c r="B85" s="252"/>
      <c r="C85" s="54" t="str">
        <f>IF(B85="","",VLOOKUP(B85,Sheet2!A:E,5,0))</f>
        <v/>
      </c>
      <c r="D85" s="54" t="str">
        <f>IF(B85="","",VLOOKUP(B85,Sheet2!A:F,6,0))</f>
        <v/>
      </c>
      <c r="E85" s="183"/>
      <c r="F85" s="54" t="str">
        <f>IF(B85="","",VLOOKUP(B85,Sheet2!A:L,7,0))</f>
        <v/>
      </c>
      <c r="G85" s="55" t="str">
        <f>IF(B85="","",VLOOKUP(B85,Sheet2!A:L,12,0))</f>
        <v/>
      </c>
      <c r="H85" s="56"/>
      <c r="I85" s="186"/>
      <c r="J85" s="148"/>
      <c r="K85" s="56"/>
      <c r="L85" s="186"/>
      <c r="M85" s="148"/>
      <c r="N85" s="56"/>
      <c r="O85" s="186"/>
      <c r="P85" s="236"/>
      <c r="Q85" s="353"/>
      <c r="R85" s="354"/>
      <c r="S85" s="349"/>
      <c r="T85" s="350"/>
      <c r="AA85" s="5" t="str">
        <f t="shared" si="29"/>
        <v/>
      </c>
      <c r="AB85" s="5" t="str">
        <f t="shared" si="30"/>
        <v/>
      </c>
      <c r="AC85" s="5" t="str">
        <f t="shared" si="31"/>
        <v/>
      </c>
      <c r="AD85" s="5" t="str">
        <f t="shared" si="32"/>
        <v/>
      </c>
      <c r="AE85" s="5" t="str">
        <f t="shared" si="33"/>
        <v/>
      </c>
      <c r="AF85" s="9" t="str">
        <f>IF(F85="男",data_kyogisha!A76,"")</f>
        <v/>
      </c>
      <c r="AG85" s="5" t="str">
        <f t="shared" si="26"/>
        <v/>
      </c>
      <c r="AH85" s="5" t="str">
        <f t="shared" si="27"/>
        <v/>
      </c>
      <c r="AI85" s="5" t="str">
        <f t="shared" si="34"/>
        <v/>
      </c>
      <c r="AJ85" s="5" t="str">
        <f t="shared" si="28"/>
        <v/>
      </c>
      <c r="AK85" s="5" t="str">
        <f t="shared" si="35"/>
        <v/>
      </c>
      <c r="AL85" s="1" t="str">
        <f>IF(F85="女",data_kyogisha!A76,"")</f>
        <v/>
      </c>
      <c r="AM85" s="1">
        <f t="shared" si="40"/>
        <v>0</v>
      </c>
      <c r="AN85" s="1">
        <f>IF(AND(F85="男",Q85="○"),②選手情報入力!B85,0)</f>
        <v>0</v>
      </c>
      <c r="AO85" s="1">
        <f t="shared" si="36"/>
        <v>0</v>
      </c>
      <c r="AP85" s="1">
        <f>IF(AND(F85="男",S85="○"),②選手情報入力!B85,0)</f>
        <v>0</v>
      </c>
      <c r="AQ85" s="1">
        <f t="shared" si="41"/>
        <v>0</v>
      </c>
      <c r="AR85" s="1">
        <f t="shared" si="37"/>
        <v>0</v>
      </c>
      <c r="AS85" s="1">
        <f t="shared" si="38"/>
        <v>0</v>
      </c>
      <c r="AT85" s="1">
        <f t="shared" si="39"/>
        <v>0</v>
      </c>
    </row>
    <row r="86" spans="1:46">
      <c r="A86" s="29">
        <v>76</v>
      </c>
      <c r="B86" s="252"/>
      <c r="C86" s="54" t="str">
        <f>IF(B86="","",VLOOKUP(B86,Sheet2!A:E,5,0))</f>
        <v/>
      </c>
      <c r="D86" s="54" t="str">
        <f>IF(B86="","",VLOOKUP(B86,Sheet2!A:F,6,0))</f>
        <v/>
      </c>
      <c r="E86" s="183"/>
      <c r="F86" s="54" t="str">
        <f>IF(B86="","",VLOOKUP(B86,Sheet2!A:L,7,0))</f>
        <v/>
      </c>
      <c r="G86" s="55" t="str">
        <f>IF(B86="","",VLOOKUP(B86,Sheet2!A:L,12,0))</f>
        <v/>
      </c>
      <c r="H86" s="56"/>
      <c r="I86" s="186"/>
      <c r="J86" s="148"/>
      <c r="K86" s="56"/>
      <c r="L86" s="186"/>
      <c r="M86" s="148"/>
      <c r="N86" s="56"/>
      <c r="O86" s="186"/>
      <c r="P86" s="236"/>
      <c r="Q86" s="353"/>
      <c r="R86" s="354"/>
      <c r="S86" s="349"/>
      <c r="T86" s="350"/>
      <c r="AA86" s="5" t="str">
        <f t="shared" si="29"/>
        <v/>
      </c>
      <c r="AB86" s="5" t="str">
        <f t="shared" si="30"/>
        <v/>
      </c>
      <c r="AC86" s="5" t="str">
        <f t="shared" si="31"/>
        <v/>
      </c>
      <c r="AD86" s="5" t="str">
        <f t="shared" si="32"/>
        <v/>
      </c>
      <c r="AE86" s="5" t="str">
        <f t="shared" si="33"/>
        <v/>
      </c>
      <c r="AF86" s="9" t="str">
        <f>IF(F86="男",data_kyogisha!A77,"")</f>
        <v/>
      </c>
      <c r="AG86" s="5" t="str">
        <f t="shared" si="26"/>
        <v/>
      </c>
      <c r="AH86" s="5" t="str">
        <f t="shared" si="27"/>
        <v/>
      </c>
      <c r="AI86" s="5" t="str">
        <f t="shared" si="34"/>
        <v/>
      </c>
      <c r="AJ86" s="5" t="str">
        <f t="shared" si="28"/>
        <v/>
      </c>
      <c r="AK86" s="5" t="str">
        <f t="shared" si="35"/>
        <v/>
      </c>
      <c r="AL86" s="1" t="str">
        <f>IF(F86="女",data_kyogisha!A77,"")</f>
        <v/>
      </c>
      <c r="AM86" s="1">
        <f t="shared" si="40"/>
        <v>0</v>
      </c>
      <c r="AN86" s="1">
        <f>IF(AND(F86="男",Q86="○"),②選手情報入力!B86,0)</f>
        <v>0</v>
      </c>
      <c r="AO86" s="1">
        <f t="shared" si="36"/>
        <v>0</v>
      </c>
      <c r="AP86" s="1">
        <f>IF(AND(F86="男",S86="○"),②選手情報入力!B86,0)</f>
        <v>0</v>
      </c>
      <c r="AQ86" s="1">
        <f t="shared" si="41"/>
        <v>0</v>
      </c>
      <c r="AR86" s="1">
        <f t="shared" si="37"/>
        <v>0</v>
      </c>
      <c r="AS86" s="1">
        <f t="shared" si="38"/>
        <v>0</v>
      </c>
      <c r="AT86" s="1">
        <f t="shared" si="39"/>
        <v>0</v>
      </c>
    </row>
    <row r="87" spans="1:46">
      <c r="A87" s="29">
        <v>77</v>
      </c>
      <c r="B87" s="252"/>
      <c r="C87" s="54" t="str">
        <f>IF(B87="","",VLOOKUP(B87,Sheet2!A:E,5,0))</f>
        <v/>
      </c>
      <c r="D87" s="54" t="str">
        <f>IF(B87="","",VLOOKUP(B87,Sheet2!A:F,6,0))</f>
        <v/>
      </c>
      <c r="E87" s="183"/>
      <c r="F87" s="54" t="str">
        <f>IF(B87="","",VLOOKUP(B87,Sheet2!A:L,7,0))</f>
        <v/>
      </c>
      <c r="G87" s="55" t="str">
        <f>IF(B87="","",VLOOKUP(B87,Sheet2!A:L,12,0))</f>
        <v/>
      </c>
      <c r="H87" s="56"/>
      <c r="I87" s="186"/>
      <c r="J87" s="148"/>
      <c r="K87" s="56"/>
      <c r="L87" s="186"/>
      <c r="M87" s="148"/>
      <c r="N87" s="56"/>
      <c r="O87" s="186"/>
      <c r="P87" s="236"/>
      <c r="Q87" s="353"/>
      <c r="R87" s="354"/>
      <c r="S87" s="349"/>
      <c r="T87" s="350"/>
      <c r="AA87" s="5" t="str">
        <f t="shared" si="29"/>
        <v/>
      </c>
      <c r="AB87" s="5" t="str">
        <f t="shared" si="30"/>
        <v/>
      </c>
      <c r="AC87" s="5" t="str">
        <f t="shared" si="31"/>
        <v/>
      </c>
      <c r="AD87" s="5" t="str">
        <f t="shared" si="32"/>
        <v/>
      </c>
      <c r="AE87" s="5" t="str">
        <f t="shared" si="33"/>
        <v/>
      </c>
      <c r="AF87" s="9" t="str">
        <f>IF(F87="男",data_kyogisha!A78,"")</f>
        <v/>
      </c>
      <c r="AG87" s="5" t="str">
        <f t="shared" si="26"/>
        <v/>
      </c>
      <c r="AH87" s="5" t="str">
        <f t="shared" si="27"/>
        <v/>
      </c>
      <c r="AI87" s="5" t="str">
        <f t="shared" si="34"/>
        <v/>
      </c>
      <c r="AJ87" s="5" t="str">
        <f t="shared" si="28"/>
        <v/>
      </c>
      <c r="AK87" s="5" t="str">
        <f t="shared" si="35"/>
        <v/>
      </c>
      <c r="AL87" s="1" t="str">
        <f>IF(F87="女",data_kyogisha!A78,"")</f>
        <v/>
      </c>
      <c r="AM87" s="1">
        <f t="shared" si="40"/>
        <v>0</v>
      </c>
      <c r="AN87" s="1">
        <f>IF(AND(F87="男",Q87="○"),②選手情報入力!B87,0)</f>
        <v>0</v>
      </c>
      <c r="AO87" s="1">
        <f t="shared" si="36"/>
        <v>0</v>
      </c>
      <c r="AP87" s="1">
        <f>IF(AND(F87="男",S87="○"),②選手情報入力!B87,0)</f>
        <v>0</v>
      </c>
      <c r="AQ87" s="1">
        <f t="shared" si="41"/>
        <v>0</v>
      </c>
      <c r="AR87" s="1">
        <f t="shared" si="37"/>
        <v>0</v>
      </c>
      <c r="AS87" s="1">
        <f t="shared" si="38"/>
        <v>0</v>
      </c>
      <c r="AT87" s="1">
        <f t="shared" si="39"/>
        <v>0</v>
      </c>
    </row>
    <row r="88" spans="1:46">
      <c r="A88" s="29">
        <v>78</v>
      </c>
      <c r="B88" s="252"/>
      <c r="C88" s="54" t="str">
        <f>IF(B88="","",VLOOKUP(B88,Sheet2!A:E,5,0))</f>
        <v/>
      </c>
      <c r="D88" s="54" t="str">
        <f>IF(B88="","",VLOOKUP(B88,Sheet2!A:F,6,0))</f>
        <v/>
      </c>
      <c r="E88" s="183"/>
      <c r="F88" s="54" t="str">
        <f>IF(B88="","",VLOOKUP(B88,Sheet2!A:L,7,0))</f>
        <v/>
      </c>
      <c r="G88" s="55" t="str">
        <f>IF(B88="","",VLOOKUP(B88,Sheet2!A:L,12,0))</f>
        <v/>
      </c>
      <c r="H88" s="56"/>
      <c r="I88" s="186"/>
      <c r="J88" s="148"/>
      <c r="K88" s="56"/>
      <c r="L88" s="186"/>
      <c r="M88" s="148"/>
      <c r="N88" s="56"/>
      <c r="O88" s="186"/>
      <c r="P88" s="236"/>
      <c r="Q88" s="353"/>
      <c r="R88" s="354"/>
      <c r="S88" s="349"/>
      <c r="T88" s="350"/>
      <c r="AA88" s="5" t="str">
        <f t="shared" si="29"/>
        <v/>
      </c>
      <c r="AB88" s="5" t="str">
        <f t="shared" si="30"/>
        <v/>
      </c>
      <c r="AC88" s="5" t="str">
        <f t="shared" si="31"/>
        <v/>
      </c>
      <c r="AD88" s="5" t="str">
        <f t="shared" si="32"/>
        <v/>
      </c>
      <c r="AE88" s="5" t="str">
        <f t="shared" si="33"/>
        <v/>
      </c>
      <c r="AF88" s="9" t="str">
        <f>IF(F88="男",data_kyogisha!A79,"")</f>
        <v/>
      </c>
      <c r="AG88" s="5" t="str">
        <f t="shared" si="26"/>
        <v/>
      </c>
      <c r="AH88" s="5" t="str">
        <f t="shared" si="27"/>
        <v/>
      </c>
      <c r="AI88" s="5" t="str">
        <f t="shared" si="34"/>
        <v/>
      </c>
      <c r="AJ88" s="5" t="str">
        <f t="shared" si="28"/>
        <v/>
      </c>
      <c r="AK88" s="5" t="str">
        <f t="shared" si="35"/>
        <v/>
      </c>
      <c r="AL88" s="1" t="str">
        <f>IF(F88="女",data_kyogisha!A79,"")</f>
        <v/>
      </c>
      <c r="AM88" s="1">
        <f t="shared" si="40"/>
        <v>0</v>
      </c>
      <c r="AN88" s="1">
        <f>IF(AND(F88="男",Q88="○"),②選手情報入力!B88,0)</f>
        <v>0</v>
      </c>
      <c r="AO88" s="1">
        <f t="shared" si="36"/>
        <v>0</v>
      </c>
      <c r="AP88" s="1">
        <f>IF(AND(F88="男",S88="○"),②選手情報入力!B88,0)</f>
        <v>0</v>
      </c>
      <c r="AQ88" s="1">
        <f t="shared" si="41"/>
        <v>0</v>
      </c>
      <c r="AR88" s="1">
        <f t="shared" si="37"/>
        <v>0</v>
      </c>
      <c r="AS88" s="1">
        <f t="shared" si="38"/>
        <v>0</v>
      </c>
      <c r="AT88" s="1">
        <f t="shared" si="39"/>
        <v>0</v>
      </c>
    </row>
    <row r="89" spans="1:46">
      <c r="A89" s="29">
        <v>79</v>
      </c>
      <c r="B89" s="252"/>
      <c r="C89" s="54" t="str">
        <f>IF(B89="","",VLOOKUP(B89,Sheet2!A:E,5,0))</f>
        <v/>
      </c>
      <c r="D89" s="54" t="str">
        <f>IF(B89="","",VLOOKUP(B89,Sheet2!A:F,6,0))</f>
        <v/>
      </c>
      <c r="E89" s="183"/>
      <c r="F89" s="54" t="str">
        <f>IF(B89="","",VLOOKUP(B89,Sheet2!A:L,7,0))</f>
        <v/>
      </c>
      <c r="G89" s="55" t="str">
        <f>IF(B89="","",VLOOKUP(B89,Sheet2!A:L,12,0))</f>
        <v/>
      </c>
      <c r="H89" s="56"/>
      <c r="I89" s="186"/>
      <c r="J89" s="148"/>
      <c r="K89" s="56"/>
      <c r="L89" s="186"/>
      <c r="M89" s="148"/>
      <c r="N89" s="56"/>
      <c r="O89" s="186"/>
      <c r="P89" s="236"/>
      <c r="Q89" s="353"/>
      <c r="R89" s="354"/>
      <c r="S89" s="349"/>
      <c r="T89" s="350"/>
      <c r="AA89" s="5" t="str">
        <f t="shared" si="29"/>
        <v/>
      </c>
      <c r="AB89" s="5" t="str">
        <f t="shared" si="30"/>
        <v/>
      </c>
      <c r="AC89" s="5" t="str">
        <f t="shared" si="31"/>
        <v/>
      </c>
      <c r="AD89" s="5" t="str">
        <f t="shared" si="32"/>
        <v/>
      </c>
      <c r="AE89" s="5" t="str">
        <f t="shared" si="33"/>
        <v/>
      </c>
      <c r="AF89" s="9" t="str">
        <f>IF(F89="男",data_kyogisha!A80,"")</f>
        <v/>
      </c>
      <c r="AG89" s="5" t="str">
        <f t="shared" si="26"/>
        <v/>
      </c>
      <c r="AH89" s="5" t="str">
        <f t="shared" si="27"/>
        <v/>
      </c>
      <c r="AI89" s="5" t="str">
        <f t="shared" si="34"/>
        <v/>
      </c>
      <c r="AJ89" s="5" t="str">
        <f t="shared" si="28"/>
        <v/>
      </c>
      <c r="AK89" s="5" t="str">
        <f t="shared" si="35"/>
        <v/>
      </c>
      <c r="AL89" s="1" t="str">
        <f>IF(F89="女",data_kyogisha!A80,"")</f>
        <v/>
      </c>
      <c r="AM89" s="1">
        <f t="shared" si="40"/>
        <v>0</v>
      </c>
      <c r="AN89" s="1">
        <f>IF(AND(F89="男",Q89="○"),②選手情報入力!B89,0)</f>
        <v>0</v>
      </c>
      <c r="AO89" s="1">
        <f t="shared" si="36"/>
        <v>0</v>
      </c>
      <c r="AP89" s="1">
        <f>IF(AND(F89="男",S89="○"),②選手情報入力!B89,0)</f>
        <v>0</v>
      </c>
      <c r="AQ89" s="1">
        <f t="shared" si="41"/>
        <v>0</v>
      </c>
      <c r="AR89" s="1">
        <f t="shared" si="37"/>
        <v>0</v>
      </c>
      <c r="AS89" s="1">
        <f t="shared" si="38"/>
        <v>0</v>
      </c>
      <c r="AT89" s="1">
        <f t="shared" si="39"/>
        <v>0</v>
      </c>
    </row>
    <row r="90" spans="1:46">
      <c r="A90" s="29">
        <v>80</v>
      </c>
      <c r="B90" s="252"/>
      <c r="C90" s="54" t="str">
        <f>IF(B90="","",VLOOKUP(B90,Sheet2!A:E,5,0))</f>
        <v/>
      </c>
      <c r="D90" s="54" t="str">
        <f>IF(B90="","",VLOOKUP(B90,Sheet2!A:F,6,0))</f>
        <v/>
      </c>
      <c r="E90" s="183"/>
      <c r="F90" s="54" t="str">
        <f>IF(B90="","",VLOOKUP(B90,Sheet2!A:L,7,0))</f>
        <v/>
      </c>
      <c r="G90" s="55" t="str">
        <f>IF(B90="","",VLOOKUP(B90,Sheet2!A:L,12,0))</f>
        <v/>
      </c>
      <c r="H90" s="56"/>
      <c r="I90" s="186"/>
      <c r="J90" s="148"/>
      <c r="K90" s="56"/>
      <c r="L90" s="186"/>
      <c r="M90" s="148"/>
      <c r="N90" s="56"/>
      <c r="O90" s="186"/>
      <c r="P90" s="236"/>
      <c r="Q90" s="353"/>
      <c r="R90" s="354"/>
      <c r="S90" s="349"/>
      <c r="T90" s="350"/>
      <c r="AA90" s="5" t="str">
        <f t="shared" si="29"/>
        <v/>
      </c>
      <c r="AB90" s="5" t="str">
        <f t="shared" si="30"/>
        <v/>
      </c>
      <c r="AC90" s="5" t="str">
        <f t="shared" si="31"/>
        <v/>
      </c>
      <c r="AD90" s="5" t="str">
        <f t="shared" si="32"/>
        <v/>
      </c>
      <c r="AE90" s="5" t="str">
        <f t="shared" si="33"/>
        <v/>
      </c>
      <c r="AF90" s="9" t="str">
        <f>IF(F90="男",data_kyogisha!A81,"")</f>
        <v/>
      </c>
      <c r="AG90" s="5" t="str">
        <f t="shared" si="26"/>
        <v/>
      </c>
      <c r="AH90" s="5" t="str">
        <f t="shared" si="27"/>
        <v/>
      </c>
      <c r="AI90" s="5" t="str">
        <f t="shared" si="34"/>
        <v/>
      </c>
      <c r="AJ90" s="5" t="str">
        <f t="shared" si="28"/>
        <v/>
      </c>
      <c r="AK90" s="5" t="str">
        <f t="shared" si="35"/>
        <v/>
      </c>
      <c r="AL90" s="1" t="str">
        <f>IF(F90="女",data_kyogisha!A81,"")</f>
        <v/>
      </c>
      <c r="AM90" s="1">
        <f t="shared" si="40"/>
        <v>0</v>
      </c>
      <c r="AN90" s="1">
        <f>IF(AND(F90="男",Q90="○"),②選手情報入力!B90,0)</f>
        <v>0</v>
      </c>
      <c r="AO90" s="1">
        <f t="shared" si="36"/>
        <v>0</v>
      </c>
      <c r="AP90" s="1">
        <f>IF(AND(F90="男",S90="○"),②選手情報入力!B90,0)</f>
        <v>0</v>
      </c>
      <c r="AQ90" s="1">
        <f t="shared" si="41"/>
        <v>0</v>
      </c>
      <c r="AR90" s="1">
        <f t="shared" si="37"/>
        <v>0</v>
      </c>
      <c r="AS90" s="1">
        <f t="shared" si="38"/>
        <v>0</v>
      </c>
      <c r="AT90" s="1">
        <f t="shared" si="39"/>
        <v>0</v>
      </c>
    </row>
    <row r="91" spans="1:46">
      <c r="A91" s="29">
        <v>81</v>
      </c>
      <c r="B91" s="252"/>
      <c r="C91" s="54" t="str">
        <f>IF(B91="","",VLOOKUP(B91,Sheet2!A:E,5,0))</f>
        <v/>
      </c>
      <c r="D91" s="54" t="str">
        <f>IF(B91="","",VLOOKUP(B91,Sheet2!A:F,6,0))</f>
        <v/>
      </c>
      <c r="E91" s="183"/>
      <c r="F91" s="54" t="str">
        <f>IF(B91="","",VLOOKUP(B91,Sheet2!A:L,7,0))</f>
        <v/>
      </c>
      <c r="G91" s="55" t="str">
        <f>IF(B91="","",VLOOKUP(B91,Sheet2!A:L,12,0))</f>
        <v/>
      </c>
      <c r="H91" s="56"/>
      <c r="I91" s="186"/>
      <c r="J91" s="148"/>
      <c r="K91" s="56"/>
      <c r="L91" s="186"/>
      <c r="M91" s="148"/>
      <c r="N91" s="56"/>
      <c r="O91" s="186"/>
      <c r="P91" s="236"/>
      <c r="Q91" s="353"/>
      <c r="R91" s="354"/>
      <c r="S91" s="349"/>
      <c r="T91" s="350"/>
      <c r="AA91" s="5" t="str">
        <f t="shared" si="29"/>
        <v/>
      </c>
      <c r="AB91" s="5" t="str">
        <f t="shared" si="30"/>
        <v/>
      </c>
      <c r="AC91" s="5" t="str">
        <f t="shared" si="31"/>
        <v/>
      </c>
      <c r="AD91" s="5" t="str">
        <f t="shared" si="32"/>
        <v/>
      </c>
      <c r="AE91" s="5" t="str">
        <f t="shared" si="33"/>
        <v/>
      </c>
      <c r="AF91" s="9" t="str">
        <f>IF(F91="男",data_kyogisha!A82,"")</f>
        <v/>
      </c>
      <c r="AG91" s="5" t="str">
        <f t="shared" si="26"/>
        <v/>
      </c>
      <c r="AH91" s="5" t="str">
        <f t="shared" si="27"/>
        <v/>
      </c>
      <c r="AI91" s="5" t="str">
        <f t="shared" si="34"/>
        <v/>
      </c>
      <c r="AJ91" s="5" t="str">
        <f t="shared" si="28"/>
        <v/>
      </c>
      <c r="AK91" s="5" t="str">
        <f t="shared" si="35"/>
        <v/>
      </c>
      <c r="AL91" s="1" t="str">
        <f>IF(F91="女",data_kyogisha!A82,"")</f>
        <v/>
      </c>
      <c r="AM91" s="1">
        <f t="shared" si="40"/>
        <v>0</v>
      </c>
      <c r="AN91" s="1">
        <f>IF(AND(F91="男",Q91="○"),②選手情報入力!B91,0)</f>
        <v>0</v>
      </c>
      <c r="AO91" s="1">
        <f t="shared" si="36"/>
        <v>0</v>
      </c>
      <c r="AP91" s="1">
        <f>IF(AND(F91="男",S91="○"),②選手情報入力!B91,0)</f>
        <v>0</v>
      </c>
      <c r="AQ91" s="1">
        <f t="shared" si="41"/>
        <v>0</v>
      </c>
      <c r="AR91" s="1">
        <f t="shared" si="37"/>
        <v>0</v>
      </c>
      <c r="AS91" s="1">
        <f t="shared" si="38"/>
        <v>0</v>
      </c>
      <c r="AT91" s="1">
        <f t="shared" si="39"/>
        <v>0</v>
      </c>
    </row>
    <row r="92" spans="1:46">
      <c r="A92" s="29">
        <v>82</v>
      </c>
      <c r="B92" s="252"/>
      <c r="C92" s="54" t="str">
        <f>IF(B92="","",VLOOKUP(B92,Sheet2!A:E,5,0))</f>
        <v/>
      </c>
      <c r="D92" s="54" t="str">
        <f>IF(B92="","",VLOOKUP(B92,Sheet2!A:F,6,0))</f>
        <v/>
      </c>
      <c r="E92" s="183"/>
      <c r="F92" s="54" t="str">
        <f>IF(B92="","",VLOOKUP(B92,Sheet2!A:L,7,0))</f>
        <v/>
      </c>
      <c r="G92" s="55" t="str">
        <f>IF(B92="","",VLOOKUP(B92,Sheet2!A:L,12,0))</f>
        <v/>
      </c>
      <c r="H92" s="56"/>
      <c r="I92" s="186"/>
      <c r="J92" s="148"/>
      <c r="K92" s="56"/>
      <c r="L92" s="186"/>
      <c r="M92" s="148"/>
      <c r="N92" s="56"/>
      <c r="O92" s="186"/>
      <c r="P92" s="236"/>
      <c r="Q92" s="353"/>
      <c r="R92" s="354"/>
      <c r="S92" s="349"/>
      <c r="T92" s="350"/>
      <c r="AA92" s="5" t="str">
        <f t="shared" si="29"/>
        <v/>
      </c>
      <c r="AB92" s="5" t="str">
        <f t="shared" si="30"/>
        <v/>
      </c>
      <c r="AC92" s="5" t="str">
        <f t="shared" si="31"/>
        <v/>
      </c>
      <c r="AD92" s="5" t="str">
        <f t="shared" si="32"/>
        <v/>
      </c>
      <c r="AE92" s="5" t="str">
        <f t="shared" si="33"/>
        <v/>
      </c>
      <c r="AF92" s="9" t="str">
        <f>IF(F92="男",data_kyogisha!A83,"")</f>
        <v/>
      </c>
      <c r="AG92" s="5" t="str">
        <f t="shared" si="26"/>
        <v/>
      </c>
      <c r="AH92" s="5" t="str">
        <f t="shared" si="27"/>
        <v/>
      </c>
      <c r="AI92" s="5" t="str">
        <f t="shared" si="34"/>
        <v/>
      </c>
      <c r="AJ92" s="5" t="str">
        <f t="shared" si="28"/>
        <v/>
      </c>
      <c r="AK92" s="5" t="str">
        <f t="shared" si="35"/>
        <v/>
      </c>
      <c r="AL92" s="1" t="str">
        <f>IF(F92="女",data_kyogisha!A83,"")</f>
        <v/>
      </c>
      <c r="AM92" s="1">
        <f t="shared" si="40"/>
        <v>0</v>
      </c>
      <c r="AN92" s="1">
        <f>IF(AND(F92="男",Q92="○"),②選手情報入力!B92,0)</f>
        <v>0</v>
      </c>
      <c r="AO92" s="1">
        <f t="shared" si="36"/>
        <v>0</v>
      </c>
      <c r="AP92" s="1">
        <f>IF(AND(F92="男",S92="○"),②選手情報入力!B92,0)</f>
        <v>0</v>
      </c>
      <c r="AQ92" s="1">
        <f t="shared" si="41"/>
        <v>0</v>
      </c>
      <c r="AR92" s="1">
        <f t="shared" si="37"/>
        <v>0</v>
      </c>
      <c r="AS92" s="1">
        <f t="shared" si="38"/>
        <v>0</v>
      </c>
      <c r="AT92" s="1">
        <f t="shared" si="39"/>
        <v>0</v>
      </c>
    </row>
    <row r="93" spans="1:46">
      <c r="A93" s="29">
        <v>83</v>
      </c>
      <c r="B93" s="252"/>
      <c r="C93" s="54" t="str">
        <f>IF(B93="","",VLOOKUP(B93,Sheet2!A:E,5,0))</f>
        <v/>
      </c>
      <c r="D93" s="54" t="str">
        <f>IF(B93="","",VLOOKUP(B93,Sheet2!A:F,6,0))</f>
        <v/>
      </c>
      <c r="E93" s="183"/>
      <c r="F93" s="54" t="str">
        <f>IF(B93="","",VLOOKUP(B93,Sheet2!A:L,7,0))</f>
        <v/>
      </c>
      <c r="G93" s="55" t="str">
        <f>IF(B93="","",VLOOKUP(B93,Sheet2!A:L,12,0))</f>
        <v/>
      </c>
      <c r="H93" s="56"/>
      <c r="I93" s="186"/>
      <c r="J93" s="148"/>
      <c r="K93" s="56"/>
      <c r="L93" s="186"/>
      <c r="M93" s="148"/>
      <c r="N93" s="56"/>
      <c r="O93" s="186"/>
      <c r="P93" s="236"/>
      <c r="Q93" s="353"/>
      <c r="R93" s="354"/>
      <c r="S93" s="349"/>
      <c r="T93" s="350"/>
      <c r="AA93" s="5" t="str">
        <f t="shared" si="29"/>
        <v/>
      </c>
      <c r="AB93" s="5" t="str">
        <f t="shared" si="30"/>
        <v/>
      </c>
      <c r="AC93" s="5" t="str">
        <f t="shared" si="31"/>
        <v/>
      </c>
      <c r="AD93" s="5" t="str">
        <f t="shared" si="32"/>
        <v/>
      </c>
      <c r="AE93" s="5" t="str">
        <f t="shared" si="33"/>
        <v/>
      </c>
      <c r="AF93" s="9" t="str">
        <f>IF(F93="男",data_kyogisha!A84,"")</f>
        <v/>
      </c>
      <c r="AG93" s="5" t="str">
        <f t="shared" si="26"/>
        <v/>
      </c>
      <c r="AH93" s="5" t="str">
        <f t="shared" si="27"/>
        <v/>
      </c>
      <c r="AI93" s="5" t="str">
        <f t="shared" si="34"/>
        <v/>
      </c>
      <c r="AJ93" s="5" t="str">
        <f t="shared" si="28"/>
        <v/>
      </c>
      <c r="AK93" s="5" t="str">
        <f t="shared" si="35"/>
        <v/>
      </c>
      <c r="AL93" s="1" t="str">
        <f>IF(F93="女",data_kyogisha!A84,"")</f>
        <v/>
      </c>
      <c r="AM93" s="1">
        <f t="shared" si="40"/>
        <v>0</v>
      </c>
      <c r="AN93" s="1">
        <f>IF(AND(F93="男",Q93="○"),②選手情報入力!B93,0)</f>
        <v>0</v>
      </c>
      <c r="AO93" s="1">
        <f t="shared" si="36"/>
        <v>0</v>
      </c>
      <c r="AP93" s="1">
        <f>IF(AND(F93="男",S93="○"),②選手情報入力!B93,0)</f>
        <v>0</v>
      </c>
      <c r="AQ93" s="1">
        <f t="shared" si="41"/>
        <v>0</v>
      </c>
      <c r="AR93" s="1">
        <f t="shared" si="37"/>
        <v>0</v>
      </c>
      <c r="AS93" s="1">
        <f t="shared" si="38"/>
        <v>0</v>
      </c>
      <c r="AT93" s="1">
        <f t="shared" si="39"/>
        <v>0</v>
      </c>
    </row>
    <row r="94" spans="1:46">
      <c r="A94" s="29">
        <v>84</v>
      </c>
      <c r="B94" s="252"/>
      <c r="C94" s="54" t="str">
        <f>IF(B94="","",VLOOKUP(B94,Sheet2!A:E,5,0))</f>
        <v/>
      </c>
      <c r="D94" s="54" t="str">
        <f>IF(B94="","",VLOOKUP(B94,Sheet2!A:F,6,0))</f>
        <v/>
      </c>
      <c r="E94" s="183"/>
      <c r="F94" s="54" t="str">
        <f>IF(B94="","",VLOOKUP(B94,Sheet2!A:L,7,0))</f>
        <v/>
      </c>
      <c r="G94" s="55" t="str">
        <f>IF(B94="","",VLOOKUP(B94,Sheet2!A:L,12,0))</f>
        <v/>
      </c>
      <c r="H94" s="56"/>
      <c r="I94" s="186"/>
      <c r="J94" s="148"/>
      <c r="K94" s="56"/>
      <c r="L94" s="186"/>
      <c r="M94" s="148"/>
      <c r="N94" s="56"/>
      <c r="O94" s="186"/>
      <c r="P94" s="236"/>
      <c r="Q94" s="353"/>
      <c r="R94" s="354"/>
      <c r="S94" s="349"/>
      <c r="T94" s="350"/>
      <c r="AA94" s="5" t="str">
        <f t="shared" si="29"/>
        <v/>
      </c>
      <c r="AB94" s="5" t="str">
        <f t="shared" si="30"/>
        <v/>
      </c>
      <c r="AC94" s="5" t="str">
        <f t="shared" si="31"/>
        <v/>
      </c>
      <c r="AD94" s="5" t="str">
        <f t="shared" si="32"/>
        <v/>
      </c>
      <c r="AE94" s="5" t="str">
        <f t="shared" si="33"/>
        <v/>
      </c>
      <c r="AF94" s="9" t="str">
        <f>IF(F94="男",data_kyogisha!A85,"")</f>
        <v/>
      </c>
      <c r="AG94" s="5" t="str">
        <f t="shared" si="26"/>
        <v/>
      </c>
      <c r="AH94" s="5" t="str">
        <f t="shared" si="27"/>
        <v/>
      </c>
      <c r="AI94" s="5" t="str">
        <f t="shared" si="34"/>
        <v/>
      </c>
      <c r="AJ94" s="5" t="str">
        <f t="shared" si="28"/>
        <v/>
      </c>
      <c r="AK94" s="5" t="str">
        <f t="shared" si="35"/>
        <v/>
      </c>
      <c r="AL94" s="1" t="str">
        <f>IF(F94="女",data_kyogisha!A85,"")</f>
        <v/>
      </c>
      <c r="AM94" s="1">
        <f t="shared" si="40"/>
        <v>0</v>
      </c>
      <c r="AN94" s="1">
        <f>IF(AND(F94="男",Q94="○"),②選手情報入力!B94,0)</f>
        <v>0</v>
      </c>
      <c r="AO94" s="1">
        <f t="shared" si="36"/>
        <v>0</v>
      </c>
      <c r="AP94" s="1">
        <f>IF(AND(F94="男",S94="○"),②選手情報入力!B94,0)</f>
        <v>0</v>
      </c>
      <c r="AQ94" s="1">
        <f t="shared" si="41"/>
        <v>0</v>
      </c>
      <c r="AR94" s="1">
        <f t="shared" si="37"/>
        <v>0</v>
      </c>
      <c r="AS94" s="1">
        <f t="shared" si="38"/>
        <v>0</v>
      </c>
      <c r="AT94" s="1">
        <f t="shared" si="39"/>
        <v>0</v>
      </c>
    </row>
    <row r="95" spans="1:46">
      <c r="A95" s="29">
        <v>85</v>
      </c>
      <c r="B95" s="252"/>
      <c r="C95" s="54" t="str">
        <f>IF(B95="","",VLOOKUP(B95,Sheet2!A:E,5,0))</f>
        <v/>
      </c>
      <c r="D95" s="54" t="str">
        <f>IF(B95="","",VLOOKUP(B95,Sheet2!A:F,6,0))</f>
        <v/>
      </c>
      <c r="E95" s="183"/>
      <c r="F95" s="54" t="str">
        <f>IF(B95="","",VLOOKUP(B95,Sheet2!A:L,7,0))</f>
        <v/>
      </c>
      <c r="G95" s="55" t="str">
        <f>IF(B95="","",VLOOKUP(B95,Sheet2!A:L,12,0))</f>
        <v/>
      </c>
      <c r="H95" s="56"/>
      <c r="I95" s="186"/>
      <c r="J95" s="148"/>
      <c r="K95" s="56"/>
      <c r="L95" s="186"/>
      <c r="M95" s="148"/>
      <c r="N95" s="56"/>
      <c r="O95" s="186"/>
      <c r="P95" s="236"/>
      <c r="Q95" s="353"/>
      <c r="R95" s="354"/>
      <c r="S95" s="349"/>
      <c r="T95" s="350"/>
      <c r="AA95" s="5" t="str">
        <f t="shared" si="29"/>
        <v/>
      </c>
      <c r="AB95" s="5" t="str">
        <f t="shared" si="30"/>
        <v/>
      </c>
      <c r="AC95" s="5" t="str">
        <f t="shared" si="31"/>
        <v/>
      </c>
      <c r="AD95" s="5" t="str">
        <f t="shared" si="32"/>
        <v/>
      </c>
      <c r="AE95" s="5" t="str">
        <f t="shared" si="33"/>
        <v/>
      </c>
      <c r="AF95" s="9" t="str">
        <f>IF(F95="男",data_kyogisha!A86,"")</f>
        <v/>
      </c>
      <c r="AG95" s="5" t="str">
        <f t="shared" si="26"/>
        <v/>
      </c>
      <c r="AH95" s="5" t="str">
        <f t="shared" si="27"/>
        <v/>
      </c>
      <c r="AI95" s="5" t="str">
        <f t="shared" si="34"/>
        <v/>
      </c>
      <c r="AJ95" s="5" t="str">
        <f t="shared" si="28"/>
        <v/>
      </c>
      <c r="AK95" s="5" t="str">
        <f t="shared" si="35"/>
        <v/>
      </c>
      <c r="AL95" s="1" t="str">
        <f>IF(F95="女",data_kyogisha!A86,"")</f>
        <v/>
      </c>
      <c r="AM95" s="1">
        <f t="shared" si="40"/>
        <v>0</v>
      </c>
      <c r="AN95" s="1">
        <f>IF(AND(F95="男",Q95="○"),②選手情報入力!B95,0)</f>
        <v>0</v>
      </c>
      <c r="AO95" s="1">
        <f t="shared" si="36"/>
        <v>0</v>
      </c>
      <c r="AP95" s="1">
        <f>IF(AND(F95="男",S95="○"),②選手情報入力!B95,0)</f>
        <v>0</v>
      </c>
      <c r="AQ95" s="1">
        <f t="shared" si="41"/>
        <v>0</v>
      </c>
      <c r="AR95" s="1">
        <f t="shared" si="37"/>
        <v>0</v>
      </c>
      <c r="AS95" s="1">
        <f t="shared" si="38"/>
        <v>0</v>
      </c>
      <c r="AT95" s="1">
        <f t="shared" si="39"/>
        <v>0</v>
      </c>
    </row>
    <row r="96" spans="1:46">
      <c r="A96" s="29">
        <v>86</v>
      </c>
      <c r="B96" s="252"/>
      <c r="C96" s="54" t="str">
        <f>IF(B96="","",VLOOKUP(B96,Sheet2!A:E,5,0))</f>
        <v/>
      </c>
      <c r="D96" s="54" t="str">
        <f>IF(B96="","",VLOOKUP(B96,Sheet2!A:F,6,0))</f>
        <v/>
      </c>
      <c r="E96" s="183"/>
      <c r="F96" s="54" t="str">
        <f>IF(B96="","",VLOOKUP(B96,Sheet2!A:L,7,0))</f>
        <v/>
      </c>
      <c r="G96" s="55" t="str">
        <f>IF(B96="","",VLOOKUP(B96,Sheet2!A:L,12,0))</f>
        <v/>
      </c>
      <c r="H96" s="56"/>
      <c r="I96" s="186"/>
      <c r="J96" s="148"/>
      <c r="K96" s="56"/>
      <c r="L96" s="186"/>
      <c r="M96" s="148"/>
      <c r="N96" s="56"/>
      <c r="O96" s="186"/>
      <c r="P96" s="236"/>
      <c r="Q96" s="353"/>
      <c r="R96" s="354"/>
      <c r="S96" s="349"/>
      <c r="T96" s="350"/>
      <c r="AA96" s="5" t="str">
        <f t="shared" si="29"/>
        <v/>
      </c>
      <c r="AB96" s="5" t="str">
        <f t="shared" si="30"/>
        <v/>
      </c>
      <c r="AC96" s="5" t="str">
        <f t="shared" si="31"/>
        <v/>
      </c>
      <c r="AD96" s="5" t="str">
        <f t="shared" si="32"/>
        <v/>
      </c>
      <c r="AE96" s="5" t="str">
        <f t="shared" si="33"/>
        <v/>
      </c>
      <c r="AF96" s="9" t="str">
        <f>IF(F96="男",data_kyogisha!A87,"")</f>
        <v/>
      </c>
      <c r="AG96" s="5" t="str">
        <f t="shared" si="26"/>
        <v/>
      </c>
      <c r="AH96" s="5" t="str">
        <f t="shared" si="27"/>
        <v/>
      </c>
      <c r="AI96" s="5" t="str">
        <f t="shared" si="34"/>
        <v/>
      </c>
      <c r="AJ96" s="5" t="str">
        <f t="shared" si="28"/>
        <v/>
      </c>
      <c r="AK96" s="5" t="str">
        <f t="shared" si="35"/>
        <v/>
      </c>
      <c r="AL96" s="1" t="str">
        <f>IF(F96="女",data_kyogisha!A87,"")</f>
        <v/>
      </c>
      <c r="AM96" s="1">
        <f t="shared" si="40"/>
        <v>0</v>
      </c>
      <c r="AN96" s="1">
        <f>IF(AND(F96="男",Q96="○"),②選手情報入力!B96,0)</f>
        <v>0</v>
      </c>
      <c r="AO96" s="1">
        <f t="shared" si="36"/>
        <v>0</v>
      </c>
      <c r="AP96" s="1">
        <f>IF(AND(F96="男",S96="○"),②選手情報入力!B96,0)</f>
        <v>0</v>
      </c>
      <c r="AQ96" s="1">
        <f t="shared" si="41"/>
        <v>0</v>
      </c>
      <c r="AR96" s="1">
        <f t="shared" si="37"/>
        <v>0</v>
      </c>
      <c r="AS96" s="1">
        <f t="shared" si="38"/>
        <v>0</v>
      </c>
      <c r="AT96" s="1">
        <f t="shared" si="39"/>
        <v>0</v>
      </c>
    </row>
    <row r="97" spans="1:46">
      <c r="A97" s="29">
        <v>87</v>
      </c>
      <c r="B97" s="252"/>
      <c r="C97" s="54" t="str">
        <f>IF(B97="","",VLOOKUP(B97,Sheet2!A:E,5,0))</f>
        <v/>
      </c>
      <c r="D97" s="54" t="str">
        <f>IF(B97="","",VLOOKUP(B97,Sheet2!A:F,6,0))</f>
        <v/>
      </c>
      <c r="E97" s="183"/>
      <c r="F97" s="54" t="str">
        <f>IF(B97="","",VLOOKUP(B97,Sheet2!A:L,7,0))</f>
        <v/>
      </c>
      <c r="G97" s="55" t="str">
        <f>IF(B97="","",VLOOKUP(B97,Sheet2!A:L,12,0))</f>
        <v/>
      </c>
      <c r="H97" s="56"/>
      <c r="I97" s="186"/>
      <c r="J97" s="148"/>
      <c r="K97" s="56"/>
      <c r="L97" s="186"/>
      <c r="M97" s="148"/>
      <c r="N97" s="56"/>
      <c r="O97" s="186"/>
      <c r="P97" s="236"/>
      <c r="Q97" s="353"/>
      <c r="R97" s="354"/>
      <c r="S97" s="349"/>
      <c r="T97" s="350"/>
      <c r="AA97" s="5" t="str">
        <f t="shared" si="29"/>
        <v/>
      </c>
      <c r="AB97" s="5" t="str">
        <f t="shared" si="30"/>
        <v/>
      </c>
      <c r="AC97" s="5" t="str">
        <f t="shared" si="31"/>
        <v/>
      </c>
      <c r="AD97" s="5" t="str">
        <f t="shared" si="32"/>
        <v/>
      </c>
      <c r="AE97" s="5" t="str">
        <f t="shared" si="33"/>
        <v/>
      </c>
      <c r="AF97" s="9" t="str">
        <f>IF(F97="男",data_kyogisha!A88,"")</f>
        <v/>
      </c>
      <c r="AG97" s="5" t="str">
        <f t="shared" si="26"/>
        <v/>
      </c>
      <c r="AH97" s="5" t="str">
        <f t="shared" si="27"/>
        <v/>
      </c>
      <c r="AI97" s="5" t="str">
        <f t="shared" si="34"/>
        <v/>
      </c>
      <c r="AJ97" s="5" t="str">
        <f t="shared" si="28"/>
        <v/>
      </c>
      <c r="AK97" s="5" t="str">
        <f t="shared" si="35"/>
        <v/>
      </c>
      <c r="AL97" s="1" t="str">
        <f>IF(F97="女",data_kyogisha!A88,"")</f>
        <v/>
      </c>
      <c r="AM97" s="1">
        <f t="shared" si="40"/>
        <v>0</v>
      </c>
      <c r="AN97" s="1">
        <f>IF(AND(F97="男",Q97="○"),②選手情報入力!B97,0)</f>
        <v>0</v>
      </c>
      <c r="AO97" s="1">
        <f t="shared" si="36"/>
        <v>0</v>
      </c>
      <c r="AP97" s="1">
        <f>IF(AND(F97="男",S97="○"),②選手情報入力!B97,0)</f>
        <v>0</v>
      </c>
      <c r="AQ97" s="1">
        <f t="shared" si="41"/>
        <v>0</v>
      </c>
      <c r="AR97" s="1">
        <f t="shared" si="37"/>
        <v>0</v>
      </c>
      <c r="AS97" s="1">
        <f t="shared" si="38"/>
        <v>0</v>
      </c>
      <c r="AT97" s="1">
        <f t="shared" si="39"/>
        <v>0</v>
      </c>
    </row>
    <row r="98" spans="1:46">
      <c r="A98" s="29">
        <v>88</v>
      </c>
      <c r="B98" s="252"/>
      <c r="C98" s="54" t="str">
        <f>IF(B98="","",VLOOKUP(B98,Sheet2!A:E,5,0))</f>
        <v/>
      </c>
      <c r="D98" s="54" t="str">
        <f>IF(B98="","",VLOOKUP(B98,Sheet2!A:F,6,0))</f>
        <v/>
      </c>
      <c r="E98" s="183"/>
      <c r="F98" s="54" t="str">
        <f>IF(B98="","",VLOOKUP(B98,Sheet2!A:L,7,0))</f>
        <v/>
      </c>
      <c r="G98" s="55" t="str">
        <f>IF(B98="","",VLOOKUP(B98,Sheet2!A:L,12,0))</f>
        <v/>
      </c>
      <c r="H98" s="56"/>
      <c r="I98" s="186"/>
      <c r="J98" s="148"/>
      <c r="K98" s="56"/>
      <c r="L98" s="186"/>
      <c r="M98" s="148"/>
      <c r="N98" s="56"/>
      <c r="O98" s="186"/>
      <c r="P98" s="236"/>
      <c r="Q98" s="353"/>
      <c r="R98" s="354"/>
      <c r="S98" s="349"/>
      <c r="T98" s="350"/>
      <c r="AA98" s="5" t="str">
        <f t="shared" si="29"/>
        <v/>
      </c>
      <c r="AB98" s="5" t="str">
        <f t="shared" si="30"/>
        <v/>
      </c>
      <c r="AC98" s="5" t="str">
        <f t="shared" si="31"/>
        <v/>
      </c>
      <c r="AD98" s="5" t="str">
        <f t="shared" si="32"/>
        <v/>
      </c>
      <c r="AE98" s="5" t="str">
        <f t="shared" si="33"/>
        <v/>
      </c>
      <c r="AF98" s="9" t="str">
        <f>IF(F98="男",data_kyogisha!A89,"")</f>
        <v/>
      </c>
      <c r="AG98" s="5" t="str">
        <f t="shared" si="26"/>
        <v/>
      </c>
      <c r="AH98" s="5" t="str">
        <f t="shared" si="27"/>
        <v/>
      </c>
      <c r="AI98" s="5" t="str">
        <f t="shared" si="34"/>
        <v/>
      </c>
      <c r="AJ98" s="5" t="str">
        <f t="shared" si="28"/>
        <v/>
      </c>
      <c r="AK98" s="5" t="str">
        <f t="shared" si="35"/>
        <v/>
      </c>
      <c r="AL98" s="1" t="str">
        <f>IF(F98="女",data_kyogisha!A89,"")</f>
        <v/>
      </c>
      <c r="AM98" s="1">
        <f t="shared" si="40"/>
        <v>0</v>
      </c>
      <c r="AN98" s="1">
        <f>IF(AND(F98="男",Q98="○"),②選手情報入力!B98,0)</f>
        <v>0</v>
      </c>
      <c r="AO98" s="1">
        <f t="shared" si="36"/>
        <v>0</v>
      </c>
      <c r="AP98" s="1">
        <f>IF(AND(F98="男",S98="○"),②選手情報入力!B98,0)</f>
        <v>0</v>
      </c>
      <c r="AQ98" s="1">
        <f t="shared" si="41"/>
        <v>0</v>
      </c>
      <c r="AR98" s="1">
        <f t="shared" si="37"/>
        <v>0</v>
      </c>
      <c r="AS98" s="1">
        <f t="shared" si="38"/>
        <v>0</v>
      </c>
      <c r="AT98" s="1">
        <f t="shared" si="39"/>
        <v>0</v>
      </c>
    </row>
    <row r="99" spans="1:46">
      <c r="A99" s="29">
        <v>89</v>
      </c>
      <c r="B99" s="252"/>
      <c r="C99" s="54" t="str">
        <f>IF(B99="","",VLOOKUP(B99,Sheet2!A:E,5,0))</f>
        <v/>
      </c>
      <c r="D99" s="54" t="str">
        <f>IF(B99="","",VLOOKUP(B99,Sheet2!A:F,6,0))</f>
        <v/>
      </c>
      <c r="E99" s="183"/>
      <c r="F99" s="54" t="str">
        <f>IF(B99="","",VLOOKUP(B99,Sheet2!A:L,7,0))</f>
        <v/>
      </c>
      <c r="G99" s="55" t="str">
        <f>IF(B99="","",VLOOKUP(B99,Sheet2!A:L,12,0))</f>
        <v/>
      </c>
      <c r="H99" s="56"/>
      <c r="I99" s="186"/>
      <c r="J99" s="148"/>
      <c r="K99" s="56"/>
      <c r="L99" s="186"/>
      <c r="M99" s="148"/>
      <c r="N99" s="56"/>
      <c r="O99" s="186"/>
      <c r="P99" s="236"/>
      <c r="Q99" s="353"/>
      <c r="R99" s="354"/>
      <c r="S99" s="349"/>
      <c r="T99" s="350"/>
      <c r="AA99" s="5" t="str">
        <f t="shared" si="29"/>
        <v/>
      </c>
      <c r="AB99" s="5" t="str">
        <f t="shared" si="30"/>
        <v/>
      </c>
      <c r="AC99" s="5" t="str">
        <f t="shared" si="31"/>
        <v/>
      </c>
      <c r="AD99" s="5" t="str">
        <f t="shared" si="32"/>
        <v/>
      </c>
      <c r="AE99" s="5" t="str">
        <f t="shared" si="33"/>
        <v/>
      </c>
      <c r="AF99" s="9" t="str">
        <f>IF(F99="男",data_kyogisha!A90,"")</f>
        <v/>
      </c>
      <c r="AG99" s="5" t="str">
        <f t="shared" si="26"/>
        <v/>
      </c>
      <c r="AH99" s="5" t="str">
        <f t="shared" si="27"/>
        <v/>
      </c>
      <c r="AI99" s="5" t="str">
        <f t="shared" si="34"/>
        <v/>
      </c>
      <c r="AJ99" s="5" t="str">
        <f t="shared" si="28"/>
        <v/>
      </c>
      <c r="AK99" s="5" t="str">
        <f t="shared" si="35"/>
        <v/>
      </c>
      <c r="AL99" s="1" t="str">
        <f>IF(F99="女",data_kyogisha!A90,"")</f>
        <v/>
      </c>
      <c r="AM99" s="1">
        <f t="shared" si="40"/>
        <v>0</v>
      </c>
      <c r="AN99" s="1">
        <f>IF(AND(F99="男",Q99="○"),②選手情報入力!B99,0)</f>
        <v>0</v>
      </c>
      <c r="AO99" s="1">
        <f t="shared" si="36"/>
        <v>0</v>
      </c>
      <c r="AP99" s="1">
        <f>IF(AND(F99="男",S99="○"),②選手情報入力!B99,0)</f>
        <v>0</v>
      </c>
      <c r="AQ99" s="1">
        <f t="shared" si="41"/>
        <v>0</v>
      </c>
      <c r="AR99" s="1">
        <f t="shared" si="37"/>
        <v>0</v>
      </c>
      <c r="AS99" s="1">
        <f t="shared" si="38"/>
        <v>0</v>
      </c>
      <c r="AT99" s="1">
        <f t="shared" si="39"/>
        <v>0</v>
      </c>
    </row>
    <row r="100" spans="1:46" ht="14.25" thickBot="1">
      <c r="A100" s="203">
        <v>90</v>
      </c>
      <c r="B100" s="253"/>
      <c r="C100" s="204" t="str">
        <f>IF(B100="","",VLOOKUP(B100,Sheet2!A:E,5,0))</f>
        <v/>
      </c>
      <c r="D100" s="204" t="str">
        <f>IF(B100="","",VLOOKUP(B100,Sheet2!A:F,6,0))</f>
        <v/>
      </c>
      <c r="E100" s="205"/>
      <c r="F100" s="204" t="str">
        <f>IF(B100="","",VLOOKUP(B100,Sheet2!A:L,7,0))</f>
        <v/>
      </c>
      <c r="G100" s="206" t="str">
        <f>IF(B100="","",VLOOKUP(B100,Sheet2!A:L,12,0))</f>
        <v/>
      </c>
      <c r="H100" s="207"/>
      <c r="I100" s="208"/>
      <c r="J100" s="209"/>
      <c r="K100" s="207"/>
      <c r="L100" s="208"/>
      <c r="M100" s="209"/>
      <c r="N100" s="207"/>
      <c r="O100" s="208"/>
      <c r="P100" s="237"/>
      <c r="Q100" s="355"/>
      <c r="R100" s="356"/>
      <c r="S100" s="351"/>
      <c r="T100" s="352"/>
      <c r="U100" s="5"/>
      <c r="V100" s="5"/>
      <c r="W100" s="5"/>
      <c r="X100" s="210"/>
      <c r="Y100" s="5"/>
      <c r="Z100" s="5"/>
      <c r="AA100" s="5" t="str">
        <f t="shared" si="29"/>
        <v/>
      </c>
      <c r="AB100" s="5" t="str">
        <f t="shared" si="30"/>
        <v/>
      </c>
      <c r="AC100" s="5" t="str">
        <f t="shared" si="31"/>
        <v/>
      </c>
      <c r="AD100" s="5" t="str">
        <f t="shared" si="32"/>
        <v/>
      </c>
      <c r="AE100" s="5" t="str">
        <f t="shared" si="33"/>
        <v/>
      </c>
      <c r="AF100" s="9" t="str">
        <f>IF(F100="男",data_kyogisha!A91,"")</f>
        <v/>
      </c>
      <c r="AG100" s="5" t="str">
        <f t="shared" si="26"/>
        <v/>
      </c>
      <c r="AH100" s="5" t="str">
        <f t="shared" si="27"/>
        <v/>
      </c>
      <c r="AI100" s="5" t="str">
        <f t="shared" si="34"/>
        <v/>
      </c>
      <c r="AJ100" s="5" t="str">
        <f t="shared" si="28"/>
        <v/>
      </c>
      <c r="AK100" s="5" t="str">
        <f t="shared" si="35"/>
        <v/>
      </c>
      <c r="AL100" s="1" t="str">
        <f>IF(F100="女",data_kyogisha!A91,"")</f>
        <v/>
      </c>
      <c r="AM100" s="5">
        <f t="shared" si="40"/>
        <v>0</v>
      </c>
      <c r="AN100" s="5">
        <f>IF(AND(F100="男",Q100="○"),②選手情報入力!B100,0)</f>
        <v>0</v>
      </c>
      <c r="AO100" s="5">
        <f t="shared" si="36"/>
        <v>0</v>
      </c>
      <c r="AP100" s="1">
        <f>IF(AND(F100="男",S100="○"),②選手情報入力!B100,0)</f>
        <v>0</v>
      </c>
      <c r="AQ100" s="5">
        <f t="shared" si="41"/>
        <v>0</v>
      </c>
      <c r="AR100" s="1">
        <f t="shared" si="37"/>
        <v>0</v>
      </c>
      <c r="AS100" s="5">
        <f t="shared" si="38"/>
        <v>0</v>
      </c>
      <c r="AT100" s="1">
        <f t="shared" si="39"/>
        <v>0</v>
      </c>
    </row>
    <row r="101" spans="1:46">
      <c r="A101" s="202"/>
      <c r="B101" s="202"/>
      <c r="C101" s="202"/>
      <c r="D101" s="202"/>
      <c r="E101" s="211" t="s">
        <v>157</v>
      </c>
      <c r="F101" s="212">
        <f>SUM(I101:O101)</f>
        <v>0</v>
      </c>
      <c r="G101" s="202"/>
      <c r="H101" s="202"/>
      <c r="I101" s="202">
        <f>COUNTA(I11:I100)</f>
        <v>0</v>
      </c>
      <c r="J101" s="202"/>
      <c r="K101" s="202"/>
      <c r="L101" s="202">
        <f>COUNTA(L11:L100)</f>
        <v>0</v>
      </c>
      <c r="M101" s="202"/>
      <c r="N101" s="202"/>
      <c r="O101" s="202">
        <f>COUNTA(O11:O100)</f>
        <v>0</v>
      </c>
      <c r="P101" s="202"/>
      <c r="Q101" s="202"/>
      <c r="R101" s="202"/>
      <c r="S101" s="202"/>
      <c r="T101" s="202"/>
      <c r="U101" s="202"/>
      <c r="V101" s="202"/>
      <c r="W101" s="202"/>
      <c r="X101" s="213"/>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row>
    <row r="102" spans="1:46">
      <c r="E102" s="13" t="s">
        <v>159</v>
      </c>
      <c r="F102" s="63">
        <f>③リレー情報確認!F14+③リレー情報確認!L14+③リレー情報確認!R14+③リレー情報確認!X14</f>
        <v>0</v>
      </c>
    </row>
    <row r="103" spans="1:46">
      <c r="E103" s="13" t="s">
        <v>162</v>
      </c>
      <c r="F103" s="63">
        <f>COUNTIF(F11:F100,"男")</f>
        <v>0</v>
      </c>
    </row>
    <row r="104" spans="1:46">
      <c r="E104" s="1" t="s">
        <v>163</v>
      </c>
      <c r="F104" s="1">
        <f>COUNTIF(F11:F100,"女")</f>
        <v>0</v>
      </c>
    </row>
    <row r="105" spans="1:46">
      <c r="E105" s="1" t="s">
        <v>193</v>
      </c>
      <c r="F105" s="1">
        <f>SUM(F103:F104)</f>
        <v>0</v>
      </c>
    </row>
  </sheetData>
  <sheetProtection selectLockedCells="1"/>
  <mergeCells count="188">
    <mergeCell ref="Q13:R13"/>
    <mergeCell ref="Q14:R14"/>
    <mergeCell ref="Q15:R15"/>
    <mergeCell ref="Q16:R16"/>
    <mergeCell ref="Q17:R17"/>
    <mergeCell ref="P3:T3"/>
    <mergeCell ref="Q9:R9"/>
    <mergeCell ref="Q10:R10"/>
    <mergeCell ref="Q11:R11"/>
    <mergeCell ref="Q12:R12"/>
    <mergeCell ref="S4:T4"/>
    <mergeCell ref="P4:P5"/>
    <mergeCell ref="Q23:R23"/>
    <mergeCell ref="Q24:R24"/>
    <mergeCell ref="Q25:R25"/>
    <mergeCell ref="Q26:R26"/>
    <mergeCell ref="Q27:R27"/>
    <mergeCell ref="Q18:R18"/>
    <mergeCell ref="Q19:R19"/>
    <mergeCell ref="Q20:R20"/>
    <mergeCell ref="Q21:R21"/>
    <mergeCell ref="Q22:R22"/>
    <mergeCell ref="Q33:R33"/>
    <mergeCell ref="Q34:R34"/>
    <mergeCell ref="Q35:R35"/>
    <mergeCell ref="Q36:R36"/>
    <mergeCell ref="Q37:R37"/>
    <mergeCell ref="Q28:R28"/>
    <mergeCell ref="Q29:R29"/>
    <mergeCell ref="Q30:R30"/>
    <mergeCell ref="Q31:R31"/>
    <mergeCell ref="Q32:R32"/>
    <mergeCell ref="Q43:R43"/>
    <mergeCell ref="Q44:R44"/>
    <mergeCell ref="Q45:R45"/>
    <mergeCell ref="Q46:R46"/>
    <mergeCell ref="Q47:R47"/>
    <mergeCell ref="Q38:R38"/>
    <mergeCell ref="Q39:R39"/>
    <mergeCell ref="Q40:R40"/>
    <mergeCell ref="Q41:R41"/>
    <mergeCell ref="Q42:R42"/>
    <mergeCell ref="Q53:R53"/>
    <mergeCell ref="Q54:R54"/>
    <mergeCell ref="Q55:R55"/>
    <mergeCell ref="Q56:R56"/>
    <mergeCell ref="Q57:R57"/>
    <mergeCell ref="Q48:R48"/>
    <mergeCell ref="Q49:R49"/>
    <mergeCell ref="Q50:R50"/>
    <mergeCell ref="Q51:R51"/>
    <mergeCell ref="Q52:R52"/>
    <mergeCell ref="Q63:R63"/>
    <mergeCell ref="Q64:R64"/>
    <mergeCell ref="Q65:R65"/>
    <mergeCell ref="Q66:R66"/>
    <mergeCell ref="Q67:R67"/>
    <mergeCell ref="Q58:R58"/>
    <mergeCell ref="Q59:R59"/>
    <mergeCell ref="Q60:R60"/>
    <mergeCell ref="Q61:R61"/>
    <mergeCell ref="Q62:R62"/>
    <mergeCell ref="Q73:R73"/>
    <mergeCell ref="Q74:R74"/>
    <mergeCell ref="Q75:R75"/>
    <mergeCell ref="Q76:R76"/>
    <mergeCell ref="Q77:R77"/>
    <mergeCell ref="Q68:R68"/>
    <mergeCell ref="Q69:R69"/>
    <mergeCell ref="Q70:R70"/>
    <mergeCell ref="Q71:R71"/>
    <mergeCell ref="Q72:R72"/>
    <mergeCell ref="Q91:R91"/>
    <mergeCell ref="Q92:R92"/>
    <mergeCell ref="Q83:R83"/>
    <mergeCell ref="Q84:R84"/>
    <mergeCell ref="Q85:R85"/>
    <mergeCell ref="Q86:R86"/>
    <mergeCell ref="Q87:R87"/>
    <mergeCell ref="Q78:R78"/>
    <mergeCell ref="Q79:R79"/>
    <mergeCell ref="Q80:R80"/>
    <mergeCell ref="Q81:R81"/>
    <mergeCell ref="Q82:R82"/>
    <mergeCell ref="Q98:R98"/>
    <mergeCell ref="Q99:R99"/>
    <mergeCell ref="Q100:R100"/>
    <mergeCell ref="Q4:R4"/>
    <mergeCell ref="S9:T9"/>
    <mergeCell ref="S10:T10"/>
    <mergeCell ref="S11:T11"/>
    <mergeCell ref="S12:T12"/>
    <mergeCell ref="S13:T13"/>
    <mergeCell ref="S14:T14"/>
    <mergeCell ref="S15:T15"/>
    <mergeCell ref="S16:T16"/>
    <mergeCell ref="S17:T17"/>
    <mergeCell ref="S18:T18"/>
    <mergeCell ref="S19:T19"/>
    <mergeCell ref="S20:T20"/>
    <mergeCell ref="Q93:R93"/>
    <mergeCell ref="Q94:R94"/>
    <mergeCell ref="Q95:R95"/>
    <mergeCell ref="Q96:R96"/>
    <mergeCell ref="Q97:R97"/>
    <mergeCell ref="Q88:R88"/>
    <mergeCell ref="Q89:R89"/>
    <mergeCell ref="Q90:R90"/>
    <mergeCell ref="S26:T26"/>
    <mergeCell ref="S27:T27"/>
    <mergeCell ref="S28:T28"/>
    <mergeCell ref="S29:T29"/>
    <mergeCell ref="S30:T30"/>
    <mergeCell ref="S21:T21"/>
    <mergeCell ref="S22:T22"/>
    <mergeCell ref="S23:T23"/>
    <mergeCell ref="S24:T24"/>
    <mergeCell ref="S25:T25"/>
    <mergeCell ref="S36:T36"/>
    <mergeCell ref="S37:T37"/>
    <mergeCell ref="S38:T38"/>
    <mergeCell ref="S39:T39"/>
    <mergeCell ref="S40:T40"/>
    <mergeCell ref="S31:T31"/>
    <mergeCell ref="S32:T32"/>
    <mergeCell ref="S33:T33"/>
    <mergeCell ref="S34:T34"/>
    <mergeCell ref="S35:T35"/>
    <mergeCell ref="S46:T46"/>
    <mergeCell ref="S47:T47"/>
    <mergeCell ref="S48:T48"/>
    <mergeCell ref="S49:T49"/>
    <mergeCell ref="S50:T50"/>
    <mergeCell ref="S41:T41"/>
    <mergeCell ref="S42:T42"/>
    <mergeCell ref="S43:T43"/>
    <mergeCell ref="S44:T44"/>
    <mergeCell ref="S45:T45"/>
    <mergeCell ref="S56:T56"/>
    <mergeCell ref="S57:T57"/>
    <mergeCell ref="S58:T58"/>
    <mergeCell ref="S59:T59"/>
    <mergeCell ref="S60:T60"/>
    <mergeCell ref="S51:T51"/>
    <mergeCell ref="S52:T52"/>
    <mergeCell ref="S53:T53"/>
    <mergeCell ref="S54:T54"/>
    <mergeCell ref="S55:T55"/>
    <mergeCell ref="S66:T66"/>
    <mergeCell ref="S67:T67"/>
    <mergeCell ref="S68:T68"/>
    <mergeCell ref="S69:T69"/>
    <mergeCell ref="S70:T70"/>
    <mergeCell ref="S61:T61"/>
    <mergeCell ref="S62:T62"/>
    <mergeCell ref="S63:T63"/>
    <mergeCell ref="S64:T64"/>
    <mergeCell ref="S65:T65"/>
    <mergeCell ref="S76:T76"/>
    <mergeCell ref="S77:T77"/>
    <mergeCell ref="S78:T78"/>
    <mergeCell ref="S79:T79"/>
    <mergeCell ref="S80:T80"/>
    <mergeCell ref="S71:T71"/>
    <mergeCell ref="S72:T72"/>
    <mergeCell ref="S73:T73"/>
    <mergeCell ref="S74:T74"/>
    <mergeCell ref="S75:T75"/>
    <mergeCell ref="S86:T86"/>
    <mergeCell ref="S87:T87"/>
    <mergeCell ref="S88:T88"/>
    <mergeCell ref="S89:T89"/>
    <mergeCell ref="S90:T90"/>
    <mergeCell ref="S81:T81"/>
    <mergeCell ref="S82:T82"/>
    <mergeCell ref="S83:T83"/>
    <mergeCell ref="S84:T84"/>
    <mergeCell ref="S85:T85"/>
    <mergeCell ref="S96:T96"/>
    <mergeCell ref="S97:T97"/>
    <mergeCell ref="S98:T98"/>
    <mergeCell ref="S99:T99"/>
    <mergeCell ref="S100:T100"/>
    <mergeCell ref="S91:T91"/>
    <mergeCell ref="S92:T92"/>
    <mergeCell ref="S93:T93"/>
    <mergeCell ref="S94:T94"/>
    <mergeCell ref="S95:T95"/>
  </mergeCells>
  <phoneticPr fontId="2"/>
  <dataValidations count="12">
    <dataValidation type="list" allowBlank="1" showInputMessage="1" showErrorMessage="1" sqref="O11:O100">
      <formula1>IF(F11="","",IF(F11="男",$X$11:$X$37,$Y$11:$Y$37))</formula1>
    </dataValidation>
    <dataValidation imeMode="off" allowBlank="1" showInputMessage="1" showErrorMessage="1" sqref="M11:M100 G11:G100 J11:J100 P11:P100 T6:T7 R6:R7 E11:E100"/>
    <dataValidation type="list" allowBlank="1" showInputMessage="1" showErrorMessage="1" sqref="S11:S100">
      <formula1>$Z$12</formula1>
    </dataValidation>
    <dataValidation imeMode="hiragana" allowBlank="1" showInputMessage="1" showErrorMessage="1" sqref="C11:C100"/>
    <dataValidation imeMode="halfKatakana" allowBlank="1" showInputMessage="1" showErrorMessage="1" sqref="E10 D10:D100"/>
    <dataValidation type="custom" imeMode="off" allowBlank="1" showInputMessage="1" showErrorMessage="1" sqref="B11:B100">
      <formula1>EXACT(UPPER(B11),B11)</formula1>
    </dataValidation>
    <dataValidation type="list" imeMode="off" allowBlank="1" showInputMessage="1" showErrorMessage="1" sqref="N11:N100 K11:K100 H11:H100">
      <formula1>"OP"</formula1>
    </dataValidation>
    <dataValidation type="list" imeMode="off" allowBlank="1" showInputMessage="1" showErrorMessage="1" sqref="Q11:R100">
      <formula1>"○"</formula1>
    </dataValidation>
    <dataValidation type="list" allowBlank="1" showInputMessage="1" showErrorMessage="1" sqref="Q6:Q7 S6:S7">
      <formula1>"OP"</formula1>
    </dataValidation>
    <dataValidation type="list" allowBlank="1" showInputMessage="1" showErrorMessage="1" sqref="L11:L100">
      <formula1>IF(F11="","",IF(F11="男",$X$11:$X$30,$Y$11:$Y$29))</formula1>
    </dataValidation>
    <dataValidation type="list" allowBlank="1" showInputMessage="1" showErrorMessage="1" sqref="F11:F100">
      <formula1>$W$12:$W$13</formula1>
    </dataValidation>
    <dataValidation type="list" allowBlank="1" showInputMessage="1" showErrorMessage="1" sqref="I11:I100">
      <formula1>IF(F11="","",IF(F11="男",$X$15:$X$24,$Y$15:$Y$24))</formula1>
    </dataValidation>
  </dataValidations>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14"/>
  <sheetViews>
    <sheetView workbookViewId="0">
      <selection activeCell="P1" sqref="P1:R1"/>
    </sheetView>
  </sheetViews>
  <sheetFormatPr defaultColWidth="9" defaultRowHeight="13.5"/>
  <cols>
    <col min="1" max="1" width="1.875" style="33" customWidth="1"/>
    <col min="2" max="2" width="4.5" style="33" customWidth="1"/>
    <col min="3" max="3" width="9.75" style="33" customWidth="1"/>
    <col min="4" max="4" width="12.25" style="33" bestFit="1" customWidth="1"/>
    <col min="5" max="5" width="9.5" style="33" customWidth="1"/>
    <col min="6" max="6" width="8.5" style="33" bestFit="1" customWidth="1"/>
    <col min="7" max="7" width="5" style="34" customWidth="1"/>
    <col min="8" max="8" width="4.5" style="33" customWidth="1"/>
    <col min="9" max="9" width="6.5" style="33" customWidth="1"/>
    <col min="10" max="10" width="12.25" style="33" customWidth="1"/>
    <col min="11" max="11" width="9.5" style="33" customWidth="1"/>
    <col min="12" max="12" width="8.5" style="33" bestFit="1" customWidth="1"/>
    <col min="13" max="13" width="5" style="36" customWidth="1"/>
    <col min="14" max="14" width="4.5" style="33" customWidth="1"/>
    <col min="15" max="15" width="6.5" style="33" bestFit="1" customWidth="1"/>
    <col min="16" max="16" width="12.25" style="33" customWidth="1"/>
    <col min="17" max="17" width="9.5" style="33" customWidth="1"/>
    <col min="18" max="18" width="8.5" style="33" bestFit="1" customWidth="1"/>
    <col min="19" max="19" width="5" style="36" customWidth="1"/>
    <col min="20" max="20" width="4.5" style="33" customWidth="1"/>
    <col min="21" max="21" width="6.5" style="33" bestFit="1" customWidth="1"/>
    <col min="22" max="22" width="12.25" style="33" customWidth="1"/>
    <col min="23" max="23" width="9.5" style="33" customWidth="1"/>
    <col min="24" max="24" width="8.5" style="33" bestFit="1" customWidth="1"/>
    <col min="25" max="26" width="9" style="33"/>
    <col min="27" max="27" width="9" style="33" customWidth="1"/>
    <col min="28" max="16384" width="9" style="33"/>
  </cols>
  <sheetData>
    <row r="1" spans="1:24" ht="18" thickBot="1">
      <c r="A1" s="32" t="s">
        <v>234</v>
      </c>
      <c r="H1" s="35"/>
      <c r="I1" s="57" t="s">
        <v>75</v>
      </c>
      <c r="J1" s="366" t="str">
        <f>IF(①団体情報入力!D5="","",①団体情報入力!D5)</f>
        <v/>
      </c>
      <c r="K1" s="367"/>
      <c r="L1" s="368"/>
      <c r="M1" s="31"/>
      <c r="O1" s="57" t="s">
        <v>115</v>
      </c>
      <c r="P1" s="366" t="str">
        <f>IF(①団体情報入力!D6="","",①団体情報入力!D6)</f>
        <v/>
      </c>
      <c r="Q1" s="367"/>
      <c r="R1" s="368"/>
      <c r="T1" s="35"/>
      <c r="W1" s="101"/>
    </row>
    <row r="2" spans="1:24">
      <c r="H2" s="35"/>
      <c r="N2" s="35"/>
      <c r="T2" s="35"/>
    </row>
    <row r="3" spans="1:24" s="106" customFormat="1">
      <c r="A3" s="107"/>
      <c r="B3" s="103"/>
      <c r="C3" s="104" t="s">
        <v>151</v>
      </c>
      <c r="D3" s="105"/>
      <c r="E3" s="105"/>
      <c r="F3" s="105"/>
      <c r="G3" s="105"/>
      <c r="H3" s="105"/>
      <c r="I3" s="105"/>
      <c r="J3" s="105"/>
      <c r="K3" s="105"/>
      <c r="L3" s="105"/>
      <c r="M3" s="105"/>
      <c r="N3" s="105"/>
      <c r="O3" s="105"/>
      <c r="P3" s="121"/>
      <c r="Q3" s="121"/>
      <c r="R3" s="121"/>
      <c r="S3" s="121"/>
      <c r="T3" s="121"/>
      <c r="U3" s="121"/>
      <c r="V3" s="121"/>
      <c r="W3" s="121"/>
    </row>
    <row r="4" spans="1:24" s="106" customFormat="1">
      <c r="A4" s="107"/>
      <c r="B4" s="103"/>
      <c r="C4" s="104" t="s">
        <v>152</v>
      </c>
      <c r="D4" s="105"/>
      <c r="E4" s="105"/>
      <c r="F4" s="105"/>
      <c r="G4" s="105"/>
      <c r="H4" s="105"/>
      <c r="I4" s="105"/>
      <c r="J4" s="105"/>
      <c r="K4" s="105"/>
      <c r="L4" s="105"/>
      <c r="M4" s="105"/>
      <c r="N4" s="105"/>
      <c r="O4" s="105"/>
      <c r="P4" s="121"/>
      <c r="Q4" s="121"/>
      <c r="R4" s="121"/>
      <c r="S4" s="121"/>
      <c r="T4" s="121"/>
      <c r="U4" s="121"/>
      <c r="V4" s="121"/>
      <c r="W4" s="121"/>
    </row>
    <row r="5" spans="1:24">
      <c r="H5" s="107"/>
      <c r="N5" s="107"/>
      <c r="T5" s="107"/>
    </row>
    <row r="6" spans="1:24" s="108" customFormat="1">
      <c r="A6" s="118"/>
      <c r="B6" s="370" t="s">
        <v>105</v>
      </c>
      <c r="C6" s="370"/>
      <c r="D6" s="370"/>
      <c r="E6" s="370"/>
      <c r="F6" s="370"/>
      <c r="G6" s="119"/>
      <c r="H6" s="372" t="s">
        <v>106</v>
      </c>
      <c r="I6" s="373"/>
      <c r="J6" s="373"/>
      <c r="K6" s="373"/>
      <c r="L6" s="374"/>
      <c r="M6" s="120"/>
      <c r="N6" s="371" t="s">
        <v>107</v>
      </c>
      <c r="O6" s="371"/>
      <c r="P6" s="371"/>
      <c r="Q6" s="371"/>
      <c r="R6" s="371"/>
      <c r="S6" s="120"/>
      <c r="T6" s="371" t="s">
        <v>108</v>
      </c>
      <c r="U6" s="371"/>
      <c r="V6" s="371"/>
      <c r="W6" s="371"/>
      <c r="X6" s="371"/>
    </row>
    <row r="7" spans="1:24">
      <c r="B7" s="109" t="s">
        <v>93</v>
      </c>
      <c r="C7" s="109" t="s">
        <v>0</v>
      </c>
      <c r="D7" s="109" t="s">
        <v>96</v>
      </c>
      <c r="E7" s="109" t="s">
        <v>139</v>
      </c>
      <c r="F7" s="109" t="s">
        <v>39</v>
      </c>
      <c r="H7" s="110" t="s">
        <v>93</v>
      </c>
      <c r="I7" s="110" t="s">
        <v>0</v>
      </c>
      <c r="J7" s="109" t="s">
        <v>96</v>
      </c>
      <c r="K7" s="109" t="s">
        <v>139</v>
      </c>
      <c r="L7" s="109" t="s">
        <v>39</v>
      </c>
      <c r="N7" s="110" t="s">
        <v>93</v>
      </c>
      <c r="O7" s="110" t="s">
        <v>0</v>
      </c>
      <c r="P7" s="109" t="s">
        <v>96</v>
      </c>
      <c r="Q7" s="109" t="s">
        <v>139</v>
      </c>
      <c r="R7" s="109" t="s">
        <v>39</v>
      </c>
      <c r="T7" s="110" t="s">
        <v>93</v>
      </c>
      <c r="U7" s="110" t="s">
        <v>0</v>
      </c>
      <c r="V7" s="109" t="s">
        <v>96</v>
      </c>
      <c r="W7" s="109" t="s">
        <v>139</v>
      </c>
      <c r="X7" s="109" t="s">
        <v>39</v>
      </c>
    </row>
    <row r="8" spans="1:24">
      <c r="B8" s="111">
        <v>1</v>
      </c>
      <c r="C8" s="111" t="str">
        <f>IF(②選手情報入力!$AN$10&lt;1,"",VLOOKUP(B8,②選手情報入力!$AM$11:$AN$100,2,FALSE))</f>
        <v/>
      </c>
      <c r="D8" s="90" t="str">
        <f>IF(C8="","",VLOOKUP(C8,②選手情報入力!$AA$11:$AB$100,2,FALSE))</f>
        <v/>
      </c>
      <c r="E8" s="90" t="str">
        <f>IF(C8="","",VLOOKUP(C8,②選手情報入力!$AA$11:$AG$100,6,FALSE))</f>
        <v/>
      </c>
      <c r="F8" s="369" t="str">
        <f>IF(②選手情報入力!R6="","",②選手情報入力!R6)</f>
        <v/>
      </c>
      <c r="H8" s="111">
        <v>1</v>
      </c>
      <c r="I8" s="111" t="str">
        <f>IF(②選手情報入力!$AP$10&lt;1,"",VLOOKUP(H8,②選手情報入力!$AO$11:$AP$100,2,FALSE))</f>
        <v/>
      </c>
      <c r="J8" s="90" t="str">
        <f>IF(I8="","",VLOOKUP(I8,②選手情報入力!$AA$11:$AB$100,2,FALSE))</f>
        <v/>
      </c>
      <c r="K8" s="90" t="str">
        <f>IF(I8="","",VLOOKUP(I8,②選手情報入力!$AA$11:$AG$100,6,FALSE))</f>
        <v/>
      </c>
      <c r="L8" s="375" t="str">
        <f>IF(②選手情報入力!T6="","",②選手情報入力!T6)</f>
        <v/>
      </c>
      <c r="N8" s="111">
        <v>1</v>
      </c>
      <c r="O8" s="111" t="str">
        <f>IF(②選手情報入力!$AR$10&lt;1,"",VLOOKUP(N8,②選手情報入力!$AQ$11:$AR$100,2,FALSE))</f>
        <v/>
      </c>
      <c r="P8" s="90" t="str">
        <f>IF(O8="","",VLOOKUP(O8,②選手情報入力!$AG$11:$AH$100,2,FALSE))</f>
        <v/>
      </c>
      <c r="Q8" s="90" t="str">
        <f>IF(O8="","",VLOOKUP(O8,②選手情報入力!$AG$11:$AN$100,6,FALSE))</f>
        <v/>
      </c>
      <c r="R8" s="369" t="str">
        <f>IF(②選手情報入力!R7="","",②選手情報入力!R7)</f>
        <v/>
      </c>
      <c r="T8" s="111">
        <v>1</v>
      </c>
      <c r="U8" s="111" t="str">
        <f>IF(②選手情報入力!$AT$10&lt;1,"",VLOOKUP(T8,②選手情報入力!$AS$11:$AT$100,2,FALSE))</f>
        <v/>
      </c>
      <c r="V8" s="90" t="str">
        <f>IF(U8="","",VLOOKUP(U8,②選手情報入力!$AG$11:$AH$100,2,FALSE))</f>
        <v/>
      </c>
      <c r="W8" s="90" t="str">
        <f>IF(U8="","",VLOOKUP(U8,②選手情報入力!$AG$11:$AN$100,6,FALSE))</f>
        <v/>
      </c>
      <c r="X8" s="369" t="str">
        <f>IF(②選手情報入力!T7="","",②選手情報入力!T7)</f>
        <v/>
      </c>
    </row>
    <row r="9" spans="1:24">
      <c r="B9" s="112">
        <v>2</v>
      </c>
      <c r="C9" s="111" t="str">
        <f>IF(②選手情報入力!$AN$10&lt;1,"",VLOOKUP(B9,②選手情報入力!$AM$11:$AN$100,2,FALSE))</f>
        <v/>
      </c>
      <c r="D9" s="90" t="str">
        <f>IF(C9="","",VLOOKUP(C9,②選手情報入力!$AA$11:$AB$100,2,FALSE))</f>
        <v/>
      </c>
      <c r="E9" s="91" t="str">
        <f>IF(C9="","",VLOOKUP(C9,②選手情報入力!$AA$11:$AG$100,6,FALSE))</f>
        <v/>
      </c>
      <c r="F9" s="369"/>
      <c r="H9" s="112">
        <v>2</v>
      </c>
      <c r="I9" s="112" t="str">
        <f>IF(②選手情報入力!$AP$10&lt;2,"",VLOOKUP(H9,②選手情報入力!$AO$11:$AP$100,2,FALSE))</f>
        <v/>
      </c>
      <c r="J9" s="91" t="str">
        <f>IF(I9="","",VLOOKUP(I9,②選手情報入力!$AA$11:$AB$100,2,FALSE))</f>
        <v/>
      </c>
      <c r="K9" s="91" t="str">
        <f>IF(I9="","",VLOOKUP(I9,②選手情報入力!$AA$11:$AG$100,6,FALSE))</f>
        <v/>
      </c>
      <c r="L9" s="376"/>
      <c r="N9" s="112">
        <v>2</v>
      </c>
      <c r="O9" s="112" t="str">
        <f>IF(②選手情報入力!$AR$10&lt;2,"",VLOOKUP(N9,②選手情報入力!$AQ$11:$AR$100,2,FALSE))</f>
        <v/>
      </c>
      <c r="P9" s="91" t="str">
        <f>IF(O9="","",VLOOKUP(O9,②選手情報入力!$AG$11:$AH$100,2,FALSE))</f>
        <v/>
      </c>
      <c r="Q9" s="91" t="str">
        <f>IF(O9="","",VLOOKUP(O9,②選手情報入力!$AG$11:$AN$100,6,FALSE))</f>
        <v/>
      </c>
      <c r="R9" s="369"/>
      <c r="T9" s="112">
        <v>2</v>
      </c>
      <c r="U9" s="112" t="str">
        <f>IF(②選手情報入力!$AT$10&lt;2,"",VLOOKUP(T9,②選手情報入力!$AS$11:$AT$100,2,FALSE))</f>
        <v/>
      </c>
      <c r="V9" s="91" t="str">
        <f>IF(U9="","",VLOOKUP(U9,②選手情報入力!$AG$11:$AH$100,2,FALSE))</f>
        <v/>
      </c>
      <c r="W9" s="91" t="str">
        <f>IF(U9="","",VLOOKUP(U9,②選手情報入力!$AG$11:$AN$100,6,FALSE))</f>
        <v/>
      </c>
      <c r="X9" s="369"/>
    </row>
    <row r="10" spans="1:24">
      <c r="B10" s="112">
        <v>3</v>
      </c>
      <c r="C10" s="111" t="str">
        <f>IF(②選手情報入力!$AN$10&lt;1,"",VLOOKUP(B10,②選手情報入力!$AM$11:$AN$100,2,FALSE))</f>
        <v/>
      </c>
      <c r="D10" s="90" t="str">
        <f>IF(C10="","",VLOOKUP(C10,②選手情報入力!$AA$11:$AB$100,2,FALSE))</f>
        <v/>
      </c>
      <c r="E10" s="91" t="str">
        <f>IF(C10="","",VLOOKUP(C10,②選手情報入力!$AA$11:$AG$100,6,FALSE))</f>
        <v/>
      </c>
      <c r="F10" s="369"/>
      <c r="H10" s="112">
        <v>3</v>
      </c>
      <c r="I10" s="112" t="str">
        <f>IF(②選手情報入力!$AP$10&lt;3,"",VLOOKUP(H10,②選手情報入力!$AO$11:$AP$100,2,FALSE))</f>
        <v/>
      </c>
      <c r="J10" s="91" t="str">
        <f>IF(I10="","",VLOOKUP(I10,②選手情報入力!$AA$11:$AB$100,2,FALSE))</f>
        <v/>
      </c>
      <c r="K10" s="91" t="str">
        <f>IF(I10="","",VLOOKUP(I10,②選手情報入力!$AA$11:$AG$100,6,FALSE))</f>
        <v/>
      </c>
      <c r="L10" s="376"/>
      <c r="N10" s="112">
        <v>3</v>
      </c>
      <c r="O10" s="112" t="str">
        <f>IF(②選手情報入力!$AR$10&lt;3,"",VLOOKUP(N10,②選手情報入力!$AQ$11:$AR$100,2,FALSE))</f>
        <v/>
      </c>
      <c r="P10" s="91" t="str">
        <f>IF(O10="","",VLOOKUP(O10,②選手情報入力!$AG$11:$AH$100,2,FALSE))</f>
        <v/>
      </c>
      <c r="Q10" s="91" t="str">
        <f>IF(O10="","",VLOOKUP(O10,②選手情報入力!$AG$11:$AN$100,6,FALSE))</f>
        <v/>
      </c>
      <c r="R10" s="369"/>
      <c r="T10" s="112">
        <v>3</v>
      </c>
      <c r="U10" s="112" t="str">
        <f>IF(②選手情報入力!$AT$10&lt;3,"",VLOOKUP(T10,②選手情報入力!$AS$11:$AT$100,2,FALSE))</f>
        <v/>
      </c>
      <c r="V10" s="91" t="str">
        <f>IF(U10="","",VLOOKUP(U10,②選手情報入力!$AG$11:$AH$100,2,FALSE))</f>
        <v/>
      </c>
      <c r="W10" s="91" t="str">
        <f>IF(U10="","",VLOOKUP(U10,②選手情報入力!$AG$11:$AN$100,6,FALSE))</f>
        <v/>
      </c>
      <c r="X10" s="369"/>
    </row>
    <row r="11" spans="1:24">
      <c r="B11" s="112">
        <v>4</v>
      </c>
      <c r="C11" s="111" t="str">
        <f>IF(②選手情報入力!$AN$10&lt;1,"",VLOOKUP(B11,②選手情報入力!$AM$11:$AN$100,2,FALSE))</f>
        <v/>
      </c>
      <c r="D11" s="90" t="str">
        <f>IF(C11="","",VLOOKUP(C11,②選手情報入力!$AA$11:$AB$100,2,FALSE))</f>
        <v/>
      </c>
      <c r="E11" s="91" t="str">
        <f>IF(C11="","",VLOOKUP(C11,②選手情報入力!$AA$11:$AG$100,6,FALSE))</f>
        <v/>
      </c>
      <c r="F11" s="369"/>
      <c r="H11" s="112">
        <v>4</v>
      </c>
      <c r="I11" s="112" t="str">
        <f>IF(②選手情報入力!$AP$10&lt;4,"",VLOOKUP(H11,②選手情報入力!$AO$11:$AP$100,2,FALSE))</f>
        <v/>
      </c>
      <c r="J11" s="91" t="str">
        <f>IF(I11="","",VLOOKUP(I11,②選手情報入力!$AA$11:$AB$100,2,FALSE))</f>
        <v/>
      </c>
      <c r="K11" s="91" t="str">
        <f>IF(I11="","",VLOOKUP(I11,②選手情報入力!$AA$11:$AG$100,6,FALSE))</f>
        <v/>
      </c>
      <c r="L11" s="376"/>
      <c r="N11" s="112">
        <v>4</v>
      </c>
      <c r="O11" s="112" t="str">
        <f>IF(②選手情報入力!$AR$10&lt;4,"",VLOOKUP(N11,②選手情報入力!$AQ$11:$AR$100,2,FALSE))</f>
        <v/>
      </c>
      <c r="P11" s="91" t="str">
        <f>IF(O11="","",VLOOKUP(O11,②選手情報入力!$AG$11:$AH$100,2,FALSE))</f>
        <v/>
      </c>
      <c r="Q11" s="91" t="str">
        <f>IF(O11="","",VLOOKUP(O11,②選手情報入力!$AG$11:$AN$100,6,FALSE))</f>
        <v/>
      </c>
      <c r="R11" s="369"/>
      <c r="T11" s="112">
        <v>4</v>
      </c>
      <c r="U11" s="112" t="str">
        <f>IF(②選手情報入力!$AT$10&lt;4,"",VLOOKUP(T11,②選手情報入力!$AS$11:$AT$100,2,FALSE))</f>
        <v/>
      </c>
      <c r="V11" s="91" t="str">
        <f>IF(U11="","",VLOOKUP(U11,②選手情報入力!$AG$11:$AH$100,2,FALSE))</f>
        <v/>
      </c>
      <c r="W11" s="91" t="str">
        <f>IF(U11="","",VLOOKUP(U11,②選手情報入力!$AG$11:$AN$100,6,FALSE))</f>
        <v/>
      </c>
      <c r="X11" s="369"/>
    </row>
    <row r="12" spans="1:24">
      <c r="B12" s="112">
        <v>5</v>
      </c>
      <c r="C12" s="111" t="str">
        <f>IF(②選手情報入力!$AN$10&lt;1,"",VLOOKUP(B12,②選手情報入力!$AM$11:$AN$100,2,FALSE))</f>
        <v/>
      </c>
      <c r="D12" s="90" t="str">
        <f>IF(C12="","",VLOOKUP(C12,②選手情報入力!$AA$11:$AB$100,2,FALSE))</f>
        <v/>
      </c>
      <c r="E12" s="91" t="str">
        <f>IF(C12="","",VLOOKUP(C12,②選手情報入力!$AA$11:$AG$100,6,FALSE))</f>
        <v/>
      </c>
      <c r="F12" s="369"/>
      <c r="H12" s="112">
        <v>5</v>
      </c>
      <c r="I12" s="112" t="str">
        <f>IF(②選手情報入力!$AP$10&lt;5,"",VLOOKUP(H12,②選手情報入力!$AO$11:$AP$100,2,FALSE))</f>
        <v/>
      </c>
      <c r="J12" s="91" t="str">
        <f>IF(I12="","",VLOOKUP(I12,②選手情報入力!$AA$11:$AB$100,2,FALSE))</f>
        <v/>
      </c>
      <c r="K12" s="91" t="str">
        <f>IF(I12="","",VLOOKUP(I12,②選手情報入力!$AA$11:$AG$100,6,FALSE))</f>
        <v/>
      </c>
      <c r="L12" s="376"/>
      <c r="N12" s="112">
        <v>5</v>
      </c>
      <c r="O12" s="112" t="str">
        <f>IF(②選手情報入力!$AR$10&lt;5,"",VLOOKUP(N12,②選手情報入力!$AQ$11:$AR$100,2,FALSE))</f>
        <v/>
      </c>
      <c r="P12" s="91" t="str">
        <f>IF(O12="","",VLOOKUP(O12,②選手情報入力!$AG$11:$AH$100,2,FALSE))</f>
        <v/>
      </c>
      <c r="Q12" s="91" t="str">
        <f>IF(O12="","",VLOOKUP(O12,②選手情報入力!$AG$11:$AN$100,6,FALSE))</f>
        <v/>
      </c>
      <c r="R12" s="369"/>
      <c r="T12" s="112">
        <v>5</v>
      </c>
      <c r="U12" s="112" t="str">
        <f>IF(②選手情報入力!$AT$10&lt;5,"",VLOOKUP(T12,②選手情報入力!$AS$11:$AT$100,2,FALSE))</f>
        <v/>
      </c>
      <c r="V12" s="91" t="str">
        <f>IF(U12="","",VLOOKUP(U12,②選手情報入力!$AG$11:$AH$100,2,FALSE))</f>
        <v/>
      </c>
      <c r="W12" s="91" t="str">
        <f>IF(U12="","",VLOOKUP(U12,②選手情報入力!$AG$11:$AN$100,6,FALSE))</f>
        <v/>
      </c>
      <c r="X12" s="369"/>
    </row>
    <row r="13" spans="1:24">
      <c r="B13" s="113">
        <v>6</v>
      </c>
      <c r="C13" s="111" t="str">
        <f>IF(②選手情報入力!$AN$10&lt;1,"",VLOOKUP(B13,②選手情報入力!$AM$11:$AN$100,2,FALSE))</f>
        <v/>
      </c>
      <c r="D13" s="90" t="str">
        <f>IF(C13="","",VLOOKUP(C13,②選手情報入力!$AA$11:$AB$100,2,FALSE))</f>
        <v/>
      </c>
      <c r="E13" s="92" t="str">
        <f>IF(C13="","",VLOOKUP(C13,②選手情報入力!$AA$11:$AG$100,6,FALSE))</f>
        <v/>
      </c>
      <c r="F13" s="369"/>
      <c r="H13" s="113">
        <v>6</v>
      </c>
      <c r="I13" s="113" t="str">
        <f>IF(②選手情報入力!$AP$10&lt;6,"",VLOOKUP(H13,②選手情報入力!$AO$11:$AP$100,2,FALSE))</f>
        <v/>
      </c>
      <c r="J13" s="92" t="str">
        <f>IF(I13="","",VLOOKUP(I13,②選手情報入力!$AA$11:$AB$100,2,FALSE))</f>
        <v/>
      </c>
      <c r="K13" s="92" t="str">
        <f>IF(I13="","",VLOOKUP(I13,②選手情報入力!$AA$11:$AG$100,6,FALSE))</f>
        <v/>
      </c>
      <c r="L13" s="377"/>
      <c r="N13" s="113">
        <v>6</v>
      </c>
      <c r="O13" s="113" t="str">
        <f>IF(②選手情報入力!$AR$10&lt;6,"",VLOOKUP(N13,②選手情報入力!$AQ$11:$AR$100,2,FALSE))</f>
        <v/>
      </c>
      <c r="P13" s="92" t="str">
        <f>IF(O13="","",VLOOKUP(O13,②選手情報入力!$AG$11:$AH$100,2,FALSE))</f>
        <v/>
      </c>
      <c r="Q13" s="92" t="str">
        <f>IF(O13="","",VLOOKUP(O13,②選手情報入力!$AG$11:$AN$100,6,FALSE))</f>
        <v/>
      </c>
      <c r="R13" s="369"/>
      <c r="T13" s="113">
        <v>6</v>
      </c>
      <c r="U13" s="113" t="str">
        <f>IF(②選手情報入力!$AT$10&lt;6,"",VLOOKUP(T13,②選手情報入力!$AS$11:$AT$100,2,FALSE))</f>
        <v/>
      </c>
      <c r="V13" s="92" t="str">
        <f>IF(U13="","",VLOOKUP(U13,②選手情報入力!$AG$11:$AH$100,2,FALSE))</f>
        <v/>
      </c>
      <c r="W13" s="92" t="str">
        <f>IF(U13="","",VLOOKUP(U13,②選手情報入力!$AG$11:$AN$100,6,FALSE))</f>
        <v/>
      </c>
      <c r="X13" s="369"/>
    </row>
    <row r="14" spans="1:24">
      <c r="C14" s="114"/>
      <c r="D14" s="115" t="s">
        <v>74</v>
      </c>
      <c r="E14" s="116"/>
      <c r="F14" s="117">
        <f>IF(②選手情報入力!AN10&gt;=4,1,0)</f>
        <v>0</v>
      </c>
      <c r="H14" s="114"/>
      <c r="I14" s="114"/>
      <c r="J14" s="115" t="s">
        <v>74</v>
      </c>
      <c r="K14" s="116"/>
      <c r="L14" s="117">
        <f>IF(②選手情報入力!AP10&gt;=4,1,0)</f>
        <v>0</v>
      </c>
      <c r="N14" s="114"/>
      <c r="O14" s="114"/>
      <c r="P14" s="115" t="s">
        <v>74</v>
      </c>
      <c r="Q14" s="116"/>
      <c r="R14" s="117">
        <f>IF(②選手情報入力!AR10&gt;=4,1,0)</f>
        <v>0</v>
      </c>
      <c r="T14" s="114"/>
      <c r="U14" s="114"/>
      <c r="V14" s="115" t="s">
        <v>74</v>
      </c>
      <c r="W14" s="116"/>
      <c r="X14" s="117">
        <f>IF(②選手情報入力!AT10&gt;=4,1,0)</f>
        <v>0</v>
      </c>
    </row>
  </sheetData>
  <sheetProtection algorithmName="SHA-512" hashValue="kpSmTuTSn9dnvLAh1EpZOjla6SkKnKXoPzTVd+vSlATxYW6dEZ50QyFmv0suVG8zJ4E3WBCbK5Zre4lOokJYkg==" saltValue="t8fxkjE+TxpZNmzixETYzA==" spinCount="100000" sheet="1" selectLockedCells="1" selectUnlockedCells="1"/>
  <mergeCells count="10">
    <mergeCell ref="J1:L1"/>
    <mergeCell ref="R8:R13"/>
    <mergeCell ref="F8:F13"/>
    <mergeCell ref="B6:F6"/>
    <mergeCell ref="X8:X13"/>
    <mergeCell ref="N6:R6"/>
    <mergeCell ref="T6:X6"/>
    <mergeCell ref="H6:L6"/>
    <mergeCell ref="L8:L13"/>
    <mergeCell ref="P1:R1"/>
  </mergeCells>
  <phoneticPr fontId="2"/>
  <dataValidations count="1">
    <dataValidation imeMode="off" allowBlank="1" showInputMessage="1" showErrorMessage="1" sqref="U8:X13 O8:R13 I8:L13 C8:F13"/>
  </dataValidations>
  <pageMargins left="0.70866141732283472" right="0.70866141732283472" top="0.74803149606299213" bottom="0.74803149606299213" header="0.31496062992125984" footer="0.31496062992125984"/>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N42"/>
  <sheetViews>
    <sheetView topLeftCell="A6" workbookViewId="0">
      <selection activeCell="A2" sqref="A2:H25"/>
    </sheetView>
  </sheetViews>
  <sheetFormatPr defaultColWidth="9" defaultRowHeight="13.5"/>
  <cols>
    <col min="1" max="1" width="3.75" style="127" customWidth="1"/>
    <col min="2" max="2" width="26.25" style="127" customWidth="1"/>
    <col min="3" max="3" width="10" style="127" customWidth="1"/>
    <col min="4" max="4" width="4.875" style="127" customWidth="1"/>
    <col min="5" max="5" width="9" style="127" customWidth="1"/>
    <col min="6" max="6" width="26.25" style="127" customWidth="1"/>
    <col min="7" max="7" width="15.5" style="127" customWidth="1"/>
    <col min="8" max="8" width="3.75" style="127" customWidth="1"/>
    <col min="9" max="10" width="9" style="127"/>
    <col min="11" max="11" width="11.625" style="127" hidden="1" customWidth="1"/>
    <col min="12" max="12" width="8.25" style="127" hidden="1" customWidth="1"/>
    <col min="13" max="13" width="11.5" style="127" hidden="1" customWidth="1"/>
    <col min="14" max="14" width="8.25" style="127" hidden="1" customWidth="1"/>
    <col min="15" max="16384" width="9" style="127"/>
  </cols>
  <sheetData>
    <row r="1" spans="1:14" ht="17.25">
      <c r="A1" s="32" t="s">
        <v>235</v>
      </c>
      <c r="B1" s="122"/>
      <c r="C1" s="123" t="s">
        <v>180</v>
      </c>
      <c r="D1" s="123"/>
      <c r="E1" s="123"/>
      <c r="F1" s="124"/>
      <c r="G1" s="125"/>
      <c r="H1" s="126"/>
    </row>
    <row r="2" spans="1:14" ht="24.75" customHeight="1">
      <c r="A2" s="391" t="s">
        <v>181</v>
      </c>
      <c r="B2" s="391"/>
      <c r="C2" s="391"/>
      <c r="D2" s="391"/>
      <c r="E2" s="391"/>
      <c r="F2" s="391"/>
      <c r="G2" s="391"/>
      <c r="H2" s="391"/>
    </row>
    <row r="3" spans="1:14" ht="30" customHeight="1">
      <c r="A3" s="395" t="str">
        <f>注意事項!C3</f>
        <v>2018年　名古屋市民スポーツ祭陸上競技大会</v>
      </c>
      <c r="B3" s="396"/>
      <c r="C3" s="396"/>
      <c r="D3" s="396"/>
      <c r="E3" s="397"/>
      <c r="G3" s="154" t="str">
        <f>IF(①団体情報入力!D3="","",①団体情報入力!D3)</f>
        <v/>
      </c>
      <c r="H3" s="128"/>
    </row>
    <row r="4" spans="1:14" ht="19.5" thickBot="1">
      <c r="A4" s="392" t="s">
        <v>57</v>
      </c>
      <c r="B4" s="392"/>
      <c r="C4" s="392"/>
      <c r="D4" s="392"/>
      <c r="E4" s="392"/>
      <c r="F4" s="392"/>
      <c r="G4" s="392"/>
      <c r="H4" s="392"/>
    </row>
    <row r="5" spans="1:14" ht="19.5" customHeight="1" thickBot="1">
      <c r="A5" s="129"/>
      <c r="B5" s="178" t="s">
        <v>164</v>
      </c>
      <c r="C5" s="401" t="str">
        <f>IF(①団体情報入力!D8="","",①団体情報入力!D8)</f>
        <v/>
      </c>
      <c r="D5" s="402"/>
      <c r="E5" s="402"/>
      <c r="F5" s="403"/>
      <c r="G5" s="130" t="s">
        <v>49</v>
      </c>
      <c r="H5" s="123"/>
    </row>
    <row r="6" spans="1:14" ht="22.5" customHeight="1" thickBot="1">
      <c r="A6" s="123"/>
      <c r="B6" s="177" t="str">
        <f>IF(①団体情報入力!D7="","",①団体情報入力!D7)</f>
        <v/>
      </c>
      <c r="C6" s="167" t="s">
        <v>114</v>
      </c>
      <c r="D6" s="398" t="str">
        <f>IF(①団体情報入力!D5="","",①団体情報入力!D5)</f>
        <v/>
      </c>
      <c r="E6" s="399"/>
      <c r="F6" s="399"/>
      <c r="G6" s="400"/>
      <c r="H6" s="131"/>
    </row>
    <row r="7" spans="1:14" ht="16.5" customHeight="1" thickBot="1">
      <c r="A7" s="123"/>
      <c r="B7" s="393" t="s">
        <v>50</v>
      </c>
      <c r="C7" s="394"/>
      <c r="D7" s="160"/>
      <c r="E7" s="132"/>
      <c r="F7" s="379" t="s">
        <v>51</v>
      </c>
      <c r="G7" s="379"/>
      <c r="H7" s="123"/>
    </row>
    <row r="8" spans="1:14" ht="16.5" customHeight="1">
      <c r="A8" s="123"/>
      <c r="B8" s="163" t="s">
        <v>52</v>
      </c>
      <c r="C8" s="387" t="s">
        <v>53</v>
      </c>
      <c r="D8" s="388"/>
      <c r="E8" s="133"/>
      <c r="F8" s="134" t="s">
        <v>54</v>
      </c>
      <c r="G8" s="135" t="s">
        <v>53</v>
      </c>
      <c r="H8" s="123"/>
      <c r="L8" s="123" t="s">
        <v>55</v>
      </c>
      <c r="N8" s="123" t="s">
        <v>56</v>
      </c>
    </row>
    <row r="9" spans="1:14" ht="21" customHeight="1">
      <c r="A9" s="123"/>
      <c r="B9" s="287"/>
      <c r="C9" s="389"/>
      <c r="D9" s="390"/>
      <c r="E9" s="138"/>
      <c r="F9" s="288"/>
      <c r="G9" s="289"/>
      <c r="H9" s="136"/>
      <c r="L9" s="139"/>
      <c r="N9" s="139">
        <f>COUNTIF(②選手情報入力!$I$11:$P$100,M9)</f>
        <v>0</v>
      </c>
    </row>
    <row r="10" spans="1:14" ht="21" customHeight="1">
      <c r="A10" s="123"/>
      <c r="B10" s="287"/>
      <c r="C10" s="389"/>
      <c r="D10" s="390"/>
      <c r="E10" s="138"/>
      <c r="F10" s="288"/>
      <c r="G10" s="289"/>
      <c r="H10" s="136"/>
      <c r="L10" s="139"/>
      <c r="N10" s="139">
        <f>COUNTIF(②選手情報入力!$I$11:$P$100,M10)</f>
        <v>0</v>
      </c>
    </row>
    <row r="11" spans="1:14" ht="21" customHeight="1">
      <c r="A11" s="123"/>
      <c r="B11" s="287"/>
      <c r="C11" s="389"/>
      <c r="D11" s="390"/>
      <c r="E11" s="138"/>
      <c r="F11" s="288"/>
      <c r="G11" s="289"/>
      <c r="H11" s="136"/>
      <c r="L11" s="139"/>
      <c r="N11" s="139">
        <f>COUNTIF(②選手情報入力!$I$11:$P$100,M11)</f>
        <v>0</v>
      </c>
    </row>
    <row r="12" spans="1:14" ht="21" customHeight="1">
      <c r="A12" s="123"/>
      <c r="B12" s="164" t="s">
        <v>10112</v>
      </c>
      <c r="C12" s="385">
        <f t="shared" ref="C12:C14" si="0">IF(L12=0,0,L12)</f>
        <v>0</v>
      </c>
      <c r="D12" s="386"/>
      <c r="E12" s="138"/>
      <c r="F12" s="155" t="s">
        <v>10118</v>
      </c>
      <c r="G12" s="137">
        <f t="shared" ref="G12:G14" si="1">IF(N12=0,0,N12)</f>
        <v>0</v>
      </c>
      <c r="H12" s="136"/>
      <c r="K12" s="127" t="str">
        <f>種目情報!A4</f>
        <v>一非公男100m</v>
      </c>
      <c r="L12" s="139">
        <f>COUNTIF(②選手情報入力!$I$11:$P$100,K12)</f>
        <v>0</v>
      </c>
      <c r="M12" s="127" t="str">
        <f>種目情報!E4</f>
        <v>一非公女100m</v>
      </c>
      <c r="N12" s="139">
        <f>COUNTIF(②選手情報入力!$I$11:$P$100,M12)</f>
        <v>0</v>
      </c>
    </row>
    <row r="13" spans="1:14" ht="21" customHeight="1">
      <c r="A13" s="123"/>
      <c r="B13" s="164" t="s">
        <v>10113</v>
      </c>
      <c r="C13" s="385">
        <f t="shared" si="0"/>
        <v>0</v>
      </c>
      <c r="D13" s="386"/>
      <c r="E13" s="138"/>
      <c r="F13" s="155" t="s">
        <v>10119</v>
      </c>
      <c r="G13" s="137">
        <f t="shared" si="1"/>
        <v>0</v>
      </c>
      <c r="H13" s="136"/>
      <c r="K13" s="127" t="str">
        <f>種目情報!A5</f>
        <v>一非公男走幅跳</v>
      </c>
      <c r="L13" s="139">
        <f>COUNTIF(②選手情報入力!$I$11:$P$100,K13)</f>
        <v>0</v>
      </c>
      <c r="M13" s="127" t="str">
        <f>種目情報!E5</f>
        <v>一非公女走幅跳</v>
      </c>
      <c r="N13" s="139">
        <f>COUNTIF(②選手情報入力!$I$11:$P$100,M13)</f>
        <v>0</v>
      </c>
    </row>
    <row r="14" spans="1:14" ht="21" customHeight="1">
      <c r="A14" s="123"/>
      <c r="B14" s="164" t="s">
        <v>10114</v>
      </c>
      <c r="C14" s="385">
        <f t="shared" si="0"/>
        <v>0</v>
      </c>
      <c r="D14" s="386"/>
      <c r="E14" s="138"/>
      <c r="F14" s="155" t="s">
        <v>10120</v>
      </c>
      <c r="G14" s="137">
        <f t="shared" si="1"/>
        <v>0</v>
      </c>
      <c r="H14" s="136"/>
      <c r="K14" s="127" t="str">
        <f>種目情報!A6</f>
        <v>一非公男砲丸投(7.260kg)</v>
      </c>
      <c r="L14" s="139">
        <f>COUNTIF(②選手情報入力!$I$11:$P$100,K14)</f>
        <v>0</v>
      </c>
      <c r="M14" s="127" t="str">
        <f>種目情報!E6</f>
        <v>一非公女砲丸投(4.000kg)</v>
      </c>
      <c r="N14" s="139">
        <f>COUNTIF(②選手情報入力!$I$11:$P$100,M14)</f>
        <v>0</v>
      </c>
    </row>
    <row r="15" spans="1:14" ht="21" customHeight="1">
      <c r="A15" s="123"/>
      <c r="B15" s="164" t="s">
        <v>10115</v>
      </c>
      <c r="C15" s="385">
        <f>IF(L16=0,0,L16)</f>
        <v>0</v>
      </c>
      <c r="D15" s="386"/>
      <c r="E15" s="138"/>
      <c r="F15" s="155" t="s">
        <v>10121</v>
      </c>
      <c r="G15" s="137">
        <f>IF(N16=0,0,N16)</f>
        <v>0</v>
      </c>
      <c r="H15" s="136"/>
      <c r="K15" s="127" t="e">
        <f>種目情報!#REF!</f>
        <v>#REF!</v>
      </c>
      <c r="L15" s="139">
        <f>COUNTIF(②選手情報入力!$I$11:$P$100,K15)</f>
        <v>0</v>
      </c>
      <c r="M15" s="127" t="e">
        <f>種目情報!#REF!</f>
        <v>#REF!</v>
      </c>
      <c r="N15" s="139">
        <f>COUNTIF(②選手情報入力!$I$11:$P$100,M15)</f>
        <v>0</v>
      </c>
    </row>
    <row r="16" spans="1:14" ht="21" customHeight="1">
      <c r="A16" s="123"/>
      <c r="B16" s="164" t="s">
        <v>10116</v>
      </c>
      <c r="C16" s="385">
        <f t="shared" ref="C16:C19" si="2">IF(L17=0,0,L17)</f>
        <v>0</v>
      </c>
      <c r="D16" s="386"/>
      <c r="E16" s="138"/>
      <c r="F16" s="155" t="s">
        <v>10122</v>
      </c>
      <c r="G16" s="137">
        <f t="shared" ref="G16:G19" si="3">IF(N17=0,0,N17)</f>
        <v>0</v>
      </c>
      <c r="H16" s="136"/>
      <c r="K16" s="127" t="str">
        <f>種目情報!A7</f>
        <v>一非公男39歳以下2000m</v>
      </c>
      <c r="L16" s="139">
        <f>COUNTIF(②選手情報入力!$I$11:$P$100,K16)</f>
        <v>0</v>
      </c>
      <c r="M16" s="127" t="str">
        <f>種目情報!E7</f>
        <v>一非公女39歳以下2000m</v>
      </c>
      <c r="N16" s="139">
        <f>COUNTIF(②選手情報入力!$I$11:$P$100,M16)</f>
        <v>0</v>
      </c>
    </row>
    <row r="17" spans="1:14" ht="21" customHeight="1">
      <c r="A17" s="123"/>
      <c r="B17" s="164" t="s">
        <v>10117</v>
      </c>
      <c r="C17" s="385">
        <f t="shared" si="2"/>
        <v>0</v>
      </c>
      <c r="D17" s="386"/>
      <c r="E17" s="138"/>
      <c r="F17" s="156" t="s">
        <v>10123</v>
      </c>
      <c r="G17" s="137">
        <f t="shared" si="3"/>
        <v>0</v>
      </c>
      <c r="H17" s="136"/>
      <c r="K17" s="127" t="str">
        <f>種目情報!A8</f>
        <v>一非公男40歳代2000m</v>
      </c>
      <c r="L17" s="139">
        <f>COUNTIF(②選手情報入力!$I$11:$P$100,K17)</f>
        <v>0</v>
      </c>
      <c r="M17" s="127" t="str">
        <f>種目情報!E8</f>
        <v>一非公女40歳代2000m</v>
      </c>
      <c r="N17" s="139">
        <f>COUNTIF(②選手情報入力!$I$11:$P$100,M17)</f>
        <v>0</v>
      </c>
    </row>
    <row r="18" spans="1:14" ht="21" customHeight="1">
      <c r="A18" s="123"/>
      <c r="B18" s="164" t="s">
        <v>19705</v>
      </c>
      <c r="C18" s="385">
        <f t="shared" si="2"/>
        <v>0</v>
      </c>
      <c r="D18" s="386"/>
      <c r="E18" s="138"/>
      <c r="F18" s="155" t="s">
        <v>19706</v>
      </c>
      <c r="G18" s="137">
        <f t="shared" si="3"/>
        <v>0</v>
      </c>
      <c r="H18" s="136"/>
      <c r="K18" s="127" t="str">
        <f>種目情報!A9</f>
        <v>一非公男50歳代2000m</v>
      </c>
      <c r="L18" s="139">
        <f>COUNTIF(②選手情報入力!$I$11:$P$100,K18)</f>
        <v>0</v>
      </c>
      <c r="M18" s="127" t="str">
        <f>種目情報!E9</f>
        <v>一非公女50歳代2000m</v>
      </c>
      <c r="N18" s="139">
        <f>COUNTIF(②選手情報入力!$I$11:$P$100,M18)</f>
        <v>0</v>
      </c>
    </row>
    <row r="19" spans="1:14" ht="21" customHeight="1">
      <c r="A19" s="123"/>
      <c r="B19" s="164" t="s">
        <v>19696</v>
      </c>
      <c r="C19" s="385">
        <f t="shared" si="2"/>
        <v>0</v>
      </c>
      <c r="D19" s="386"/>
      <c r="E19" s="138"/>
      <c r="F19" s="156" t="s">
        <v>19695</v>
      </c>
      <c r="G19" s="137">
        <f t="shared" si="3"/>
        <v>0</v>
      </c>
      <c r="H19" s="136"/>
      <c r="K19" s="127" t="str">
        <f>種目情報!A10</f>
        <v>一非公男60歳代2000m</v>
      </c>
      <c r="L19" s="139">
        <f>COUNTIF(②選手情報入力!$I$11:$P$100,K19)</f>
        <v>0</v>
      </c>
      <c r="M19" s="127" t="str">
        <f>種目情報!E10</f>
        <v>一非公女60歳代2000m</v>
      </c>
      <c r="N19" s="139">
        <f>COUNTIF(②選手情報入力!$I$11:$P$100,M19)</f>
        <v>0</v>
      </c>
    </row>
    <row r="20" spans="1:14" ht="21" customHeight="1" thickBot="1">
      <c r="A20" s="123"/>
      <c r="B20" s="379" t="s">
        <v>156</v>
      </c>
      <c r="C20" s="380"/>
      <c r="D20" s="161"/>
      <c r="E20" s="138"/>
      <c r="F20" s="379" t="s">
        <v>19703</v>
      </c>
      <c r="G20" s="379"/>
      <c r="H20" s="123"/>
      <c r="K20" s="127" t="str">
        <f>種目情報!A11</f>
        <v>一非公男70歳以上2000m</v>
      </c>
      <c r="L20" s="139">
        <f>COUNTIF(②選手情報入力!$I$11:$P$100,K20)</f>
        <v>0</v>
      </c>
      <c r="M20" s="127" t="str">
        <f>種目情報!E11</f>
        <v>一非公女70歳以上2000m</v>
      </c>
      <c r="N20" s="139">
        <f>COUNTIF(②選手情報入力!$I$11:$P$100,M20)</f>
        <v>0</v>
      </c>
    </row>
    <row r="21" spans="1:14" ht="21" customHeight="1" thickBot="1">
      <c r="B21" s="140" t="s">
        <v>158</v>
      </c>
      <c r="C21" s="381">
        <f>②選手情報入力!F101</f>
        <v>0</v>
      </c>
      <c r="D21" s="382"/>
      <c r="E21" s="138"/>
      <c r="F21" s="182" t="s">
        <v>19702</v>
      </c>
      <c r="G21" s="159">
        <f>C23*1000</f>
        <v>0</v>
      </c>
      <c r="H21" s="169"/>
      <c r="K21" s="127">
        <f>種目情報!A31</f>
        <v>0</v>
      </c>
    </row>
    <row r="22" spans="1:14" ht="21" customHeight="1" thickTop="1" thickBot="1">
      <c r="A22" s="123"/>
      <c r="B22" s="141"/>
      <c r="C22" s="383"/>
      <c r="D22" s="384"/>
      <c r="E22" s="138"/>
      <c r="F22" s="157" t="s">
        <v>160</v>
      </c>
      <c r="G22" s="158">
        <f>SUM(G21:G21)</f>
        <v>0</v>
      </c>
      <c r="H22" s="123"/>
      <c r="K22" s="127">
        <f>種目情報!A32</f>
        <v>0</v>
      </c>
    </row>
    <row r="23" spans="1:14" ht="21" customHeight="1" thickTop="1" thickBot="1">
      <c r="A23" s="123"/>
      <c r="B23" s="290" t="s">
        <v>19704</v>
      </c>
      <c r="C23" s="174">
        <f>IF(①団体情報入力!D9="",0,①団体情報入力!D9)</f>
        <v>0</v>
      </c>
      <c r="D23" s="162" t="s">
        <v>161</v>
      </c>
      <c r="F23" s="157" t="s">
        <v>192</v>
      </c>
      <c r="G23" s="196" t="str">
        <f>IF(②選手情報入力!F105=0,"",②選手情報入力!F105)</f>
        <v/>
      </c>
      <c r="H23" s="123"/>
    </row>
    <row r="24" spans="1:14" ht="21" customHeight="1">
      <c r="A24" s="123"/>
      <c r="F24" s="175" t="s">
        <v>131</v>
      </c>
      <c r="H24" s="123"/>
    </row>
    <row r="25" spans="1:14" ht="18.75" customHeight="1">
      <c r="A25" s="123"/>
      <c r="B25" s="169"/>
      <c r="C25" s="169"/>
      <c r="D25" s="169"/>
      <c r="E25" s="169"/>
      <c r="F25" s="378">
        <f ca="1">TODAY()</f>
        <v>43286</v>
      </c>
      <c r="G25" s="378"/>
      <c r="H25" s="123"/>
    </row>
    <row r="26" spans="1:14" ht="18.75" customHeight="1">
      <c r="A26" s="144"/>
      <c r="B26" s="143"/>
      <c r="C26" s="98"/>
      <c r="D26" s="98"/>
      <c r="E26" s="142"/>
      <c r="F26" s="169"/>
      <c r="G26" s="169"/>
      <c r="H26" s="144"/>
    </row>
    <row r="27" spans="1:14" ht="18.75" customHeight="1">
      <c r="A27" s="123"/>
      <c r="C27" s="136"/>
      <c r="D27" s="136"/>
      <c r="E27" s="142"/>
      <c r="H27" s="123"/>
    </row>
    <row r="28" spans="1:14" ht="18.75" customHeight="1">
      <c r="A28" s="123"/>
      <c r="E28" s="142"/>
      <c r="H28" s="123"/>
    </row>
    <row r="29" spans="1:14" ht="14.25">
      <c r="A29" s="123"/>
      <c r="B29" s="142"/>
      <c r="C29" s="142"/>
      <c r="D29" s="142"/>
      <c r="E29" s="142"/>
      <c r="H29" s="123"/>
    </row>
    <row r="30" spans="1:14" ht="14.25">
      <c r="A30" s="123"/>
      <c r="B30" s="144"/>
      <c r="C30" s="144"/>
      <c r="D30" s="144"/>
      <c r="E30" s="144"/>
      <c r="H30" s="123"/>
    </row>
    <row r="31" spans="1:14" ht="14.25">
      <c r="A31" s="123"/>
      <c r="B31" s="142"/>
      <c r="C31" s="142"/>
      <c r="D31" s="142"/>
      <c r="E31" s="142"/>
      <c r="F31" s="144"/>
      <c r="G31" s="144"/>
      <c r="H31" s="123"/>
    </row>
    <row r="32" spans="1:14" ht="18.75">
      <c r="A32" s="123"/>
      <c r="B32" s="145"/>
      <c r="C32" s="145"/>
      <c r="D32" s="145"/>
      <c r="E32" s="145"/>
      <c r="H32" s="123"/>
    </row>
    <row r="33" spans="1:8" ht="18.75">
      <c r="A33" s="123"/>
      <c r="B33" s="145"/>
      <c r="C33" s="145"/>
      <c r="D33" s="145"/>
      <c r="E33" s="145"/>
      <c r="H33" s="123"/>
    </row>
    <row r="34" spans="1:8" ht="18.75">
      <c r="A34" s="123"/>
      <c r="B34" s="146"/>
      <c r="C34" s="142"/>
      <c r="D34" s="142"/>
      <c r="E34" s="142"/>
      <c r="F34" s="145"/>
      <c r="G34" s="145"/>
      <c r="H34" s="123"/>
    </row>
    <row r="35" spans="1:8" ht="14.25">
      <c r="A35" s="123"/>
      <c r="B35" s="146"/>
      <c r="C35" s="142"/>
      <c r="D35" s="142"/>
      <c r="E35" s="142"/>
      <c r="F35" s="147"/>
      <c r="G35" s="142"/>
      <c r="H35" s="123"/>
    </row>
    <row r="36" spans="1:8" ht="14.25">
      <c r="A36" s="123"/>
      <c r="B36" s="146"/>
      <c r="C36" s="142"/>
      <c r="D36" s="142"/>
      <c r="E36" s="142"/>
      <c r="F36" s="147"/>
      <c r="G36" s="142"/>
      <c r="H36" s="123"/>
    </row>
    <row r="37" spans="1:8" ht="14.25">
      <c r="A37" s="123"/>
      <c r="B37" s="146"/>
      <c r="C37" s="142"/>
      <c r="D37" s="142"/>
      <c r="E37" s="142"/>
      <c r="F37" s="147"/>
      <c r="G37" s="142"/>
      <c r="H37" s="123"/>
    </row>
    <row r="38" spans="1:8" ht="14.25">
      <c r="B38" s="146"/>
      <c r="C38" s="142"/>
      <c r="D38" s="142"/>
      <c r="E38" s="142"/>
      <c r="F38" s="147"/>
      <c r="G38" s="142"/>
    </row>
    <row r="39" spans="1:8" ht="14.25">
      <c r="B39" s="146"/>
      <c r="C39" s="142"/>
      <c r="D39" s="142"/>
      <c r="E39" s="142"/>
      <c r="F39" s="147"/>
      <c r="G39" s="142"/>
    </row>
    <row r="40" spans="1:8" ht="14.25">
      <c r="B40" s="146"/>
      <c r="C40" s="142"/>
      <c r="D40" s="142"/>
      <c r="E40" s="142"/>
      <c r="F40" s="147"/>
      <c r="G40" s="142"/>
    </row>
    <row r="41" spans="1:8" ht="14.25">
      <c r="B41" s="146"/>
      <c r="C41" s="142"/>
      <c r="D41" s="142"/>
      <c r="E41" s="142"/>
      <c r="F41" s="147"/>
      <c r="G41" s="142"/>
    </row>
    <row r="42" spans="1:8" ht="14.25">
      <c r="F42" s="147"/>
      <c r="G42" s="142"/>
    </row>
  </sheetData>
  <sheetProtection selectLockedCells="1"/>
  <mergeCells count="24">
    <mergeCell ref="A2:H2"/>
    <mergeCell ref="A4:H4"/>
    <mergeCell ref="B7:C7"/>
    <mergeCell ref="F7:G7"/>
    <mergeCell ref="A3:E3"/>
    <mergeCell ref="D6:G6"/>
    <mergeCell ref="C5:F5"/>
    <mergeCell ref="C18:D18"/>
    <mergeCell ref="C19:D19"/>
    <mergeCell ref="C8:D8"/>
    <mergeCell ref="C9:D9"/>
    <mergeCell ref="C10:D10"/>
    <mergeCell ref="C11:D11"/>
    <mergeCell ref="C12:D12"/>
    <mergeCell ref="C13:D13"/>
    <mergeCell ref="C14:D14"/>
    <mergeCell ref="C15:D15"/>
    <mergeCell ref="C16:D16"/>
    <mergeCell ref="C17:D17"/>
    <mergeCell ref="F25:G25"/>
    <mergeCell ref="B20:C20"/>
    <mergeCell ref="F20:G20"/>
    <mergeCell ref="C21:D21"/>
    <mergeCell ref="C22:D22"/>
  </mergeCells>
  <phoneticPr fontId="2"/>
  <dataValidations count="1">
    <dataValidation imeMode="off" allowBlank="1" showInputMessage="1" showErrorMessage="1" sqref="G1"/>
  </dataValidations>
  <printOptions horizontalCentered="1" verticalCentered="1"/>
  <pageMargins left="0.39370078740157483" right="0.39370078740157483" top="0.59055118110236227" bottom="0.59055118110236227" header="0.31496062992125984" footer="0.31496062992125984"/>
  <pageSetup paperSize="9" scale="98" orientation="portrait" horizontalDpi="4294967293" verticalDpi="0" r:id="rId1"/>
  <drawing r:id="rId2"/>
  <legacyDrawing r:id="rId3"/>
  <controls>
    <mc:AlternateContent xmlns:mc="http://schemas.openxmlformats.org/markup-compatibility/2006">
      <mc:Choice Requires="x14">
        <control shapeId="10241" r:id="rId4" name="btn印刷">
          <controlPr defaultSize="0" autoLine="0" r:id="rId5">
            <anchor moveWithCells="1">
              <from>
                <xdr:col>5</xdr:col>
                <xdr:colOff>85725</xdr:colOff>
                <xdr:row>2</xdr:row>
                <xdr:rowOff>19050</xdr:rowOff>
              </from>
              <to>
                <xdr:col>5</xdr:col>
                <xdr:colOff>1857375</xdr:colOff>
                <xdr:row>2</xdr:row>
                <xdr:rowOff>371475</xdr:rowOff>
              </to>
            </anchor>
          </controlPr>
        </control>
      </mc:Choice>
      <mc:Fallback>
        <control shapeId="10241" r:id="rId4" name="btn印刷"/>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M97"/>
  <sheetViews>
    <sheetView workbookViewId="0">
      <selection activeCell="A2" sqref="A2:C25"/>
    </sheetView>
  </sheetViews>
  <sheetFormatPr defaultColWidth="9" defaultRowHeight="13.5"/>
  <cols>
    <col min="1" max="1" width="3.625" style="12" bestFit="1" customWidth="1"/>
    <col min="2" max="2" width="6.875" style="1" customWidth="1"/>
    <col min="3" max="3" width="15" style="1" customWidth="1"/>
    <col min="4" max="4" width="7.25" style="1" customWidth="1"/>
    <col min="5" max="5" width="0.625" style="1" hidden="1" customWidth="1"/>
    <col min="6" max="6" width="11.625" style="216" customWidth="1"/>
    <col min="7" max="7" width="8.625" style="224" customWidth="1"/>
    <col min="8" max="8" width="11.625" style="216" customWidth="1"/>
    <col min="9" max="9" width="8.625" style="224" customWidth="1"/>
    <col min="10" max="10" width="11.625" style="216" customWidth="1"/>
    <col min="11" max="11" width="8.625" style="224" hidden="1" customWidth="1"/>
    <col min="12" max="13" width="4.125" style="12" hidden="1" customWidth="1"/>
    <col min="14" max="16384" width="9" style="12"/>
  </cols>
  <sheetData>
    <row r="1" spans="1:13" ht="18" thickBot="1">
      <c r="A1" s="8" t="s">
        <v>236</v>
      </c>
    </row>
    <row r="2" spans="1:13" ht="22.9" customHeight="1" thickBot="1">
      <c r="C2" s="215" t="s">
        <v>129</v>
      </c>
      <c r="D2" s="404" t="str">
        <f>注意事項!C3&amp;注意事項!F3</f>
        <v>2018年　名古屋市民スポーツ祭陸上競技大会</v>
      </c>
      <c r="E2" s="404"/>
      <c r="F2" s="404"/>
      <c r="G2" s="404"/>
      <c r="H2" s="405"/>
      <c r="K2" s="227" t="str">
        <f>IF(①団体情報入力!D3="","",①団体情報入力!D3)</f>
        <v/>
      </c>
    </row>
    <row r="3" spans="1:13" ht="4.9000000000000004" customHeight="1" thickBot="1">
      <c r="D3" s="13"/>
      <c r="E3" s="214"/>
      <c r="F3" s="214"/>
      <c r="G3" s="214"/>
      <c r="H3" s="214"/>
      <c r="I3" s="225"/>
      <c r="J3" s="223"/>
      <c r="K3" s="223"/>
    </row>
    <row r="4" spans="1:13" ht="14.25" thickBot="1">
      <c r="B4" s="412" t="s">
        <v>165</v>
      </c>
      <c r="C4" s="413"/>
      <c r="D4" s="414">
        <f>①団体情報入力!D7</f>
        <v>0</v>
      </c>
      <c r="E4" s="415"/>
      <c r="F4" s="416"/>
      <c r="G4" s="414">
        <f>①団体情報入力!D8</f>
        <v>0</v>
      </c>
      <c r="H4" s="415"/>
      <c r="I4" s="416"/>
      <c r="J4" s="217"/>
      <c r="K4" s="228"/>
    </row>
    <row r="5" spans="1:13" s="80" customFormat="1" ht="16.5" customHeight="1" thickBot="1">
      <c r="B5" s="406" t="s">
        <v>123</v>
      </c>
      <c r="C5" s="87" t="s">
        <v>124</v>
      </c>
      <c r="D5" s="408">
        <f>②選手情報入力!F103</f>
        <v>0</v>
      </c>
      <c r="E5" s="409"/>
      <c r="F5" s="286" t="s">
        <v>19690</v>
      </c>
      <c r="G5" s="417" t="str">
        <f>IF(①団体情報入力!D5="","",①団体情報入力!D5)</f>
        <v/>
      </c>
      <c r="H5" s="417"/>
      <c r="I5" s="418"/>
      <c r="J5" s="258"/>
      <c r="K5" s="256"/>
    </row>
    <row r="6" spans="1:13" s="80" customFormat="1" ht="16.5" customHeight="1" thickBot="1">
      <c r="B6" s="407"/>
      <c r="C6" s="266" t="s">
        <v>125</v>
      </c>
      <c r="D6" s="410">
        <f>②選手情報入力!F104</f>
        <v>0</v>
      </c>
      <c r="E6" s="411"/>
      <c r="F6" s="217"/>
      <c r="G6" s="285"/>
      <c r="H6" s="259"/>
      <c r="I6" s="259" t="str">
        <f>IF(③リレー情報確認!R8="","",③リレー情報確認!R8)</f>
        <v/>
      </c>
      <c r="J6" s="259"/>
      <c r="K6" s="257"/>
    </row>
    <row r="7" spans="1:13" s="80" customFormat="1" ht="16.5" customHeight="1">
      <c r="A7" s="267"/>
      <c r="B7" s="268" t="s">
        <v>118</v>
      </c>
      <c r="C7" s="268" t="s">
        <v>119</v>
      </c>
      <c r="D7" s="268" t="s">
        <v>120</v>
      </c>
      <c r="E7" s="268" t="s">
        <v>121</v>
      </c>
      <c r="F7" s="269" t="s">
        <v>40</v>
      </c>
      <c r="G7" s="226" t="s">
        <v>41</v>
      </c>
      <c r="H7" s="260"/>
      <c r="I7" s="238"/>
      <c r="J7" s="238"/>
      <c r="K7" s="238"/>
      <c r="L7" s="81" t="s">
        <v>19681</v>
      </c>
      <c r="M7" s="81" t="s">
        <v>122</v>
      </c>
    </row>
    <row r="8" spans="1:13" s="80" customFormat="1" ht="18" customHeight="1">
      <c r="A8" s="270">
        <v>1</v>
      </c>
      <c r="B8" s="93" t="str">
        <f>IF(②選手情報入力!B11="","",②選手情報入力!B11)</f>
        <v/>
      </c>
      <c r="C8" s="93" t="str">
        <f>IF(②選手情報入力!C11="","",②選手情報入力!C11)</f>
        <v/>
      </c>
      <c r="D8" s="82" t="str">
        <f>IF(②選手情報入力!F11="","",②選手情報入力!F11)</f>
        <v/>
      </c>
      <c r="E8" s="82" t="str">
        <f>IF(②選手情報入力!G11="","",②選手情報入力!G11)</f>
        <v/>
      </c>
      <c r="F8" s="218" t="str">
        <f>IF(②選手情報入力!I11="","",IF(②選手情報入力!H11="",②選手情報入力!I11,②選手情報入力!H11&amp;②選手情報入力!I11))</f>
        <v/>
      </c>
      <c r="G8" s="271" t="str">
        <f>IF(②選手情報入力!J11="","",②選手情報入力!J11)</f>
        <v/>
      </c>
      <c r="H8" s="261" t="str">
        <f>IF(②選手情報入力!L11="","",IF(②選手情報入力!K11="",②選手情報入力!L11,②選手情報入力!K11&amp;②選手情報入力!L11))</f>
        <v/>
      </c>
      <c r="I8" s="240" t="str">
        <f>IF(②選手情報入力!M11="","",②選手情報入力!M11)</f>
        <v/>
      </c>
      <c r="J8" s="239" t="str">
        <f>IF(②選手情報入力!O11="","",IF(②選手情報入力!N11="",②選手情報入力!O11,②選手情報入力!N11&amp;②選手情報入力!O11))</f>
        <v/>
      </c>
      <c r="K8" s="240" t="str">
        <f>IF(②選手情報入力!P11="","",②選手情報入力!P11)</f>
        <v/>
      </c>
      <c r="L8" s="82" t="str">
        <f>IF(②選手情報入力!Q11="","",②選手情報入力!Q11)</f>
        <v>○</v>
      </c>
      <c r="M8" s="82" t="str">
        <f>IF(②選手情報入力!T11="","",②選手情報入力!T11)</f>
        <v/>
      </c>
    </row>
    <row r="9" spans="1:13" s="80" customFormat="1" ht="18" customHeight="1">
      <c r="A9" s="272">
        <v>2</v>
      </c>
      <c r="B9" s="94" t="str">
        <f>IF(②選手情報入力!B12="","",②選手情報入力!B12)</f>
        <v/>
      </c>
      <c r="C9" s="94" t="str">
        <f>IF(②選手情報入力!C12="","",②選手情報入力!C12)</f>
        <v/>
      </c>
      <c r="D9" s="83" t="str">
        <f>IF(②選手情報入力!F12="","",②選手情報入力!F12)</f>
        <v/>
      </c>
      <c r="E9" s="83" t="str">
        <f>IF(②選手情報入力!G12="","",②選手情報入力!G12)</f>
        <v/>
      </c>
      <c r="F9" s="219" t="str">
        <f>IF(②選手情報入力!I12="","",IF(②選手情報入力!H12="",②選手情報入力!I12,②選手情報入力!H12&amp;②選手情報入力!I12))</f>
        <v/>
      </c>
      <c r="G9" s="273" t="str">
        <f>IF(②選手情報入力!J12="","",②選手情報入力!J12)</f>
        <v/>
      </c>
      <c r="H9" s="262" t="str">
        <f>IF(②選手情報入力!L12="","",IF(②選手情報入力!K12="",②選手情報入力!L12,②選手情報入力!K12&amp;②選手情報入力!L12))</f>
        <v/>
      </c>
      <c r="I9" s="242" t="str">
        <f>IF(②選手情報入力!M12="","",②選手情報入力!M12)</f>
        <v/>
      </c>
      <c r="J9" s="241" t="str">
        <f>IF(②選手情報入力!O12="","",IF(②選手情報入力!N12="",②選手情報入力!O12,②選手情報入力!N12&amp;②選手情報入力!O12))</f>
        <v/>
      </c>
      <c r="K9" s="242" t="str">
        <f>IF(②選手情報入力!P12="","",②選手情報入力!P12)</f>
        <v/>
      </c>
      <c r="L9" s="83" t="str">
        <f>IF(②選手情報入力!Q12="","",②選手情報入力!Q12)</f>
        <v/>
      </c>
      <c r="M9" s="83" t="str">
        <f>IF(②選手情報入力!T12="","",②選手情報入力!T12)</f>
        <v/>
      </c>
    </row>
    <row r="10" spans="1:13" s="80" customFormat="1" ht="18" customHeight="1">
      <c r="A10" s="272">
        <v>3</v>
      </c>
      <c r="B10" s="94" t="str">
        <f>IF(②選手情報入力!B13="","",②選手情報入力!B13)</f>
        <v/>
      </c>
      <c r="C10" s="94" t="str">
        <f>IF(②選手情報入力!C13="","",②選手情報入力!C13)</f>
        <v/>
      </c>
      <c r="D10" s="83" t="str">
        <f>IF(②選手情報入力!F13="","",②選手情報入力!F13)</f>
        <v/>
      </c>
      <c r="E10" s="83" t="str">
        <f>IF(②選手情報入力!G13="","",②選手情報入力!G13)</f>
        <v/>
      </c>
      <c r="F10" s="219" t="str">
        <f>IF(②選手情報入力!I13="","",IF(②選手情報入力!H13="",②選手情報入力!I13,②選手情報入力!H13&amp;②選手情報入力!I13))</f>
        <v/>
      </c>
      <c r="G10" s="273" t="str">
        <f>IF(②選手情報入力!J13="","",②選手情報入力!J13)</f>
        <v/>
      </c>
      <c r="H10" s="262" t="str">
        <f>IF(②選手情報入力!L13="","",IF(②選手情報入力!K13="",②選手情報入力!L13,②選手情報入力!K13&amp;②選手情報入力!L13))</f>
        <v/>
      </c>
      <c r="I10" s="242" t="str">
        <f>IF(②選手情報入力!M13="","",②選手情報入力!M13)</f>
        <v/>
      </c>
      <c r="J10" s="241" t="str">
        <f>IF(②選手情報入力!O13="","",IF(②選手情報入力!N13="",②選手情報入力!O13,②選手情報入力!N13&amp;②選手情報入力!O13))</f>
        <v/>
      </c>
      <c r="K10" s="242" t="str">
        <f>IF(②選手情報入力!P13="","",②選手情報入力!P13)</f>
        <v/>
      </c>
      <c r="L10" s="83" t="str">
        <f>IF(②選手情報入力!Q13="","",②選手情報入力!Q13)</f>
        <v/>
      </c>
      <c r="M10" s="83" t="str">
        <f>IF(②選手情報入力!T13="","",②選手情報入力!T13)</f>
        <v/>
      </c>
    </row>
    <row r="11" spans="1:13" s="80" customFormat="1" ht="18" customHeight="1">
      <c r="A11" s="272">
        <v>4</v>
      </c>
      <c r="B11" s="94" t="str">
        <f>IF(②選手情報入力!B14="","",②選手情報入力!B14)</f>
        <v/>
      </c>
      <c r="C11" s="94" t="str">
        <f>IF(②選手情報入力!C14="","",②選手情報入力!C14)</f>
        <v/>
      </c>
      <c r="D11" s="83" t="str">
        <f>IF(②選手情報入力!F14="","",②選手情報入力!F14)</f>
        <v/>
      </c>
      <c r="E11" s="83" t="str">
        <f>IF(②選手情報入力!G14="","",②選手情報入力!G14)</f>
        <v/>
      </c>
      <c r="F11" s="219" t="str">
        <f>IF(②選手情報入力!I14="","",IF(②選手情報入力!H14="",②選手情報入力!I14,②選手情報入力!H14&amp;②選手情報入力!I14))</f>
        <v/>
      </c>
      <c r="G11" s="273" t="str">
        <f>IF(②選手情報入力!J14="","",②選手情報入力!J14)</f>
        <v/>
      </c>
      <c r="H11" s="262" t="str">
        <f>IF(②選手情報入力!L14="","",IF(②選手情報入力!K14="",②選手情報入力!L14,②選手情報入力!K14&amp;②選手情報入力!L14))</f>
        <v/>
      </c>
      <c r="I11" s="242" t="str">
        <f>IF(②選手情報入力!M14="","",②選手情報入力!M14)</f>
        <v/>
      </c>
      <c r="J11" s="241" t="str">
        <f>IF(②選手情報入力!O14="","",IF(②選手情報入力!N14="",②選手情報入力!O14,②選手情報入力!N14&amp;②選手情報入力!O14))</f>
        <v/>
      </c>
      <c r="K11" s="242" t="str">
        <f>IF(②選手情報入力!P14="","",②選手情報入力!P14)</f>
        <v/>
      </c>
      <c r="L11" s="83" t="str">
        <f>IF(②選手情報入力!Q14="","",②選手情報入力!Q14)</f>
        <v/>
      </c>
      <c r="M11" s="83" t="str">
        <f>IF(②選手情報入力!T14="","",②選手情報入力!T14)</f>
        <v/>
      </c>
    </row>
    <row r="12" spans="1:13" s="80" customFormat="1" ht="18" customHeight="1">
      <c r="A12" s="274">
        <v>5</v>
      </c>
      <c r="B12" s="95" t="str">
        <f>IF(②選手情報入力!B15="","",②選手情報入力!B15)</f>
        <v/>
      </c>
      <c r="C12" s="95" t="str">
        <f>IF(②選手情報入力!C15="","",②選手情報入力!C15)</f>
        <v/>
      </c>
      <c r="D12" s="85" t="str">
        <f>IF(②選手情報入力!F15="","",②選手情報入力!F15)</f>
        <v/>
      </c>
      <c r="E12" s="85" t="str">
        <f>IF(②選手情報入力!G15="","",②選手情報入力!G15)</f>
        <v/>
      </c>
      <c r="F12" s="220" t="str">
        <f>IF(②選手情報入力!I15="","",IF(②選手情報入力!H15="",②選手情報入力!I15,②選手情報入力!H15&amp;②選手情報入力!I15))</f>
        <v/>
      </c>
      <c r="G12" s="275" t="str">
        <f>IF(②選手情報入力!J15="","",②選手情報入力!J15)</f>
        <v/>
      </c>
      <c r="H12" s="263" t="str">
        <f>IF(②選手情報入力!L15="","",IF(②選手情報入力!K15="",②選手情報入力!L15,②選手情報入力!K15&amp;②選手情報入力!L15))</f>
        <v/>
      </c>
      <c r="I12" s="244" t="str">
        <f>IF(②選手情報入力!M15="","",②選手情報入力!M15)</f>
        <v/>
      </c>
      <c r="J12" s="243" t="str">
        <f>IF(②選手情報入力!O15="","",IF(②選手情報入力!N15="",②選手情報入力!O15,②選手情報入力!N15&amp;②選手情報入力!O15))</f>
        <v/>
      </c>
      <c r="K12" s="244" t="str">
        <f>IF(②選手情報入力!P15="","",②選手情報入力!P15)</f>
        <v/>
      </c>
      <c r="L12" s="85" t="str">
        <f>IF(②選手情報入力!Q15="","",②選手情報入力!Q15)</f>
        <v/>
      </c>
      <c r="M12" s="85" t="str">
        <f>IF(②選手情報入力!T15="","",②選手情報入力!T15)</f>
        <v/>
      </c>
    </row>
    <row r="13" spans="1:13" s="80" customFormat="1" ht="18" customHeight="1">
      <c r="A13" s="270">
        <v>6</v>
      </c>
      <c r="B13" s="93" t="str">
        <f>IF(②選手情報入力!B16="","",②選手情報入力!B16)</f>
        <v/>
      </c>
      <c r="C13" s="93" t="str">
        <f>IF(②選手情報入力!C16="","",②選手情報入力!C16)</f>
        <v/>
      </c>
      <c r="D13" s="82" t="str">
        <f>IF(②選手情報入力!F16="","",②選手情報入力!F16)</f>
        <v/>
      </c>
      <c r="E13" s="82" t="str">
        <f>IF(②選手情報入力!G16="","",②選手情報入力!G16)</f>
        <v/>
      </c>
      <c r="F13" s="218" t="str">
        <f>IF(②選手情報入力!I16="","",IF(②選手情報入力!H16="",②選手情報入力!I16,②選手情報入力!H16&amp;②選手情報入力!I16))</f>
        <v/>
      </c>
      <c r="G13" s="271" t="str">
        <f>IF(②選手情報入力!J16="","",②選手情報入力!J16)</f>
        <v/>
      </c>
      <c r="H13" s="261" t="str">
        <f>IF(②選手情報入力!L16="","",IF(②選手情報入力!K16="",②選手情報入力!L16,②選手情報入力!K16&amp;②選手情報入力!L16))</f>
        <v/>
      </c>
      <c r="I13" s="240" t="str">
        <f>IF(②選手情報入力!M16="","",②選手情報入力!M16)</f>
        <v/>
      </c>
      <c r="J13" s="239" t="str">
        <f>IF(②選手情報入力!O16="","",IF(②選手情報入力!N16="",②選手情報入力!O16,②選手情報入力!N16&amp;②選手情報入力!O16))</f>
        <v/>
      </c>
      <c r="K13" s="240" t="str">
        <f>IF(②選手情報入力!P16="","",②選手情報入力!P16)</f>
        <v/>
      </c>
      <c r="L13" s="82" t="str">
        <f>IF(②選手情報入力!Q16="","",②選手情報入力!Q16)</f>
        <v/>
      </c>
      <c r="M13" s="82" t="str">
        <f>IF(②選手情報入力!T16="","",②選手情報入力!T16)</f>
        <v/>
      </c>
    </row>
    <row r="14" spans="1:13" s="80" customFormat="1" ht="18" customHeight="1">
      <c r="A14" s="272">
        <v>7</v>
      </c>
      <c r="B14" s="94" t="str">
        <f>IF(②選手情報入力!B17="","",②選手情報入力!B17)</f>
        <v/>
      </c>
      <c r="C14" s="94" t="str">
        <f>IF(②選手情報入力!C17="","",②選手情報入力!C17)</f>
        <v/>
      </c>
      <c r="D14" s="83" t="str">
        <f>IF(②選手情報入力!F17="","",②選手情報入力!F17)</f>
        <v/>
      </c>
      <c r="E14" s="83" t="str">
        <f>IF(②選手情報入力!G17="","",②選手情報入力!G17)</f>
        <v/>
      </c>
      <c r="F14" s="219" t="str">
        <f>IF(②選手情報入力!I17="","",IF(②選手情報入力!H17="",②選手情報入力!I17,②選手情報入力!H17&amp;②選手情報入力!I17))</f>
        <v/>
      </c>
      <c r="G14" s="273" t="str">
        <f>IF(②選手情報入力!J17="","",②選手情報入力!J17)</f>
        <v/>
      </c>
      <c r="H14" s="262" t="str">
        <f>IF(②選手情報入力!L17="","",IF(②選手情報入力!K17="",②選手情報入力!L17,②選手情報入力!K17&amp;②選手情報入力!L17))</f>
        <v/>
      </c>
      <c r="I14" s="242" t="str">
        <f>IF(②選手情報入力!M17="","",②選手情報入力!M17)</f>
        <v/>
      </c>
      <c r="J14" s="241" t="str">
        <f>IF(②選手情報入力!O17="","",IF(②選手情報入力!N17="",②選手情報入力!O17,②選手情報入力!N17&amp;②選手情報入力!O17))</f>
        <v/>
      </c>
      <c r="K14" s="242" t="str">
        <f>IF(②選手情報入力!P17="","",②選手情報入力!P17)</f>
        <v/>
      </c>
      <c r="L14" s="83" t="str">
        <f>IF(②選手情報入力!Q17="","",②選手情報入力!Q17)</f>
        <v/>
      </c>
      <c r="M14" s="83" t="str">
        <f>IF(②選手情報入力!T17="","",②選手情報入力!T17)</f>
        <v/>
      </c>
    </row>
    <row r="15" spans="1:13" s="80" customFormat="1" ht="18" customHeight="1">
      <c r="A15" s="272">
        <v>8</v>
      </c>
      <c r="B15" s="94" t="str">
        <f>IF(②選手情報入力!B18="","",②選手情報入力!B18)</f>
        <v/>
      </c>
      <c r="C15" s="94" t="str">
        <f>IF(②選手情報入力!C18="","",②選手情報入力!C18)</f>
        <v/>
      </c>
      <c r="D15" s="83" t="str">
        <f>IF(②選手情報入力!F18="","",②選手情報入力!F18)</f>
        <v/>
      </c>
      <c r="E15" s="83" t="str">
        <f>IF(②選手情報入力!G18="","",②選手情報入力!G18)</f>
        <v/>
      </c>
      <c r="F15" s="219" t="str">
        <f>IF(②選手情報入力!I18="","",IF(②選手情報入力!H18="",②選手情報入力!I18,②選手情報入力!H18&amp;②選手情報入力!I18))</f>
        <v/>
      </c>
      <c r="G15" s="273" t="str">
        <f>IF(②選手情報入力!J18="","",②選手情報入力!J18)</f>
        <v/>
      </c>
      <c r="H15" s="262" t="str">
        <f>IF(②選手情報入力!L18="","",IF(②選手情報入力!K18="",②選手情報入力!L18,②選手情報入力!K18&amp;②選手情報入力!L18))</f>
        <v/>
      </c>
      <c r="I15" s="242" t="str">
        <f>IF(②選手情報入力!M18="","",②選手情報入力!M18)</f>
        <v/>
      </c>
      <c r="J15" s="241" t="str">
        <f>IF(②選手情報入力!O18="","",IF(②選手情報入力!N18="",②選手情報入力!O18,②選手情報入力!N18&amp;②選手情報入力!O18))</f>
        <v/>
      </c>
      <c r="K15" s="242" t="str">
        <f>IF(②選手情報入力!P18="","",②選手情報入力!P18)</f>
        <v/>
      </c>
      <c r="L15" s="83" t="str">
        <f>IF(②選手情報入力!Q18="","",②選手情報入力!Q18)</f>
        <v/>
      </c>
      <c r="M15" s="83" t="str">
        <f>IF(②選手情報入力!T18="","",②選手情報入力!T18)</f>
        <v/>
      </c>
    </row>
    <row r="16" spans="1:13" s="80" customFormat="1" ht="18" customHeight="1">
      <c r="A16" s="272">
        <v>9</v>
      </c>
      <c r="B16" s="94" t="str">
        <f>IF(②選手情報入力!B19="","",②選手情報入力!B19)</f>
        <v/>
      </c>
      <c r="C16" s="94" t="str">
        <f>IF(②選手情報入力!C19="","",②選手情報入力!C19)</f>
        <v/>
      </c>
      <c r="D16" s="83" t="str">
        <f>IF(②選手情報入力!F19="","",②選手情報入力!F19)</f>
        <v/>
      </c>
      <c r="E16" s="83" t="str">
        <f>IF(②選手情報入力!G19="","",②選手情報入力!G19)</f>
        <v/>
      </c>
      <c r="F16" s="219" t="str">
        <f>IF(②選手情報入力!I19="","",IF(②選手情報入力!H19="",②選手情報入力!I19,②選手情報入力!H19&amp;②選手情報入力!I19))</f>
        <v/>
      </c>
      <c r="G16" s="273" t="str">
        <f>IF(②選手情報入力!J19="","",②選手情報入力!J19)</f>
        <v/>
      </c>
      <c r="H16" s="262" t="str">
        <f>IF(②選手情報入力!L19="","",IF(②選手情報入力!K19="",②選手情報入力!L19,②選手情報入力!K19&amp;②選手情報入力!L19))</f>
        <v/>
      </c>
      <c r="I16" s="242" t="str">
        <f>IF(②選手情報入力!M19="","",②選手情報入力!M19)</f>
        <v/>
      </c>
      <c r="J16" s="241" t="str">
        <f>IF(②選手情報入力!O19="","",IF(②選手情報入力!N19="",②選手情報入力!O19,②選手情報入力!N19&amp;②選手情報入力!O19))</f>
        <v/>
      </c>
      <c r="K16" s="242" t="str">
        <f>IF(②選手情報入力!P19="","",②選手情報入力!P19)</f>
        <v/>
      </c>
      <c r="L16" s="83" t="str">
        <f>IF(②選手情報入力!Q19="","",②選手情報入力!Q19)</f>
        <v/>
      </c>
      <c r="M16" s="83" t="str">
        <f>IF(②選手情報入力!T19="","",②選手情報入力!T19)</f>
        <v/>
      </c>
    </row>
    <row r="17" spans="1:13" s="80" customFormat="1" ht="18" customHeight="1">
      <c r="A17" s="276">
        <v>10</v>
      </c>
      <c r="B17" s="96" t="str">
        <f>IF(②選手情報入力!B20="","",②選手情報入力!B20)</f>
        <v/>
      </c>
      <c r="C17" s="96" t="str">
        <f>IF(②選手情報入力!C20="","",②選手情報入力!C20)</f>
        <v/>
      </c>
      <c r="D17" s="84" t="str">
        <f>IF(②選手情報入力!F20="","",②選手情報入力!F20)</f>
        <v/>
      </c>
      <c r="E17" s="84" t="str">
        <f>IF(②選手情報入力!G20="","",②選手情報入力!G20)</f>
        <v/>
      </c>
      <c r="F17" s="221" t="str">
        <f>IF(②選手情報入力!I20="","",IF(②選手情報入力!H20="",②選手情報入力!I20,②選手情報入力!H20&amp;②選手情報入力!I20))</f>
        <v/>
      </c>
      <c r="G17" s="277" t="str">
        <f>IF(②選手情報入力!J20="","",②選手情報入力!J20)</f>
        <v/>
      </c>
      <c r="H17" s="264" t="str">
        <f>IF(②選手情報入力!L20="","",IF(②選手情報入力!K20="",②選手情報入力!L20,②選手情報入力!K20&amp;②選手情報入力!L20))</f>
        <v/>
      </c>
      <c r="I17" s="246" t="str">
        <f>IF(②選手情報入力!M20="","",②選手情報入力!M20)</f>
        <v/>
      </c>
      <c r="J17" s="245" t="str">
        <f>IF(②選手情報入力!O20="","",IF(②選手情報入力!N20="",②選手情報入力!O20,②選手情報入力!N20&amp;②選手情報入力!O20))</f>
        <v/>
      </c>
      <c r="K17" s="246" t="str">
        <f>IF(②選手情報入力!P20="","",②選手情報入力!P20)</f>
        <v/>
      </c>
      <c r="L17" s="84" t="str">
        <f>IF(②選手情報入力!Q20="","",②選手情報入力!Q20)</f>
        <v/>
      </c>
      <c r="M17" s="84" t="str">
        <f>IF(②選手情報入力!T20="","",②選手情報入力!T20)</f>
        <v/>
      </c>
    </row>
    <row r="18" spans="1:13" s="80" customFormat="1" ht="18" customHeight="1">
      <c r="A18" s="278">
        <v>11</v>
      </c>
      <c r="B18" s="97" t="str">
        <f>IF(②選手情報入力!B21="","",②選手情報入力!B21)</f>
        <v/>
      </c>
      <c r="C18" s="97" t="str">
        <f>IF(②選手情報入力!C21="","",②選手情報入力!C21)</f>
        <v/>
      </c>
      <c r="D18" s="86" t="str">
        <f>IF(②選手情報入力!F21="","",②選手情報入力!F21)</f>
        <v/>
      </c>
      <c r="E18" s="86" t="str">
        <f>IF(②選手情報入力!G21="","",②選手情報入力!G21)</f>
        <v/>
      </c>
      <c r="F18" s="222" t="str">
        <f>IF(②選手情報入力!I21="","",IF(②選手情報入力!H21="",②選手情報入力!I21,②選手情報入力!H21&amp;②選手情報入力!I21))</f>
        <v/>
      </c>
      <c r="G18" s="279" t="str">
        <f>IF(②選手情報入力!J21="","",②選手情報入力!J21)</f>
        <v/>
      </c>
      <c r="H18" s="265" t="str">
        <f>IF(②選手情報入力!L21="","",IF(②選手情報入力!K21="",②選手情報入力!L21,②選手情報入力!K21&amp;②選手情報入力!L21))</f>
        <v/>
      </c>
      <c r="I18" s="248" t="str">
        <f>IF(②選手情報入力!M21="","",②選手情報入力!M21)</f>
        <v/>
      </c>
      <c r="J18" s="247" t="str">
        <f>IF(②選手情報入力!O21="","",IF(②選手情報入力!N21="",②選手情報入力!O21,②選手情報入力!N21&amp;②選手情報入力!O21))</f>
        <v/>
      </c>
      <c r="K18" s="248" t="str">
        <f>IF(②選手情報入力!P21="","",②選手情報入力!P21)</f>
        <v/>
      </c>
      <c r="L18" s="86" t="str">
        <f>IF(②選手情報入力!Q21="","",②選手情報入力!Q21)</f>
        <v/>
      </c>
      <c r="M18" s="86" t="str">
        <f>IF(②選手情報入力!T21="","",②選手情報入力!T21)</f>
        <v/>
      </c>
    </row>
    <row r="19" spans="1:13" s="80" customFormat="1" ht="18" customHeight="1">
      <c r="A19" s="272">
        <v>12</v>
      </c>
      <c r="B19" s="94" t="str">
        <f>IF(②選手情報入力!B22="","",②選手情報入力!B22)</f>
        <v/>
      </c>
      <c r="C19" s="94" t="str">
        <f>IF(②選手情報入力!C22="","",②選手情報入力!C22)</f>
        <v/>
      </c>
      <c r="D19" s="83" t="str">
        <f>IF(②選手情報入力!F22="","",②選手情報入力!F22)</f>
        <v/>
      </c>
      <c r="E19" s="83" t="str">
        <f>IF(②選手情報入力!G22="","",②選手情報入力!G22)</f>
        <v/>
      </c>
      <c r="F19" s="219" t="str">
        <f>IF(②選手情報入力!I22="","",IF(②選手情報入力!H22="",②選手情報入力!I22,②選手情報入力!H22&amp;②選手情報入力!I22))</f>
        <v/>
      </c>
      <c r="G19" s="273" t="str">
        <f>IF(②選手情報入力!J22="","",②選手情報入力!J22)</f>
        <v/>
      </c>
      <c r="H19" s="262" t="str">
        <f>IF(②選手情報入力!L22="","",IF(②選手情報入力!K22="",②選手情報入力!L22,②選手情報入力!K22&amp;②選手情報入力!L22))</f>
        <v/>
      </c>
      <c r="I19" s="242" t="str">
        <f>IF(②選手情報入力!M22="","",②選手情報入力!M22)</f>
        <v/>
      </c>
      <c r="J19" s="241" t="str">
        <f>IF(②選手情報入力!O22="","",IF(②選手情報入力!N22="",②選手情報入力!O22,②選手情報入力!N22&amp;②選手情報入力!O22))</f>
        <v/>
      </c>
      <c r="K19" s="242" t="str">
        <f>IF(②選手情報入力!P22="","",②選手情報入力!P22)</f>
        <v/>
      </c>
      <c r="L19" s="83" t="str">
        <f>IF(②選手情報入力!Q22="","",②選手情報入力!Q22)</f>
        <v/>
      </c>
      <c r="M19" s="83" t="str">
        <f>IF(②選手情報入力!T22="","",②選手情報入力!T22)</f>
        <v/>
      </c>
    </row>
    <row r="20" spans="1:13" s="80" customFormat="1" ht="18" customHeight="1">
      <c r="A20" s="272">
        <v>13</v>
      </c>
      <c r="B20" s="94" t="str">
        <f>IF(②選手情報入力!B23="","",②選手情報入力!B23)</f>
        <v/>
      </c>
      <c r="C20" s="94" t="str">
        <f>IF(②選手情報入力!C23="","",②選手情報入力!C23)</f>
        <v/>
      </c>
      <c r="D20" s="83" t="str">
        <f>IF(②選手情報入力!F23="","",②選手情報入力!F23)</f>
        <v/>
      </c>
      <c r="E20" s="83" t="str">
        <f>IF(②選手情報入力!G23="","",②選手情報入力!G23)</f>
        <v/>
      </c>
      <c r="F20" s="219" t="str">
        <f>IF(②選手情報入力!I23="","",IF(②選手情報入力!H23="",②選手情報入力!I23,②選手情報入力!H23&amp;②選手情報入力!I23))</f>
        <v/>
      </c>
      <c r="G20" s="273" t="str">
        <f>IF(②選手情報入力!J23="","",②選手情報入力!J23)</f>
        <v/>
      </c>
      <c r="H20" s="262" t="str">
        <f>IF(②選手情報入力!L23="","",IF(②選手情報入力!K23="",②選手情報入力!L23,②選手情報入力!K23&amp;②選手情報入力!L23))</f>
        <v/>
      </c>
      <c r="I20" s="242" t="str">
        <f>IF(②選手情報入力!M23="","",②選手情報入力!M23)</f>
        <v/>
      </c>
      <c r="J20" s="241" t="str">
        <f>IF(②選手情報入力!O23="","",IF(②選手情報入力!N23="",②選手情報入力!O23,②選手情報入力!N23&amp;②選手情報入力!O23))</f>
        <v/>
      </c>
      <c r="K20" s="242" t="str">
        <f>IF(②選手情報入力!P23="","",②選手情報入力!P23)</f>
        <v/>
      </c>
      <c r="L20" s="83" t="str">
        <f>IF(②選手情報入力!Q23="","",②選手情報入力!Q23)</f>
        <v/>
      </c>
      <c r="M20" s="83" t="str">
        <f>IF(②選手情報入力!T23="","",②選手情報入力!T23)</f>
        <v/>
      </c>
    </row>
    <row r="21" spans="1:13" s="80" customFormat="1" ht="18" customHeight="1">
      <c r="A21" s="272">
        <v>14</v>
      </c>
      <c r="B21" s="94" t="str">
        <f>IF(②選手情報入力!B24="","",②選手情報入力!B24)</f>
        <v/>
      </c>
      <c r="C21" s="94" t="str">
        <f>IF(②選手情報入力!C24="","",②選手情報入力!C24)</f>
        <v/>
      </c>
      <c r="D21" s="83" t="str">
        <f>IF(②選手情報入力!F24="","",②選手情報入力!F24)</f>
        <v/>
      </c>
      <c r="E21" s="83" t="str">
        <f>IF(②選手情報入力!G24="","",②選手情報入力!G24)</f>
        <v/>
      </c>
      <c r="F21" s="219" t="str">
        <f>IF(②選手情報入力!I24="","",IF(②選手情報入力!H24="",②選手情報入力!I24,②選手情報入力!H24&amp;②選手情報入力!I24))</f>
        <v/>
      </c>
      <c r="G21" s="273" t="str">
        <f>IF(②選手情報入力!J24="","",②選手情報入力!J24)</f>
        <v/>
      </c>
      <c r="H21" s="262" t="str">
        <f>IF(②選手情報入力!L24="","",IF(②選手情報入力!K24="",②選手情報入力!L24,②選手情報入力!K24&amp;②選手情報入力!L24))</f>
        <v/>
      </c>
      <c r="I21" s="242" t="str">
        <f>IF(②選手情報入力!M24="","",②選手情報入力!M24)</f>
        <v/>
      </c>
      <c r="J21" s="241" t="str">
        <f>IF(②選手情報入力!O24="","",IF(②選手情報入力!N24="",②選手情報入力!O24,②選手情報入力!N24&amp;②選手情報入力!O24))</f>
        <v/>
      </c>
      <c r="K21" s="242" t="str">
        <f>IF(②選手情報入力!P24="","",②選手情報入力!P24)</f>
        <v/>
      </c>
      <c r="L21" s="83" t="str">
        <f>IF(②選手情報入力!Q24="","",②選手情報入力!Q24)</f>
        <v/>
      </c>
      <c r="M21" s="83" t="str">
        <f>IF(②選手情報入力!T24="","",②選手情報入力!T24)</f>
        <v/>
      </c>
    </row>
    <row r="22" spans="1:13" s="80" customFormat="1" ht="18" customHeight="1">
      <c r="A22" s="274">
        <v>15</v>
      </c>
      <c r="B22" s="95" t="str">
        <f>IF(②選手情報入力!B25="","",②選手情報入力!B25)</f>
        <v/>
      </c>
      <c r="C22" s="95" t="str">
        <f>IF(②選手情報入力!C25="","",②選手情報入力!C25)</f>
        <v/>
      </c>
      <c r="D22" s="85" t="str">
        <f>IF(②選手情報入力!F25="","",②選手情報入力!F25)</f>
        <v/>
      </c>
      <c r="E22" s="85" t="str">
        <f>IF(②選手情報入力!G25="","",②選手情報入力!G25)</f>
        <v/>
      </c>
      <c r="F22" s="220" t="str">
        <f>IF(②選手情報入力!I25="","",IF(②選手情報入力!H25="",②選手情報入力!I25,②選手情報入力!H25&amp;②選手情報入力!I25))</f>
        <v/>
      </c>
      <c r="G22" s="275" t="str">
        <f>IF(②選手情報入力!J25="","",②選手情報入力!J25)</f>
        <v/>
      </c>
      <c r="H22" s="263" t="str">
        <f>IF(②選手情報入力!L25="","",IF(②選手情報入力!K25="",②選手情報入力!L25,②選手情報入力!K25&amp;②選手情報入力!L25))</f>
        <v/>
      </c>
      <c r="I22" s="244" t="str">
        <f>IF(②選手情報入力!M25="","",②選手情報入力!M25)</f>
        <v/>
      </c>
      <c r="J22" s="243" t="str">
        <f>IF(②選手情報入力!O25="","",IF(②選手情報入力!N25="",②選手情報入力!O25,②選手情報入力!N25&amp;②選手情報入力!O25))</f>
        <v/>
      </c>
      <c r="K22" s="244" t="str">
        <f>IF(②選手情報入力!P25="","",②選手情報入力!P25)</f>
        <v/>
      </c>
      <c r="L22" s="85" t="str">
        <f>IF(②選手情報入力!Q25="","",②選手情報入力!Q25)</f>
        <v/>
      </c>
      <c r="M22" s="85" t="str">
        <f>IF(②選手情報入力!T25="","",②選手情報入力!T25)</f>
        <v/>
      </c>
    </row>
    <row r="23" spans="1:13" s="80" customFormat="1" ht="18" customHeight="1">
      <c r="A23" s="270">
        <v>16</v>
      </c>
      <c r="B23" s="93" t="str">
        <f>IF(②選手情報入力!B26="","",②選手情報入力!B26)</f>
        <v/>
      </c>
      <c r="C23" s="93" t="str">
        <f>IF(②選手情報入力!C26="","",②選手情報入力!C26)</f>
        <v/>
      </c>
      <c r="D23" s="82" t="str">
        <f>IF(②選手情報入力!F26="","",②選手情報入力!F26)</f>
        <v/>
      </c>
      <c r="E23" s="82" t="str">
        <f>IF(②選手情報入力!G26="","",②選手情報入力!G26)</f>
        <v/>
      </c>
      <c r="F23" s="218" t="str">
        <f>IF(②選手情報入力!I26="","",IF(②選手情報入力!H26="",②選手情報入力!I26,②選手情報入力!H26&amp;②選手情報入力!I26))</f>
        <v/>
      </c>
      <c r="G23" s="271" t="str">
        <f>IF(②選手情報入力!J26="","",②選手情報入力!J26)</f>
        <v/>
      </c>
      <c r="H23" s="261" t="str">
        <f>IF(②選手情報入力!L26="","",IF(②選手情報入力!K26="",②選手情報入力!L26,②選手情報入力!K26&amp;②選手情報入力!L26))</f>
        <v/>
      </c>
      <c r="I23" s="240" t="str">
        <f>IF(②選手情報入力!M26="","",②選手情報入力!M26)</f>
        <v/>
      </c>
      <c r="J23" s="239" t="str">
        <f>IF(②選手情報入力!O26="","",IF(②選手情報入力!N26="",②選手情報入力!O26,②選手情報入力!N26&amp;②選手情報入力!O26))</f>
        <v/>
      </c>
      <c r="K23" s="240" t="str">
        <f>IF(②選手情報入力!P26="","",②選手情報入力!P26)</f>
        <v/>
      </c>
      <c r="L23" s="82" t="str">
        <f>IF(②選手情報入力!Q26="","",②選手情報入力!Q26)</f>
        <v/>
      </c>
      <c r="M23" s="82" t="str">
        <f>IF(②選手情報入力!T26="","",②選手情報入力!T26)</f>
        <v/>
      </c>
    </row>
    <row r="24" spans="1:13" s="80" customFormat="1" ht="18" customHeight="1">
      <c r="A24" s="272">
        <v>17</v>
      </c>
      <c r="B24" s="94" t="str">
        <f>IF(②選手情報入力!B27="","",②選手情報入力!B27)</f>
        <v/>
      </c>
      <c r="C24" s="94" t="str">
        <f>IF(②選手情報入力!C27="","",②選手情報入力!C27)</f>
        <v/>
      </c>
      <c r="D24" s="83" t="str">
        <f>IF(②選手情報入力!F27="","",②選手情報入力!F27)</f>
        <v/>
      </c>
      <c r="E24" s="83" t="str">
        <f>IF(②選手情報入力!G27="","",②選手情報入力!G27)</f>
        <v/>
      </c>
      <c r="F24" s="219" t="str">
        <f>IF(②選手情報入力!I27="","",IF(②選手情報入力!H27="",②選手情報入力!I27,②選手情報入力!H27&amp;②選手情報入力!I27))</f>
        <v/>
      </c>
      <c r="G24" s="273" t="str">
        <f>IF(②選手情報入力!J27="","",②選手情報入力!J27)</f>
        <v/>
      </c>
      <c r="H24" s="262" t="str">
        <f>IF(②選手情報入力!L27="","",IF(②選手情報入力!K27="",②選手情報入力!L27,②選手情報入力!K27&amp;②選手情報入力!L27))</f>
        <v/>
      </c>
      <c r="I24" s="242" t="str">
        <f>IF(②選手情報入力!M27="","",②選手情報入力!M27)</f>
        <v/>
      </c>
      <c r="J24" s="241" t="str">
        <f>IF(②選手情報入力!O27="","",IF(②選手情報入力!N27="",②選手情報入力!O27,②選手情報入力!N27&amp;②選手情報入力!O27))</f>
        <v/>
      </c>
      <c r="K24" s="242" t="str">
        <f>IF(②選手情報入力!P27="","",②選手情報入力!P27)</f>
        <v/>
      </c>
      <c r="L24" s="83" t="str">
        <f>IF(②選手情報入力!Q27="","",②選手情報入力!Q27)</f>
        <v/>
      </c>
      <c r="M24" s="83" t="str">
        <f>IF(②選手情報入力!T27="","",②選手情報入力!T27)</f>
        <v/>
      </c>
    </row>
    <row r="25" spans="1:13" s="80" customFormat="1" ht="18" customHeight="1">
      <c r="A25" s="272">
        <v>18</v>
      </c>
      <c r="B25" s="94" t="str">
        <f>IF(②選手情報入力!B28="","",②選手情報入力!B28)</f>
        <v/>
      </c>
      <c r="C25" s="94" t="str">
        <f>IF(②選手情報入力!C28="","",②選手情報入力!C28)</f>
        <v/>
      </c>
      <c r="D25" s="83" t="str">
        <f>IF(②選手情報入力!F28="","",②選手情報入力!F28)</f>
        <v/>
      </c>
      <c r="E25" s="83" t="str">
        <f>IF(②選手情報入力!G28="","",②選手情報入力!G28)</f>
        <v/>
      </c>
      <c r="F25" s="219" t="str">
        <f>IF(②選手情報入力!I28="","",IF(②選手情報入力!H28="",②選手情報入力!I28,②選手情報入力!H28&amp;②選手情報入力!I28))</f>
        <v/>
      </c>
      <c r="G25" s="273" t="str">
        <f>IF(②選手情報入力!J28="","",②選手情報入力!J28)</f>
        <v/>
      </c>
      <c r="H25" s="262" t="str">
        <f>IF(②選手情報入力!L28="","",IF(②選手情報入力!K28="",②選手情報入力!L28,②選手情報入力!K28&amp;②選手情報入力!L28))</f>
        <v/>
      </c>
      <c r="I25" s="242" t="str">
        <f>IF(②選手情報入力!M28="","",②選手情報入力!M28)</f>
        <v/>
      </c>
      <c r="J25" s="241" t="str">
        <f>IF(②選手情報入力!O28="","",IF(②選手情報入力!N28="",②選手情報入力!O28,②選手情報入力!N28&amp;②選手情報入力!O28))</f>
        <v/>
      </c>
      <c r="K25" s="242" t="str">
        <f>IF(②選手情報入力!P28="","",②選手情報入力!P28)</f>
        <v/>
      </c>
      <c r="L25" s="83" t="str">
        <f>IF(②選手情報入力!Q28="","",②選手情報入力!Q28)</f>
        <v/>
      </c>
      <c r="M25" s="83" t="str">
        <f>IF(②選手情報入力!T28="","",②選手情報入力!T28)</f>
        <v/>
      </c>
    </row>
    <row r="26" spans="1:13" s="80" customFormat="1" ht="18" customHeight="1">
      <c r="A26" s="272">
        <v>19</v>
      </c>
      <c r="B26" s="94" t="str">
        <f>IF(②選手情報入力!B29="","",②選手情報入力!B29)</f>
        <v/>
      </c>
      <c r="C26" s="94" t="str">
        <f>IF(②選手情報入力!C29="","",②選手情報入力!C29)</f>
        <v/>
      </c>
      <c r="D26" s="83" t="str">
        <f>IF(②選手情報入力!F29="","",②選手情報入力!F29)</f>
        <v/>
      </c>
      <c r="E26" s="83" t="str">
        <f>IF(②選手情報入力!G29="","",②選手情報入力!G29)</f>
        <v/>
      </c>
      <c r="F26" s="219" t="str">
        <f>IF(②選手情報入力!I29="","",IF(②選手情報入力!H29="",②選手情報入力!I29,②選手情報入力!H29&amp;②選手情報入力!I29))</f>
        <v/>
      </c>
      <c r="G26" s="273" t="str">
        <f>IF(②選手情報入力!J29="","",②選手情報入力!J29)</f>
        <v/>
      </c>
      <c r="H26" s="262" t="str">
        <f>IF(②選手情報入力!L29="","",IF(②選手情報入力!K29="",②選手情報入力!L29,②選手情報入力!K29&amp;②選手情報入力!L29))</f>
        <v/>
      </c>
      <c r="I26" s="242" t="str">
        <f>IF(②選手情報入力!M29="","",②選手情報入力!M29)</f>
        <v/>
      </c>
      <c r="J26" s="241" t="str">
        <f>IF(②選手情報入力!O29="","",IF(②選手情報入力!N29="",②選手情報入力!O29,②選手情報入力!N29&amp;②選手情報入力!O29))</f>
        <v/>
      </c>
      <c r="K26" s="242" t="str">
        <f>IF(②選手情報入力!P29="","",②選手情報入力!P29)</f>
        <v/>
      </c>
      <c r="L26" s="83" t="str">
        <f>IF(②選手情報入力!Q29="","",②選手情報入力!Q29)</f>
        <v/>
      </c>
      <c r="M26" s="83" t="str">
        <f>IF(②選手情報入力!T29="","",②選手情報入力!T29)</f>
        <v/>
      </c>
    </row>
    <row r="27" spans="1:13" s="80" customFormat="1" ht="18" customHeight="1">
      <c r="A27" s="276">
        <v>20</v>
      </c>
      <c r="B27" s="96" t="str">
        <f>IF(②選手情報入力!B30="","",②選手情報入力!B30)</f>
        <v/>
      </c>
      <c r="C27" s="96" t="str">
        <f>IF(②選手情報入力!C30="","",②選手情報入力!C30)</f>
        <v/>
      </c>
      <c r="D27" s="84" t="str">
        <f>IF(②選手情報入力!F30="","",②選手情報入力!F30)</f>
        <v/>
      </c>
      <c r="E27" s="84" t="str">
        <f>IF(②選手情報入力!G30="","",②選手情報入力!G30)</f>
        <v/>
      </c>
      <c r="F27" s="221" t="str">
        <f>IF(②選手情報入力!I30="","",IF(②選手情報入力!H30="",②選手情報入力!I30,②選手情報入力!H30&amp;②選手情報入力!I30))</f>
        <v/>
      </c>
      <c r="G27" s="277" t="str">
        <f>IF(②選手情報入力!J30="","",②選手情報入力!J30)</f>
        <v/>
      </c>
      <c r="H27" s="264" t="str">
        <f>IF(②選手情報入力!L30="","",IF(②選手情報入力!K30="",②選手情報入力!L30,②選手情報入力!K30&amp;②選手情報入力!L30))</f>
        <v/>
      </c>
      <c r="I27" s="246" t="str">
        <f>IF(②選手情報入力!M30="","",②選手情報入力!M30)</f>
        <v/>
      </c>
      <c r="J27" s="245" t="str">
        <f>IF(②選手情報入力!O30="","",IF(②選手情報入力!N30="",②選手情報入力!O30,②選手情報入力!N30&amp;②選手情報入力!O30))</f>
        <v/>
      </c>
      <c r="K27" s="246" t="str">
        <f>IF(②選手情報入力!P30="","",②選手情報入力!P30)</f>
        <v/>
      </c>
      <c r="L27" s="84" t="str">
        <f>IF(②選手情報入力!Q30="","",②選手情報入力!Q30)</f>
        <v/>
      </c>
      <c r="M27" s="84" t="str">
        <f>IF(②選手情報入力!T30="","",②選手情報入力!T30)</f>
        <v/>
      </c>
    </row>
    <row r="28" spans="1:13" s="80" customFormat="1" ht="18" customHeight="1">
      <c r="A28" s="278">
        <v>21</v>
      </c>
      <c r="B28" s="97" t="str">
        <f>IF(②選手情報入力!B31="","",②選手情報入力!B31)</f>
        <v/>
      </c>
      <c r="C28" s="97" t="str">
        <f>IF(②選手情報入力!C31="","",②選手情報入力!C31)</f>
        <v/>
      </c>
      <c r="D28" s="86" t="str">
        <f>IF(②選手情報入力!F31="","",②選手情報入力!F31)</f>
        <v/>
      </c>
      <c r="E28" s="86" t="str">
        <f>IF(②選手情報入力!G31="","",②選手情報入力!G31)</f>
        <v/>
      </c>
      <c r="F28" s="222" t="str">
        <f>IF(②選手情報入力!I31="","",IF(②選手情報入力!H31="",②選手情報入力!I31,②選手情報入力!H31&amp;②選手情報入力!I31))</f>
        <v/>
      </c>
      <c r="G28" s="279" t="str">
        <f>IF(②選手情報入力!J31="","",②選手情報入力!J31)</f>
        <v/>
      </c>
      <c r="H28" s="265" t="str">
        <f>IF(②選手情報入力!L31="","",IF(②選手情報入力!K31="",②選手情報入力!L31,②選手情報入力!K31&amp;②選手情報入力!L31))</f>
        <v/>
      </c>
      <c r="I28" s="248" t="str">
        <f>IF(②選手情報入力!M31="","",②選手情報入力!M31)</f>
        <v/>
      </c>
      <c r="J28" s="247" t="str">
        <f>IF(②選手情報入力!O31="","",IF(②選手情報入力!N31="",②選手情報入力!O31,②選手情報入力!N31&amp;②選手情報入力!O31))</f>
        <v/>
      </c>
      <c r="K28" s="248" t="str">
        <f>IF(②選手情報入力!P31="","",②選手情報入力!P31)</f>
        <v/>
      </c>
      <c r="L28" s="86" t="str">
        <f>IF(②選手情報入力!Q31="","",②選手情報入力!Q31)</f>
        <v/>
      </c>
      <c r="M28" s="86" t="str">
        <f>IF(②選手情報入力!T31="","",②選手情報入力!T31)</f>
        <v/>
      </c>
    </row>
    <row r="29" spans="1:13" s="80" customFormat="1" ht="18" customHeight="1">
      <c r="A29" s="272">
        <v>22</v>
      </c>
      <c r="B29" s="94" t="str">
        <f>IF(②選手情報入力!B32="","",②選手情報入力!B32)</f>
        <v/>
      </c>
      <c r="C29" s="94" t="str">
        <f>IF(②選手情報入力!C32="","",②選手情報入力!C32)</f>
        <v/>
      </c>
      <c r="D29" s="83" t="str">
        <f>IF(②選手情報入力!F32="","",②選手情報入力!F32)</f>
        <v/>
      </c>
      <c r="E29" s="83" t="str">
        <f>IF(②選手情報入力!G32="","",②選手情報入力!G32)</f>
        <v/>
      </c>
      <c r="F29" s="219" t="str">
        <f>IF(②選手情報入力!I32="","",IF(②選手情報入力!H32="",②選手情報入力!I32,②選手情報入力!H32&amp;②選手情報入力!I32))</f>
        <v/>
      </c>
      <c r="G29" s="273" t="str">
        <f>IF(②選手情報入力!J32="","",②選手情報入力!J32)</f>
        <v/>
      </c>
      <c r="H29" s="262" t="str">
        <f>IF(②選手情報入力!L32="","",IF(②選手情報入力!K32="",②選手情報入力!L32,②選手情報入力!K32&amp;②選手情報入力!L32))</f>
        <v/>
      </c>
      <c r="I29" s="242" t="str">
        <f>IF(②選手情報入力!M32="","",②選手情報入力!M32)</f>
        <v/>
      </c>
      <c r="J29" s="241" t="str">
        <f>IF(②選手情報入力!O32="","",IF(②選手情報入力!N32="",②選手情報入力!O32,②選手情報入力!N32&amp;②選手情報入力!O32))</f>
        <v/>
      </c>
      <c r="K29" s="242" t="str">
        <f>IF(②選手情報入力!P32="","",②選手情報入力!P32)</f>
        <v/>
      </c>
      <c r="L29" s="83" t="str">
        <f>IF(②選手情報入力!Q32="","",②選手情報入力!Q32)</f>
        <v/>
      </c>
      <c r="M29" s="83" t="str">
        <f>IF(②選手情報入力!T32="","",②選手情報入力!T32)</f>
        <v/>
      </c>
    </row>
    <row r="30" spans="1:13" s="80" customFormat="1" ht="18" customHeight="1">
      <c r="A30" s="272">
        <v>23</v>
      </c>
      <c r="B30" s="94" t="str">
        <f>IF(②選手情報入力!B33="","",②選手情報入力!B33)</f>
        <v/>
      </c>
      <c r="C30" s="94" t="str">
        <f>IF(②選手情報入力!C33="","",②選手情報入力!C33)</f>
        <v/>
      </c>
      <c r="D30" s="83" t="str">
        <f>IF(②選手情報入力!F33="","",②選手情報入力!F33)</f>
        <v/>
      </c>
      <c r="E30" s="83" t="str">
        <f>IF(②選手情報入力!G33="","",②選手情報入力!G33)</f>
        <v/>
      </c>
      <c r="F30" s="219" t="str">
        <f>IF(②選手情報入力!I33="","",IF(②選手情報入力!H33="",②選手情報入力!I33,②選手情報入力!H33&amp;②選手情報入力!I33))</f>
        <v/>
      </c>
      <c r="G30" s="273" t="str">
        <f>IF(②選手情報入力!J33="","",②選手情報入力!J33)</f>
        <v/>
      </c>
      <c r="H30" s="262" t="str">
        <f>IF(②選手情報入力!L33="","",IF(②選手情報入力!K33="",②選手情報入力!L33,②選手情報入力!K33&amp;②選手情報入力!L33))</f>
        <v/>
      </c>
      <c r="I30" s="242" t="str">
        <f>IF(②選手情報入力!M33="","",②選手情報入力!M33)</f>
        <v/>
      </c>
      <c r="J30" s="241" t="str">
        <f>IF(②選手情報入力!O33="","",IF(②選手情報入力!N33="",②選手情報入力!O33,②選手情報入力!N33&amp;②選手情報入力!O33))</f>
        <v/>
      </c>
      <c r="K30" s="242" t="str">
        <f>IF(②選手情報入力!P33="","",②選手情報入力!P33)</f>
        <v/>
      </c>
      <c r="L30" s="83" t="str">
        <f>IF(②選手情報入力!Q33="","",②選手情報入力!Q33)</f>
        <v/>
      </c>
      <c r="M30" s="83" t="str">
        <f>IF(②選手情報入力!T33="","",②選手情報入力!T33)</f>
        <v/>
      </c>
    </row>
    <row r="31" spans="1:13" s="80" customFormat="1" ht="18" customHeight="1">
      <c r="A31" s="272">
        <v>24</v>
      </c>
      <c r="B31" s="94" t="str">
        <f>IF(②選手情報入力!B34="","",②選手情報入力!B34)</f>
        <v/>
      </c>
      <c r="C31" s="94" t="str">
        <f>IF(②選手情報入力!C34="","",②選手情報入力!C34)</f>
        <v/>
      </c>
      <c r="D31" s="83" t="str">
        <f>IF(②選手情報入力!F34="","",②選手情報入力!F34)</f>
        <v/>
      </c>
      <c r="E31" s="83" t="str">
        <f>IF(②選手情報入力!G34="","",②選手情報入力!G34)</f>
        <v/>
      </c>
      <c r="F31" s="219" t="str">
        <f>IF(②選手情報入力!I34="","",IF(②選手情報入力!H34="",②選手情報入力!I34,②選手情報入力!H34&amp;②選手情報入力!I34))</f>
        <v/>
      </c>
      <c r="G31" s="273" t="str">
        <f>IF(②選手情報入力!J34="","",②選手情報入力!J34)</f>
        <v/>
      </c>
      <c r="H31" s="262" t="str">
        <f>IF(②選手情報入力!L34="","",IF(②選手情報入力!K34="",②選手情報入力!L34,②選手情報入力!K34&amp;②選手情報入力!L34))</f>
        <v/>
      </c>
      <c r="I31" s="242" t="str">
        <f>IF(②選手情報入力!M34="","",②選手情報入力!M34)</f>
        <v/>
      </c>
      <c r="J31" s="241" t="str">
        <f>IF(②選手情報入力!O34="","",IF(②選手情報入力!N34="",②選手情報入力!O34,②選手情報入力!N34&amp;②選手情報入力!O34))</f>
        <v/>
      </c>
      <c r="K31" s="242" t="str">
        <f>IF(②選手情報入力!P34="","",②選手情報入力!P34)</f>
        <v/>
      </c>
      <c r="L31" s="83" t="str">
        <f>IF(②選手情報入力!Q34="","",②選手情報入力!Q34)</f>
        <v/>
      </c>
      <c r="M31" s="83" t="str">
        <f>IF(②選手情報入力!T34="","",②選手情報入力!T34)</f>
        <v/>
      </c>
    </row>
    <row r="32" spans="1:13" s="80" customFormat="1" ht="18" customHeight="1">
      <c r="A32" s="274">
        <v>25</v>
      </c>
      <c r="B32" s="95" t="str">
        <f>IF(②選手情報入力!B35="","",②選手情報入力!B35)</f>
        <v/>
      </c>
      <c r="C32" s="95" t="str">
        <f>IF(②選手情報入力!C35="","",②選手情報入力!C35)</f>
        <v/>
      </c>
      <c r="D32" s="85" t="str">
        <f>IF(②選手情報入力!F35="","",②選手情報入力!F35)</f>
        <v/>
      </c>
      <c r="E32" s="85" t="str">
        <f>IF(②選手情報入力!G35="","",②選手情報入力!G35)</f>
        <v/>
      </c>
      <c r="F32" s="220" t="str">
        <f>IF(②選手情報入力!I35="","",IF(②選手情報入力!H35="",②選手情報入力!I35,②選手情報入力!H35&amp;②選手情報入力!I35))</f>
        <v/>
      </c>
      <c r="G32" s="275" t="str">
        <f>IF(②選手情報入力!J35="","",②選手情報入力!J35)</f>
        <v/>
      </c>
      <c r="H32" s="263" t="str">
        <f>IF(②選手情報入力!L35="","",IF(②選手情報入力!K35="",②選手情報入力!L35,②選手情報入力!K35&amp;②選手情報入力!L35))</f>
        <v/>
      </c>
      <c r="I32" s="244" t="str">
        <f>IF(②選手情報入力!M35="","",②選手情報入力!M35)</f>
        <v/>
      </c>
      <c r="J32" s="243" t="str">
        <f>IF(②選手情報入力!O35="","",IF(②選手情報入力!N35="",②選手情報入力!O35,②選手情報入力!N35&amp;②選手情報入力!O35))</f>
        <v/>
      </c>
      <c r="K32" s="244" t="str">
        <f>IF(②選手情報入力!P35="","",②選手情報入力!P35)</f>
        <v/>
      </c>
      <c r="L32" s="85" t="str">
        <f>IF(②選手情報入力!Q35="","",②選手情報入力!Q35)</f>
        <v/>
      </c>
      <c r="M32" s="85" t="str">
        <f>IF(②選手情報入力!T35="","",②選手情報入力!T35)</f>
        <v/>
      </c>
    </row>
    <row r="33" spans="1:13" s="80" customFormat="1" ht="18" customHeight="1">
      <c r="A33" s="270">
        <v>26</v>
      </c>
      <c r="B33" s="93" t="str">
        <f>IF(②選手情報入力!B36="","",②選手情報入力!B36)</f>
        <v/>
      </c>
      <c r="C33" s="93" t="str">
        <f>IF(②選手情報入力!C36="","",②選手情報入力!C36)</f>
        <v/>
      </c>
      <c r="D33" s="82" t="str">
        <f>IF(②選手情報入力!F36="","",②選手情報入力!F36)</f>
        <v/>
      </c>
      <c r="E33" s="82" t="str">
        <f>IF(②選手情報入力!G36="","",②選手情報入力!G36)</f>
        <v/>
      </c>
      <c r="F33" s="218" t="str">
        <f>IF(②選手情報入力!I36="","",IF(②選手情報入力!H36="",②選手情報入力!I36,②選手情報入力!H36&amp;②選手情報入力!I36))</f>
        <v/>
      </c>
      <c r="G33" s="271" t="str">
        <f>IF(②選手情報入力!J36="","",②選手情報入力!J36)</f>
        <v/>
      </c>
      <c r="H33" s="261" t="str">
        <f>IF(②選手情報入力!L36="","",IF(②選手情報入力!K36="",②選手情報入力!L36,②選手情報入力!K36&amp;②選手情報入力!L36))</f>
        <v/>
      </c>
      <c r="I33" s="240" t="str">
        <f>IF(②選手情報入力!M36="","",②選手情報入力!M36)</f>
        <v/>
      </c>
      <c r="J33" s="239" t="str">
        <f>IF(②選手情報入力!O36="","",IF(②選手情報入力!N36="",②選手情報入力!O36,②選手情報入力!N36&amp;②選手情報入力!O36))</f>
        <v/>
      </c>
      <c r="K33" s="240" t="str">
        <f>IF(②選手情報入力!P36="","",②選手情報入力!P36)</f>
        <v/>
      </c>
      <c r="L33" s="82" t="str">
        <f>IF(②選手情報入力!Q36="","",②選手情報入力!Q36)</f>
        <v/>
      </c>
      <c r="M33" s="82" t="str">
        <f>IF(②選手情報入力!T36="","",②選手情報入力!T36)</f>
        <v/>
      </c>
    </row>
    <row r="34" spans="1:13" s="80" customFormat="1" ht="18" customHeight="1">
      <c r="A34" s="272">
        <v>27</v>
      </c>
      <c r="B34" s="94" t="str">
        <f>IF(②選手情報入力!B37="","",②選手情報入力!B37)</f>
        <v/>
      </c>
      <c r="C34" s="94" t="str">
        <f>IF(②選手情報入力!C37="","",②選手情報入力!C37)</f>
        <v/>
      </c>
      <c r="D34" s="83" t="str">
        <f>IF(②選手情報入力!F37="","",②選手情報入力!F37)</f>
        <v/>
      </c>
      <c r="E34" s="83" t="str">
        <f>IF(②選手情報入力!G37="","",②選手情報入力!G37)</f>
        <v/>
      </c>
      <c r="F34" s="219" t="str">
        <f>IF(②選手情報入力!I37="","",IF(②選手情報入力!H37="",②選手情報入力!I37,②選手情報入力!H37&amp;②選手情報入力!I37))</f>
        <v/>
      </c>
      <c r="G34" s="273" t="str">
        <f>IF(②選手情報入力!J37="","",②選手情報入力!J37)</f>
        <v/>
      </c>
      <c r="H34" s="262" t="str">
        <f>IF(②選手情報入力!L37="","",IF(②選手情報入力!K37="",②選手情報入力!L37,②選手情報入力!K37&amp;②選手情報入力!L37))</f>
        <v/>
      </c>
      <c r="I34" s="242" t="str">
        <f>IF(②選手情報入力!M37="","",②選手情報入力!M37)</f>
        <v/>
      </c>
      <c r="J34" s="241" t="str">
        <f>IF(②選手情報入力!O37="","",IF(②選手情報入力!N37="",②選手情報入力!O37,②選手情報入力!N37&amp;②選手情報入力!O37))</f>
        <v/>
      </c>
      <c r="K34" s="242" t="str">
        <f>IF(②選手情報入力!P37="","",②選手情報入力!P37)</f>
        <v/>
      </c>
      <c r="L34" s="83" t="str">
        <f>IF(②選手情報入力!Q37="","",②選手情報入力!Q37)</f>
        <v/>
      </c>
      <c r="M34" s="83" t="str">
        <f>IF(②選手情報入力!T37="","",②選手情報入力!T37)</f>
        <v/>
      </c>
    </row>
    <row r="35" spans="1:13" s="80" customFormat="1" ht="18" customHeight="1">
      <c r="A35" s="272">
        <v>28</v>
      </c>
      <c r="B35" s="94" t="str">
        <f>IF(②選手情報入力!B38="","",②選手情報入力!B38)</f>
        <v/>
      </c>
      <c r="C35" s="94" t="str">
        <f>IF(②選手情報入力!C38="","",②選手情報入力!C38)</f>
        <v/>
      </c>
      <c r="D35" s="83" t="str">
        <f>IF(②選手情報入力!F38="","",②選手情報入力!F38)</f>
        <v/>
      </c>
      <c r="E35" s="83" t="str">
        <f>IF(②選手情報入力!G38="","",②選手情報入力!G38)</f>
        <v/>
      </c>
      <c r="F35" s="219" t="str">
        <f>IF(②選手情報入力!I38="","",IF(②選手情報入力!H38="",②選手情報入力!I38,②選手情報入力!H38&amp;②選手情報入力!I38))</f>
        <v/>
      </c>
      <c r="G35" s="273" t="str">
        <f>IF(②選手情報入力!J38="","",②選手情報入力!J38)</f>
        <v/>
      </c>
      <c r="H35" s="262" t="str">
        <f>IF(②選手情報入力!L38="","",IF(②選手情報入力!K38="",②選手情報入力!L38,②選手情報入力!K38&amp;②選手情報入力!L38))</f>
        <v/>
      </c>
      <c r="I35" s="242" t="str">
        <f>IF(②選手情報入力!M38="","",②選手情報入力!M38)</f>
        <v/>
      </c>
      <c r="J35" s="241" t="str">
        <f>IF(②選手情報入力!O38="","",IF(②選手情報入力!N38="",②選手情報入力!O38,②選手情報入力!N38&amp;②選手情報入力!O38))</f>
        <v/>
      </c>
      <c r="K35" s="242" t="str">
        <f>IF(②選手情報入力!P38="","",②選手情報入力!P38)</f>
        <v/>
      </c>
      <c r="L35" s="83" t="str">
        <f>IF(②選手情報入力!Q38="","",②選手情報入力!Q38)</f>
        <v/>
      </c>
      <c r="M35" s="83" t="str">
        <f>IF(②選手情報入力!T38="","",②選手情報入力!T38)</f>
        <v/>
      </c>
    </row>
    <row r="36" spans="1:13" s="80" customFormat="1" ht="18" customHeight="1">
      <c r="A36" s="272">
        <v>29</v>
      </c>
      <c r="B36" s="94" t="str">
        <f>IF(②選手情報入力!B39="","",②選手情報入力!B39)</f>
        <v/>
      </c>
      <c r="C36" s="94" t="str">
        <f>IF(②選手情報入力!C39="","",②選手情報入力!C39)</f>
        <v/>
      </c>
      <c r="D36" s="83" t="str">
        <f>IF(②選手情報入力!F39="","",②選手情報入力!F39)</f>
        <v/>
      </c>
      <c r="E36" s="83" t="str">
        <f>IF(②選手情報入力!G39="","",②選手情報入力!G39)</f>
        <v/>
      </c>
      <c r="F36" s="219" t="str">
        <f>IF(②選手情報入力!I39="","",IF(②選手情報入力!H39="",②選手情報入力!I39,②選手情報入力!H39&amp;②選手情報入力!I39))</f>
        <v/>
      </c>
      <c r="G36" s="273" t="str">
        <f>IF(②選手情報入力!J39="","",②選手情報入力!J39)</f>
        <v/>
      </c>
      <c r="H36" s="262" t="str">
        <f>IF(②選手情報入力!L39="","",IF(②選手情報入力!K39="",②選手情報入力!L39,②選手情報入力!K39&amp;②選手情報入力!L39))</f>
        <v/>
      </c>
      <c r="I36" s="242" t="str">
        <f>IF(②選手情報入力!M39="","",②選手情報入力!M39)</f>
        <v/>
      </c>
      <c r="J36" s="241" t="str">
        <f>IF(②選手情報入力!O39="","",IF(②選手情報入力!N39="",②選手情報入力!O39,②選手情報入力!N39&amp;②選手情報入力!O39))</f>
        <v/>
      </c>
      <c r="K36" s="242" t="str">
        <f>IF(②選手情報入力!P39="","",②選手情報入力!P39)</f>
        <v/>
      </c>
      <c r="L36" s="83" t="str">
        <f>IF(②選手情報入力!Q39="","",②選手情報入力!Q39)</f>
        <v/>
      </c>
      <c r="M36" s="83" t="str">
        <f>IF(②選手情報入力!T39="","",②選手情報入力!T39)</f>
        <v/>
      </c>
    </row>
    <row r="37" spans="1:13" s="80" customFormat="1" ht="18" customHeight="1">
      <c r="A37" s="276">
        <v>30</v>
      </c>
      <c r="B37" s="96" t="str">
        <f>IF(②選手情報入力!B40="","",②選手情報入力!B40)</f>
        <v/>
      </c>
      <c r="C37" s="96" t="str">
        <f>IF(②選手情報入力!C40="","",②選手情報入力!C40)</f>
        <v/>
      </c>
      <c r="D37" s="84" t="str">
        <f>IF(②選手情報入力!F40="","",②選手情報入力!F40)</f>
        <v/>
      </c>
      <c r="E37" s="84" t="str">
        <f>IF(②選手情報入力!G40="","",②選手情報入力!G40)</f>
        <v/>
      </c>
      <c r="F37" s="221" t="str">
        <f>IF(②選手情報入力!I40="","",IF(②選手情報入力!H40="",②選手情報入力!I40,②選手情報入力!H40&amp;②選手情報入力!I40))</f>
        <v/>
      </c>
      <c r="G37" s="277" t="str">
        <f>IF(②選手情報入力!J40="","",②選手情報入力!J40)</f>
        <v/>
      </c>
      <c r="H37" s="264" t="str">
        <f>IF(②選手情報入力!L40="","",IF(②選手情報入力!K40="",②選手情報入力!L40,②選手情報入力!K40&amp;②選手情報入力!L40))</f>
        <v/>
      </c>
      <c r="I37" s="246" t="str">
        <f>IF(②選手情報入力!M40="","",②選手情報入力!M40)</f>
        <v/>
      </c>
      <c r="J37" s="245" t="str">
        <f>IF(②選手情報入力!O40="","",IF(②選手情報入力!N40="",②選手情報入力!O40,②選手情報入力!N40&amp;②選手情報入力!O40))</f>
        <v/>
      </c>
      <c r="K37" s="246" t="str">
        <f>IF(②選手情報入力!P40="","",②選手情報入力!P40)</f>
        <v/>
      </c>
      <c r="L37" s="84" t="str">
        <f>IF(②選手情報入力!Q40="","",②選手情報入力!Q40)</f>
        <v/>
      </c>
      <c r="M37" s="84" t="str">
        <f>IF(②選手情報入力!T40="","",②選手情報入力!T40)</f>
        <v/>
      </c>
    </row>
    <row r="38" spans="1:13" s="80" customFormat="1" ht="18" customHeight="1">
      <c r="A38" s="278">
        <v>31</v>
      </c>
      <c r="B38" s="97" t="str">
        <f>IF(②選手情報入力!B41="","",②選手情報入力!B41)</f>
        <v/>
      </c>
      <c r="C38" s="97" t="str">
        <f>IF(②選手情報入力!C41="","",②選手情報入力!C41)</f>
        <v/>
      </c>
      <c r="D38" s="86" t="str">
        <f>IF(②選手情報入力!F41="","",②選手情報入力!F41)</f>
        <v/>
      </c>
      <c r="E38" s="86" t="str">
        <f>IF(②選手情報入力!G41="","",②選手情報入力!G41)</f>
        <v/>
      </c>
      <c r="F38" s="222" t="str">
        <f>IF(②選手情報入力!I41="","",IF(②選手情報入力!H41="",②選手情報入力!I41,②選手情報入力!H41&amp;②選手情報入力!I41))</f>
        <v/>
      </c>
      <c r="G38" s="279" t="str">
        <f>IF(②選手情報入力!J41="","",②選手情報入力!J41)</f>
        <v/>
      </c>
      <c r="H38" s="265" t="str">
        <f>IF(②選手情報入力!L41="","",IF(②選手情報入力!K41="",②選手情報入力!L41,②選手情報入力!K41&amp;②選手情報入力!L41))</f>
        <v/>
      </c>
      <c r="I38" s="248" t="str">
        <f>IF(②選手情報入力!M41="","",②選手情報入力!M41)</f>
        <v/>
      </c>
      <c r="J38" s="247" t="str">
        <f>IF(②選手情報入力!O41="","",IF(②選手情報入力!N41="",②選手情報入力!O41,②選手情報入力!N41&amp;②選手情報入力!O41))</f>
        <v/>
      </c>
      <c r="K38" s="248" t="str">
        <f>IF(②選手情報入力!P41="","",②選手情報入力!P41)</f>
        <v/>
      </c>
      <c r="L38" s="86" t="str">
        <f>IF(②選手情報入力!Q41="","",②選手情報入力!Q41)</f>
        <v/>
      </c>
      <c r="M38" s="86" t="str">
        <f>IF(②選手情報入力!T41="","",②選手情報入力!T41)</f>
        <v/>
      </c>
    </row>
    <row r="39" spans="1:13" s="80" customFormat="1" ht="18" customHeight="1">
      <c r="A39" s="272">
        <v>32</v>
      </c>
      <c r="B39" s="94" t="str">
        <f>IF(②選手情報入力!B42="","",②選手情報入力!B42)</f>
        <v/>
      </c>
      <c r="C39" s="94" t="str">
        <f>IF(②選手情報入力!C42="","",②選手情報入力!C42)</f>
        <v/>
      </c>
      <c r="D39" s="83" t="str">
        <f>IF(②選手情報入力!F42="","",②選手情報入力!F42)</f>
        <v/>
      </c>
      <c r="E39" s="83" t="str">
        <f>IF(②選手情報入力!G42="","",②選手情報入力!G42)</f>
        <v/>
      </c>
      <c r="F39" s="219" t="str">
        <f>IF(②選手情報入力!I42="","",IF(②選手情報入力!H42="",②選手情報入力!I42,②選手情報入力!H42&amp;②選手情報入力!I42))</f>
        <v/>
      </c>
      <c r="G39" s="273" t="str">
        <f>IF(②選手情報入力!J42="","",②選手情報入力!J42)</f>
        <v/>
      </c>
      <c r="H39" s="262" t="str">
        <f>IF(②選手情報入力!L42="","",IF(②選手情報入力!K42="",②選手情報入力!L42,②選手情報入力!K42&amp;②選手情報入力!L42))</f>
        <v/>
      </c>
      <c r="I39" s="242" t="str">
        <f>IF(②選手情報入力!M42="","",②選手情報入力!M42)</f>
        <v/>
      </c>
      <c r="J39" s="241" t="str">
        <f>IF(②選手情報入力!O42="","",IF(②選手情報入力!N42="",②選手情報入力!O42,②選手情報入力!N42&amp;②選手情報入力!O42))</f>
        <v/>
      </c>
      <c r="K39" s="242" t="str">
        <f>IF(②選手情報入力!P42="","",②選手情報入力!P42)</f>
        <v/>
      </c>
      <c r="L39" s="83" t="str">
        <f>IF(②選手情報入力!Q42="","",②選手情報入力!Q42)</f>
        <v/>
      </c>
      <c r="M39" s="83" t="str">
        <f>IF(②選手情報入力!T42="","",②選手情報入力!T42)</f>
        <v/>
      </c>
    </row>
    <row r="40" spans="1:13" s="80" customFormat="1" ht="18" customHeight="1">
      <c r="A40" s="272">
        <v>33</v>
      </c>
      <c r="B40" s="94" t="str">
        <f>IF(②選手情報入力!B43="","",②選手情報入力!B43)</f>
        <v/>
      </c>
      <c r="C40" s="94" t="str">
        <f>IF(②選手情報入力!C43="","",②選手情報入力!C43)</f>
        <v/>
      </c>
      <c r="D40" s="83" t="str">
        <f>IF(②選手情報入力!F43="","",②選手情報入力!F43)</f>
        <v/>
      </c>
      <c r="E40" s="83" t="str">
        <f>IF(②選手情報入力!G43="","",②選手情報入力!G43)</f>
        <v/>
      </c>
      <c r="F40" s="219" t="str">
        <f>IF(②選手情報入力!I43="","",IF(②選手情報入力!H43="",②選手情報入力!I43,②選手情報入力!H43&amp;②選手情報入力!I43))</f>
        <v/>
      </c>
      <c r="G40" s="273" t="str">
        <f>IF(②選手情報入力!J43="","",②選手情報入力!J43)</f>
        <v/>
      </c>
      <c r="H40" s="262" t="str">
        <f>IF(②選手情報入力!L43="","",IF(②選手情報入力!K43="",②選手情報入力!L43,②選手情報入力!K43&amp;②選手情報入力!L43))</f>
        <v/>
      </c>
      <c r="I40" s="242" t="str">
        <f>IF(②選手情報入力!M43="","",②選手情報入力!M43)</f>
        <v/>
      </c>
      <c r="J40" s="241" t="str">
        <f>IF(②選手情報入力!O43="","",IF(②選手情報入力!N43="",②選手情報入力!O43,②選手情報入力!N43&amp;②選手情報入力!O43))</f>
        <v/>
      </c>
      <c r="K40" s="242" t="str">
        <f>IF(②選手情報入力!P43="","",②選手情報入力!P43)</f>
        <v/>
      </c>
      <c r="L40" s="83" t="str">
        <f>IF(②選手情報入力!Q43="","",②選手情報入力!Q43)</f>
        <v/>
      </c>
      <c r="M40" s="83" t="str">
        <f>IF(②選手情報入力!T43="","",②選手情報入力!T43)</f>
        <v/>
      </c>
    </row>
    <row r="41" spans="1:13" s="80" customFormat="1" ht="18" customHeight="1">
      <c r="A41" s="272">
        <v>34</v>
      </c>
      <c r="B41" s="94" t="str">
        <f>IF(②選手情報入力!B44="","",②選手情報入力!B44)</f>
        <v/>
      </c>
      <c r="C41" s="94" t="str">
        <f>IF(②選手情報入力!C44="","",②選手情報入力!C44)</f>
        <v/>
      </c>
      <c r="D41" s="83" t="str">
        <f>IF(②選手情報入力!F44="","",②選手情報入力!F44)</f>
        <v/>
      </c>
      <c r="E41" s="83" t="str">
        <f>IF(②選手情報入力!G44="","",②選手情報入力!G44)</f>
        <v/>
      </c>
      <c r="F41" s="219" t="str">
        <f>IF(②選手情報入力!I44="","",IF(②選手情報入力!H44="",②選手情報入力!I44,②選手情報入力!H44&amp;②選手情報入力!I44))</f>
        <v/>
      </c>
      <c r="G41" s="273" t="str">
        <f>IF(②選手情報入力!J44="","",②選手情報入力!J44)</f>
        <v/>
      </c>
      <c r="H41" s="262" t="str">
        <f>IF(②選手情報入力!L44="","",IF(②選手情報入力!K44="",②選手情報入力!L44,②選手情報入力!K44&amp;②選手情報入力!L44))</f>
        <v/>
      </c>
      <c r="I41" s="242" t="str">
        <f>IF(②選手情報入力!M44="","",②選手情報入力!M44)</f>
        <v/>
      </c>
      <c r="J41" s="241" t="str">
        <f>IF(②選手情報入力!O44="","",IF(②選手情報入力!N44="",②選手情報入力!O44,②選手情報入力!N44&amp;②選手情報入力!O44))</f>
        <v/>
      </c>
      <c r="K41" s="242" t="str">
        <f>IF(②選手情報入力!P44="","",②選手情報入力!P44)</f>
        <v/>
      </c>
      <c r="L41" s="83" t="str">
        <f>IF(②選手情報入力!Q44="","",②選手情報入力!Q44)</f>
        <v/>
      </c>
      <c r="M41" s="83" t="str">
        <f>IF(②選手情報入力!T44="","",②選手情報入力!T44)</f>
        <v/>
      </c>
    </row>
    <row r="42" spans="1:13" s="80" customFormat="1" ht="18" customHeight="1">
      <c r="A42" s="274">
        <v>35</v>
      </c>
      <c r="B42" s="95" t="str">
        <f>IF(②選手情報入力!B45="","",②選手情報入力!B45)</f>
        <v/>
      </c>
      <c r="C42" s="95" t="str">
        <f>IF(②選手情報入力!C45="","",②選手情報入力!C45)</f>
        <v/>
      </c>
      <c r="D42" s="85" t="str">
        <f>IF(②選手情報入力!F45="","",②選手情報入力!F45)</f>
        <v/>
      </c>
      <c r="E42" s="85" t="str">
        <f>IF(②選手情報入力!G45="","",②選手情報入力!G45)</f>
        <v/>
      </c>
      <c r="F42" s="220" t="str">
        <f>IF(②選手情報入力!I45="","",IF(②選手情報入力!H45="",②選手情報入力!I45,②選手情報入力!H45&amp;②選手情報入力!I45))</f>
        <v/>
      </c>
      <c r="G42" s="275" t="str">
        <f>IF(②選手情報入力!J45="","",②選手情報入力!J45)</f>
        <v/>
      </c>
      <c r="H42" s="263" t="str">
        <f>IF(②選手情報入力!L45="","",IF(②選手情報入力!K45="",②選手情報入力!L45,②選手情報入力!K45&amp;②選手情報入力!L45))</f>
        <v/>
      </c>
      <c r="I42" s="244" t="str">
        <f>IF(②選手情報入力!M45="","",②選手情報入力!M45)</f>
        <v/>
      </c>
      <c r="J42" s="243" t="str">
        <f>IF(②選手情報入力!O45="","",IF(②選手情報入力!N45="",②選手情報入力!O45,②選手情報入力!N45&amp;②選手情報入力!O45))</f>
        <v/>
      </c>
      <c r="K42" s="244" t="str">
        <f>IF(②選手情報入力!P45="","",②選手情報入力!P45)</f>
        <v/>
      </c>
      <c r="L42" s="85" t="str">
        <f>IF(②選手情報入力!Q45="","",②選手情報入力!Q45)</f>
        <v/>
      </c>
      <c r="M42" s="85" t="str">
        <f>IF(②選手情報入力!T45="","",②選手情報入力!T45)</f>
        <v/>
      </c>
    </row>
    <row r="43" spans="1:13" s="80" customFormat="1" ht="18" customHeight="1">
      <c r="A43" s="270">
        <v>36</v>
      </c>
      <c r="B43" s="93" t="str">
        <f>IF(②選手情報入力!B46="","",②選手情報入力!B46)</f>
        <v/>
      </c>
      <c r="C43" s="93" t="str">
        <f>IF(②選手情報入力!C46="","",②選手情報入力!C46)</f>
        <v/>
      </c>
      <c r="D43" s="82" t="str">
        <f>IF(②選手情報入力!F46="","",②選手情報入力!F46)</f>
        <v/>
      </c>
      <c r="E43" s="82" t="str">
        <f>IF(②選手情報入力!G46="","",②選手情報入力!G46)</f>
        <v/>
      </c>
      <c r="F43" s="218" t="str">
        <f>IF(②選手情報入力!I46="","",IF(②選手情報入力!H46="",②選手情報入力!I46,②選手情報入力!H46&amp;②選手情報入力!I46))</f>
        <v/>
      </c>
      <c r="G43" s="271" t="str">
        <f>IF(②選手情報入力!J46="","",②選手情報入力!J46)</f>
        <v/>
      </c>
      <c r="H43" s="261" t="str">
        <f>IF(②選手情報入力!L46="","",IF(②選手情報入力!K46="",②選手情報入力!L46,②選手情報入力!K46&amp;②選手情報入力!L46))</f>
        <v/>
      </c>
      <c r="I43" s="240" t="str">
        <f>IF(②選手情報入力!M46="","",②選手情報入力!M46)</f>
        <v/>
      </c>
      <c r="J43" s="239" t="str">
        <f>IF(②選手情報入力!O46="","",IF(②選手情報入力!N46="",②選手情報入力!O46,②選手情報入力!N46&amp;②選手情報入力!O46))</f>
        <v/>
      </c>
      <c r="K43" s="240" t="str">
        <f>IF(②選手情報入力!P46="","",②選手情報入力!P46)</f>
        <v/>
      </c>
      <c r="L43" s="82" t="str">
        <f>IF(②選手情報入力!Q46="","",②選手情報入力!Q46)</f>
        <v/>
      </c>
      <c r="M43" s="82" t="str">
        <f>IF(②選手情報入力!T46="","",②選手情報入力!T46)</f>
        <v/>
      </c>
    </row>
    <row r="44" spans="1:13" s="80" customFormat="1" ht="18" customHeight="1">
      <c r="A44" s="272">
        <v>37</v>
      </c>
      <c r="B44" s="94" t="str">
        <f>IF(②選手情報入力!B47="","",②選手情報入力!B47)</f>
        <v/>
      </c>
      <c r="C44" s="94" t="str">
        <f>IF(②選手情報入力!C47="","",②選手情報入力!C47)</f>
        <v/>
      </c>
      <c r="D44" s="83" t="str">
        <f>IF(②選手情報入力!F47="","",②選手情報入力!F47)</f>
        <v/>
      </c>
      <c r="E44" s="83" t="str">
        <f>IF(②選手情報入力!G47="","",②選手情報入力!G47)</f>
        <v/>
      </c>
      <c r="F44" s="219" t="str">
        <f>IF(②選手情報入力!I47="","",IF(②選手情報入力!H47="",②選手情報入力!I47,②選手情報入力!H47&amp;②選手情報入力!I47))</f>
        <v/>
      </c>
      <c r="G44" s="273" t="str">
        <f>IF(②選手情報入力!J47="","",②選手情報入力!J47)</f>
        <v/>
      </c>
      <c r="H44" s="262" t="str">
        <f>IF(②選手情報入力!L47="","",IF(②選手情報入力!K47="",②選手情報入力!L47,②選手情報入力!K47&amp;②選手情報入力!L47))</f>
        <v/>
      </c>
      <c r="I44" s="242" t="str">
        <f>IF(②選手情報入力!M47="","",②選手情報入力!M47)</f>
        <v/>
      </c>
      <c r="J44" s="241" t="str">
        <f>IF(②選手情報入力!O47="","",IF(②選手情報入力!N47="",②選手情報入力!O47,②選手情報入力!N47&amp;②選手情報入力!O47))</f>
        <v/>
      </c>
      <c r="K44" s="242" t="str">
        <f>IF(②選手情報入力!P47="","",②選手情報入力!P47)</f>
        <v/>
      </c>
      <c r="L44" s="83" t="str">
        <f>IF(②選手情報入力!Q47="","",②選手情報入力!Q47)</f>
        <v/>
      </c>
      <c r="M44" s="83" t="str">
        <f>IF(②選手情報入力!T47="","",②選手情報入力!T47)</f>
        <v/>
      </c>
    </row>
    <row r="45" spans="1:13" s="80" customFormat="1" ht="18" customHeight="1">
      <c r="A45" s="272">
        <v>38</v>
      </c>
      <c r="B45" s="94" t="str">
        <f>IF(②選手情報入力!B48="","",②選手情報入力!B48)</f>
        <v/>
      </c>
      <c r="C45" s="94" t="str">
        <f>IF(②選手情報入力!C48="","",②選手情報入力!C48)</f>
        <v/>
      </c>
      <c r="D45" s="83" t="str">
        <f>IF(②選手情報入力!F48="","",②選手情報入力!F48)</f>
        <v/>
      </c>
      <c r="E45" s="83" t="str">
        <f>IF(②選手情報入力!G48="","",②選手情報入力!G48)</f>
        <v/>
      </c>
      <c r="F45" s="219" t="str">
        <f>IF(②選手情報入力!I48="","",IF(②選手情報入力!H48="",②選手情報入力!I48,②選手情報入力!H48&amp;②選手情報入力!I48))</f>
        <v/>
      </c>
      <c r="G45" s="273" t="str">
        <f>IF(②選手情報入力!J48="","",②選手情報入力!J48)</f>
        <v/>
      </c>
      <c r="H45" s="262" t="str">
        <f>IF(②選手情報入力!L48="","",IF(②選手情報入力!K48="",②選手情報入力!L48,②選手情報入力!K48&amp;②選手情報入力!L48))</f>
        <v/>
      </c>
      <c r="I45" s="242" t="str">
        <f>IF(②選手情報入力!M48="","",②選手情報入力!M48)</f>
        <v/>
      </c>
      <c r="J45" s="241" t="str">
        <f>IF(②選手情報入力!O48="","",IF(②選手情報入力!N48="",②選手情報入力!O48,②選手情報入力!N48&amp;②選手情報入力!O48))</f>
        <v/>
      </c>
      <c r="K45" s="242" t="str">
        <f>IF(②選手情報入力!P48="","",②選手情報入力!P48)</f>
        <v/>
      </c>
      <c r="L45" s="83" t="str">
        <f>IF(②選手情報入力!Q48="","",②選手情報入力!Q48)</f>
        <v/>
      </c>
      <c r="M45" s="83" t="str">
        <f>IF(②選手情報入力!T48="","",②選手情報入力!T48)</f>
        <v/>
      </c>
    </row>
    <row r="46" spans="1:13" s="80" customFormat="1" ht="18" customHeight="1">
      <c r="A46" s="272">
        <v>39</v>
      </c>
      <c r="B46" s="94" t="str">
        <f>IF(②選手情報入力!B49="","",②選手情報入力!B49)</f>
        <v/>
      </c>
      <c r="C46" s="94" t="str">
        <f>IF(②選手情報入力!C49="","",②選手情報入力!C49)</f>
        <v/>
      </c>
      <c r="D46" s="83" t="str">
        <f>IF(②選手情報入力!F49="","",②選手情報入力!F49)</f>
        <v/>
      </c>
      <c r="E46" s="83" t="str">
        <f>IF(②選手情報入力!G49="","",②選手情報入力!G49)</f>
        <v/>
      </c>
      <c r="F46" s="219" t="str">
        <f>IF(②選手情報入力!I49="","",IF(②選手情報入力!H49="",②選手情報入力!I49,②選手情報入力!H49&amp;②選手情報入力!I49))</f>
        <v/>
      </c>
      <c r="G46" s="273" t="str">
        <f>IF(②選手情報入力!J49="","",②選手情報入力!J49)</f>
        <v/>
      </c>
      <c r="H46" s="262" t="str">
        <f>IF(②選手情報入力!L49="","",IF(②選手情報入力!K49="",②選手情報入力!L49,②選手情報入力!K49&amp;②選手情報入力!L49))</f>
        <v/>
      </c>
      <c r="I46" s="242" t="str">
        <f>IF(②選手情報入力!M49="","",②選手情報入力!M49)</f>
        <v/>
      </c>
      <c r="J46" s="241" t="str">
        <f>IF(②選手情報入力!O49="","",IF(②選手情報入力!N49="",②選手情報入力!O49,②選手情報入力!N49&amp;②選手情報入力!O49))</f>
        <v/>
      </c>
      <c r="K46" s="242" t="str">
        <f>IF(②選手情報入力!P49="","",②選手情報入力!P49)</f>
        <v/>
      </c>
      <c r="L46" s="83" t="str">
        <f>IF(②選手情報入力!Q49="","",②選手情報入力!Q49)</f>
        <v/>
      </c>
      <c r="M46" s="83" t="str">
        <f>IF(②選手情報入力!T49="","",②選手情報入力!T49)</f>
        <v/>
      </c>
    </row>
    <row r="47" spans="1:13" s="80" customFormat="1" ht="18" customHeight="1">
      <c r="A47" s="276">
        <v>40</v>
      </c>
      <c r="B47" s="96" t="str">
        <f>IF(②選手情報入力!B50="","",②選手情報入力!B50)</f>
        <v/>
      </c>
      <c r="C47" s="96" t="str">
        <f>IF(②選手情報入力!C50="","",②選手情報入力!C50)</f>
        <v/>
      </c>
      <c r="D47" s="84" t="str">
        <f>IF(②選手情報入力!F50="","",②選手情報入力!F50)</f>
        <v/>
      </c>
      <c r="E47" s="84" t="str">
        <f>IF(②選手情報入力!G50="","",②選手情報入力!G50)</f>
        <v/>
      </c>
      <c r="F47" s="221" t="str">
        <f>IF(②選手情報入力!I50="","",IF(②選手情報入力!H50="",②選手情報入力!I50,②選手情報入力!H50&amp;②選手情報入力!I50))</f>
        <v/>
      </c>
      <c r="G47" s="277" t="str">
        <f>IF(②選手情報入力!J50="","",②選手情報入力!J50)</f>
        <v/>
      </c>
      <c r="H47" s="264" t="str">
        <f>IF(②選手情報入力!L50="","",IF(②選手情報入力!K50="",②選手情報入力!L50,②選手情報入力!K50&amp;②選手情報入力!L50))</f>
        <v/>
      </c>
      <c r="I47" s="246" t="str">
        <f>IF(②選手情報入力!M50="","",②選手情報入力!M50)</f>
        <v/>
      </c>
      <c r="J47" s="245" t="str">
        <f>IF(②選手情報入力!O50="","",IF(②選手情報入力!N50="",②選手情報入力!O50,②選手情報入力!N50&amp;②選手情報入力!O50))</f>
        <v/>
      </c>
      <c r="K47" s="246" t="str">
        <f>IF(②選手情報入力!P50="","",②選手情報入力!P50)</f>
        <v/>
      </c>
      <c r="L47" s="84" t="str">
        <f>IF(②選手情報入力!Q50="","",②選手情報入力!Q50)</f>
        <v/>
      </c>
      <c r="M47" s="84" t="str">
        <f>IF(②選手情報入力!T50="","",②選手情報入力!T50)</f>
        <v/>
      </c>
    </row>
    <row r="48" spans="1:13" s="80" customFormat="1" ht="18" customHeight="1">
      <c r="A48" s="270">
        <v>41</v>
      </c>
      <c r="B48" s="93" t="str">
        <f>IF(②選手情報入力!B51="","",②選手情報入力!B51)</f>
        <v/>
      </c>
      <c r="C48" s="93" t="str">
        <f>IF(②選手情報入力!C51="","",②選手情報入力!C51)</f>
        <v/>
      </c>
      <c r="D48" s="82" t="str">
        <f>IF(②選手情報入力!F51="","",②選手情報入力!F51)</f>
        <v/>
      </c>
      <c r="E48" s="82" t="str">
        <f>IF(②選手情報入力!G51="","",②選手情報入力!G51)</f>
        <v/>
      </c>
      <c r="F48" s="218" t="str">
        <f>IF(②選手情報入力!I51="","",IF(②選手情報入力!H51="",②選手情報入力!I51,②選手情報入力!H51&amp;②選手情報入力!I51))</f>
        <v/>
      </c>
      <c r="G48" s="271" t="str">
        <f>IF(②選手情報入力!J51="","",②選手情報入力!J51)</f>
        <v/>
      </c>
      <c r="H48" s="261" t="str">
        <f>IF(②選手情報入力!L51="","",IF(②選手情報入力!K51="",②選手情報入力!L51,②選手情報入力!K51&amp;②選手情報入力!L51))</f>
        <v/>
      </c>
      <c r="I48" s="240" t="str">
        <f>IF(②選手情報入力!M51="","",②選手情報入力!M51)</f>
        <v/>
      </c>
      <c r="J48" s="239" t="str">
        <f>IF(②選手情報入力!O51="","",IF(②選手情報入力!N51="",②選手情報入力!O51,②選手情報入力!N51&amp;②選手情報入力!O51))</f>
        <v/>
      </c>
      <c r="K48" s="240" t="str">
        <f>IF(②選手情報入力!P51="","",②選手情報入力!P51)</f>
        <v/>
      </c>
      <c r="L48" s="82" t="str">
        <f>IF(②選手情報入力!Q51="","",②選手情報入力!Q51)</f>
        <v/>
      </c>
      <c r="M48" s="82" t="str">
        <f>IF(②選手情報入力!T51="","",②選手情報入力!T51)</f>
        <v/>
      </c>
    </row>
    <row r="49" spans="1:13" s="80" customFormat="1" ht="18" customHeight="1">
      <c r="A49" s="272">
        <v>42</v>
      </c>
      <c r="B49" s="94" t="str">
        <f>IF(②選手情報入力!B52="","",②選手情報入力!B52)</f>
        <v/>
      </c>
      <c r="C49" s="94" t="str">
        <f>IF(②選手情報入力!C52="","",②選手情報入力!C52)</f>
        <v/>
      </c>
      <c r="D49" s="83" t="str">
        <f>IF(②選手情報入力!F52="","",②選手情報入力!F52)</f>
        <v/>
      </c>
      <c r="E49" s="83" t="str">
        <f>IF(②選手情報入力!G52="","",②選手情報入力!G52)</f>
        <v/>
      </c>
      <c r="F49" s="219" t="str">
        <f>IF(②選手情報入力!I52="","",IF(②選手情報入力!H52="",②選手情報入力!I52,②選手情報入力!H52&amp;②選手情報入力!I52))</f>
        <v/>
      </c>
      <c r="G49" s="273" t="str">
        <f>IF(②選手情報入力!J52="","",②選手情報入力!J52)</f>
        <v/>
      </c>
      <c r="H49" s="262" t="str">
        <f>IF(②選手情報入力!L52="","",IF(②選手情報入力!K52="",②選手情報入力!L52,②選手情報入力!K52&amp;②選手情報入力!L52))</f>
        <v/>
      </c>
      <c r="I49" s="242" t="str">
        <f>IF(②選手情報入力!M52="","",②選手情報入力!M52)</f>
        <v/>
      </c>
      <c r="J49" s="241" t="str">
        <f>IF(②選手情報入力!O52="","",IF(②選手情報入力!N52="",②選手情報入力!O52,②選手情報入力!N52&amp;②選手情報入力!O52))</f>
        <v/>
      </c>
      <c r="K49" s="242" t="str">
        <f>IF(②選手情報入力!P52="","",②選手情報入力!P52)</f>
        <v/>
      </c>
      <c r="L49" s="83" t="str">
        <f>IF(②選手情報入力!Q52="","",②選手情報入力!Q52)</f>
        <v/>
      </c>
      <c r="M49" s="83" t="str">
        <f>IF(②選手情報入力!T52="","",②選手情報入力!T52)</f>
        <v/>
      </c>
    </row>
    <row r="50" spans="1:13" s="80" customFormat="1" ht="18" customHeight="1">
      <c r="A50" s="272">
        <v>43</v>
      </c>
      <c r="B50" s="94" t="str">
        <f>IF(②選手情報入力!B53="","",②選手情報入力!B53)</f>
        <v/>
      </c>
      <c r="C50" s="94" t="str">
        <f>IF(②選手情報入力!C53="","",②選手情報入力!C53)</f>
        <v/>
      </c>
      <c r="D50" s="83" t="str">
        <f>IF(②選手情報入力!F53="","",②選手情報入力!F53)</f>
        <v/>
      </c>
      <c r="E50" s="83" t="str">
        <f>IF(②選手情報入力!G53="","",②選手情報入力!G53)</f>
        <v/>
      </c>
      <c r="F50" s="219" t="str">
        <f>IF(②選手情報入力!I53="","",IF(②選手情報入力!H53="",②選手情報入力!I53,②選手情報入力!H53&amp;②選手情報入力!I53))</f>
        <v/>
      </c>
      <c r="G50" s="273" t="str">
        <f>IF(②選手情報入力!J53="","",②選手情報入力!J53)</f>
        <v/>
      </c>
      <c r="H50" s="262" t="str">
        <f>IF(②選手情報入力!L53="","",IF(②選手情報入力!K53="",②選手情報入力!L53,②選手情報入力!K53&amp;②選手情報入力!L53))</f>
        <v/>
      </c>
      <c r="I50" s="242" t="str">
        <f>IF(②選手情報入力!M53="","",②選手情報入力!M53)</f>
        <v/>
      </c>
      <c r="J50" s="241" t="str">
        <f>IF(②選手情報入力!O53="","",IF(②選手情報入力!N53="",②選手情報入力!O53,②選手情報入力!N53&amp;②選手情報入力!O53))</f>
        <v/>
      </c>
      <c r="K50" s="242" t="str">
        <f>IF(②選手情報入力!P53="","",②選手情報入力!P53)</f>
        <v/>
      </c>
      <c r="L50" s="83" t="str">
        <f>IF(②選手情報入力!Q53="","",②選手情報入力!Q53)</f>
        <v/>
      </c>
      <c r="M50" s="83" t="str">
        <f>IF(②選手情報入力!T53="","",②選手情報入力!T53)</f>
        <v/>
      </c>
    </row>
    <row r="51" spans="1:13" s="80" customFormat="1" ht="18" customHeight="1">
      <c r="A51" s="272">
        <v>44</v>
      </c>
      <c r="B51" s="94" t="str">
        <f>IF(②選手情報入力!B54="","",②選手情報入力!B54)</f>
        <v/>
      </c>
      <c r="C51" s="94" t="str">
        <f>IF(②選手情報入力!C54="","",②選手情報入力!C54)</f>
        <v/>
      </c>
      <c r="D51" s="83" t="str">
        <f>IF(②選手情報入力!F54="","",②選手情報入力!F54)</f>
        <v/>
      </c>
      <c r="E51" s="83" t="str">
        <f>IF(②選手情報入力!G54="","",②選手情報入力!G54)</f>
        <v/>
      </c>
      <c r="F51" s="219" t="str">
        <f>IF(②選手情報入力!I54="","",IF(②選手情報入力!H54="",②選手情報入力!I54,②選手情報入力!H54&amp;②選手情報入力!I54))</f>
        <v/>
      </c>
      <c r="G51" s="273" t="str">
        <f>IF(②選手情報入力!J54="","",②選手情報入力!J54)</f>
        <v/>
      </c>
      <c r="H51" s="262" t="str">
        <f>IF(②選手情報入力!L54="","",IF(②選手情報入力!K54="",②選手情報入力!L54,②選手情報入力!K54&amp;②選手情報入力!L54))</f>
        <v/>
      </c>
      <c r="I51" s="242" t="str">
        <f>IF(②選手情報入力!M54="","",②選手情報入力!M54)</f>
        <v/>
      </c>
      <c r="J51" s="241" t="str">
        <f>IF(②選手情報入力!O54="","",IF(②選手情報入力!N54="",②選手情報入力!O54,②選手情報入力!N54&amp;②選手情報入力!O54))</f>
        <v/>
      </c>
      <c r="K51" s="242" t="str">
        <f>IF(②選手情報入力!P54="","",②選手情報入力!P54)</f>
        <v/>
      </c>
      <c r="L51" s="83" t="str">
        <f>IF(②選手情報入力!Q54="","",②選手情報入力!Q54)</f>
        <v/>
      </c>
      <c r="M51" s="83" t="str">
        <f>IF(②選手情報入力!T54="","",②選手情報入力!T54)</f>
        <v/>
      </c>
    </row>
    <row r="52" spans="1:13" s="80" customFormat="1" ht="18" customHeight="1">
      <c r="A52" s="276">
        <v>45</v>
      </c>
      <c r="B52" s="96" t="str">
        <f>IF(②選手情報入力!B55="","",②選手情報入力!B55)</f>
        <v/>
      </c>
      <c r="C52" s="96" t="str">
        <f>IF(②選手情報入力!C55="","",②選手情報入力!C55)</f>
        <v/>
      </c>
      <c r="D52" s="84" t="str">
        <f>IF(②選手情報入力!F55="","",②選手情報入力!F55)</f>
        <v/>
      </c>
      <c r="E52" s="84" t="str">
        <f>IF(②選手情報入力!G55="","",②選手情報入力!G55)</f>
        <v/>
      </c>
      <c r="F52" s="221" t="str">
        <f>IF(②選手情報入力!I55="","",IF(②選手情報入力!H55="",②選手情報入力!I55,②選手情報入力!H55&amp;②選手情報入力!I55))</f>
        <v/>
      </c>
      <c r="G52" s="277" t="str">
        <f>IF(②選手情報入力!J55="","",②選手情報入力!J55)</f>
        <v/>
      </c>
      <c r="H52" s="264" t="str">
        <f>IF(②選手情報入力!L55="","",IF(②選手情報入力!K55="",②選手情報入力!L55,②選手情報入力!K55&amp;②選手情報入力!L55))</f>
        <v/>
      </c>
      <c r="I52" s="246" t="str">
        <f>IF(②選手情報入力!M55="","",②選手情報入力!M55)</f>
        <v/>
      </c>
      <c r="J52" s="245" t="str">
        <f>IF(②選手情報入力!O55="","",IF(②選手情報入力!N55="",②選手情報入力!O55,②選手情報入力!N55&amp;②選手情報入力!O55))</f>
        <v/>
      </c>
      <c r="K52" s="246" t="str">
        <f>IF(②選手情報入力!P55="","",②選手情報入力!P55)</f>
        <v/>
      </c>
      <c r="L52" s="84" t="str">
        <f>IF(②選手情報入力!Q55="","",②選手情報入力!Q55)</f>
        <v/>
      </c>
      <c r="M52" s="84" t="str">
        <f>IF(②選手情報入力!T55="","",②選手情報入力!T55)</f>
        <v/>
      </c>
    </row>
    <row r="53" spans="1:13" s="80" customFormat="1" ht="18" customHeight="1">
      <c r="A53" s="270">
        <v>46</v>
      </c>
      <c r="B53" s="93" t="str">
        <f>IF(②選手情報入力!B56="","",②選手情報入力!B56)</f>
        <v/>
      </c>
      <c r="C53" s="93" t="str">
        <f>IF(②選手情報入力!C56="","",②選手情報入力!C56)</f>
        <v/>
      </c>
      <c r="D53" s="82" t="str">
        <f>IF(②選手情報入力!F56="","",②選手情報入力!F56)</f>
        <v/>
      </c>
      <c r="E53" s="82" t="str">
        <f>IF(②選手情報入力!G56="","",②選手情報入力!G56)</f>
        <v/>
      </c>
      <c r="F53" s="218" t="str">
        <f>IF(②選手情報入力!I56="","",IF(②選手情報入力!H56="",②選手情報入力!I56,②選手情報入力!H56&amp;②選手情報入力!I56))</f>
        <v/>
      </c>
      <c r="G53" s="271" t="str">
        <f>IF(②選手情報入力!J56="","",②選手情報入力!J56)</f>
        <v/>
      </c>
      <c r="H53" s="261" t="str">
        <f>IF(②選手情報入力!L56="","",IF(②選手情報入力!K56="",②選手情報入力!L56,②選手情報入力!K56&amp;②選手情報入力!L56))</f>
        <v/>
      </c>
      <c r="I53" s="240" t="str">
        <f>IF(②選手情報入力!M56="","",②選手情報入力!M56)</f>
        <v/>
      </c>
      <c r="J53" s="239" t="str">
        <f>IF(②選手情報入力!O56="","",IF(②選手情報入力!N56="",②選手情報入力!O56,②選手情報入力!N56&amp;②選手情報入力!O56))</f>
        <v/>
      </c>
      <c r="K53" s="240" t="str">
        <f>IF(②選手情報入力!P56="","",②選手情報入力!P56)</f>
        <v/>
      </c>
      <c r="L53" s="82" t="str">
        <f>IF(②選手情報入力!Q56="","",②選手情報入力!Q56)</f>
        <v/>
      </c>
      <c r="M53" s="82" t="str">
        <f>IF(②選手情報入力!T56="","",②選手情報入力!T56)</f>
        <v/>
      </c>
    </row>
    <row r="54" spans="1:13" s="80" customFormat="1" ht="18" customHeight="1">
      <c r="A54" s="272">
        <v>47</v>
      </c>
      <c r="B54" s="94" t="str">
        <f>IF(②選手情報入力!B57="","",②選手情報入力!B57)</f>
        <v/>
      </c>
      <c r="C54" s="94" t="str">
        <f>IF(②選手情報入力!C57="","",②選手情報入力!C57)</f>
        <v/>
      </c>
      <c r="D54" s="83" t="str">
        <f>IF(②選手情報入力!F57="","",②選手情報入力!F57)</f>
        <v/>
      </c>
      <c r="E54" s="83" t="str">
        <f>IF(②選手情報入力!G57="","",②選手情報入力!G57)</f>
        <v/>
      </c>
      <c r="F54" s="219" t="str">
        <f>IF(②選手情報入力!I57="","",IF(②選手情報入力!H57="",②選手情報入力!I57,②選手情報入力!H57&amp;②選手情報入力!I57))</f>
        <v/>
      </c>
      <c r="G54" s="273" t="str">
        <f>IF(②選手情報入力!J57="","",②選手情報入力!J57)</f>
        <v/>
      </c>
      <c r="H54" s="262" t="str">
        <f>IF(②選手情報入力!L57="","",IF(②選手情報入力!K57="",②選手情報入力!L57,②選手情報入力!K57&amp;②選手情報入力!L57))</f>
        <v/>
      </c>
      <c r="I54" s="242" t="str">
        <f>IF(②選手情報入力!M57="","",②選手情報入力!M57)</f>
        <v/>
      </c>
      <c r="J54" s="241" t="str">
        <f>IF(②選手情報入力!O57="","",IF(②選手情報入力!N57="",②選手情報入力!O57,②選手情報入力!N57&amp;②選手情報入力!O57))</f>
        <v/>
      </c>
      <c r="K54" s="242" t="str">
        <f>IF(②選手情報入力!P57="","",②選手情報入力!P57)</f>
        <v/>
      </c>
      <c r="L54" s="83" t="str">
        <f>IF(②選手情報入力!Q57="","",②選手情報入力!Q57)</f>
        <v/>
      </c>
      <c r="M54" s="83" t="str">
        <f>IF(②選手情報入力!T57="","",②選手情報入力!T57)</f>
        <v/>
      </c>
    </row>
    <row r="55" spans="1:13" s="80" customFormat="1" ht="18" customHeight="1">
      <c r="A55" s="272">
        <v>48</v>
      </c>
      <c r="B55" s="94" t="str">
        <f>IF(②選手情報入力!B58="","",②選手情報入力!B58)</f>
        <v/>
      </c>
      <c r="C55" s="94" t="str">
        <f>IF(②選手情報入力!C58="","",②選手情報入力!C58)</f>
        <v/>
      </c>
      <c r="D55" s="83" t="str">
        <f>IF(②選手情報入力!F58="","",②選手情報入力!F58)</f>
        <v/>
      </c>
      <c r="E55" s="83" t="str">
        <f>IF(②選手情報入力!G58="","",②選手情報入力!G58)</f>
        <v/>
      </c>
      <c r="F55" s="219" t="str">
        <f>IF(②選手情報入力!I58="","",IF(②選手情報入力!H58="",②選手情報入力!I58,②選手情報入力!H58&amp;②選手情報入力!I58))</f>
        <v/>
      </c>
      <c r="G55" s="273" t="str">
        <f>IF(②選手情報入力!J58="","",②選手情報入力!J58)</f>
        <v/>
      </c>
      <c r="H55" s="262" t="str">
        <f>IF(②選手情報入力!L58="","",IF(②選手情報入力!K58="",②選手情報入力!L58,②選手情報入力!K58&amp;②選手情報入力!L58))</f>
        <v/>
      </c>
      <c r="I55" s="242" t="str">
        <f>IF(②選手情報入力!M58="","",②選手情報入力!M58)</f>
        <v/>
      </c>
      <c r="J55" s="241" t="str">
        <f>IF(②選手情報入力!O58="","",IF(②選手情報入力!N58="",②選手情報入力!O58,②選手情報入力!N58&amp;②選手情報入力!O58))</f>
        <v/>
      </c>
      <c r="K55" s="242" t="str">
        <f>IF(②選手情報入力!P58="","",②選手情報入力!P58)</f>
        <v/>
      </c>
      <c r="L55" s="83" t="str">
        <f>IF(②選手情報入力!Q58="","",②選手情報入力!Q58)</f>
        <v/>
      </c>
      <c r="M55" s="83" t="str">
        <f>IF(②選手情報入力!T58="","",②選手情報入力!T58)</f>
        <v/>
      </c>
    </row>
    <row r="56" spans="1:13" s="80" customFormat="1" ht="18" customHeight="1">
      <c r="A56" s="272">
        <v>49</v>
      </c>
      <c r="B56" s="94" t="str">
        <f>IF(②選手情報入力!B59="","",②選手情報入力!B59)</f>
        <v/>
      </c>
      <c r="C56" s="94" t="str">
        <f>IF(②選手情報入力!C59="","",②選手情報入力!C59)</f>
        <v/>
      </c>
      <c r="D56" s="83" t="str">
        <f>IF(②選手情報入力!F59="","",②選手情報入力!F59)</f>
        <v/>
      </c>
      <c r="E56" s="83" t="str">
        <f>IF(②選手情報入力!G59="","",②選手情報入力!G59)</f>
        <v/>
      </c>
      <c r="F56" s="219" t="str">
        <f>IF(②選手情報入力!I59="","",IF(②選手情報入力!H59="",②選手情報入力!I59,②選手情報入力!H59&amp;②選手情報入力!I59))</f>
        <v/>
      </c>
      <c r="G56" s="273" t="str">
        <f>IF(②選手情報入力!J59="","",②選手情報入力!J59)</f>
        <v/>
      </c>
      <c r="H56" s="262" t="str">
        <f>IF(②選手情報入力!L59="","",IF(②選手情報入力!K59="",②選手情報入力!L59,②選手情報入力!K59&amp;②選手情報入力!L59))</f>
        <v/>
      </c>
      <c r="I56" s="242" t="str">
        <f>IF(②選手情報入力!M59="","",②選手情報入力!M59)</f>
        <v/>
      </c>
      <c r="J56" s="241" t="str">
        <f>IF(②選手情報入力!O59="","",IF(②選手情報入力!N59="",②選手情報入力!O59,②選手情報入力!N59&amp;②選手情報入力!O59))</f>
        <v/>
      </c>
      <c r="K56" s="242" t="str">
        <f>IF(②選手情報入力!P59="","",②選手情報入力!P59)</f>
        <v/>
      </c>
      <c r="L56" s="83" t="str">
        <f>IF(②選手情報入力!Q59="","",②選手情報入力!Q59)</f>
        <v/>
      </c>
      <c r="M56" s="83" t="str">
        <f>IF(②選手情報入力!T59="","",②選手情報入力!T59)</f>
        <v/>
      </c>
    </row>
    <row r="57" spans="1:13" s="80" customFormat="1" ht="18" customHeight="1">
      <c r="A57" s="276">
        <v>50</v>
      </c>
      <c r="B57" s="96" t="str">
        <f>IF(②選手情報入力!B60="","",②選手情報入力!B60)</f>
        <v/>
      </c>
      <c r="C57" s="96" t="str">
        <f>IF(②選手情報入力!C60="","",②選手情報入力!C60)</f>
        <v/>
      </c>
      <c r="D57" s="84" t="str">
        <f>IF(②選手情報入力!F60="","",②選手情報入力!F60)</f>
        <v/>
      </c>
      <c r="E57" s="84" t="str">
        <f>IF(②選手情報入力!G60="","",②選手情報入力!G60)</f>
        <v/>
      </c>
      <c r="F57" s="221" t="str">
        <f>IF(②選手情報入力!I60="","",IF(②選手情報入力!H60="",②選手情報入力!I60,②選手情報入力!H60&amp;②選手情報入力!I60))</f>
        <v/>
      </c>
      <c r="G57" s="277" t="str">
        <f>IF(②選手情報入力!J60="","",②選手情報入力!J60)</f>
        <v/>
      </c>
      <c r="H57" s="264" t="str">
        <f>IF(②選手情報入力!L60="","",IF(②選手情報入力!K60="",②選手情報入力!L60,②選手情報入力!K60&amp;②選手情報入力!L60))</f>
        <v/>
      </c>
      <c r="I57" s="246" t="str">
        <f>IF(②選手情報入力!M60="","",②選手情報入力!M60)</f>
        <v/>
      </c>
      <c r="J57" s="245" t="str">
        <f>IF(②選手情報入力!O60="","",IF(②選手情報入力!N60="",②選手情報入力!O60,②選手情報入力!N60&amp;②選手情報入力!O60))</f>
        <v/>
      </c>
      <c r="K57" s="246" t="str">
        <f>IF(②選手情報入力!P60="","",②選手情報入力!P60)</f>
        <v/>
      </c>
      <c r="L57" s="84" t="str">
        <f>IF(②選手情報入力!Q60="","",②選手情報入力!Q60)</f>
        <v/>
      </c>
      <c r="M57" s="84" t="str">
        <f>IF(②選手情報入力!T60="","",②選手情報入力!T60)</f>
        <v/>
      </c>
    </row>
    <row r="58" spans="1:13" s="80" customFormat="1" ht="18" customHeight="1">
      <c r="A58" s="278">
        <v>51</v>
      </c>
      <c r="B58" s="97" t="str">
        <f>IF(②選手情報入力!B61="","",②選手情報入力!B61)</f>
        <v/>
      </c>
      <c r="C58" s="97" t="str">
        <f>IF(②選手情報入力!C61="","",②選手情報入力!C61)</f>
        <v/>
      </c>
      <c r="D58" s="86" t="str">
        <f>IF(②選手情報入力!F61="","",②選手情報入力!F61)</f>
        <v/>
      </c>
      <c r="E58" s="86" t="str">
        <f>IF(②選手情報入力!G61="","",②選手情報入力!G61)</f>
        <v/>
      </c>
      <c r="F58" s="222" t="str">
        <f>IF(②選手情報入力!I61="","",IF(②選手情報入力!H61="",②選手情報入力!I61,②選手情報入力!H61&amp;②選手情報入力!I61))</f>
        <v/>
      </c>
      <c r="G58" s="279" t="str">
        <f>IF(②選手情報入力!J61="","",②選手情報入力!J61)</f>
        <v/>
      </c>
      <c r="H58" s="265" t="str">
        <f>IF(②選手情報入力!L61="","",IF(②選手情報入力!K61="",②選手情報入力!L61,②選手情報入力!K61&amp;②選手情報入力!L61))</f>
        <v/>
      </c>
      <c r="I58" s="248" t="str">
        <f>IF(②選手情報入力!M61="","",②選手情報入力!M61)</f>
        <v/>
      </c>
      <c r="J58" s="247" t="str">
        <f>IF(②選手情報入力!O61="","",IF(②選手情報入力!N61="",②選手情報入力!O61,②選手情報入力!N61&amp;②選手情報入力!O61))</f>
        <v/>
      </c>
      <c r="K58" s="248" t="str">
        <f>IF(②選手情報入力!P61="","",②選手情報入力!P61)</f>
        <v/>
      </c>
      <c r="L58" s="86" t="str">
        <f>IF(②選手情報入力!Q61="","",②選手情報入力!Q61)</f>
        <v/>
      </c>
      <c r="M58" s="86" t="str">
        <f>IF(②選手情報入力!T61="","",②選手情報入力!T61)</f>
        <v/>
      </c>
    </row>
    <row r="59" spans="1:13" s="80" customFormat="1" ht="18" customHeight="1">
      <c r="A59" s="272">
        <v>52</v>
      </c>
      <c r="B59" s="94" t="str">
        <f>IF(②選手情報入力!B62="","",②選手情報入力!B62)</f>
        <v/>
      </c>
      <c r="C59" s="94" t="str">
        <f>IF(②選手情報入力!C62="","",②選手情報入力!C62)</f>
        <v/>
      </c>
      <c r="D59" s="83" t="str">
        <f>IF(②選手情報入力!F62="","",②選手情報入力!F62)</f>
        <v/>
      </c>
      <c r="E59" s="83" t="str">
        <f>IF(②選手情報入力!G62="","",②選手情報入力!G62)</f>
        <v/>
      </c>
      <c r="F59" s="219" t="str">
        <f>IF(②選手情報入力!I62="","",IF(②選手情報入力!H62="",②選手情報入力!I62,②選手情報入力!H62&amp;②選手情報入力!I62))</f>
        <v/>
      </c>
      <c r="G59" s="273" t="str">
        <f>IF(②選手情報入力!J62="","",②選手情報入力!J62)</f>
        <v/>
      </c>
      <c r="H59" s="262" t="str">
        <f>IF(②選手情報入力!L62="","",IF(②選手情報入力!K62="",②選手情報入力!L62,②選手情報入力!K62&amp;②選手情報入力!L62))</f>
        <v/>
      </c>
      <c r="I59" s="242" t="str">
        <f>IF(②選手情報入力!M62="","",②選手情報入力!M62)</f>
        <v/>
      </c>
      <c r="J59" s="241" t="str">
        <f>IF(②選手情報入力!O62="","",IF(②選手情報入力!N62="",②選手情報入力!O62,②選手情報入力!N62&amp;②選手情報入力!O62))</f>
        <v/>
      </c>
      <c r="K59" s="242" t="str">
        <f>IF(②選手情報入力!P62="","",②選手情報入力!P62)</f>
        <v/>
      </c>
      <c r="L59" s="83" t="str">
        <f>IF(②選手情報入力!Q62="","",②選手情報入力!Q62)</f>
        <v/>
      </c>
      <c r="M59" s="83" t="str">
        <f>IF(②選手情報入力!T62="","",②選手情報入力!T62)</f>
        <v/>
      </c>
    </row>
    <row r="60" spans="1:13" s="80" customFormat="1" ht="18" customHeight="1">
      <c r="A60" s="272">
        <v>53</v>
      </c>
      <c r="B60" s="94" t="str">
        <f>IF(②選手情報入力!B63="","",②選手情報入力!B63)</f>
        <v/>
      </c>
      <c r="C60" s="94" t="str">
        <f>IF(②選手情報入力!C63="","",②選手情報入力!C63)</f>
        <v/>
      </c>
      <c r="D60" s="83" t="str">
        <f>IF(②選手情報入力!F63="","",②選手情報入力!F63)</f>
        <v/>
      </c>
      <c r="E60" s="83" t="str">
        <f>IF(②選手情報入力!G63="","",②選手情報入力!G63)</f>
        <v/>
      </c>
      <c r="F60" s="219" t="str">
        <f>IF(②選手情報入力!I63="","",IF(②選手情報入力!H63="",②選手情報入力!I63,②選手情報入力!H63&amp;②選手情報入力!I63))</f>
        <v/>
      </c>
      <c r="G60" s="273" t="str">
        <f>IF(②選手情報入力!J63="","",②選手情報入力!J63)</f>
        <v/>
      </c>
      <c r="H60" s="262" t="str">
        <f>IF(②選手情報入力!L63="","",IF(②選手情報入力!K63="",②選手情報入力!L63,②選手情報入力!K63&amp;②選手情報入力!L63))</f>
        <v/>
      </c>
      <c r="I60" s="242" t="str">
        <f>IF(②選手情報入力!M63="","",②選手情報入力!M63)</f>
        <v/>
      </c>
      <c r="J60" s="241" t="str">
        <f>IF(②選手情報入力!O63="","",IF(②選手情報入力!N63="",②選手情報入力!O63,②選手情報入力!N63&amp;②選手情報入力!O63))</f>
        <v/>
      </c>
      <c r="K60" s="242" t="str">
        <f>IF(②選手情報入力!P63="","",②選手情報入力!P63)</f>
        <v/>
      </c>
      <c r="L60" s="83" t="str">
        <f>IF(②選手情報入力!Q63="","",②選手情報入力!Q63)</f>
        <v/>
      </c>
      <c r="M60" s="83" t="str">
        <f>IF(②選手情報入力!T63="","",②選手情報入力!T63)</f>
        <v/>
      </c>
    </row>
    <row r="61" spans="1:13" s="80" customFormat="1" ht="18" customHeight="1">
      <c r="A61" s="272">
        <v>54</v>
      </c>
      <c r="B61" s="94" t="str">
        <f>IF(②選手情報入力!B64="","",②選手情報入力!B64)</f>
        <v/>
      </c>
      <c r="C61" s="94" t="str">
        <f>IF(②選手情報入力!C64="","",②選手情報入力!C64)</f>
        <v/>
      </c>
      <c r="D61" s="83" t="str">
        <f>IF(②選手情報入力!F64="","",②選手情報入力!F64)</f>
        <v/>
      </c>
      <c r="E61" s="83" t="str">
        <f>IF(②選手情報入力!G64="","",②選手情報入力!G64)</f>
        <v/>
      </c>
      <c r="F61" s="219" t="str">
        <f>IF(②選手情報入力!I64="","",IF(②選手情報入力!H64="",②選手情報入力!I64,②選手情報入力!H64&amp;②選手情報入力!I64))</f>
        <v/>
      </c>
      <c r="G61" s="273" t="str">
        <f>IF(②選手情報入力!J64="","",②選手情報入力!J64)</f>
        <v/>
      </c>
      <c r="H61" s="262" t="str">
        <f>IF(②選手情報入力!L64="","",IF(②選手情報入力!K64="",②選手情報入力!L64,②選手情報入力!K64&amp;②選手情報入力!L64))</f>
        <v/>
      </c>
      <c r="I61" s="242" t="str">
        <f>IF(②選手情報入力!M64="","",②選手情報入力!M64)</f>
        <v/>
      </c>
      <c r="J61" s="241" t="str">
        <f>IF(②選手情報入力!O64="","",IF(②選手情報入力!N64="",②選手情報入力!O64,②選手情報入力!N64&amp;②選手情報入力!O64))</f>
        <v/>
      </c>
      <c r="K61" s="242" t="str">
        <f>IF(②選手情報入力!P64="","",②選手情報入力!P64)</f>
        <v/>
      </c>
      <c r="L61" s="83" t="str">
        <f>IF(②選手情報入力!Q64="","",②選手情報入力!Q64)</f>
        <v/>
      </c>
      <c r="M61" s="83" t="str">
        <f>IF(②選手情報入力!T64="","",②選手情報入力!T64)</f>
        <v/>
      </c>
    </row>
    <row r="62" spans="1:13" s="80" customFormat="1" ht="18" customHeight="1">
      <c r="A62" s="274">
        <v>55</v>
      </c>
      <c r="B62" s="95" t="str">
        <f>IF(②選手情報入力!B65="","",②選手情報入力!B65)</f>
        <v/>
      </c>
      <c r="C62" s="95" t="str">
        <f>IF(②選手情報入力!C65="","",②選手情報入力!C65)</f>
        <v/>
      </c>
      <c r="D62" s="85" t="str">
        <f>IF(②選手情報入力!F65="","",②選手情報入力!F65)</f>
        <v/>
      </c>
      <c r="E62" s="85" t="str">
        <f>IF(②選手情報入力!G65="","",②選手情報入力!G65)</f>
        <v/>
      </c>
      <c r="F62" s="220" t="str">
        <f>IF(②選手情報入力!I65="","",IF(②選手情報入力!H65="",②選手情報入力!I65,②選手情報入力!H65&amp;②選手情報入力!I65))</f>
        <v/>
      </c>
      <c r="G62" s="275" t="str">
        <f>IF(②選手情報入力!J65="","",②選手情報入力!J65)</f>
        <v/>
      </c>
      <c r="H62" s="263" t="str">
        <f>IF(②選手情報入力!L65="","",IF(②選手情報入力!K65="",②選手情報入力!L65,②選手情報入力!K65&amp;②選手情報入力!L65))</f>
        <v/>
      </c>
      <c r="I62" s="244" t="str">
        <f>IF(②選手情報入力!M65="","",②選手情報入力!M65)</f>
        <v/>
      </c>
      <c r="J62" s="243" t="str">
        <f>IF(②選手情報入力!O65="","",IF(②選手情報入力!N65="",②選手情報入力!O65,②選手情報入力!N65&amp;②選手情報入力!O65))</f>
        <v/>
      </c>
      <c r="K62" s="244" t="str">
        <f>IF(②選手情報入力!P65="","",②選手情報入力!P65)</f>
        <v/>
      </c>
      <c r="L62" s="85" t="str">
        <f>IF(②選手情報入力!Q65="","",②選手情報入力!Q65)</f>
        <v/>
      </c>
      <c r="M62" s="85" t="str">
        <f>IF(②選手情報入力!T65="","",②選手情報入力!T65)</f>
        <v/>
      </c>
    </row>
    <row r="63" spans="1:13" s="80" customFormat="1" ht="18" customHeight="1">
      <c r="A63" s="270">
        <v>56</v>
      </c>
      <c r="B63" s="93" t="str">
        <f>IF(②選手情報入力!B66="","",②選手情報入力!B66)</f>
        <v/>
      </c>
      <c r="C63" s="93" t="str">
        <f>IF(②選手情報入力!C66="","",②選手情報入力!C66)</f>
        <v/>
      </c>
      <c r="D63" s="82" t="str">
        <f>IF(②選手情報入力!F66="","",②選手情報入力!F66)</f>
        <v/>
      </c>
      <c r="E63" s="82" t="str">
        <f>IF(②選手情報入力!G66="","",②選手情報入力!G66)</f>
        <v/>
      </c>
      <c r="F63" s="218" t="str">
        <f>IF(②選手情報入力!I66="","",IF(②選手情報入力!H66="",②選手情報入力!I66,②選手情報入力!H66&amp;②選手情報入力!I66))</f>
        <v/>
      </c>
      <c r="G63" s="271" t="str">
        <f>IF(②選手情報入力!J66="","",②選手情報入力!J66)</f>
        <v/>
      </c>
      <c r="H63" s="261" t="str">
        <f>IF(②選手情報入力!L66="","",IF(②選手情報入力!K66="",②選手情報入力!L66,②選手情報入力!K66&amp;②選手情報入力!L66))</f>
        <v/>
      </c>
      <c r="I63" s="240" t="str">
        <f>IF(②選手情報入力!M66="","",②選手情報入力!M66)</f>
        <v/>
      </c>
      <c r="J63" s="239" t="str">
        <f>IF(②選手情報入力!O66="","",IF(②選手情報入力!N66="",②選手情報入力!O66,②選手情報入力!N66&amp;②選手情報入力!O66))</f>
        <v/>
      </c>
      <c r="K63" s="240" t="str">
        <f>IF(②選手情報入力!P66="","",②選手情報入力!P66)</f>
        <v/>
      </c>
      <c r="L63" s="82" t="str">
        <f>IF(②選手情報入力!Q66="","",②選手情報入力!Q66)</f>
        <v/>
      </c>
      <c r="M63" s="82" t="str">
        <f>IF(②選手情報入力!T66="","",②選手情報入力!T66)</f>
        <v/>
      </c>
    </row>
    <row r="64" spans="1:13" s="80" customFormat="1" ht="18" customHeight="1">
      <c r="A64" s="272">
        <v>57</v>
      </c>
      <c r="B64" s="94" t="str">
        <f>IF(②選手情報入力!B67="","",②選手情報入力!B67)</f>
        <v/>
      </c>
      <c r="C64" s="94" t="str">
        <f>IF(②選手情報入力!C67="","",②選手情報入力!C67)</f>
        <v/>
      </c>
      <c r="D64" s="83" t="str">
        <f>IF(②選手情報入力!F67="","",②選手情報入力!F67)</f>
        <v/>
      </c>
      <c r="E64" s="83" t="str">
        <f>IF(②選手情報入力!G67="","",②選手情報入力!G67)</f>
        <v/>
      </c>
      <c r="F64" s="219" t="str">
        <f>IF(②選手情報入力!I67="","",IF(②選手情報入力!H67="",②選手情報入力!I67,②選手情報入力!H67&amp;②選手情報入力!I67))</f>
        <v/>
      </c>
      <c r="G64" s="273" t="str">
        <f>IF(②選手情報入力!J67="","",②選手情報入力!J67)</f>
        <v/>
      </c>
      <c r="H64" s="262" t="str">
        <f>IF(②選手情報入力!L67="","",IF(②選手情報入力!K67="",②選手情報入力!L67,②選手情報入力!K67&amp;②選手情報入力!L67))</f>
        <v/>
      </c>
      <c r="I64" s="242" t="str">
        <f>IF(②選手情報入力!M67="","",②選手情報入力!M67)</f>
        <v/>
      </c>
      <c r="J64" s="241" t="str">
        <f>IF(②選手情報入力!O67="","",IF(②選手情報入力!N67="",②選手情報入力!O67,②選手情報入力!N67&amp;②選手情報入力!O67))</f>
        <v/>
      </c>
      <c r="K64" s="242" t="str">
        <f>IF(②選手情報入力!P67="","",②選手情報入力!P67)</f>
        <v/>
      </c>
      <c r="L64" s="83" t="str">
        <f>IF(②選手情報入力!Q67="","",②選手情報入力!Q67)</f>
        <v/>
      </c>
      <c r="M64" s="83" t="str">
        <f>IF(②選手情報入力!T67="","",②選手情報入力!T67)</f>
        <v/>
      </c>
    </row>
    <row r="65" spans="1:13" s="80" customFormat="1" ht="18" customHeight="1">
      <c r="A65" s="272">
        <v>58</v>
      </c>
      <c r="B65" s="94" t="str">
        <f>IF(②選手情報入力!B68="","",②選手情報入力!B68)</f>
        <v/>
      </c>
      <c r="C65" s="94" t="str">
        <f>IF(②選手情報入力!C68="","",②選手情報入力!C68)</f>
        <v/>
      </c>
      <c r="D65" s="83" t="str">
        <f>IF(②選手情報入力!F68="","",②選手情報入力!F68)</f>
        <v/>
      </c>
      <c r="E65" s="83" t="str">
        <f>IF(②選手情報入力!G68="","",②選手情報入力!G68)</f>
        <v/>
      </c>
      <c r="F65" s="219" t="str">
        <f>IF(②選手情報入力!I68="","",IF(②選手情報入力!H68="",②選手情報入力!I68,②選手情報入力!H68&amp;②選手情報入力!I68))</f>
        <v/>
      </c>
      <c r="G65" s="273" t="str">
        <f>IF(②選手情報入力!J68="","",②選手情報入力!J68)</f>
        <v/>
      </c>
      <c r="H65" s="262" t="str">
        <f>IF(②選手情報入力!L68="","",IF(②選手情報入力!K68="",②選手情報入力!L68,②選手情報入力!K68&amp;②選手情報入力!L68))</f>
        <v/>
      </c>
      <c r="I65" s="242" t="str">
        <f>IF(②選手情報入力!M68="","",②選手情報入力!M68)</f>
        <v/>
      </c>
      <c r="J65" s="241" t="str">
        <f>IF(②選手情報入力!O68="","",IF(②選手情報入力!N68="",②選手情報入力!O68,②選手情報入力!N68&amp;②選手情報入力!O68))</f>
        <v/>
      </c>
      <c r="K65" s="242" t="str">
        <f>IF(②選手情報入力!P68="","",②選手情報入力!P68)</f>
        <v/>
      </c>
      <c r="L65" s="83" t="str">
        <f>IF(②選手情報入力!Q68="","",②選手情報入力!Q68)</f>
        <v/>
      </c>
      <c r="M65" s="83" t="str">
        <f>IF(②選手情報入力!T68="","",②選手情報入力!T68)</f>
        <v/>
      </c>
    </row>
    <row r="66" spans="1:13" s="80" customFormat="1" ht="18" customHeight="1">
      <c r="A66" s="272">
        <v>59</v>
      </c>
      <c r="B66" s="94" t="str">
        <f>IF(②選手情報入力!B69="","",②選手情報入力!B69)</f>
        <v/>
      </c>
      <c r="C66" s="94" t="str">
        <f>IF(②選手情報入力!C69="","",②選手情報入力!C69)</f>
        <v/>
      </c>
      <c r="D66" s="83" t="str">
        <f>IF(②選手情報入力!F69="","",②選手情報入力!F69)</f>
        <v/>
      </c>
      <c r="E66" s="83" t="str">
        <f>IF(②選手情報入力!G69="","",②選手情報入力!G69)</f>
        <v/>
      </c>
      <c r="F66" s="219" t="str">
        <f>IF(②選手情報入力!I69="","",IF(②選手情報入力!H69="",②選手情報入力!I69,②選手情報入力!H69&amp;②選手情報入力!I69))</f>
        <v/>
      </c>
      <c r="G66" s="273" t="str">
        <f>IF(②選手情報入力!J69="","",②選手情報入力!J69)</f>
        <v/>
      </c>
      <c r="H66" s="262" t="str">
        <f>IF(②選手情報入力!L69="","",IF(②選手情報入力!K69="",②選手情報入力!L69,②選手情報入力!K69&amp;②選手情報入力!L69))</f>
        <v/>
      </c>
      <c r="I66" s="242" t="str">
        <f>IF(②選手情報入力!M69="","",②選手情報入力!M69)</f>
        <v/>
      </c>
      <c r="J66" s="241" t="str">
        <f>IF(②選手情報入力!O69="","",IF(②選手情報入力!N69="",②選手情報入力!O69,②選手情報入力!N69&amp;②選手情報入力!O69))</f>
        <v/>
      </c>
      <c r="K66" s="242" t="str">
        <f>IF(②選手情報入力!P69="","",②選手情報入力!P69)</f>
        <v/>
      </c>
      <c r="L66" s="83" t="str">
        <f>IF(②選手情報入力!Q69="","",②選手情報入力!Q69)</f>
        <v/>
      </c>
      <c r="M66" s="83" t="str">
        <f>IF(②選手情報入力!T69="","",②選手情報入力!T69)</f>
        <v/>
      </c>
    </row>
    <row r="67" spans="1:13" s="80" customFormat="1" ht="18" customHeight="1">
      <c r="A67" s="276">
        <v>60</v>
      </c>
      <c r="B67" s="96" t="str">
        <f>IF(②選手情報入力!B70="","",②選手情報入力!B70)</f>
        <v/>
      </c>
      <c r="C67" s="96" t="str">
        <f>IF(②選手情報入力!C70="","",②選手情報入力!C70)</f>
        <v/>
      </c>
      <c r="D67" s="84" t="str">
        <f>IF(②選手情報入力!F70="","",②選手情報入力!F70)</f>
        <v/>
      </c>
      <c r="E67" s="84" t="str">
        <f>IF(②選手情報入力!G70="","",②選手情報入力!G70)</f>
        <v/>
      </c>
      <c r="F67" s="221" t="str">
        <f>IF(②選手情報入力!I70="","",IF(②選手情報入力!H70="",②選手情報入力!I70,②選手情報入力!H70&amp;②選手情報入力!I70))</f>
        <v/>
      </c>
      <c r="G67" s="277" t="str">
        <f>IF(②選手情報入力!J70="","",②選手情報入力!J70)</f>
        <v/>
      </c>
      <c r="H67" s="264" t="str">
        <f>IF(②選手情報入力!L70="","",IF(②選手情報入力!K70="",②選手情報入力!L70,②選手情報入力!K70&amp;②選手情報入力!L70))</f>
        <v/>
      </c>
      <c r="I67" s="246" t="str">
        <f>IF(②選手情報入力!M70="","",②選手情報入力!M70)</f>
        <v/>
      </c>
      <c r="J67" s="245" t="str">
        <f>IF(②選手情報入力!O70="","",IF(②選手情報入力!N70="",②選手情報入力!O70,②選手情報入力!N70&amp;②選手情報入力!O70))</f>
        <v/>
      </c>
      <c r="K67" s="246" t="str">
        <f>IF(②選手情報入力!P70="","",②選手情報入力!P70)</f>
        <v/>
      </c>
      <c r="L67" s="84" t="str">
        <f>IF(②選手情報入力!Q70="","",②選手情報入力!Q70)</f>
        <v/>
      </c>
      <c r="M67" s="84" t="str">
        <f>IF(②選手情報入力!T70="","",②選手情報入力!T70)</f>
        <v/>
      </c>
    </row>
    <row r="68" spans="1:13" s="80" customFormat="1" ht="18" customHeight="1">
      <c r="A68" s="278">
        <v>61</v>
      </c>
      <c r="B68" s="97" t="str">
        <f>IF(②選手情報入力!B71="","",②選手情報入力!B71)</f>
        <v/>
      </c>
      <c r="C68" s="97" t="str">
        <f>IF(②選手情報入力!C71="","",②選手情報入力!C71)</f>
        <v/>
      </c>
      <c r="D68" s="86" t="str">
        <f>IF(②選手情報入力!F71="","",②選手情報入力!F71)</f>
        <v/>
      </c>
      <c r="E68" s="86" t="str">
        <f>IF(②選手情報入力!G71="","",②選手情報入力!G71)</f>
        <v/>
      </c>
      <c r="F68" s="222" t="str">
        <f>IF(②選手情報入力!I71="","",IF(②選手情報入力!H71="",②選手情報入力!I71,②選手情報入力!H71&amp;②選手情報入力!I71))</f>
        <v/>
      </c>
      <c r="G68" s="279" t="str">
        <f>IF(②選手情報入力!J71="","",②選手情報入力!J71)</f>
        <v/>
      </c>
      <c r="H68" s="265" t="str">
        <f>IF(②選手情報入力!L71="","",IF(②選手情報入力!K71="",②選手情報入力!L71,②選手情報入力!K71&amp;②選手情報入力!L71))</f>
        <v/>
      </c>
      <c r="I68" s="248" t="str">
        <f>IF(②選手情報入力!M71="","",②選手情報入力!M71)</f>
        <v/>
      </c>
      <c r="J68" s="247" t="str">
        <f>IF(②選手情報入力!O71="","",IF(②選手情報入力!N71="",②選手情報入力!O71,②選手情報入力!N71&amp;②選手情報入力!O71))</f>
        <v/>
      </c>
      <c r="K68" s="248" t="str">
        <f>IF(②選手情報入力!P71="","",②選手情報入力!P71)</f>
        <v/>
      </c>
      <c r="L68" s="86" t="str">
        <f>IF(②選手情報入力!Q71="","",②選手情報入力!Q71)</f>
        <v/>
      </c>
      <c r="M68" s="86" t="str">
        <f>IF(②選手情報入力!T71="","",②選手情報入力!T71)</f>
        <v/>
      </c>
    </row>
    <row r="69" spans="1:13" s="80" customFormat="1" ht="18" customHeight="1">
      <c r="A69" s="272">
        <v>62</v>
      </c>
      <c r="B69" s="94" t="str">
        <f>IF(②選手情報入力!B72="","",②選手情報入力!B72)</f>
        <v/>
      </c>
      <c r="C69" s="94" t="str">
        <f>IF(②選手情報入力!C72="","",②選手情報入力!C72)</f>
        <v/>
      </c>
      <c r="D69" s="83" t="str">
        <f>IF(②選手情報入力!F72="","",②選手情報入力!F72)</f>
        <v/>
      </c>
      <c r="E69" s="83" t="str">
        <f>IF(②選手情報入力!G72="","",②選手情報入力!G72)</f>
        <v/>
      </c>
      <c r="F69" s="219" t="str">
        <f>IF(②選手情報入力!I72="","",IF(②選手情報入力!H72="",②選手情報入力!I72,②選手情報入力!H72&amp;②選手情報入力!I72))</f>
        <v/>
      </c>
      <c r="G69" s="273" t="str">
        <f>IF(②選手情報入力!J72="","",②選手情報入力!J72)</f>
        <v/>
      </c>
      <c r="H69" s="262" t="str">
        <f>IF(②選手情報入力!L72="","",IF(②選手情報入力!K72="",②選手情報入力!L72,②選手情報入力!K72&amp;②選手情報入力!L72))</f>
        <v/>
      </c>
      <c r="I69" s="242" t="str">
        <f>IF(②選手情報入力!M72="","",②選手情報入力!M72)</f>
        <v/>
      </c>
      <c r="J69" s="241" t="str">
        <f>IF(②選手情報入力!O72="","",IF(②選手情報入力!N72="",②選手情報入力!O72,②選手情報入力!N72&amp;②選手情報入力!O72))</f>
        <v/>
      </c>
      <c r="K69" s="242" t="str">
        <f>IF(②選手情報入力!P72="","",②選手情報入力!P72)</f>
        <v/>
      </c>
      <c r="L69" s="83" t="str">
        <f>IF(②選手情報入力!Q72="","",②選手情報入力!Q72)</f>
        <v/>
      </c>
      <c r="M69" s="83" t="str">
        <f>IF(②選手情報入力!T72="","",②選手情報入力!T72)</f>
        <v/>
      </c>
    </row>
    <row r="70" spans="1:13" s="80" customFormat="1" ht="18" customHeight="1">
      <c r="A70" s="272">
        <v>63</v>
      </c>
      <c r="B70" s="94" t="str">
        <f>IF(②選手情報入力!B73="","",②選手情報入力!B73)</f>
        <v/>
      </c>
      <c r="C70" s="94" t="str">
        <f>IF(②選手情報入力!C73="","",②選手情報入力!C73)</f>
        <v/>
      </c>
      <c r="D70" s="83" t="str">
        <f>IF(②選手情報入力!F73="","",②選手情報入力!F73)</f>
        <v/>
      </c>
      <c r="E70" s="83" t="str">
        <f>IF(②選手情報入力!G73="","",②選手情報入力!G73)</f>
        <v/>
      </c>
      <c r="F70" s="219" t="str">
        <f>IF(②選手情報入力!I73="","",IF(②選手情報入力!H73="",②選手情報入力!I73,②選手情報入力!H73&amp;②選手情報入力!I73))</f>
        <v/>
      </c>
      <c r="G70" s="273" t="str">
        <f>IF(②選手情報入力!J73="","",②選手情報入力!J73)</f>
        <v/>
      </c>
      <c r="H70" s="262" t="str">
        <f>IF(②選手情報入力!L73="","",IF(②選手情報入力!K73="",②選手情報入力!L73,②選手情報入力!K73&amp;②選手情報入力!L73))</f>
        <v/>
      </c>
      <c r="I70" s="242" t="str">
        <f>IF(②選手情報入力!M73="","",②選手情報入力!M73)</f>
        <v/>
      </c>
      <c r="J70" s="241" t="str">
        <f>IF(②選手情報入力!O73="","",IF(②選手情報入力!N73="",②選手情報入力!O73,②選手情報入力!N73&amp;②選手情報入力!O73))</f>
        <v/>
      </c>
      <c r="K70" s="242" t="str">
        <f>IF(②選手情報入力!P73="","",②選手情報入力!P73)</f>
        <v/>
      </c>
      <c r="L70" s="83" t="str">
        <f>IF(②選手情報入力!Q73="","",②選手情報入力!Q73)</f>
        <v/>
      </c>
      <c r="M70" s="83" t="str">
        <f>IF(②選手情報入力!T73="","",②選手情報入力!T73)</f>
        <v/>
      </c>
    </row>
    <row r="71" spans="1:13" s="80" customFormat="1" ht="18" customHeight="1">
      <c r="A71" s="272">
        <v>64</v>
      </c>
      <c r="B71" s="94" t="str">
        <f>IF(②選手情報入力!B74="","",②選手情報入力!B74)</f>
        <v/>
      </c>
      <c r="C71" s="94" t="str">
        <f>IF(②選手情報入力!C74="","",②選手情報入力!C74)</f>
        <v/>
      </c>
      <c r="D71" s="83" t="str">
        <f>IF(②選手情報入力!F74="","",②選手情報入力!F74)</f>
        <v/>
      </c>
      <c r="E71" s="83" t="str">
        <f>IF(②選手情報入力!G74="","",②選手情報入力!G74)</f>
        <v/>
      </c>
      <c r="F71" s="219" t="str">
        <f>IF(②選手情報入力!I74="","",IF(②選手情報入力!H74="",②選手情報入力!I74,②選手情報入力!H74&amp;②選手情報入力!I74))</f>
        <v/>
      </c>
      <c r="G71" s="273" t="str">
        <f>IF(②選手情報入力!J74="","",②選手情報入力!J74)</f>
        <v/>
      </c>
      <c r="H71" s="262" t="str">
        <f>IF(②選手情報入力!L74="","",IF(②選手情報入力!K74="",②選手情報入力!L74,②選手情報入力!K74&amp;②選手情報入力!L74))</f>
        <v/>
      </c>
      <c r="I71" s="242" t="str">
        <f>IF(②選手情報入力!M74="","",②選手情報入力!M74)</f>
        <v/>
      </c>
      <c r="J71" s="241" t="str">
        <f>IF(②選手情報入力!O74="","",IF(②選手情報入力!N74="",②選手情報入力!O74,②選手情報入力!N74&amp;②選手情報入力!O74))</f>
        <v/>
      </c>
      <c r="K71" s="242" t="str">
        <f>IF(②選手情報入力!P74="","",②選手情報入力!P74)</f>
        <v/>
      </c>
      <c r="L71" s="83" t="str">
        <f>IF(②選手情報入力!Q74="","",②選手情報入力!Q74)</f>
        <v/>
      </c>
      <c r="M71" s="83" t="str">
        <f>IF(②選手情報入力!T74="","",②選手情報入力!T74)</f>
        <v/>
      </c>
    </row>
    <row r="72" spans="1:13" s="80" customFormat="1" ht="18" customHeight="1">
      <c r="A72" s="274">
        <v>65</v>
      </c>
      <c r="B72" s="95" t="str">
        <f>IF(②選手情報入力!B75="","",②選手情報入力!B75)</f>
        <v/>
      </c>
      <c r="C72" s="95" t="str">
        <f>IF(②選手情報入力!C75="","",②選手情報入力!C75)</f>
        <v/>
      </c>
      <c r="D72" s="85" t="str">
        <f>IF(②選手情報入力!F75="","",②選手情報入力!F75)</f>
        <v/>
      </c>
      <c r="E72" s="85" t="str">
        <f>IF(②選手情報入力!G75="","",②選手情報入力!G75)</f>
        <v/>
      </c>
      <c r="F72" s="220" t="str">
        <f>IF(②選手情報入力!I75="","",IF(②選手情報入力!H75="",②選手情報入力!I75,②選手情報入力!H75&amp;②選手情報入力!I75))</f>
        <v/>
      </c>
      <c r="G72" s="275" t="str">
        <f>IF(②選手情報入力!J75="","",②選手情報入力!J75)</f>
        <v/>
      </c>
      <c r="H72" s="263" t="str">
        <f>IF(②選手情報入力!L75="","",IF(②選手情報入力!K75="",②選手情報入力!L75,②選手情報入力!K75&amp;②選手情報入力!L75))</f>
        <v/>
      </c>
      <c r="I72" s="244" t="str">
        <f>IF(②選手情報入力!M75="","",②選手情報入力!M75)</f>
        <v/>
      </c>
      <c r="J72" s="243" t="str">
        <f>IF(②選手情報入力!O75="","",IF(②選手情報入力!N75="",②選手情報入力!O75,②選手情報入力!N75&amp;②選手情報入力!O75))</f>
        <v/>
      </c>
      <c r="K72" s="244" t="str">
        <f>IF(②選手情報入力!P75="","",②選手情報入力!P75)</f>
        <v/>
      </c>
      <c r="L72" s="85" t="str">
        <f>IF(②選手情報入力!Q75="","",②選手情報入力!Q75)</f>
        <v/>
      </c>
      <c r="M72" s="85" t="str">
        <f>IF(②選手情報入力!T75="","",②選手情報入力!T75)</f>
        <v/>
      </c>
    </row>
    <row r="73" spans="1:13" s="80" customFormat="1" ht="18" customHeight="1">
      <c r="A73" s="270">
        <v>66</v>
      </c>
      <c r="B73" s="93" t="str">
        <f>IF(②選手情報入力!B76="","",②選手情報入力!B76)</f>
        <v/>
      </c>
      <c r="C73" s="93" t="str">
        <f>IF(②選手情報入力!C76="","",②選手情報入力!C76)</f>
        <v/>
      </c>
      <c r="D73" s="82" t="str">
        <f>IF(②選手情報入力!F76="","",②選手情報入力!F76)</f>
        <v/>
      </c>
      <c r="E73" s="82" t="str">
        <f>IF(②選手情報入力!G76="","",②選手情報入力!G76)</f>
        <v/>
      </c>
      <c r="F73" s="218" t="str">
        <f>IF(②選手情報入力!I76="","",IF(②選手情報入力!H76="",②選手情報入力!I76,②選手情報入力!H76&amp;②選手情報入力!I76))</f>
        <v/>
      </c>
      <c r="G73" s="271" t="str">
        <f>IF(②選手情報入力!J76="","",②選手情報入力!J76)</f>
        <v/>
      </c>
      <c r="H73" s="261" t="str">
        <f>IF(②選手情報入力!L76="","",IF(②選手情報入力!K76="",②選手情報入力!L76,②選手情報入力!K76&amp;②選手情報入力!L76))</f>
        <v/>
      </c>
      <c r="I73" s="240" t="str">
        <f>IF(②選手情報入力!M76="","",②選手情報入力!M76)</f>
        <v/>
      </c>
      <c r="J73" s="239" t="str">
        <f>IF(②選手情報入力!O76="","",IF(②選手情報入力!N76="",②選手情報入力!O76,②選手情報入力!N76&amp;②選手情報入力!O76))</f>
        <v/>
      </c>
      <c r="K73" s="240" t="str">
        <f>IF(②選手情報入力!P76="","",②選手情報入力!P76)</f>
        <v/>
      </c>
      <c r="L73" s="82" t="str">
        <f>IF(②選手情報入力!Q76="","",②選手情報入力!Q76)</f>
        <v/>
      </c>
      <c r="M73" s="82" t="str">
        <f>IF(②選手情報入力!T76="","",②選手情報入力!T76)</f>
        <v/>
      </c>
    </row>
    <row r="74" spans="1:13" s="80" customFormat="1" ht="18" customHeight="1">
      <c r="A74" s="272">
        <v>67</v>
      </c>
      <c r="B74" s="94" t="str">
        <f>IF(②選手情報入力!B77="","",②選手情報入力!B77)</f>
        <v/>
      </c>
      <c r="C74" s="94" t="str">
        <f>IF(②選手情報入力!C77="","",②選手情報入力!C77)</f>
        <v/>
      </c>
      <c r="D74" s="83" t="str">
        <f>IF(②選手情報入力!F77="","",②選手情報入力!F77)</f>
        <v/>
      </c>
      <c r="E74" s="83" t="str">
        <f>IF(②選手情報入力!G77="","",②選手情報入力!G77)</f>
        <v/>
      </c>
      <c r="F74" s="219" t="str">
        <f>IF(②選手情報入力!I77="","",IF(②選手情報入力!H77="",②選手情報入力!I77,②選手情報入力!H77&amp;②選手情報入力!I77))</f>
        <v/>
      </c>
      <c r="G74" s="273" t="str">
        <f>IF(②選手情報入力!J77="","",②選手情報入力!J77)</f>
        <v/>
      </c>
      <c r="H74" s="262" t="str">
        <f>IF(②選手情報入力!L77="","",IF(②選手情報入力!K77="",②選手情報入力!L77,②選手情報入力!K77&amp;②選手情報入力!L77))</f>
        <v/>
      </c>
      <c r="I74" s="242" t="str">
        <f>IF(②選手情報入力!M77="","",②選手情報入力!M77)</f>
        <v/>
      </c>
      <c r="J74" s="241" t="str">
        <f>IF(②選手情報入力!O77="","",IF(②選手情報入力!N77="",②選手情報入力!O77,②選手情報入力!N77&amp;②選手情報入力!O77))</f>
        <v/>
      </c>
      <c r="K74" s="242" t="str">
        <f>IF(②選手情報入力!P77="","",②選手情報入力!P77)</f>
        <v/>
      </c>
      <c r="L74" s="83" t="str">
        <f>IF(②選手情報入力!Q77="","",②選手情報入力!Q77)</f>
        <v/>
      </c>
      <c r="M74" s="83" t="str">
        <f>IF(②選手情報入力!T77="","",②選手情報入力!T77)</f>
        <v/>
      </c>
    </row>
    <row r="75" spans="1:13" s="80" customFormat="1" ht="18" customHeight="1">
      <c r="A75" s="272">
        <v>68</v>
      </c>
      <c r="B75" s="94" t="str">
        <f>IF(②選手情報入力!B78="","",②選手情報入力!B78)</f>
        <v/>
      </c>
      <c r="C75" s="94" t="str">
        <f>IF(②選手情報入力!C78="","",②選手情報入力!C78)</f>
        <v/>
      </c>
      <c r="D75" s="83" t="str">
        <f>IF(②選手情報入力!F78="","",②選手情報入力!F78)</f>
        <v/>
      </c>
      <c r="E75" s="83" t="str">
        <f>IF(②選手情報入力!G78="","",②選手情報入力!G78)</f>
        <v/>
      </c>
      <c r="F75" s="219" t="str">
        <f>IF(②選手情報入力!I78="","",IF(②選手情報入力!H78="",②選手情報入力!I78,②選手情報入力!H78&amp;②選手情報入力!I78))</f>
        <v/>
      </c>
      <c r="G75" s="273" t="str">
        <f>IF(②選手情報入力!J78="","",②選手情報入力!J78)</f>
        <v/>
      </c>
      <c r="H75" s="262" t="str">
        <f>IF(②選手情報入力!L78="","",IF(②選手情報入力!K78="",②選手情報入力!L78,②選手情報入力!K78&amp;②選手情報入力!L78))</f>
        <v/>
      </c>
      <c r="I75" s="242" t="str">
        <f>IF(②選手情報入力!M78="","",②選手情報入力!M78)</f>
        <v/>
      </c>
      <c r="J75" s="241" t="str">
        <f>IF(②選手情報入力!O78="","",IF(②選手情報入力!N78="",②選手情報入力!O78,②選手情報入力!N78&amp;②選手情報入力!O78))</f>
        <v/>
      </c>
      <c r="K75" s="242" t="str">
        <f>IF(②選手情報入力!P78="","",②選手情報入力!P78)</f>
        <v/>
      </c>
      <c r="L75" s="83" t="str">
        <f>IF(②選手情報入力!Q78="","",②選手情報入力!Q78)</f>
        <v/>
      </c>
      <c r="M75" s="83" t="str">
        <f>IF(②選手情報入力!T78="","",②選手情報入力!T78)</f>
        <v/>
      </c>
    </row>
    <row r="76" spans="1:13" s="80" customFormat="1" ht="18" customHeight="1">
      <c r="A76" s="272">
        <v>69</v>
      </c>
      <c r="B76" s="94" t="str">
        <f>IF(②選手情報入力!B79="","",②選手情報入力!B79)</f>
        <v/>
      </c>
      <c r="C76" s="94" t="str">
        <f>IF(②選手情報入力!C79="","",②選手情報入力!C79)</f>
        <v/>
      </c>
      <c r="D76" s="83" t="str">
        <f>IF(②選手情報入力!F79="","",②選手情報入力!F79)</f>
        <v/>
      </c>
      <c r="E76" s="83" t="str">
        <f>IF(②選手情報入力!G79="","",②選手情報入力!G79)</f>
        <v/>
      </c>
      <c r="F76" s="219" t="str">
        <f>IF(②選手情報入力!I79="","",IF(②選手情報入力!H79="",②選手情報入力!I79,②選手情報入力!H79&amp;②選手情報入力!I79))</f>
        <v/>
      </c>
      <c r="G76" s="273" t="str">
        <f>IF(②選手情報入力!J79="","",②選手情報入力!J79)</f>
        <v/>
      </c>
      <c r="H76" s="262" t="str">
        <f>IF(②選手情報入力!L79="","",IF(②選手情報入力!K79="",②選手情報入力!L79,②選手情報入力!K79&amp;②選手情報入力!L79))</f>
        <v/>
      </c>
      <c r="I76" s="242" t="str">
        <f>IF(②選手情報入力!M79="","",②選手情報入力!M79)</f>
        <v/>
      </c>
      <c r="J76" s="241" t="str">
        <f>IF(②選手情報入力!O79="","",IF(②選手情報入力!N79="",②選手情報入力!O79,②選手情報入力!N79&amp;②選手情報入力!O79))</f>
        <v/>
      </c>
      <c r="K76" s="242" t="str">
        <f>IF(②選手情報入力!P79="","",②選手情報入力!P79)</f>
        <v/>
      </c>
      <c r="L76" s="83" t="str">
        <f>IF(②選手情報入力!Q79="","",②選手情報入力!Q79)</f>
        <v/>
      </c>
      <c r="M76" s="83" t="str">
        <f>IF(②選手情報入力!T79="","",②選手情報入力!T79)</f>
        <v/>
      </c>
    </row>
    <row r="77" spans="1:13" s="80" customFormat="1" ht="18" customHeight="1">
      <c r="A77" s="276">
        <v>70</v>
      </c>
      <c r="B77" s="96" t="str">
        <f>IF(②選手情報入力!B80="","",②選手情報入力!B80)</f>
        <v/>
      </c>
      <c r="C77" s="96" t="str">
        <f>IF(②選手情報入力!C80="","",②選手情報入力!C80)</f>
        <v/>
      </c>
      <c r="D77" s="84" t="str">
        <f>IF(②選手情報入力!F80="","",②選手情報入力!F80)</f>
        <v/>
      </c>
      <c r="E77" s="84" t="str">
        <f>IF(②選手情報入力!G80="","",②選手情報入力!G80)</f>
        <v/>
      </c>
      <c r="F77" s="221" t="str">
        <f>IF(②選手情報入力!I80="","",IF(②選手情報入力!H80="",②選手情報入力!I80,②選手情報入力!H80&amp;②選手情報入力!I80))</f>
        <v/>
      </c>
      <c r="G77" s="277" t="str">
        <f>IF(②選手情報入力!J80="","",②選手情報入力!J80)</f>
        <v/>
      </c>
      <c r="H77" s="264" t="str">
        <f>IF(②選手情報入力!L80="","",IF(②選手情報入力!K80="",②選手情報入力!L80,②選手情報入力!K80&amp;②選手情報入力!L80))</f>
        <v/>
      </c>
      <c r="I77" s="246" t="str">
        <f>IF(②選手情報入力!M80="","",②選手情報入力!M80)</f>
        <v/>
      </c>
      <c r="J77" s="245" t="str">
        <f>IF(②選手情報入力!O80="","",IF(②選手情報入力!N80="",②選手情報入力!O80,②選手情報入力!N80&amp;②選手情報入力!O80))</f>
        <v/>
      </c>
      <c r="K77" s="246" t="str">
        <f>IF(②選手情報入力!P80="","",②選手情報入力!P80)</f>
        <v/>
      </c>
      <c r="L77" s="84" t="str">
        <f>IF(②選手情報入力!Q80="","",②選手情報入力!Q80)</f>
        <v/>
      </c>
      <c r="M77" s="84" t="str">
        <f>IF(②選手情報入力!T80="","",②選手情報入力!T80)</f>
        <v/>
      </c>
    </row>
    <row r="78" spans="1:13" s="80" customFormat="1" ht="18" customHeight="1">
      <c r="A78" s="278">
        <v>71</v>
      </c>
      <c r="B78" s="97" t="str">
        <f>IF(②選手情報入力!B81="","",②選手情報入力!B81)</f>
        <v/>
      </c>
      <c r="C78" s="97" t="str">
        <f>IF(②選手情報入力!C81="","",②選手情報入力!C81)</f>
        <v/>
      </c>
      <c r="D78" s="86" t="str">
        <f>IF(②選手情報入力!F81="","",②選手情報入力!F81)</f>
        <v/>
      </c>
      <c r="E78" s="86" t="str">
        <f>IF(②選手情報入力!G81="","",②選手情報入力!G81)</f>
        <v/>
      </c>
      <c r="F78" s="222" t="str">
        <f>IF(②選手情報入力!I81="","",IF(②選手情報入力!H81="",②選手情報入力!I81,②選手情報入力!H81&amp;②選手情報入力!I81))</f>
        <v/>
      </c>
      <c r="G78" s="279" t="str">
        <f>IF(②選手情報入力!J81="","",②選手情報入力!J81)</f>
        <v/>
      </c>
      <c r="H78" s="265" t="str">
        <f>IF(②選手情報入力!L81="","",IF(②選手情報入力!K81="",②選手情報入力!L81,②選手情報入力!K81&amp;②選手情報入力!L81))</f>
        <v/>
      </c>
      <c r="I78" s="248" t="str">
        <f>IF(②選手情報入力!M81="","",②選手情報入力!M81)</f>
        <v/>
      </c>
      <c r="J78" s="247" t="str">
        <f>IF(②選手情報入力!O81="","",IF(②選手情報入力!N81="",②選手情報入力!O81,②選手情報入力!N81&amp;②選手情報入力!O81))</f>
        <v/>
      </c>
      <c r="K78" s="248" t="str">
        <f>IF(②選手情報入力!P81="","",②選手情報入力!P81)</f>
        <v/>
      </c>
      <c r="L78" s="86" t="str">
        <f>IF(②選手情報入力!Q81="","",②選手情報入力!Q81)</f>
        <v/>
      </c>
      <c r="M78" s="86" t="str">
        <f>IF(②選手情報入力!T81="","",②選手情報入力!T81)</f>
        <v/>
      </c>
    </row>
    <row r="79" spans="1:13" s="80" customFormat="1" ht="18" customHeight="1">
      <c r="A79" s="272">
        <v>72</v>
      </c>
      <c r="B79" s="94" t="str">
        <f>IF(②選手情報入力!B82="","",②選手情報入力!B82)</f>
        <v/>
      </c>
      <c r="C79" s="94" t="str">
        <f>IF(②選手情報入力!C82="","",②選手情報入力!C82)</f>
        <v/>
      </c>
      <c r="D79" s="83" t="str">
        <f>IF(②選手情報入力!F82="","",②選手情報入力!F82)</f>
        <v/>
      </c>
      <c r="E79" s="83" t="str">
        <f>IF(②選手情報入力!G82="","",②選手情報入力!G82)</f>
        <v/>
      </c>
      <c r="F79" s="219" t="str">
        <f>IF(②選手情報入力!I82="","",IF(②選手情報入力!H82="",②選手情報入力!I82,②選手情報入力!H82&amp;②選手情報入力!I82))</f>
        <v/>
      </c>
      <c r="G79" s="273" t="str">
        <f>IF(②選手情報入力!J82="","",②選手情報入力!J82)</f>
        <v/>
      </c>
      <c r="H79" s="262" t="str">
        <f>IF(②選手情報入力!L82="","",IF(②選手情報入力!K82="",②選手情報入力!L82,②選手情報入力!K82&amp;②選手情報入力!L82))</f>
        <v/>
      </c>
      <c r="I79" s="242" t="str">
        <f>IF(②選手情報入力!M82="","",②選手情報入力!M82)</f>
        <v/>
      </c>
      <c r="J79" s="241" t="str">
        <f>IF(②選手情報入力!O82="","",IF(②選手情報入力!N82="",②選手情報入力!O82,②選手情報入力!N82&amp;②選手情報入力!O82))</f>
        <v/>
      </c>
      <c r="K79" s="242" t="str">
        <f>IF(②選手情報入力!P82="","",②選手情報入力!P82)</f>
        <v/>
      </c>
      <c r="L79" s="83" t="str">
        <f>IF(②選手情報入力!Q82="","",②選手情報入力!Q82)</f>
        <v/>
      </c>
      <c r="M79" s="83" t="str">
        <f>IF(②選手情報入力!T82="","",②選手情報入力!T82)</f>
        <v/>
      </c>
    </row>
    <row r="80" spans="1:13" s="80" customFormat="1" ht="18" customHeight="1">
      <c r="A80" s="272">
        <v>73</v>
      </c>
      <c r="B80" s="94" t="str">
        <f>IF(②選手情報入力!B83="","",②選手情報入力!B83)</f>
        <v/>
      </c>
      <c r="C80" s="94" t="str">
        <f>IF(②選手情報入力!C83="","",②選手情報入力!C83)</f>
        <v/>
      </c>
      <c r="D80" s="83" t="str">
        <f>IF(②選手情報入力!F83="","",②選手情報入力!F83)</f>
        <v/>
      </c>
      <c r="E80" s="83" t="str">
        <f>IF(②選手情報入力!G83="","",②選手情報入力!G83)</f>
        <v/>
      </c>
      <c r="F80" s="219" t="str">
        <f>IF(②選手情報入力!I83="","",IF(②選手情報入力!H83="",②選手情報入力!I83,②選手情報入力!H83&amp;②選手情報入力!I83))</f>
        <v/>
      </c>
      <c r="G80" s="273" t="str">
        <f>IF(②選手情報入力!J83="","",②選手情報入力!J83)</f>
        <v/>
      </c>
      <c r="H80" s="262" t="str">
        <f>IF(②選手情報入力!L83="","",IF(②選手情報入力!K83="",②選手情報入力!L83,②選手情報入力!K83&amp;②選手情報入力!L83))</f>
        <v/>
      </c>
      <c r="I80" s="242" t="str">
        <f>IF(②選手情報入力!M83="","",②選手情報入力!M83)</f>
        <v/>
      </c>
      <c r="J80" s="241" t="str">
        <f>IF(②選手情報入力!O83="","",IF(②選手情報入力!N83="",②選手情報入力!O83,②選手情報入力!N83&amp;②選手情報入力!O83))</f>
        <v/>
      </c>
      <c r="K80" s="242" t="str">
        <f>IF(②選手情報入力!P83="","",②選手情報入力!P83)</f>
        <v/>
      </c>
      <c r="L80" s="83" t="str">
        <f>IF(②選手情報入力!Q83="","",②選手情報入力!Q83)</f>
        <v/>
      </c>
      <c r="M80" s="83" t="str">
        <f>IF(②選手情報入力!T83="","",②選手情報入力!T83)</f>
        <v/>
      </c>
    </row>
    <row r="81" spans="1:13" s="80" customFormat="1" ht="18" customHeight="1">
      <c r="A81" s="272">
        <v>74</v>
      </c>
      <c r="B81" s="94" t="str">
        <f>IF(②選手情報入力!B84="","",②選手情報入力!B84)</f>
        <v/>
      </c>
      <c r="C81" s="94" t="str">
        <f>IF(②選手情報入力!C84="","",②選手情報入力!C84)</f>
        <v/>
      </c>
      <c r="D81" s="83" t="str">
        <f>IF(②選手情報入力!F84="","",②選手情報入力!F84)</f>
        <v/>
      </c>
      <c r="E81" s="83" t="str">
        <f>IF(②選手情報入力!G84="","",②選手情報入力!G84)</f>
        <v/>
      </c>
      <c r="F81" s="219" t="str">
        <f>IF(②選手情報入力!I84="","",IF(②選手情報入力!H84="",②選手情報入力!I84,②選手情報入力!H84&amp;②選手情報入力!I84))</f>
        <v/>
      </c>
      <c r="G81" s="273" t="str">
        <f>IF(②選手情報入力!J84="","",②選手情報入力!J84)</f>
        <v/>
      </c>
      <c r="H81" s="262" t="str">
        <f>IF(②選手情報入力!L84="","",IF(②選手情報入力!K84="",②選手情報入力!L84,②選手情報入力!K84&amp;②選手情報入力!L84))</f>
        <v/>
      </c>
      <c r="I81" s="242" t="str">
        <f>IF(②選手情報入力!M84="","",②選手情報入力!M84)</f>
        <v/>
      </c>
      <c r="J81" s="241" t="str">
        <f>IF(②選手情報入力!O84="","",IF(②選手情報入力!N84="",②選手情報入力!O84,②選手情報入力!N84&amp;②選手情報入力!O84))</f>
        <v/>
      </c>
      <c r="K81" s="242" t="str">
        <f>IF(②選手情報入力!P84="","",②選手情報入力!P84)</f>
        <v/>
      </c>
      <c r="L81" s="83" t="str">
        <f>IF(②選手情報入力!Q84="","",②選手情報入力!Q84)</f>
        <v/>
      </c>
      <c r="M81" s="83" t="str">
        <f>IF(②選手情報入力!T84="","",②選手情報入力!T84)</f>
        <v/>
      </c>
    </row>
    <row r="82" spans="1:13" s="80" customFormat="1" ht="18" customHeight="1">
      <c r="A82" s="274">
        <v>75</v>
      </c>
      <c r="B82" s="95" t="str">
        <f>IF(②選手情報入力!B85="","",②選手情報入力!B85)</f>
        <v/>
      </c>
      <c r="C82" s="95" t="str">
        <f>IF(②選手情報入力!C85="","",②選手情報入力!C85)</f>
        <v/>
      </c>
      <c r="D82" s="85" t="str">
        <f>IF(②選手情報入力!F85="","",②選手情報入力!F85)</f>
        <v/>
      </c>
      <c r="E82" s="85" t="str">
        <f>IF(②選手情報入力!G85="","",②選手情報入力!G85)</f>
        <v/>
      </c>
      <c r="F82" s="220" t="str">
        <f>IF(②選手情報入力!I85="","",IF(②選手情報入力!H85="",②選手情報入力!I85,②選手情報入力!H85&amp;②選手情報入力!I85))</f>
        <v/>
      </c>
      <c r="G82" s="275" t="str">
        <f>IF(②選手情報入力!J85="","",②選手情報入力!J85)</f>
        <v/>
      </c>
      <c r="H82" s="263" t="str">
        <f>IF(②選手情報入力!L85="","",IF(②選手情報入力!K85="",②選手情報入力!L85,②選手情報入力!K85&amp;②選手情報入力!L85))</f>
        <v/>
      </c>
      <c r="I82" s="244" t="str">
        <f>IF(②選手情報入力!M85="","",②選手情報入力!M85)</f>
        <v/>
      </c>
      <c r="J82" s="243" t="str">
        <f>IF(②選手情報入力!O85="","",IF(②選手情報入力!N85="",②選手情報入力!O85,②選手情報入力!N85&amp;②選手情報入力!O85))</f>
        <v/>
      </c>
      <c r="K82" s="244" t="str">
        <f>IF(②選手情報入力!P85="","",②選手情報入力!P85)</f>
        <v/>
      </c>
      <c r="L82" s="85" t="str">
        <f>IF(②選手情報入力!Q85="","",②選手情報入力!Q85)</f>
        <v/>
      </c>
      <c r="M82" s="85" t="str">
        <f>IF(②選手情報入力!T85="","",②選手情報入力!T85)</f>
        <v/>
      </c>
    </row>
    <row r="83" spans="1:13" s="80" customFormat="1" ht="18" customHeight="1">
      <c r="A83" s="270">
        <v>76</v>
      </c>
      <c r="B83" s="93" t="str">
        <f>IF(②選手情報入力!B86="","",②選手情報入力!B86)</f>
        <v/>
      </c>
      <c r="C83" s="93" t="str">
        <f>IF(②選手情報入力!C86="","",②選手情報入力!C86)</f>
        <v/>
      </c>
      <c r="D83" s="82" t="str">
        <f>IF(②選手情報入力!F86="","",②選手情報入力!F86)</f>
        <v/>
      </c>
      <c r="E83" s="82" t="str">
        <f>IF(②選手情報入力!G86="","",②選手情報入力!G86)</f>
        <v/>
      </c>
      <c r="F83" s="218" t="str">
        <f>IF(②選手情報入力!I86="","",IF(②選手情報入力!H86="",②選手情報入力!I86,②選手情報入力!H86&amp;②選手情報入力!I86))</f>
        <v/>
      </c>
      <c r="G83" s="271" t="str">
        <f>IF(②選手情報入力!J86="","",②選手情報入力!J86)</f>
        <v/>
      </c>
      <c r="H83" s="261" t="str">
        <f>IF(②選手情報入力!L86="","",IF(②選手情報入力!K86="",②選手情報入力!L86,②選手情報入力!K86&amp;②選手情報入力!L86))</f>
        <v/>
      </c>
      <c r="I83" s="240" t="str">
        <f>IF(②選手情報入力!M86="","",②選手情報入力!M86)</f>
        <v/>
      </c>
      <c r="J83" s="239" t="str">
        <f>IF(②選手情報入力!O86="","",IF(②選手情報入力!N86="",②選手情報入力!O86,②選手情報入力!N86&amp;②選手情報入力!O86))</f>
        <v/>
      </c>
      <c r="K83" s="240" t="str">
        <f>IF(②選手情報入力!P86="","",②選手情報入力!P86)</f>
        <v/>
      </c>
      <c r="L83" s="82" t="str">
        <f>IF(②選手情報入力!Q86="","",②選手情報入力!Q86)</f>
        <v/>
      </c>
      <c r="M83" s="82" t="str">
        <f>IF(②選手情報入力!T86="","",②選手情報入力!T86)</f>
        <v/>
      </c>
    </row>
    <row r="84" spans="1:13" s="80" customFormat="1" ht="18" customHeight="1">
      <c r="A84" s="272">
        <v>77</v>
      </c>
      <c r="B84" s="94" t="str">
        <f>IF(②選手情報入力!B87="","",②選手情報入力!B87)</f>
        <v/>
      </c>
      <c r="C84" s="94" t="str">
        <f>IF(②選手情報入力!C87="","",②選手情報入力!C87)</f>
        <v/>
      </c>
      <c r="D84" s="83" t="str">
        <f>IF(②選手情報入力!F87="","",②選手情報入力!F87)</f>
        <v/>
      </c>
      <c r="E84" s="83" t="str">
        <f>IF(②選手情報入力!G87="","",②選手情報入力!G87)</f>
        <v/>
      </c>
      <c r="F84" s="219" t="str">
        <f>IF(②選手情報入力!I87="","",IF(②選手情報入力!H87="",②選手情報入力!I87,②選手情報入力!H87&amp;②選手情報入力!I87))</f>
        <v/>
      </c>
      <c r="G84" s="273" t="str">
        <f>IF(②選手情報入力!J87="","",②選手情報入力!J87)</f>
        <v/>
      </c>
      <c r="H84" s="262" t="str">
        <f>IF(②選手情報入力!L87="","",IF(②選手情報入力!K87="",②選手情報入力!L87,②選手情報入力!K87&amp;②選手情報入力!L87))</f>
        <v/>
      </c>
      <c r="I84" s="242" t="str">
        <f>IF(②選手情報入力!M87="","",②選手情報入力!M87)</f>
        <v/>
      </c>
      <c r="J84" s="241" t="str">
        <f>IF(②選手情報入力!O87="","",IF(②選手情報入力!N87="",②選手情報入力!O87,②選手情報入力!N87&amp;②選手情報入力!O87))</f>
        <v/>
      </c>
      <c r="K84" s="242" t="str">
        <f>IF(②選手情報入力!P87="","",②選手情報入力!P87)</f>
        <v/>
      </c>
      <c r="L84" s="83" t="str">
        <f>IF(②選手情報入力!Q87="","",②選手情報入力!Q87)</f>
        <v/>
      </c>
      <c r="M84" s="83" t="str">
        <f>IF(②選手情報入力!T87="","",②選手情報入力!T87)</f>
        <v/>
      </c>
    </row>
    <row r="85" spans="1:13" s="80" customFormat="1" ht="18" customHeight="1">
      <c r="A85" s="272">
        <v>78</v>
      </c>
      <c r="B85" s="94" t="str">
        <f>IF(②選手情報入力!B88="","",②選手情報入力!B88)</f>
        <v/>
      </c>
      <c r="C85" s="94" t="str">
        <f>IF(②選手情報入力!C88="","",②選手情報入力!C88)</f>
        <v/>
      </c>
      <c r="D85" s="83" t="str">
        <f>IF(②選手情報入力!F88="","",②選手情報入力!F88)</f>
        <v/>
      </c>
      <c r="E85" s="83" t="str">
        <f>IF(②選手情報入力!G88="","",②選手情報入力!G88)</f>
        <v/>
      </c>
      <c r="F85" s="219" t="str">
        <f>IF(②選手情報入力!I88="","",IF(②選手情報入力!H88="",②選手情報入力!I88,②選手情報入力!H88&amp;②選手情報入力!I88))</f>
        <v/>
      </c>
      <c r="G85" s="273" t="str">
        <f>IF(②選手情報入力!J88="","",②選手情報入力!J88)</f>
        <v/>
      </c>
      <c r="H85" s="262" t="str">
        <f>IF(②選手情報入力!L88="","",IF(②選手情報入力!K88="",②選手情報入力!L88,②選手情報入力!K88&amp;②選手情報入力!L88))</f>
        <v/>
      </c>
      <c r="I85" s="242" t="str">
        <f>IF(②選手情報入力!M88="","",②選手情報入力!M88)</f>
        <v/>
      </c>
      <c r="J85" s="241" t="str">
        <f>IF(②選手情報入力!O88="","",IF(②選手情報入力!N88="",②選手情報入力!O88,②選手情報入力!N88&amp;②選手情報入力!O88))</f>
        <v/>
      </c>
      <c r="K85" s="242" t="str">
        <f>IF(②選手情報入力!P88="","",②選手情報入力!P88)</f>
        <v/>
      </c>
      <c r="L85" s="83" t="str">
        <f>IF(②選手情報入力!Q88="","",②選手情報入力!Q88)</f>
        <v/>
      </c>
      <c r="M85" s="83" t="str">
        <f>IF(②選手情報入力!T88="","",②選手情報入力!T88)</f>
        <v/>
      </c>
    </row>
    <row r="86" spans="1:13" s="80" customFormat="1" ht="18" customHeight="1">
      <c r="A86" s="272">
        <v>79</v>
      </c>
      <c r="B86" s="94" t="str">
        <f>IF(②選手情報入力!B89="","",②選手情報入力!B89)</f>
        <v/>
      </c>
      <c r="C86" s="94" t="str">
        <f>IF(②選手情報入力!C89="","",②選手情報入力!C89)</f>
        <v/>
      </c>
      <c r="D86" s="83" t="str">
        <f>IF(②選手情報入力!F89="","",②選手情報入力!F89)</f>
        <v/>
      </c>
      <c r="E86" s="83" t="str">
        <f>IF(②選手情報入力!G89="","",②選手情報入力!G89)</f>
        <v/>
      </c>
      <c r="F86" s="219" t="str">
        <f>IF(②選手情報入力!I89="","",IF(②選手情報入力!H89="",②選手情報入力!I89,②選手情報入力!H89&amp;②選手情報入力!I89))</f>
        <v/>
      </c>
      <c r="G86" s="273" t="str">
        <f>IF(②選手情報入力!J89="","",②選手情報入力!J89)</f>
        <v/>
      </c>
      <c r="H86" s="262" t="str">
        <f>IF(②選手情報入力!L89="","",IF(②選手情報入力!K89="",②選手情報入力!L89,②選手情報入力!K89&amp;②選手情報入力!L89))</f>
        <v/>
      </c>
      <c r="I86" s="242" t="str">
        <f>IF(②選手情報入力!M89="","",②選手情報入力!M89)</f>
        <v/>
      </c>
      <c r="J86" s="241" t="str">
        <f>IF(②選手情報入力!O89="","",IF(②選手情報入力!N89="",②選手情報入力!O89,②選手情報入力!N89&amp;②選手情報入力!O89))</f>
        <v/>
      </c>
      <c r="K86" s="242" t="str">
        <f>IF(②選手情報入力!P89="","",②選手情報入力!P89)</f>
        <v/>
      </c>
      <c r="L86" s="83" t="str">
        <f>IF(②選手情報入力!Q89="","",②選手情報入力!Q89)</f>
        <v/>
      </c>
      <c r="M86" s="83" t="str">
        <f>IF(②選手情報入力!T89="","",②選手情報入力!T89)</f>
        <v/>
      </c>
    </row>
    <row r="87" spans="1:13" s="80" customFormat="1" ht="18" customHeight="1">
      <c r="A87" s="276">
        <v>80</v>
      </c>
      <c r="B87" s="96" t="str">
        <f>IF(②選手情報入力!B90="","",②選手情報入力!B90)</f>
        <v/>
      </c>
      <c r="C87" s="96" t="str">
        <f>IF(②選手情報入力!C90="","",②選手情報入力!C90)</f>
        <v/>
      </c>
      <c r="D87" s="84" t="str">
        <f>IF(②選手情報入力!F90="","",②選手情報入力!F90)</f>
        <v/>
      </c>
      <c r="E87" s="84" t="str">
        <f>IF(②選手情報入力!G90="","",②選手情報入力!G90)</f>
        <v/>
      </c>
      <c r="F87" s="221" t="str">
        <f>IF(②選手情報入力!I90="","",IF(②選手情報入力!H90="",②選手情報入力!I90,②選手情報入力!H90&amp;②選手情報入力!I90))</f>
        <v/>
      </c>
      <c r="G87" s="277" t="str">
        <f>IF(②選手情報入力!J90="","",②選手情報入力!J90)</f>
        <v/>
      </c>
      <c r="H87" s="264" t="str">
        <f>IF(②選手情報入力!L90="","",IF(②選手情報入力!K90="",②選手情報入力!L90,②選手情報入力!K90&amp;②選手情報入力!L90))</f>
        <v/>
      </c>
      <c r="I87" s="246" t="str">
        <f>IF(②選手情報入力!M90="","",②選手情報入力!M90)</f>
        <v/>
      </c>
      <c r="J87" s="245" t="str">
        <f>IF(②選手情報入力!O90="","",IF(②選手情報入力!N90="",②選手情報入力!O90,②選手情報入力!N90&amp;②選手情報入力!O90))</f>
        <v/>
      </c>
      <c r="K87" s="246" t="str">
        <f>IF(②選手情報入力!P90="","",②選手情報入力!P90)</f>
        <v/>
      </c>
      <c r="L87" s="84" t="str">
        <f>IF(②選手情報入力!Q90="","",②選手情報入力!Q90)</f>
        <v/>
      </c>
      <c r="M87" s="84" t="str">
        <f>IF(②選手情報入力!T90="","",②選手情報入力!T90)</f>
        <v/>
      </c>
    </row>
    <row r="88" spans="1:13" s="80" customFormat="1" ht="18" customHeight="1">
      <c r="A88" s="278">
        <v>81</v>
      </c>
      <c r="B88" s="97" t="str">
        <f>IF(②選手情報入力!B91="","",②選手情報入力!B91)</f>
        <v/>
      </c>
      <c r="C88" s="97" t="str">
        <f>IF(②選手情報入力!C91="","",②選手情報入力!C91)</f>
        <v/>
      </c>
      <c r="D88" s="86" t="str">
        <f>IF(②選手情報入力!F91="","",②選手情報入力!F91)</f>
        <v/>
      </c>
      <c r="E88" s="86" t="str">
        <f>IF(②選手情報入力!G91="","",②選手情報入力!G91)</f>
        <v/>
      </c>
      <c r="F88" s="222" t="str">
        <f>IF(②選手情報入力!I91="","",IF(②選手情報入力!H91="",②選手情報入力!I91,②選手情報入力!H91&amp;②選手情報入力!I91))</f>
        <v/>
      </c>
      <c r="G88" s="279" t="str">
        <f>IF(②選手情報入力!J91="","",②選手情報入力!J91)</f>
        <v/>
      </c>
      <c r="H88" s="265" t="str">
        <f>IF(②選手情報入力!L91="","",IF(②選手情報入力!K91="",②選手情報入力!L91,②選手情報入力!K91&amp;②選手情報入力!L91))</f>
        <v/>
      </c>
      <c r="I88" s="248" t="str">
        <f>IF(②選手情報入力!M91="","",②選手情報入力!M91)</f>
        <v/>
      </c>
      <c r="J88" s="247" t="str">
        <f>IF(②選手情報入力!O91="","",IF(②選手情報入力!N91="",②選手情報入力!O91,②選手情報入力!N91&amp;②選手情報入力!O91))</f>
        <v/>
      </c>
      <c r="K88" s="248" t="str">
        <f>IF(②選手情報入力!P91="","",②選手情報入力!P91)</f>
        <v/>
      </c>
      <c r="L88" s="86" t="str">
        <f>IF(②選手情報入力!Q91="","",②選手情報入力!Q91)</f>
        <v/>
      </c>
      <c r="M88" s="86" t="str">
        <f>IF(②選手情報入力!T91="","",②選手情報入力!T91)</f>
        <v/>
      </c>
    </row>
    <row r="89" spans="1:13" s="80" customFormat="1" ht="18" customHeight="1">
      <c r="A89" s="272">
        <v>82</v>
      </c>
      <c r="B89" s="94" t="str">
        <f>IF(②選手情報入力!B92="","",②選手情報入力!B92)</f>
        <v/>
      </c>
      <c r="C89" s="94" t="str">
        <f>IF(②選手情報入力!C92="","",②選手情報入力!C92)</f>
        <v/>
      </c>
      <c r="D89" s="83" t="str">
        <f>IF(②選手情報入力!F92="","",②選手情報入力!F92)</f>
        <v/>
      </c>
      <c r="E89" s="83" t="str">
        <f>IF(②選手情報入力!G92="","",②選手情報入力!G92)</f>
        <v/>
      </c>
      <c r="F89" s="219" t="str">
        <f>IF(②選手情報入力!I92="","",IF(②選手情報入力!H92="",②選手情報入力!I92,②選手情報入力!H92&amp;②選手情報入力!I92))</f>
        <v/>
      </c>
      <c r="G89" s="273" t="str">
        <f>IF(②選手情報入力!J92="","",②選手情報入力!J92)</f>
        <v/>
      </c>
      <c r="H89" s="262" t="str">
        <f>IF(②選手情報入力!L92="","",IF(②選手情報入力!K92="",②選手情報入力!L92,②選手情報入力!K92&amp;②選手情報入力!L92))</f>
        <v/>
      </c>
      <c r="I89" s="242" t="str">
        <f>IF(②選手情報入力!M92="","",②選手情報入力!M92)</f>
        <v/>
      </c>
      <c r="J89" s="241" t="str">
        <f>IF(②選手情報入力!O92="","",IF(②選手情報入力!N92="",②選手情報入力!O92,②選手情報入力!N92&amp;②選手情報入力!O92))</f>
        <v/>
      </c>
      <c r="K89" s="242" t="str">
        <f>IF(②選手情報入力!P92="","",②選手情報入力!P92)</f>
        <v/>
      </c>
      <c r="L89" s="83" t="str">
        <f>IF(②選手情報入力!Q92="","",②選手情報入力!Q92)</f>
        <v/>
      </c>
      <c r="M89" s="83" t="str">
        <f>IF(②選手情報入力!T92="","",②選手情報入力!T92)</f>
        <v/>
      </c>
    </row>
    <row r="90" spans="1:13" s="80" customFormat="1" ht="18" customHeight="1">
      <c r="A90" s="272">
        <v>83</v>
      </c>
      <c r="B90" s="94" t="str">
        <f>IF(②選手情報入力!B93="","",②選手情報入力!B93)</f>
        <v/>
      </c>
      <c r="C90" s="94" t="str">
        <f>IF(②選手情報入力!C93="","",②選手情報入力!C93)</f>
        <v/>
      </c>
      <c r="D90" s="83" t="str">
        <f>IF(②選手情報入力!F93="","",②選手情報入力!F93)</f>
        <v/>
      </c>
      <c r="E90" s="83" t="str">
        <f>IF(②選手情報入力!G93="","",②選手情報入力!G93)</f>
        <v/>
      </c>
      <c r="F90" s="219" t="str">
        <f>IF(②選手情報入力!I93="","",IF(②選手情報入力!H93="",②選手情報入力!I93,②選手情報入力!H93&amp;②選手情報入力!I93))</f>
        <v/>
      </c>
      <c r="G90" s="273" t="str">
        <f>IF(②選手情報入力!J93="","",②選手情報入力!J93)</f>
        <v/>
      </c>
      <c r="H90" s="262" t="str">
        <f>IF(②選手情報入力!L93="","",IF(②選手情報入力!K93="",②選手情報入力!L93,②選手情報入力!K93&amp;②選手情報入力!L93))</f>
        <v/>
      </c>
      <c r="I90" s="242" t="str">
        <f>IF(②選手情報入力!M93="","",②選手情報入力!M93)</f>
        <v/>
      </c>
      <c r="J90" s="241" t="str">
        <f>IF(②選手情報入力!O93="","",IF(②選手情報入力!N93="",②選手情報入力!O93,②選手情報入力!N93&amp;②選手情報入力!O93))</f>
        <v/>
      </c>
      <c r="K90" s="242" t="str">
        <f>IF(②選手情報入力!P93="","",②選手情報入力!P93)</f>
        <v/>
      </c>
      <c r="L90" s="83" t="str">
        <f>IF(②選手情報入力!Q93="","",②選手情報入力!Q93)</f>
        <v/>
      </c>
      <c r="M90" s="83" t="str">
        <f>IF(②選手情報入力!T93="","",②選手情報入力!T93)</f>
        <v/>
      </c>
    </row>
    <row r="91" spans="1:13" s="80" customFormat="1" ht="18" customHeight="1">
      <c r="A91" s="272">
        <v>84</v>
      </c>
      <c r="B91" s="94" t="str">
        <f>IF(②選手情報入力!B94="","",②選手情報入力!B94)</f>
        <v/>
      </c>
      <c r="C91" s="94" t="str">
        <f>IF(②選手情報入力!C94="","",②選手情報入力!C94)</f>
        <v/>
      </c>
      <c r="D91" s="83" t="str">
        <f>IF(②選手情報入力!F94="","",②選手情報入力!F94)</f>
        <v/>
      </c>
      <c r="E91" s="83" t="str">
        <f>IF(②選手情報入力!G94="","",②選手情報入力!G94)</f>
        <v/>
      </c>
      <c r="F91" s="219" t="str">
        <f>IF(②選手情報入力!I94="","",IF(②選手情報入力!H94="",②選手情報入力!I94,②選手情報入力!H94&amp;②選手情報入力!I94))</f>
        <v/>
      </c>
      <c r="G91" s="273" t="str">
        <f>IF(②選手情報入力!J94="","",②選手情報入力!J94)</f>
        <v/>
      </c>
      <c r="H91" s="262" t="str">
        <f>IF(②選手情報入力!L94="","",IF(②選手情報入力!K94="",②選手情報入力!L94,②選手情報入力!K94&amp;②選手情報入力!L94))</f>
        <v/>
      </c>
      <c r="I91" s="242" t="str">
        <f>IF(②選手情報入力!M94="","",②選手情報入力!M94)</f>
        <v/>
      </c>
      <c r="J91" s="241" t="str">
        <f>IF(②選手情報入力!O94="","",IF(②選手情報入力!N94="",②選手情報入力!O94,②選手情報入力!N94&amp;②選手情報入力!O94))</f>
        <v/>
      </c>
      <c r="K91" s="242" t="str">
        <f>IF(②選手情報入力!P94="","",②選手情報入力!P94)</f>
        <v/>
      </c>
      <c r="L91" s="83" t="str">
        <f>IF(②選手情報入力!Q94="","",②選手情報入力!Q94)</f>
        <v/>
      </c>
      <c r="M91" s="83" t="str">
        <f>IF(②選手情報入力!T94="","",②選手情報入力!T94)</f>
        <v/>
      </c>
    </row>
    <row r="92" spans="1:13" s="80" customFormat="1" ht="18" customHeight="1">
      <c r="A92" s="274">
        <v>85</v>
      </c>
      <c r="B92" s="95" t="str">
        <f>IF(②選手情報入力!B95="","",②選手情報入力!B95)</f>
        <v/>
      </c>
      <c r="C92" s="95" t="str">
        <f>IF(②選手情報入力!C95="","",②選手情報入力!C95)</f>
        <v/>
      </c>
      <c r="D92" s="85" t="str">
        <f>IF(②選手情報入力!F95="","",②選手情報入力!F95)</f>
        <v/>
      </c>
      <c r="E92" s="85" t="str">
        <f>IF(②選手情報入力!G95="","",②選手情報入力!G95)</f>
        <v/>
      </c>
      <c r="F92" s="220" t="str">
        <f>IF(②選手情報入力!I95="","",IF(②選手情報入力!H95="",②選手情報入力!I95,②選手情報入力!H95&amp;②選手情報入力!I95))</f>
        <v/>
      </c>
      <c r="G92" s="275" t="str">
        <f>IF(②選手情報入力!J95="","",②選手情報入力!J95)</f>
        <v/>
      </c>
      <c r="H92" s="263" t="str">
        <f>IF(②選手情報入力!L95="","",IF(②選手情報入力!K95="",②選手情報入力!L95,②選手情報入力!K95&amp;②選手情報入力!L95))</f>
        <v/>
      </c>
      <c r="I92" s="244" t="str">
        <f>IF(②選手情報入力!M95="","",②選手情報入力!M95)</f>
        <v/>
      </c>
      <c r="J92" s="243" t="str">
        <f>IF(②選手情報入力!O95="","",IF(②選手情報入力!N95="",②選手情報入力!O95,②選手情報入力!N95&amp;②選手情報入力!O95))</f>
        <v/>
      </c>
      <c r="K92" s="244" t="str">
        <f>IF(②選手情報入力!P95="","",②選手情報入力!P95)</f>
        <v/>
      </c>
      <c r="L92" s="85" t="str">
        <f>IF(②選手情報入力!Q95="","",②選手情報入力!Q95)</f>
        <v/>
      </c>
      <c r="M92" s="85" t="str">
        <f>IF(②選手情報入力!T95="","",②選手情報入力!T95)</f>
        <v/>
      </c>
    </row>
    <row r="93" spans="1:13" s="80" customFormat="1" ht="18" customHeight="1">
      <c r="A93" s="270">
        <v>86</v>
      </c>
      <c r="B93" s="93" t="str">
        <f>IF(②選手情報入力!B96="","",②選手情報入力!B96)</f>
        <v/>
      </c>
      <c r="C93" s="93" t="str">
        <f>IF(②選手情報入力!C96="","",②選手情報入力!C96)</f>
        <v/>
      </c>
      <c r="D93" s="82" t="str">
        <f>IF(②選手情報入力!F96="","",②選手情報入力!F96)</f>
        <v/>
      </c>
      <c r="E93" s="82" t="str">
        <f>IF(②選手情報入力!G96="","",②選手情報入力!G96)</f>
        <v/>
      </c>
      <c r="F93" s="218" t="str">
        <f>IF(②選手情報入力!I96="","",IF(②選手情報入力!H96="",②選手情報入力!I96,②選手情報入力!H96&amp;②選手情報入力!I96))</f>
        <v/>
      </c>
      <c r="G93" s="271" t="str">
        <f>IF(②選手情報入力!J96="","",②選手情報入力!J96)</f>
        <v/>
      </c>
      <c r="H93" s="261" t="str">
        <f>IF(②選手情報入力!L96="","",IF(②選手情報入力!K96="",②選手情報入力!L96,②選手情報入力!K96&amp;②選手情報入力!L96))</f>
        <v/>
      </c>
      <c r="I93" s="240" t="str">
        <f>IF(②選手情報入力!M96="","",②選手情報入力!M96)</f>
        <v/>
      </c>
      <c r="J93" s="239" t="str">
        <f>IF(②選手情報入力!O96="","",IF(②選手情報入力!N96="",②選手情報入力!O96,②選手情報入力!N96&amp;②選手情報入力!O96))</f>
        <v/>
      </c>
      <c r="K93" s="240" t="str">
        <f>IF(②選手情報入力!P96="","",②選手情報入力!P96)</f>
        <v/>
      </c>
      <c r="L93" s="82" t="str">
        <f>IF(②選手情報入力!Q96="","",②選手情報入力!Q96)</f>
        <v/>
      </c>
      <c r="M93" s="82" t="str">
        <f>IF(②選手情報入力!T96="","",②選手情報入力!T96)</f>
        <v/>
      </c>
    </row>
    <row r="94" spans="1:13" s="80" customFormat="1" ht="18" customHeight="1">
      <c r="A94" s="272">
        <v>87</v>
      </c>
      <c r="B94" s="94" t="str">
        <f>IF(②選手情報入力!B97="","",②選手情報入力!B97)</f>
        <v/>
      </c>
      <c r="C94" s="94" t="str">
        <f>IF(②選手情報入力!C97="","",②選手情報入力!C97)</f>
        <v/>
      </c>
      <c r="D94" s="83" t="str">
        <f>IF(②選手情報入力!F97="","",②選手情報入力!F97)</f>
        <v/>
      </c>
      <c r="E94" s="83" t="str">
        <f>IF(②選手情報入力!G97="","",②選手情報入力!G97)</f>
        <v/>
      </c>
      <c r="F94" s="219" t="str">
        <f>IF(②選手情報入力!I97="","",IF(②選手情報入力!H97="",②選手情報入力!I97,②選手情報入力!H97&amp;②選手情報入力!I97))</f>
        <v/>
      </c>
      <c r="G94" s="273" t="str">
        <f>IF(②選手情報入力!J97="","",②選手情報入力!J97)</f>
        <v/>
      </c>
      <c r="H94" s="262" t="str">
        <f>IF(②選手情報入力!L97="","",IF(②選手情報入力!K97="",②選手情報入力!L97,②選手情報入力!K97&amp;②選手情報入力!L97))</f>
        <v/>
      </c>
      <c r="I94" s="242" t="str">
        <f>IF(②選手情報入力!M97="","",②選手情報入力!M97)</f>
        <v/>
      </c>
      <c r="J94" s="241" t="str">
        <f>IF(②選手情報入力!O97="","",IF(②選手情報入力!N97="",②選手情報入力!O97,②選手情報入力!N97&amp;②選手情報入力!O97))</f>
        <v/>
      </c>
      <c r="K94" s="242" t="str">
        <f>IF(②選手情報入力!P97="","",②選手情報入力!P97)</f>
        <v/>
      </c>
      <c r="L94" s="83" t="str">
        <f>IF(②選手情報入力!Q97="","",②選手情報入力!Q97)</f>
        <v/>
      </c>
      <c r="M94" s="83" t="str">
        <f>IF(②選手情報入力!T97="","",②選手情報入力!T97)</f>
        <v/>
      </c>
    </row>
    <row r="95" spans="1:13" s="80" customFormat="1" ht="18" customHeight="1">
      <c r="A95" s="272">
        <v>88</v>
      </c>
      <c r="B95" s="94" t="str">
        <f>IF(②選手情報入力!B98="","",②選手情報入力!B98)</f>
        <v/>
      </c>
      <c r="C95" s="94" t="str">
        <f>IF(②選手情報入力!C98="","",②選手情報入力!C98)</f>
        <v/>
      </c>
      <c r="D95" s="83" t="str">
        <f>IF(②選手情報入力!F98="","",②選手情報入力!F98)</f>
        <v/>
      </c>
      <c r="E95" s="83" t="str">
        <f>IF(②選手情報入力!G98="","",②選手情報入力!G98)</f>
        <v/>
      </c>
      <c r="F95" s="219" t="str">
        <f>IF(②選手情報入力!I98="","",IF(②選手情報入力!H98="",②選手情報入力!I98,②選手情報入力!H98&amp;②選手情報入力!I98))</f>
        <v/>
      </c>
      <c r="G95" s="273" t="str">
        <f>IF(②選手情報入力!J98="","",②選手情報入力!J98)</f>
        <v/>
      </c>
      <c r="H95" s="262" t="str">
        <f>IF(②選手情報入力!L98="","",IF(②選手情報入力!K98="",②選手情報入力!L98,②選手情報入力!K98&amp;②選手情報入力!L98))</f>
        <v/>
      </c>
      <c r="I95" s="242" t="str">
        <f>IF(②選手情報入力!M98="","",②選手情報入力!M98)</f>
        <v/>
      </c>
      <c r="J95" s="241" t="str">
        <f>IF(②選手情報入力!O98="","",IF(②選手情報入力!N98="",②選手情報入力!O98,②選手情報入力!N98&amp;②選手情報入力!O98))</f>
        <v/>
      </c>
      <c r="K95" s="242" t="str">
        <f>IF(②選手情報入力!P98="","",②選手情報入力!P98)</f>
        <v/>
      </c>
      <c r="L95" s="83" t="str">
        <f>IF(②選手情報入力!Q98="","",②選手情報入力!Q98)</f>
        <v/>
      </c>
      <c r="M95" s="83" t="str">
        <f>IF(②選手情報入力!T98="","",②選手情報入力!T98)</f>
        <v/>
      </c>
    </row>
    <row r="96" spans="1:13" s="80" customFormat="1" ht="18" customHeight="1">
      <c r="A96" s="272">
        <v>89</v>
      </c>
      <c r="B96" s="94" t="str">
        <f>IF(②選手情報入力!B99="","",②選手情報入力!B99)</f>
        <v/>
      </c>
      <c r="C96" s="94" t="str">
        <f>IF(②選手情報入力!C99="","",②選手情報入力!C99)</f>
        <v/>
      </c>
      <c r="D96" s="83" t="str">
        <f>IF(②選手情報入力!F99="","",②選手情報入力!F99)</f>
        <v/>
      </c>
      <c r="E96" s="83" t="str">
        <f>IF(②選手情報入力!G99="","",②選手情報入力!G99)</f>
        <v/>
      </c>
      <c r="F96" s="219" t="str">
        <f>IF(②選手情報入力!I99="","",IF(②選手情報入力!H99="",②選手情報入力!I99,②選手情報入力!H99&amp;②選手情報入力!I99))</f>
        <v/>
      </c>
      <c r="G96" s="273" t="str">
        <f>IF(②選手情報入力!J99="","",②選手情報入力!J99)</f>
        <v/>
      </c>
      <c r="H96" s="262" t="str">
        <f>IF(②選手情報入力!L99="","",IF(②選手情報入力!K99="",②選手情報入力!L99,②選手情報入力!K99&amp;②選手情報入力!L99))</f>
        <v/>
      </c>
      <c r="I96" s="242" t="str">
        <f>IF(②選手情報入力!M99="","",②選手情報入力!M99)</f>
        <v/>
      </c>
      <c r="J96" s="241" t="str">
        <f>IF(②選手情報入力!O99="","",IF(②選手情報入力!N99="",②選手情報入力!O99,②選手情報入力!N99&amp;②選手情報入力!O99))</f>
        <v/>
      </c>
      <c r="K96" s="242" t="str">
        <f>IF(②選手情報入力!P99="","",②選手情報入力!P99)</f>
        <v/>
      </c>
      <c r="L96" s="83" t="str">
        <f>IF(②選手情報入力!Q99="","",②選手情報入力!Q99)</f>
        <v/>
      </c>
      <c r="M96" s="83" t="str">
        <f>IF(②選手情報入力!T99="","",②選手情報入力!T99)</f>
        <v/>
      </c>
    </row>
    <row r="97" spans="1:13" s="80" customFormat="1" ht="18" customHeight="1" thickBot="1">
      <c r="A97" s="280">
        <v>90</v>
      </c>
      <c r="B97" s="281" t="str">
        <f>IF(②選手情報入力!B100="","",②選手情報入力!B100)</f>
        <v/>
      </c>
      <c r="C97" s="281" t="str">
        <f>IF(②選手情報入力!C100="","",②選手情報入力!C100)</f>
        <v/>
      </c>
      <c r="D97" s="282" t="str">
        <f>IF(②選手情報入力!F100="","",②選手情報入力!F100)</f>
        <v/>
      </c>
      <c r="E97" s="282" t="str">
        <f>IF(②選手情報入力!G100="","",②選手情報入力!G100)</f>
        <v/>
      </c>
      <c r="F97" s="283" t="str">
        <f>IF(②選手情報入力!I100="","",IF(②選手情報入力!H100="",②選手情報入力!I100,②選手情報入力!H100&amp;②選手情報入力!I100))</f>
        <v/>
      </c>
      <c r="G97" s="284" t="str">
        <f>IF(②選手情報入力!J100="","",②選手情報入力!J100)</f>
        <v/>
      </c>
      <c r="H97" s="264" t="str">
        <f>IF(②選手情報入力!L100="","",IF(②選手情報入力!K100="",②選手情報入力!L100,②選手情報入力!K100&amp;②選手情報入力!L100))</f>
        <v/>
      </c>
      <c r="I97" s="246" t="str">
        <f>IF(②選手情報入力!M100="","",②選手情報入力!M100)</f>
        <v/>
      </c>
      <c r="J97" s="245" t="str">
        <f>IF(②選手情報入力!O100="","",IF(②選手情報入力!N100="",②選手情報入力!O100,②選手情報入力!N100&amp;②選手情報入力!O100))</f>
        <v/>
      </c>
      <c r="K97" s="246" t="str">
        <f>IF(②選手情報入力!P100="","",②選手情報入力!P100)</f>
        <v/>
      </c>
      <c r="L97" s="84" t="str">
        <f>IF(②選手情報入力!Q100="","",②選手情報入力!Q100)</f>
        <v/>
      </c>
      <c r="M97" s="84" t="str">
        <f>IF(②選手情報入力!T100="","",②選手情報入力!T100)</f>
        <v/>
      </c>
    </row>
  </sheetData>
  <sheetProtection sheet="1" selectLockedCells="1" selectUnlockedCells="1"/>
  <mergeCells count="8">
    <mergeCell ref="D2:H2"/>
    <mergeCell ref="B5:B6"/>
    <mergeCell ref="D5:E5"/>
    <mergeCell ref="D6:E6"/>
    <mergeCell ref="B4:C4"/>
    <mergeCell ref="D4:F4"/>
    <mergeCell ref="G4:I4"/>
    <mergeCell ref="G5:I5"/>
  </mergeCells>
  <phoneticPr fontId="38"/>
  <dataValidations count="3">
    <dataValidation imeMode="hiragana" allowBlank="1" showInputMessage="1" showErrorMessage="1" sqref="D4:F4"/>
    <dataValidation imeMode="on" allowBlank="1" showInputMessage="1" showErrorMessage="1" sqref="C4"/>
    <dataValidation imeMode="off" allowBlank="1" showInputMessage="1" showErrorMessage="1" sqref="G4:I4"/>
  </dataValidations>
  <printOptions horizontalCentered="1"/>
  <pageMargins left="0.51181102362204722" right="0.11811023622047245" top="0.74803149606299213" bottom="0.35433070866141736" header="0.31496062992125984" footer="0.31496062992125984"/>
  <pageSetup paperSize="9" scale="86" fitToHeight="2" orientation="portrait" verticalDpi="0" r:id="rId1"/>
  <headerFooter>
    <oddHeader>&amp;R&amp;14&amp;D　</oddHeader>
  </headerFooter>
  <rowBreaks count="1" manualBreakCount="1">
    <brk id="52"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B23"/>
  <sheetViews>
    <sheetView workbookViewId="0">
      <selection activeCell="K17" sqref="K17"/>
    </sheetView>
  </sheetViews>
  <sheetFormatPr defaultRowHeight="13.5"/>
  <cols>
    <col min="1" max="1" width="9" style="127"/>
    <col min="2" max="2" width="108.5" style="127" customWidth="1"/>
    <col min="3" max="16384" width="9" style="127"/>
  </cols>
  <sheetData>
    <row r="2" spans="2:2" ht="24.75">
      <c r="B2" s="296" t="s">
        <v>19729</v>
      </c>
    </row>
    <row r="3" spans="2:2" ht="18.75">
      <c r="B3" s="297" t="s">
        <v>19730</v>
      </c>
    </row>
    <row r="4" spans="2:2" ht="18.75">
      <c r="B4" s="298"/>
    </row>
    <row r="13" spans="2:2" ht="37.5">
      <c r="B13" s="297" t="s">
        <v>19731</v>
      </c>
    </row>
    <row r="14" spans="2:2" ht="18.75">
      <c r="B14" s="298"/>
    </row>
    <row r="23" spans="2:2" ht="18.75">
      <c r="B23" s="297" t="s">
        <v>19732</v>
      </c>
    </row>
  </sheetData>
  <sheetProtection sheet="1" objects="1" scenarios="1" selectLockedCells="1" selectUnlockedCells="1"/>
  <phoneticPr fontId="38"/>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workbookViewId="0">
      <selection activeCell="A2" sqref="A2:B25"/>
    </sheetView>
  </sheetViews>
  <sheetFormatPr defaultRowHeight="13.5"/>
  <sheetData/>
  <sheetProtection selectLockedCells="1" selectUnlockedCells="1"/>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3</vt:i4>
      </vt:variant>
    </vt:vector>
  </HeadingPairs>
  <TitlesOfParts>
    <vt:vector size="17" baseType="lpstr">
      <vt:lpstr>注意事項</vt:lpstr>
      <vt:lpstr>①陸連データ貼付け</vt:lpstr>
      <vt:lpstr>①団体情報入力</vt:lpstr>
      <vt:lpstr>②選手情報入力</vt:lpstr>
      <vt:lpstr>③リレー情報確認</vt:lpstr>
      <vt:lpstr>④種目別人数</vt:lpstr>
      <vt:lpstr>⑤申込一覧表</vt:lpstr>
      <vt:lpstr>⑥リレーの選手が反映されない場合の対処</vt:lpstr>
      <vt:lpstr>　　　　　</vt:lpstr>
      <vt:lpstr>種目情報</vt:lpstr>
      <vt:lpstr>data_kyogisha</vt:lpstr>
      <vt:lpstr>data_team</vt:lpstr>
      <vt:lpstr>Sheet2</vt:lpstr>
      <vt:lpstr>Sheet1</vt:lpstr>
      <vt:lpstr>④種目別人数!Print_Area</vt:lpstr>
      <vt:lpstr>⑤申込一覧表!Print_Area</vt:lpstr>
      <vt:lpstr>⑤申込一覧表!Print_Titles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shimizu</dc:creator>
  <cp:lastModifiedBy>nagoya area</cp:lastModifiedBy>
  <cp:lastPrinted>2016-07-01T04:55:54Z</cp:lastPrinted>
  <dcterms:created xsi:type="dcterms:W3CDTF">2013-01-03T14:12:28Z</dcterms:created>
  <dcterms:modified xsi:type="dcterms:W3CDTF">2018-07-05T14:36:57Z</dcterms:modified>
  <cp:contentStatus/>
</cp:coreProperties>
</file>